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iOeZiruLlKFCxAn2oq1B8KxlWwQA=="/>
    </ext>
  </extLst>
</workbook>
</file>

<file path=xl/sharedStrings.xml><?xml version="1.0" encoding="utf-8"?>
<sst xmlns="http://schemas.openxmlformats.org/spreadsheetml/2006/main" count="828" uniqueCount="334">
  <si>
    <t>Додаток № 4</t>
  </si>
  <si>
    <t>до Договору про надання гранту інституційної підтримки</t>
  </si>
  <si>
    <t>№  3INST81-03679 від "27" жовтня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</si>
  <si>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</si>
  <si>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</si>
  <si>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Громадська організація "Д.О.М.48.24"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</si>
  <si>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</si>
  <si>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</si>
  <si>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</si>
  <si>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</si>
  <si>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</si>
  <si>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</si>
  <si>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</si>
  <si>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</si>
  <si>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</si>
  <si>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</si>
  <si>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</si>
  <si>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</si>
  <si>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</si>
  <si>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</si>
  <si>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</si>
  <si>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</si>
  <si>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</si>
  <si>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</si>
  <si>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</si>
  <si>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</si>
  <si>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</si>
  <si>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</si>
  <si>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</si>
  <si>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</si>
  <si>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</si>
  <si>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</si>
  <si>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</si>
  <si>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</si>
  <si>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</si>
  <si>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</si>
  <si>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</si>
  <si>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</si>
  <si>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</si>
  <si>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</si>
  <si>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</si>
  <si>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</si>
  <si>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Вишневецька Наталія Миколаївна, Голова Правління</t>
  </si>
  <si>
    <t>місяців</t>
  </si>
  <si>
    <t>У Розрахунково-платіжних відомостях за жовтень та листопад 2020 року вказана більша  сума нарахованої заробітньої плати. За кошти гранту оплачено тільки затверджену суму виплати, що підтверджує ПД №945,963,985. Частина зарплати фінансувалась за кошти іншого проекту.</t>
  </si>
  <si>
    <t>1.1.2</t>
  </si>
  <si>
    <t>Наливко Наталя Валентинівна, координатор проектів</t>
  </si>
  <si>
    <t>1.1.3</t>
  </si>
  <si>
    <t>Кукула Ольга Анатоліївна, адміністративний помічник</t>
  </si>
  <si>
    <t>1.1.4</t>
  </si>
  <si>
    <t>Кирста Богдан Петрович, менеджер з логістики</t>
  </si>
  <si>
    <t>1.2</t>
  </si>
  <si>
    <t>За договорами ЦПХ</t>
  </si>
  <si>
    <t>1.2.1</t>
  </si>
  <si>
    <t>Зорін Валентин Олегович, технічний супровід онлайн-подій, навчання команди роботі з дистанційними технологіями, розробка інструкцій</t>
  </si>
  <si>
    <t>НЕ ЗАПОВНЮЄТЬСЯ!</t>
  </si>
  <si>
    <t>1.3</t>
  </si>
  <si>
    <t>За договорами з ФОП</t>
  </si>
  <si>
    <t>1.3.1</t>
  </si>
  <si>
    <t>Касілова Аліна Ігорівна, налаштування роботи з цільовою аудиторією та підтримки зв'язків</t>
  </si>
  <si>
    <t>1.3.2</t>
  </si>
  <si>
    <t>Чорній Сніжана Анатоліївна, складання та реалізація контент-плану, розвиток каналів організації в соцмережах</t>
  </si>
  <si>
    <t>1.3.3</t>
  </si>
  <si>
    <t>Гарець Ірина Анатоліївна, складання та реалізація комунікаційної стратегії, контакти з пресою, побудова плану фандрейзингу</t>
  </si>
  <si>
    <t>1.3.4</t>
  </si>
  <si>
    <t>Шевадуцька Галина Ярославівна, бухгалтерський облік жовтень-грудень 2020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</si>
  <si>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</si>
  <si>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</si>
  <si>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</si>
  <si>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</si>
  <si>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</si>
  <si>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</si>
  <si>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2.3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</si>
  <si>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</si>
  <si>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</si>
  <si>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</si>
  <si>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</si>
  <si>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Івано-Франківськ, вул.Галицька, 29, 65м2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</si>
  <si>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</si>
  <si>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</si>
  <si>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</si>
  <si>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</si>
  <si>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</si>
  <si>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</si>
  <si>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</si>
  <si>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Згідно з фактичними показниками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</si>
  <si>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</si>
  <si>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</si>
  <si>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</si>
  <si>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</si>
  <si>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</si>
  <si>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</si>
  <si>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</si>
  <si>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</si>
  <si>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</si>
  <si>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</si>
  <si>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</si>
  <si>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</si>
  <si>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</si>
  <si>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</si>
  <si>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</si>
  <si>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</si>
  <si>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</si>
  <si>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Папір</t>
  </si>
  <si>
    <t>шт</t>
  </si>
  <si>
    <t>6.2</t>
  </si>
  <si>
    <t>Тонер</t>
  </si>
  <si>
    <t>6.3</t>
  </si>
  <si>
    <t>Туалетний папір</t>
  </si>
  <si>
    <t>6.4</t>
  </si>
  <si>
    <t>Мило рідке</t>
  </si>
  <si>
    <t>6.5</t>
  </si>
  <si>
    <t>Засіб для миття (унітазу, раковини, підлоги)</t>
  </si>
  <si>
    <t xml:space="preserve">для унітазу Туалетне каченя </t>
  </si>
  <si>
    <t>для підлоги MR PROPER</t>
  </si>
  <si>
    <t>для раковини Сіф крем</t>
  </si>
  <si>
    <t>6.6</t>
  </si>
  <si>
    <t>Рушники паперові</t>
  </si>
  <si>
    <t>6.7</t>
  </si>
  <si>
    <t>Троси для ноутбуків з замком</t>
  </si>
  <si>
    <t>6.8</t>
  </si>
  <si>
    <t>Пилосос GRUNHELM GVC82170, 1800W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</si>
  <si>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</si>
  <si>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</si>
  <si>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</si>
  <si>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</si>
  <si>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</si>
  <si>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</si>
  <si>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</si>
  <si>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</si>
  <si>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(ліцензія Медок та ключі для бухгалтерського ПЗ)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</si>
  <si>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</si>
  <si>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</si>
  <si>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</si>
  <si>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</si>
  <si>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</si>
  <si>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</si>
  <si>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</si>
  <si>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банківські комісії (крім РКО по ЗП) списувались з основного рахунку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</si>
  <si>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</si>
  <si>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</si>
  <si>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</si>
  <si>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</si>
  <si>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</si>
  <si>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</si>
  <si>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</si>
  <si>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</si>
  <si>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</si>
  <si>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</si>
  <si>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</si>
  <si>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</si>
  <si>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10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</si>
  <si>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</si>
  <si>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</si>
  <si>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</si>
  <si>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Голова Правління</t>
  </si>
  <si>
    <t>Вишневецька Наталія Миколаївна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</si>
  <si>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</si>
  <si>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</si>
  <si>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</si>
  <si>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</si>
  <si>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</si>
  <si>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"31" грудня 2020 року</t>
  </si>
  <si>
    <t>*Реєстр документів, що підтверджують достовірність витрат та цільове використання коштів</t>
  </si>
  <si>
    <t>за проєктом інституційної підтримки</t>
  </si>
  <si>
    <t>(назва проекту)</t>
  </si>
  <si>
    <t xml:space="preserve">у період з 01 серпня по 31 грудня 2020 року 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</si>
  <si>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</si>
  <si>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</si>
  <si>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</si>
  <si>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</si>
  <si>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</si>
  <si>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</si>
  <si>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</si>
  <si>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</si>
  <si>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</si>
  <si>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</si>
  <si>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</si>
  <si>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</si>
  <si>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Заробітна плата за жовтень, Голова Правління</t>
  </si>
  <si>
    <t>Вишневецька Наталія Миколаївна (2516805504)</t>
  </si>
  <si>
    <t>наказ №16-к від 31.07.2020</t>
  </si>
  <si>
    <t>розрахунково-платіжна відомість НЗП-000011 за жовтень 2020</t>
  </si>
  <si>
    <t>945 від 6.11.2020</t>
  </si>
  <si>
    <t>Заробітна плата  за жовтень, координатор проектів</t>
  </si>
  <si>
    <t>Наливко Наталя Валентинівна (2724600043)</t>
  </si>
  <si>
    <t>Заробітна плата  за жовтень, адміністративний помічник</t>
  </si>
  <si>
    <t>Кукула Ольга Анатоліївна (3244714785)</t>
  </si>
  <si>
    <t>Заробітна плата  за жовтень, менеджер з логістики</t>
  </si>
  <si>
    <t xml:space="preserve"> Кирста Богдан Петрович (3610809639)</t>
  </si>
  <si>
    <t>Військовий збір за жовтень, Голова Правління</t>
  </si>
  <si>
    <t>938 від 6.11.2020</t>
  </si>
  <si>
    <t>Військовий збір за жовтень, координатор проектів</t>
  </si>
  <si>
    <t>Військовий збір за жовтень, адміністративний помічник</t>
  </si>
  <si>
    <t>Військовий збір за жовтень, менеджер з логістики</t>
  </si>
  <si>
    <t>ПДФО за жовтень, Голова Правління</t>
  </si>
  <si>
    <t>936 від 6.11.2020</t>
  </si>
  <si>
    <t>ПДФО за жовтень, координатор проектів</t>
  </si>
  <si>
    <t>ПДФО за жовтень, адміністративний помічник</t>
  </si>
  <si>
    <t>ПДФО за жовтень, менеджер з логістики</t>
  </si>
  <si>
    <t>Заробітна плата, аванс за листопад, Голова Правління</t>
  </si>
  <si>
    <t>наказ №17-к від 28.10.2020</t>
  </si>
  <si>
    <t>розрахунково-платіжна відомість НЗП-000012 за листопад 2020</t>
  </si>
  <si>
    <t>963 від 20.11.2020</t>
  </si>
  <si>
    <t>Заробітна плата, аванс за листопад, координатор проектів</t>
  </si>
  <si>
    <t>Заробітна плата, аванс за листопад, адміністративний помічник</t>
  </si>
  <si>
    <t>Заробітна плата, аванс за листопад, менеджер з логістики</t>
  </si>
  <si>
    <t>Військовий збір за листопад, Голова Правління</t>
  </si>
  <si>
    <t>959 від 20.11.2020</t>
  </si>
  <si>
    <t>Військовий збір за листопад, координатор проектів</t>
  </si>
  <si>
    <t>Військовий збір за листопад, адміністративний помічник</t>
  </si>
  <si>
    <t>Військовий збір за листопад, менеджер з логістики</t>
  </si>
  <si>
    <t>ПДФО за листопад, Голова Правління</t>
  </si>
  <si>
    <t>957 від 20.11.2020</t>
  </si>
  <si>
    <t>ПДФО за листопад, координатор проектів</t>
  </si>
  <si>
    <t>ПДФО за листопад, адміністративний помічник</t>
  </si>
  <si>
    <t>ПДФО за листопад, менеджер з логістики</t>
  </si>
  <si>
    <t>Заробітна плата за листопад, Голова Правління</t>
  </si>
  <si>
    <t>985 від 04.12.2020</t>
  </si>
  <si>
    <t>Заробітна плата за листопад, координатор проектів</t>
  </si>
  <si>
    <t>Заробітна плата за листопад, адміністративний помічник</t>
  </si>
  <si>
    <t>Заробітна плата за листопад, менеджер з логістики</t>
  </si>
  <si>
    <t>982 від 04.12.2020</t>
  </si>
  <si>
    <t>983 від 04.12.2020</t>
  </si>
  <si>
    <t>Заробітна плата, аванс за грудень, Голова Правління</t>
  </si>
  <si>
    <t>наказ №18-к від 27.11.2020</t>
  </si>
  <si>
    <t>розрахунково-платіжна відомість НЗП-000013 за грудень 2020</t>
  </si>
  <si>
    <t>1008 від 22.12.2020</t>
  </si>
  <si>
    <t>Заробітна плата, аванс за грудень, координатор проектів</t>
  </si>
  <si>
    <t>Заробітна плата, аванс за грудень, адміністративний помічник</t>
  </si>
  <si>
    <t>Заробітна плата, аванс за грудень, менеджер з логістики</t>
  </si>
  <si>
    <t>Військовий збір за грудень, Голова Правління</t>
  </si>
  <si>
    <t>1006 від 22.12.2020</t>
  </si>
  <si>
    <t>Військовий збір за грудень, координатор проектів</t>
  </si>
  <si>
    <t>Військовий збір за грудень, адміністративний помічник</t>
  </si>
  <si>
    <t>Військовий збір за грудень, менеджер з логістики</t>
  </si>
  <si>
    <t>ПДФО за грудень, Голова Правління</t>
  </si>
  <si>
    <t>1005 від 22.12.2020</t>
  </si>
  <si>
    <t>ПДФО за грудень, координатор проектів</t>
  </si>
  <si>
    <t>ПДФО за грудень, адміністративний помічник</t>
  </si>
  <si>
    <t>ПДФО за грудень, менеджер з логістики</t>
  </si>
  <si>
    <t>Заробітна плата за грудень, Голова Правління</t>
  </si>
  <si>
    <t>1028 від 30.12.2020</t>
  </si>
  <si>
    <t>Заробітна плата за грудень, координатор проектів</t>
  </si>
  <si>
    <t>Заробітна плата за грудень, адміністративний помічник</t>
  </si>
  <si>
    <t>Заробітна плата за грудень, менеджер з логістики</t>
  </si>
  <si>
    <t>1025 від 30.12.2020</t>
  </si>
  <si>
    <t>1026 від 30.12.2020</t>
  </si>
  <si>
    <t>Винагорода за договором ЦПХ, жовтень-грудень 2020</t>
  </si>
  <si>
    <t>Зорін Валентин Олегович (3479610357)</t>
  </si>
  <si>
    <t>1001 від 01.10.2020</t>
  </si>
  <si>
    <t>акт б\н від 30.12.2020</t>
  </si>
  <si>
    <t>1024 від 29.12.2020</t>
  </si>
  <si>
    <t>Військовий збір за договором ЦПХ, жовтень-грудень 2020</t>
  </si>
  <si>
    <t>1013 від 28.12.2020</t>
  </si>
  <si>
    <t>1014 від 28.12.2020</t>
  </si>
  <si>
    <t>Оплата за договором з ФОП, жовтень-грудень 2020</t>
  </si>
  <si>
    <t>Касілова Аліна Ігорівна (3467102822)</t>
  </si>
  <si>
    <t>10\01 від 01.10.2020</t>
  </si>
  <si>
    <t>акт 1205 від 29.12.2020</t>
  </si>
  <si>
    <t>1015 від 28.12.2020</t>
  </si>
  <si>
    <t>Чорній Сніжана Анатоліївна (2913010146)</t>
  </si>
  <si>
    <t>10-01 від 01.10.2020</t>
  </si>
  <si>
    <t>акт наданих послуг №12/3 від 30.12.2020р.</t>
  </si>
  <si>
    <t>1016 від 28.12.2020</t>
  </si>
  <si>
    <t>Гарець Ірина Анатоліївна (2749817089)</t>
  </si>
  <si>
    <t>01-10\20 від 01.10.2020</t>
  </si>
  <si>
    <t>акт 18 від 30.12.2020</t>
  </si>
  <si>
    <t>1017 від 28.12.2020</t>
  </si>
  <si>
    <t>Шевадуцька Галина Ярославівна (2310806282)</t>
  </si>
  <si>
    <t>№10/20/1 від 01.10.2020р.</t>
  </si>
  <si>
    <t>Акт наданих послуг №30/10 від 30.10.2020; №30/11 від 30.11.2020р. та 31/12 від 31.12.2020р.</t>
  </si>
  <si>
    <t>1018 від 27.12.2020</t>
  </si>
  <si>
    <t>Соціальні внески з оплати праці (нарахування ЄСВ), штатні працівники</t>
  </si>
  <si>
    <t>звідний за жовтень 2020</t>
  </si>
  <si>
    <t>937 від 06.11.2020</t>
  </si>
  <si>
    <t>звідний за листопад 2020</t>
  </si>
  <si>
    <t>962 від 20.11.2020</t>
  </si>
  <si>
    <t>звідний за грудень 2020</t>
  </si>
  <si>
    <t>Соціальні внески з оплати праці (нарахування ЄСВ), штатні працівники з інвалідністю</t>
  </si>
  <si>
    <t>Соціальні внески з оплати праці (нарахування ЄСВ), за договором ЦПХ</t>
  </si>
  <si>
    <t>1012 від 28.12.2020</t>
  </si>
  <si>
    <t>Оренда приміщень, Івано-Франківськ, вул.Галицька, 29, 65м2, серпень-грудень 2020</t>
  </si>
  <si>
    <t>Данилюк Михайло Михайлович (3137204697)</t>
  </si>
  <si>
    <t>1205\20 від 12.05.2020</t>
  </si>
  <si>
    <t>акти 08-1 від 31.08.20, 09-1 від 30.09.20, 10-1 від 30.10.20, 11-1 від 30.11.20, 12-1 від 30.12.2020</t>
  </si>
  <si>
    <t>1021 від 28.12.20</t>
  </si>
  <si>
    <t>Компенсація комунальних послуг, електроенергія, серпень-грудень 2020</t>
  </si>
  <si>
    <t>Компенсація комунальних послуг, опалення, серпень-грудень 2020</t>
  </si>
  <si>
    <t>Експлуатаційні витрати (охоронні послуги, послуги прибирання тощо), серпень-грудень 2020</t>
  </si>
  <si>
    <t>Фомічов Олександр Володимирович (3149801590)</t>
  </si>
  <si>
    <t>08\01 від 01.08.2020</t>
  </si>
  <si>
    <t>акти від 31.08.20, 30.09.20, 30.10.20, 30.11.20, 29.12.2020</t>
  </si>
  <si>
    <t>1019 від 28.12.2020</t>
  </si>
  <si>
    <t>Папір А4,5 пачок</t>
  </si>
  <si>
    <t>Никифорук Богдан Марянович (2241415258)</t>
  </si>
  <si>
    <t>накладна ЧП-0000786 від 23.12.20</t>
  </si>
  <si>
    <t>1004 від 21.12.20</t>
  </si>
  <si>
    <t>Тонер, 2 туби</t>
  </si>
  <si>
    <t>Хомутовська Єлізавета Олександрівна (3665605621)</t>
  </si>
  <si>
    <t>накладна 142 від 28.12.20</t>
  </si>
  <si>
    <t>1020 від 28.12.20</t>
  </si>
  <si>
    <t>Троси для ноутбуків з замком, 5шт.</t>
  </si>
  <si>
    <t>ТОВ Приватінвест (21550555)</t>
  </si>
  <si>
    <t>накладна РТУP0800763 від 30 грудня 2020</t>
  </si>
  <si>
    <t>1003 від 21.12.20</t>
  </si>
  <si>
    <t>Послуги зв'язку, серпень-грудень 2020</t>
  </si>
  <si>
    <t>Івано-Франківська дирекція Укрпошта (22178632)</t>
  </si>
  <si>
    <t>Акти наданих послуг з серпня по грудень б/н.</t>
  </si>
  <si>
    <t>996 від 07.12.20</t>
  </si>
  <si>
    <t>Послуги Internet, серпень-грудень 2020</t>
  </si>
  <si>
    <t>ТОВ Фрінет (24592293)</t>
  </si>
  <si>
    <t>№ 341300997 від 11.02.2019</t>
  </si>
  <si>
    <t>акти 13390 від 31.08.20, 16106 від 30.09.20, 17828 від 31.10.20, 19697 від 30.11.20,</t>
  </si>
  <si>
    <t>1001 від 21.12.20</t>
  </si>
  <si>
    <t>Обслуговування сайтів та програмного забезпечення (ліцензія Медок та ключі для бухгалтерського ПЗ), серпень-грудень 2020</t>
  </si>
  <si>
    <t>ЦСК Україна ТОВ (36865753)</t>
  </si>
  <si>
    <t>акт від 20.11.20</t>
  </si>
  <si>
    <t>969 від 20.11.20</t>
  </si>
  <si>
    <t>Сивак Наталя Олександрівна (3255305087)</t>
  </si>
  <si>
    <t>№ МЕД-39909122 від 20.11.2020</t>
  </si>
  <si>
    <t>акт СНО00002158 від 23.11.20</t>
  </si>
  <si>
    <t>967 від 20.11.20</t>
  </si>
  <si>
    <t>Приватбанк (336677)</t>
  </si>
  <si>
    <t>948 від 06.11.20</t>
  </si>
  <si>
    <t>966 від 20.11.20</t>
  </si>
  <si>
    <t>986 від 04.12.20</t>
  </si>
  <si>
    <t>1009 від 22.12.20</t>
  </si>
  <si>
    <t>1029 від 30.12.20</t>
  </si>
  <si>
    <t>ТОВ "ОРВІ-Аудит" (34623723)</t>
  </si>
  <si>
    <t>Договір №Г-20/3 від 21.12.20 р</t>
  </si>
  <si>
    <t>Акт наданих послуг №Г-20/3 від 31.12.2020р.</t>
  </si>
  <si>
    <t>1022 від 29.12.20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</si>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</sst>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_-* #,##0.00_₴_-;\-* #,##0.00_₴_-;_-* &quot;-&quot;??_₴_-;_-@"/>
  </numFmts>
  <fonts count="22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sz val="12.0"/>
      <color theme="1"/>
      <name val="Calibri"/>
    </font>
    <font>
      <b/>
      <i/>
      <sz val="10.0"/>
      <color theme="1"/>
      <name val="Arial"/>
    </font>
    <font>
      <sz val="10.0"/>
      <color rgb="FFFF0000"/>
      <name val="Arial"/>
    </font>
    <font>
      <sz val="10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39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2" fillId="2" fontId="4" numFmtId="3" xfId="0" applyAlignment="1" applyBorder="1" applyFont="1" applyNumberFormat="1">
      <alignment horizontal="center" shrinkToFit="0" vertical="center" wrapText="1"/>
    </xf>
    <xf borderId="3" fillId="2" fontId="6" numFmtId="0" xfId="0" applyAlignment="1" applyBorder="1" applyFont="1">
      <alignment horizontal="center" shrinkToFit="0" vertical="center" wrapText="1"/>
    </xf>
    <xf borderId="4" fillId="0" fontId="7" numFmtId="0" xfId="0" applyBorder="1" applyFont="1"/>
    <xf borderId="5" fillId="0" fontId="7" numFmtId="0" xfId="0" applyBorder="1" applyFont="1"/>
    <xf borderId="3" fillId="2" fontId="4" numFmtId="0" xfId="0" applyAlignment="1" applyBorder="1" applyFont="1">
      <alignment horizontal="center" shrinkToFit="0" vertical="center" wrapText="1"/>
    </xf>
    <xf borderId="6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7" fillId="0" fontId="7" numFmtId="0" xfId="0" applyBorder="1" applyFont="1"/>
    <xf borderId="8" fillId="0" fontId="7" numFmtId="0" xfId="0" applyBorder="1" applyFont="1"/>
    <xf borderId="9" fillId="2" fontId="4" numFmtId="3" xfId="0" applyAlignment="1" applyBorder="1" applyFont="1" applyNumberFormat="1">
      <alignment horizontal="center" shrinkToFit="0" vertical="center" wrapText="1"/>
    </xf>
    <xf borderId="10" fillId="0" fontId="7" numFmtId="0" xfId="0" applyBorder="1" applyFont="1"/>
    <xf borderId="11" fillId="3" fontId="4" numFmtId="0" xfId="0" applyAlignment="1" applyBorder="1" applyFill="1" applyFont="1">
      <alignment shrinkToFit="0" vertical="center" wrapText="1"/>
    </xf>
    <xf borderId="9" fillId="3" fontId="4" numFmtId="0" xfId="0" applyAlignment="1" applyBorder="1" applyFont="1">
      <alignment horizontal="center" shrinkToFit="0" vertical="center" wrapText="1"/>
    </xf>
    <xf borderId="9" fillId="3" fontId="4" numFmtId="3" xfId="0" applyAlignment="1" applyBorder="1" applyFont="1" applyNumberFormat="1">
      <alignment horizontal="center" shrinkToFit="0" vertical="center" wrapText="1"/>
    </xf>
    <xf borderId="12" fillId="3" fontId="4" numFmtId="0" xfId="0" applyAlignment="1" applyBorder="1" applyFont="1">
      <alignment horizontal="center" shrinkToFit="0" vertical="center" wrapText="1"/>
    </xf>
    <xf borderId="11" fillId="4" fontId="4" numFmtId="0" xfId="0" applyAlignment="1" applyBorder="1" applyFill="1" applyFont="1">
      <alignment shrinkToFit="0" vertical="top" wrapText="1"/>
    </xf>
    <xf borderId="9" fillId="4" fontId="4" numFmtId="0" xfId="0" applyAlignment="1" applyBorder="1" applyFont="1">
      <alignment horizontal="center" shrinkToFit="0" vertical="top" wrapText="1"/>
    </xf>
    <xf borderId="9" fillId="4" fontId="4" numFmtId="0" xfId="0" applyAlignment="1" applyBorder="1" applyFont="1">
      <alignment shrinkToFit="0" vertical="top" wrapText="1"/>
    </xf>
    <xf borderId="9" fillId="4" fontId="5" numFmtId="165" xfId="0" applyAlignment="1" applyBorder="1" applyFont="1" applyNumberFormat="1">
      <alignment shrinkToFit="0" vertical="top" wrapText="1"/>
    </xf>
    <xf borderId="9" fillId="4" fontId="5" numFmtId="3" xfId="0" applyAlignment="1" applyBorder="1" applyFont="1" applyNumberFormat="1">
      <alignment shrinkToFit="0" vertical="top" wrapText="1"/>
    </xf>
    <xf borderId="9" fillId="4" fontId="5" numFmtId="4" xfId="0" applyAlignment="1" applyBorder="1" applyFont="1" applyNumberFormat="1">
      <alignment shrinkToFit="0" vertical="top" wrapText="1"/>
    </xf>
    <xf borderId="9" fillId="4" fontId="5" numFmtId="4" xfId="0" applyAlignment="1" applyBorder="1" applyFont="1" applyNumberFormat="1">
      <alignment horizontal="right" shrinkToFit="0" vertical="top" wrapText="1"/>
    </xf>
    <xf borderId="12" fillId="4" fontId="5" numFmtId="0" xfId="0" applyAlignment="1" applyBorder="1" applyFont="1">
      <alignment shrinkToFit="0" vertical="top" wrapText="1"/>
    </xf>
    <xf borderId="0" fillId="0" fontId="8" numFmtId="0" xfId="0" applyAlignment="1" applyFont="1">
      <alignment shrinkToFit="0" vertical="top" wrapText="1"/>
    </xf>
    <xf borderId="11" fillId="0" fontId="4" numFmtId="166" xfId="0" applyAlignment="1" applyBorder="1" applyFont="1" applyNumberFormat="1">
      <alignment shrinkToFit="0" vertical="center" wrapText="1"/>
    </xf>
    <xf borderId="9" fillId="0" fontId="4" numFmtId="49" xfId="0" applyAlignment="1" applyBorder="1" applyFont="1" applyNumberFormat="1">
      <alignment horizontal="center" shrinkToFit="0" vertical="center" wrapText="1"/>
    </xf>
    <xf borderId="9" fillId="0" fontId="5" numFmtId="166" xfId="0" applyAlignment="1" applyBorder="1" applyFont="1" applyNumberFormat="1">
      <alignment shrinkToFit="0" vertical="center" wrapText="1"/>
    </xf>
    <xf borderId="9" fillId="0" fontId="5" numFmtId="166" xfId="0" applyAlignment="1" applyBorder="1" applyFont="1" applyNumberFormat="1">
      <alignment horizontal="center" shrinkToFit="0" vertical="center" wrapText="1"/>
    </xf>
    <xf borderId="9" fillId="0" fontId="5" numFmtId="3" xfId="0" applyAlignment="1" applyBorder="1" applyFont="1" applyNumberFormat="1">
      <alignment horizontal="center" shrinkToFit="0" vertical="center" wrapText="1"/>
    </xf>
    <xf borderId="9" fillId="0" fontId="5" numFmtId="4" xfId="0" applyAlignment="1" applyBorder="1" applyFont="1" applyNumberFormat="1">
      <alignment horizontal="center" shrinkToFit="0" vertical="center" wrapText="1"/>
    </xf>
    <xf borderId="9" fillId="0" fontId="5" numFmtId="4" xfId="0" applyAlignment="1" applyBorder="1" applyFont="1" applyNumberFormat="1">
      <alignment horizontal="right" shrinkToFit="0" vertical="center" wrapText="1"/>
    </xf>
    <xf borderId="12" fillId="0" fontId="5" numFmtId="0" xfId="0" applyAlignment="1" applyBorder="1" applyFont="1">
      <alignment shrinkToFit="0" vertical="center" wrapText="1"/>
    </xf>
    <xf borderId="11" fillId="4" fontId="9" numFmtId="167" xfId="0" applyAlignment="1" applyBorder="1" applyFont="1" applyNumberFormat="1">
      <alignment vertical="top"/>
    </xf>
    <xf borderId="9" fillId="4" fontId="4" numFmtId="167" xfId="0" applyAlignment="1" applyBorder="1" applyFont="1" applyNumberFormat="1">
      <alignment horizontal="center" vertical="top"/>
    </xf>
    <xf borderId="9" fillId="4" fontId="4" numFmtId="167" xfId="0" applyAlignment="1" applyBorder="1" applyFont="1" applyNumberFormat="1">
      <alignment vertical="top"/>
    </xf>
    <xf borderId="9" fillId="4" fontId="4" numFmtId="3" xfId="0" applyAlignment="1" applyBorder="1" applyFont="1" applyNumberFormat="1">
      <alignment vertical="top"/>
    </xf>
    <xf borderId="9" fillId="4" fontId="4" numFmtId="4" xfId="0" applyAlignment="1" applyBorder="1" applyFont="1" applyNumberFormat="1">
      <alignment vertical="top"/>
    </xf>
    <xf borderId="9" fillId="4" fontId="4" numFmtId="4" xfId="0" applyAlignment="1" applyBorder="1" applyFont="1" applyNumberFormat="1">
      <alignment horizontal="right" vertical="top"/>
    </xf>
    <xf borderId="13" fillId="0" fontId="5" numFmtId="167" xfId="0" applyAlignment="1" applyBorder="1" applyFont="1" applyNumberFormat="1">
      <alignment horizontal="center" shrinkToFit="0" wrapText="1"/>
    </xf>
    <xf borderId="14" fillId="0" fontId="7" numFmtId="0" xfId="0" applyBorder="1" applyFont="1"/>
    <xf borderId="15" fillId="0" fontId="7" numFmtId="0" xfId="0" applyBorder="1" applyFont="1"/>
    <xf borderId="9" fillId="0" fontId="5" numFmtId="167" xfId="0" applyAlignment="1" applyBorder="1" applyFont="1" applyNumberFormat="1">
      <alignment shrinkToFit="0" wrapText="1"/>
    </xf>
    <xf borderId="9" fillId="0" fontId="5" numFmtId="3" xfId="0" applyAlignment="1" applyBorder="1" applyFont="1" applyNumberFormat="1">
      <alignment shrinkToFit="0" wrapText="1"/>
    </xf>
    <xf borderId="9" fillId="0" fontId="5" numFmtId="4" xfId="0" applyAlignment="1" applyBorder="1" applyFont="1" applyNumberFormat="1">
      <alignment shrinkToFit="0" wrapText="1"/>
    </xf>
    <xf borderId="9" fillId="0" fontId="5" numFmtId="4" xfId="0" applyAlignment="1" applyBorder="1" applyFont="1" applyNumberFormat="1">
      <alignment horizontal="right" shrinkToFit="0" vertical="top" wrapText="1"/>
    </xf>
    <xf borderId="12" fillId="0" fontId="5" numFmtId="0" xfId="0" applyAlignment="1" applyBorder="1" applyFont="1">
      <alignment shrinkToFit="0" vertical="top" wrapText="1"/>
    </xf>
    <xf borderId="11" fillId="5" fontId="4" numFmtId="166" xfId="0" applyAlignment="1" applyBorder="1" applyFill="1" applyFont="1" applyNumberFormat="1">
      <alignment shrinkToFit="0" vertical="center" wrapText="1"/>
    </xf>
    <xf borderId="9" fillId="5" fontId="4" numFmtId="49" xfId="0" applyAlignment="1" applyBorder="1" applyFont="1" applyNumberFormat="1">
      <alignment horizontal="center" shrinkToFit="0" vertical="center" wrapText="1"/>
    </xf>
    <xf borderId="9" fillId="5" fontId="4" numFmtId="166" xfId="0" applyAlignment="1" applyBorder="1" applyFont="1" applyNumberFormat="1">
      <alignment shrinkToFit="0" vertical="center" wrapText="1"/>
    </xf>
    <xf borderId="9" fillId="5" fontId="4" numFmtId="166" xfId="0" applyAlignment="1" applyBorder="1" applyFont="1" applyNumberFormat="1">
      <alignment horizontal="center" shrinkToFit="0" vertical="center" wrapText="1"/>
    </xf>
    <xf borderId="9" fillId="5" fontId="4" numFmtId="3" xfId="0" applyAlignment="1" applyBorder="1" applyFont="1" applyNumberFormat="1">
      <alignment horizontal="center" shrinkToFit="0" vertical="center" wrapText="1"/>
    </xf>
    <xf borderId="9" fillId="5" fontId="4" numFmtId="4" xfId="0" applyAlignment="1" applyBorder="1" applyFont="1" applyNumberFormat="1">
      <alignment horizontal="center" shrinkToFit="0" vertical="center" wrapText="1"/>
    </xf>
    <xf borderId="9" fillId="5" fontId="4" numFmtId="4" xfId="0" applyAlignment="1" applyBorder="1" applyFont="1" applyNumberFormat="1">
      <alignment horizontal="right" shrinkToFit="0" vertical="center" wrapText="1"/>
    </xf>
    <xf borderId="12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11" fillId="0" fontId="4" numFmtId="166" xfId="0" applyAlignment="1" applyBorder="1" applyFont="1" applyNumberFormat="1">
      <alignment shrinkToFit="0" vertical="top" wrapText="1"/>
    </xf>
    <xf borderId="9" fillId="0" fontId="4" numFmtId="49" xfId="0" applyAlignment="1" applyBorder="1" applyFont="1" applyNumberFormat="1">
      <alignment horizontal="center" shrinkToFit="0" vertical="top" wrapText="1"/>
    </xf>
    <xf borderId="9" fillId="0" fontId="5" numFmtId="166" xfId="0" applyAlignment="1" applyBorder="1" applyFont="1" applyNumberFormat="1">
      <alignment shrinkToFit="0" vertical="top" wrapText="1"/>
    </xf>
    <xf borderId="9" fillId="0" fontId="5" numFmtId="166" xfId="0" applyAlignment="1" applyBorder="1" applyFont="1" applyNumberFormat="1">
      <alignment horizontal="center" shrinkToFit="0" vertical="top" wrapText="1"/>
    </xf>
    <xf borderId="9" fillId="0" fontId="5" numFmtId="3" xfId="0" applyAlignment="1" applyBorder="1" applyFont="1" applyNumberFormat="1">
      <alignment horizontal="center" shrinkToFit="0" vertical="top" wrapText="1"/>
    </xf>
    <xf borderId="9" fillId="0" fontId="5" numFmtId="4" xfId="0" applyAlignment="1" applyBorder="1" applyFont="1" applyNumberFormat="1">
      <alignment horizontal="center" shrinkToFit="0" vertical="top" wrapText="1"/>
    </xf>
    <xf borderId="16" fillId="0" fontId="5" numFmtId="0" xfId="0" applyAlignment="1" applyBorder="1" applyFont="1">
      <alignment horizontal="left" shrinkToFit="0" vertical="center" wrapText="1"/>
    </xf>
    <xf borderId="17" fillId="0" fontId="7" numFmtId="0" xfId="0" applyBorder="1" applyFont="1"/>
    <xf borderId="18" fillId="0" fontId="5" numFmtId="3" xfId="0" applyAlignment="1" applyBorder="1" applyFont="1" applyNumberFormat="1">
      <alignment horizontal="center" shrinkToFit="0" vertical="center" wrapText="1"/>
    </xf>
    <xf borderId="19" fillId="0" fontId="5" numFmtId="3" xfId="0" applyAlignment="1" applyBorder="1" applyFont="1" applyNumberFormat="1">
      <alignment horizontal="center" shrinkToFit="0" vertical="center" wrapText="1"/>
    </xf>
    <xf borderId="20" fillId="0" fontId="7" numFmtId="0" xfId="0" applyBorder="1" applyFont="1"/>
    <xf borderId="21" fillId="0" fontId="7" numFmtId="0" xfId="0" applyBorder="1" applyFont="1"/>
    <xf borderId="22" fillId="0" fontId="7" numFmtId="0" xfId="0" applyBorder="1" applyFont="1"/>
    <xf borderId="23" fillId="0" fontId="7" numFmtId="0" xfId="0" applyBorder="1" applyFont="1"/>
    <xf borderId="24" fillId="0" fontId="7" numFmtId="0" xfId="0" applyBorder="1" applyFont="1"/>
    <xf borderId="25" fillId="0" fontId="7" numFmtId="0" xfId="0" applyBorder="1" applyFont="1"/>
    <xf borderId="26" fillId="0" fontId="7" numFmtId="0" xfId="0" applyBorder="1" applyFont="1"/>
    <xf borderId="11" fillId="6" fontId="4" numFmtId="166" xfId="0" applyAlignment="1" applyBorder="1" applyFill="1" applyFont="1" applyNumberFormat="1">
      <alignment vertical="center"/>
    </xf>
    <xf borderId="9" fillId="6" fontId="4" numFmtId="49" xfId="0" applyAlignment="1" applyBorder="1" applyFont="1" applyNumberFormat="1">
      <alignment horizontal="center" vertical="center"/>
    </xf>
    <xf borderId="9" fillId="6" fontId="5" numFmtId="166" xfId="0" applyAlignment="1" applyBorder="1" applyFont="1" applyNumberFormat="1">
      <alignment vertical="center"/>
    </xf>
    <xf borderId="9" fillId="6" fontId="5" numFmtId="166" xfId="0" applyAlignment="1" applyBorder="1" applyFont="1" applyNumberFormat="1">
      <alignment horizontal="center" shrinkToFit="0" vertical="center" wrapText="1"/>
    </xf>
    <xf borderId="9" fillId="6" fontId="5" numFmtId="3" xfId="0" applyAlignment="1" applyBorder="1" applyFont="1" applyNumberFormat="1">
      <alignment horizontal="center" shrinkToFit="0" vertical="center" wrapText="1"/>
    </xf>
    <xf borderId="9" fillId="6" fontId="5" numFmtId="4" xfId="0" applyAlignment="1" applyBorder="1" applyFont="1" applyNumberFormat="1">
      <alignment horizontal="center" shrinkToFit="0" vertical="center" wrapText="1"/>
    </xf>
    <xf borderId="9" fillId="6" fontId="5" numFmtId="4" xfId="0" applyAlignment="1" applyBorder="1" applyFont="1" applyNumberFormat="1">
      <alignment horizontal="right" shrinkToFit="0" vertical="center" wrapText="1"/>
    </xf>
    <xf borderId="12" fillId="6" fontId="5" numFmtId="0" xfId="0" applyAlignment="1" applyBorder="1" applyFont="1">
      <alignment shrinkToFit="0" vertical="center" wrapText="1"/>
    </xf>
    <xf borderId="9" fillId="0" fontId="10" numFmtId="4" xfId="0" applyAlignment="1" applyBorder="1" applyFont="1" applyNumberFormat="1">
      <alignment horizontal="center" shrinkToFit="0" vertical="top" wrapText="1"/>
    </xf>
    <xf borderId="9" fillId="0" fontId="5" numFmtId="167" xfId="0" applyAlignment="1" applyBorder="1" applyFont="1" applyNumberFormat="1">
      <alignment shrinkToFit="0" vertical="top" wrapText="1"/>
    </xf>
    <xf borderId="9" fillId="5" fontId="6" numFmtId="166" xfId="0" applyAlignment="1" applyBorder="1" applyFont="1" applyNumberFormat="1">
      <alignment shrinkToFit="0" vertical="center" wrapText="1"/>
    </xf>
    <xf borderId="11" fillId="6" fontId="6" numFmtId="166" xfId="0" applyAlignment="1" applyBorder="1" applyFont="1" applyNumberFormat="1">
      <alignment vertical="center"/>
    </xf>
    <xf borderId="9" fillId="0" fontId="5" numFmtId="167" xfId="0" applyAlignment="1" applyBorder="1" applyFont="1" applyNumberFormat="1">
      <alignment horizontal="left" shrinkToFit="0" vertical="top" wrapText="1"/>
    </xf>
    <xf borderId="12" fillId="0" fontId="11" numFmtId="0" xfId="0" applyBorder="1" applyFont="1"/>
    <xf borderId="9" fillId="5" fontId="4" numFmtId="49" xfId="0" applyAlignment="1" applyBorder="1" applyFont="1" applyNumberFormat="1">
      <alignment horizontal="center" shrinkToFit="0" wrapText="1"/>
    </xf>
    <xf borderId="9" fillId="5" fontId="6" numFmtId="166" xfId="0" applyAlignment="1" applyBorder="1" applyFont="1" applyNumberFormat="1">
      <alignment shrinkToFit="0" wrapText="1"/>
    </xf>
    <xf borderId="9" fillId="5" fontId="6" numFmtId="49" xfId="0" applyAlignment="1" applyBorder="1" applyFont="1" applyNumberFormat="1">
      <alignment horizontal="center" shrinkToFit="0" wrapText="1"/>
    </xf>
    <xf borderId="9" fillId="0" fontId="6" numFmtId="49" xfId="0" applyAlignment="1" applyBorder="1" applyFont="1" applyNumberFormat="1">
      <alignment horizontal="center" shrinkToFit="0" vertical="top" wrapText="1"/>
    </xf>
    <xf borderId="18" fillId="0" fontId="5" numFmtId="4" xfId="0" applyAlignment="1" applyBorder="1" applyFont="1" applyNumberFormat="1">
      <alignment horizontal="center" shrinkToFit="0" vertical="center" wrapText="1"/>
    </xf>
    <xf borderId="11" fillId="4" fontId="9" numFmtId="166" xfId="0" applyAlignment="1" applyBorder="1" applyFont="1" applyNumberFormat="1">
      <alignment vertical="top"/>
    </xf>
    <xf borderId="9" fillId="4" fontId="4" numFmtId="166" xfId="0" applyAlignment="1" applyBorder="1" applyFont="1" applyNumberFormat="1">
      <alignment horizontal="center" vertical="top"/>
    </xf>
    <xf borderId="9" fillId="4" fontId="4" numFmtId="166" xfId="0" applyAlignment="1" applyBorder="1" applyFont="1" applyNumberFormat="1">
      <alignment vertical="top"/>
    </xf>
    <xf borderId="12" fillId="4" fontId="4" numFmtId="0" xfId="0" applyAlignment="1" applyBorder="1" applyFont="1">
      <alignment shrinkToFit="0" vertical="top" wrapText="1"/>
    </xf>
    <xf borderId="0" fillId="0" fontId="8" numFmtId="0" xfId="0" applyAlignment="1" applyFont="1">
      <alignment vertical="top"/>
    </xf>
    <xf borderId="13" fillId="0" fontId="5" numFmtId="166" xfId="0" applyAlignment="1" applyBorder="1" applyFont="1" applyNumberFormat="1">
      <alignment horizontal="center" shrinkToFit="0" wrapText="1"/>
    </xf>
    <xf borderId="9" fillId="0" fontId="5" numFmtId="166" xfId="0" applyAlignment="1" applyBorder="1" applyFont="1" applyNumberFormat="1">
      <alignment shrinkToFit="0" wrapText="1"/>
    </xf>
    <xf borderId="12" fillId="0" fontId="5" numFmtId="0" xfId="0" applyAlignment="1" applyBorder="1" applyFont="1">
      <alignment shrinkToFit="0" wrapText="1"/>
    </xf>
    <xf borderId="27" fillId="4" fontId="4" numFmtId="166" xfId="0" applyAlignment="1" applyBorder="1" applyFont="1" applyNumberFormat="1">
      <alignment horizontal="left" shrinkToFit="0" wrapText="1"/>
    </xf>
    <xf borderId="28" fillId="0" fontId="7" numFmtId="0" xfId="0" applyBorder="1" applyFont="1"/>
    <xf borderId="29" fillId="0" fontId="7" numFmtId="0" xfId="0" applyBorder="1" applyFont="1"/>
    <xf borderId="30" fillId="4" fontId="4" numFmtId="166" xfId="0" applyAlignment="1" applyBorder="1" applyFont="1" applyNumberFormat="1">
      <alignment shrinkToFit="0" wrapText="1"/>
    </xf>
    <xf borderId="30" fillId="4" fontId="4" numFmtId="3" xfId="0" applyAlignment="1" applyBorder="1" applyFont="1" applyNumberFormat="1">
      <alignment shrinkToFit="0" wrapText="1"/>
    </xf>
    <xf borderId="30" fillId="4" fontId="4" numFmtId="4" xfId="0" applyAlignment="1" applyBorder="1" applyFont="1" applyNumberFormat="1">
      <alignment shrinkToFit="0" wrapText="1"/>
    </xf>
    <xf borderId="30" fillId="4" fontId="4" numFmtId="4" xfId="0" applyAlignment="1" applyBorder="1" applyFont="1" applyNumberFormat="1">
      <alignment horizontal="right" shrinkToFit="0" vertical="top" wrapText="1"/>
    </xf>
    <xf borderId="31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0" fillId="0" fontId="5" numFmtId="3" xfId="0" applyAlignment="1" applyFont="1" applyNumberFormat="1">
      <alignment shrinkToFit="0" wrapText="1"/>
    </xf>
    <xf borderId="25" fillId="0" fontId="5" numFmtId="0" xfId="0" applyAlignment="1" applyBorder="1" applyFont="1">
      <alignment shrinkToFit="0" wrapText="1"/>
    </xf>
    <xf borderId="25" fillId="0" fontId="5" numFmtId="3" xfId="0" applyAlignment="1" applyBorder="1" applyFont="1" applyNumberFormat="1">
      <alignment horizontal="left"/>
    </xf>
    <xf borderId="25" fillId="0" fontId="5" numFmtId="3" xfId="0" applyAlignment="1" applyBorder="1" applyFont="1" applyNumberForma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5" numFmtId="3" xfId="0" applyAlignment="1" applyFont="1" applyNumberFormat="1">
      <alignment horizontal="center" shrinkToFit="0" wrapText="1"/>
    </xf>
    <xf borderId="0" fillId="0" fontId="5" numFmtId="0" xfId="0" applyAlignment="1" applyFont="1">
      <alignment horizontal="right" shrinkToFit="0" wrapText="1"/>
    </xf>
    <xf borderId="0" fillId="0" fontId="12" numFmtId="0" xfId="0" applyAlignment="1" applyFont="1">
      <alignment horizontal="center"/>
    </xf>
    <xf borderId="0" fillId="0" fontId="13" numFmtId="0" xfId="0" applyFont="1"/>
    <xf borderId="0" fillId="0" fontId="14" numFmtId="3" xfId="0" applyAlignment="1" applyFont="1" applyNumberFormat="1">
      <alignment horizontal="center"/>
    </xf>
    <xf borderId="0" fillId="0" fontId="15" numFmtId="0" xfId="0" applyAlignment="1" applyFont="1">
      <alignment shrinkToFit="0" wrapText="1"/>
    </xf>
    <xf borderId="0" fillId="0" fontId="16" numFmtId="0" xfId="0" applyAlignment="1" applyFont="1">
      <alignment horizontal="right"/>
    </xf>
    <xf borderId="0" fillId="0" fontId="17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Alignment="1" applyFont="1" applyNumberFormat="1">
      <alignment horizontal="center"/>
    </xf>
    <xf borderId="0" fillId="0" fontId="0" numFmtId="0" xfId="0" applyFont="1"/>
    <xf borderId="0" fillId="0" fontId="18" numFmtId="0" xfId="0" applyAlignment="1" applyFont="1">
      <alignment horizontal="right"/>
    </xf>
    <xf borderId="0" fillId="0" fontId="18" numFmtId="0" xfId="0" applyAlignment="1" applyFont="1">
      <alignment horizontal="right" shrinkToFit="0" wrapText="1"/>
    </xf>
    <xf borderId="0" fillId="0" fontId="19" numFmtId="0" xfId="0" applyAlignment="1" applyFont="1">
      <alignment horizontal="center" shrinkToFit="0" wrapText="1"/>
    </xf>
    <xf borderId="0" fillId="0" fontId="20" numFmtId="0" xfId="0" applyAlignment="1" applyFont="1">
      <alignment horizontal="center" shrinkToFit="0" wrapText="1"/>
    </xf>
    <xf borderId="32" fillId="0" fontId="2" numFmtId="0" xfId="0" applyAlignment="1" applyBorder="1" applyFont="1">
      <alignment horizontal="center" shrinkToFit="0" vertical="center" wrapText="1"/>
    </xf>
    <xf borderId="3" fillId="5" fontId="2" numFmtId="0" xfId="0" applyAlignment="1" applyBorder="1" applyFont="1">
      <alignment horizontal="center" shrinkToFit="0" vertical="center" wrapText="1"/>
    </xf>
    <xf borderId="3" fillId="5" fontId="2" numFmtId="4" xfId="0" applyAlignment="1" applyBorder="1" applyFont="1" applyNumberFormat="1">
      <alignment horizontal="center" shrinkToFit="0" vertical="center" wrapText="1"/>
    </xf>
    <xf borderId="33" fillId="0" fontId="7" numFmtId="0" xfId="0" applyBorder="1" applyFont="1"/>
    <xf borderId="0" fillId="0" fontId="2" numFmtId="0" xfId="0" applyAlignment="1" applyFont="1">
      <alignment horizontal="center"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9" fillId="0" fontId="2" numFmtId="4" xfId="0" applyAlignment="1" applyBorder="1" applyFont="1" applyNumberFormat="1">
      <alignment horizontal="center" shrinkToFit="0" vertical="center" wrapText="1"/>
    </xf>
    <xf borderId="9" fillId="0" fontId="2" numFmtId="0" xfId="0" applyAlignment="1" applyBorder="1" applyFont="1">
      <alignment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11" fillId="0" fontId="0" numFmtId="49" xfId="0" applyAlignment="1" applyBorder="1" applyFont="1" applyNumberFormat="1">
      <alignment horizontal="right" shrinkToFit="0" wrapText="1"/>
    </xf>
    <xf borderId="9" fillId="0" fontId="0" numFmtId="49" xfId="0" applyAlignment="1" applyBorder="1" applyFont="1" applyNumberFormat="1">
      <alignment horizontal="right" shrinkToFit="0" wrapText="1"/>
    </xf>
    <xf borderId="9" fillId="0" fontId="0" numFmtId="0" xfId="0" applyAlignment="1" applyBorder="1" applyFont="1">
      <alignment shrinkToFit="0" wrapText="1"/>
    </xf>
    <xf borderId="9" fillId="0" fontId="0" numFmtId="4" xfId="0" applyAlignment="1" applyBorder="1" applyFont="1" applyNumberFormat="1">
      <alignment horizontal="center"/>
    </xf>
    <xf borderId="9" fillId="0" fontId="0" numFmtId="4" xfId="0" applyBorder="1" applyFont="1" applyNumberFormat="1"/>
    <xf borderId="12" fillId="0" fontId="0" numFmtId="0" xfId="0" applyAlignment="1" applyBorder="1" applyFont="1">
      <alignment shrinkToFit="0" wrapText="1"/>
    </xf>
    <xf borderId="34" fillId="0" fontId="2" numFmtId="0" xfId="0" applyAlignment="1" applyBorder="1" applyFont="1">
      <alignment shrinkToFit="0" wrapText="1"/>
    </xf>
    <xf borderId="35" fillId="0" fontId="2" numFmtId="0" xfId="0" applyAlignment="1" applyBorder="1" applyFont="1">
      <alignment horizontal="right" shrinkToFit="0" wrapText="1"/>
    </xf>
    <xf borderId="30" fillId="0" fontId="2" numFmtId="4" xfId="0" applyAlignment="1" applyBorder="1" applyFont="1" applyNumberFormat="1">
      <alignment horizontal="center" shrinkToFit="0" wrapText="1"/>
    </xf>
    <xf borderId="30" fillId="0" fontId="2" numFmtId="0" xfId="0" applyAlignment="1" applyBorder="1" applyFont="1">
      <alignment shrinkToFit="0" wrapText="1"/>
    </xf>
    <xf borderId="30" fillId="0" fontId="2" numFmtId="4" xfId="0" applyAlignment="1" applyBorder="1" applyFont="1" applyNumberFormat="1">
      <alignment shrinkToFit="0" wrapText="1"/>
    </xf>
    <xf borderId="31" fillId="0" fontId="2" numFmtId="0" xfId="0" applyAlignment="1" applyBorder="1" applyFont="1">
      <alignment shrinkToFit="0" wrapText="1"/>
    </xf>
    <xf borderId="0" fillId="0" fontId="2" numFmtId="0" xfId="0" applyFont="1"/>
    <xf borderId="36" fillId="0" fontId="2" numFmtId="0" xfId="0" applyAlignment="1" applyBorder="1" applyFont="1">
      <alignment horizontal="center" shrinkToFit="0" vertical="center" wrapText="1"/>
    </xf>
    <xf borderId="3" fillId="0" fontId="2" numFmtId="4" xfId="0" applyAlignment="1" applyBorder="1" applyFont="1" applyNumberFormat="1">
      <alignment horizontal="center" shrinkToFit="0" vertical="center" wrapText="1"/>
    </xf>
    <xf borderId="18" fillId="0" fontId="2" numFmtId="0" xfId="0" applyAlignment="1" applyBorder="1" applyFont="1">
      <alignment horizontal="center" shrinkToFit="0" vertical="center" wrapText="1"/>
    </xf>
    <xf borderId="37" fillId="0" fontId="2" numFmtId="0" xfId="0" applyAlignment="1" applyBorder="1" applyFont="1">
      <alignment horizontal="center" shrinkToFit="0" vertical="center" wrapText="1"/>
    </xf>
    <xf borderId="18" fillId="0" fontId="0" numFmtId="49" xfId="0" applyAlignment="1" applyBorder="1" applyFont="1" applyNumberFormat="1">
      <alignment horizontal="right" shrinkToFit="0" wrapText="1"/>
    </xf>
    <xf borderId="13" fillId="0" fontId="0" numFmtId="49" xfId="0" applyAlignment="1" applyBorder="1" applyFont="1" applyNumberFormat="1">
      <alignment horizontal="right" shrinkToFit="0" wrapText="1"/>
    </xf>
    <xf borderId="9" fillId="0" fontId="5" numFmtId="2" xfId="0" applyAlignment="1" applyBorder="1" applyFont="1" applyNumberFormat="1">
      <alignment horizontal="center" shrinkToFit="0" vertical="top" wrapText="1"/>
    </xf>
    <xf borderId="9" fillId="0" fontId="5" numFmtId="4" xfId="0" applyAlignment="1" applyBorder="1" applyFont="1" applyNumberFormat="1">
      <alignment shrinkToFit="0" vertical="top" wrapText="1"/>
    </xf>
    <xf borderId="12" fillId="0" fontId="5" numFmtId="166" xfId="0" applyAlignment="1" applyBorder="1" applyFont="1" applyNumberFormat="1">
      <alignment shrinkToFit="0" vertical="top" wrapText="1"/>
    </xf>
    <xf borderId="0" fillId="0" fontId="0" numFmtId="168" xfId="0" applyFont="1" applyNumberFormat="1"/>
    <xf borderId="0" fillId="0" fontId="0" numFmtId="2" xfId="0" applyFont="1" applyNumberFormat="1"/>
    <xf borderId="9" fillId="0" fontId="5" numFmtId="0" xfId="0" applyAlignment="1" applyBorder="1" applyFont="1">
      <alignment shrinkToFit="0" wrapText="1"/>
    </xf>
    <xf borderId="9" fillId="0" fontId="5" numFmtId="4" xfId="0" applyAlignment="1" applyBorder="1" applyFont="1" applyNumberFormat="1">
      <alignment horizontal="center" shrinkToFit="0" wrapText="1"/>
    </xf>
    <xf borderId="9" fillId="0" fontId="5" numFmtId="2" xfId="0" applyAlignment="1" applyBorder="1" applyFont="1" applyNumberFormat="1">
      <alignment horizontal="center" shrinkToFit="0" wrapText="1"/>
    </xf>
    <xf borderId="37" fillId="0" fontId="5" numFmtId="0" xfId="0" applyAlignment="1" applyBorder="1" applyFont="1">
      <alignment horizontal="left" shrinkToFit="0" vertical="center" wrapText="1"/>
    </xf>
    <xf borderId="38" fillId="0" fontId="7" numFmtId="0" xfId="0" applyBorder="1" applyFont="1"/>
    <xf borderId="0" fillId="0" fontId="2" numFmtId="0" xfId="0" applyAlignment="1" applyFont="1">
      <alignment shrinkToFit="0" wrapText="1"/>
    </xf>
    <xf borderId="27" fillId="0" fontId="2" numFmtId="0" xfId="0" applyAlignment="1" applyBorder="1" applyFont="1">
      <alignment horizontal="right" shrinkToFit="0" wrapText="1"/>
    </xf>
    <xf borderId="30" fillId="0" fontId="2" numFmtId="2" xfId="0" applyAlignment="1" applyBorder="1" applyFont="1" applyNumberFormat="1">
      <alignment horizontal="center" shrinkToFit="0" wrapText="1"/>
    </xf>
    <xf borderId="0" fillId="0" fontId="21" numFmtId="0" xfId="0" applyFont="1"/>
    <xf borderId="0" fillId="0" fontId="21" numFmtId="4" xfId="0" applyAlignment="1" applyFont="1" applyNumberFormat="1">
      <alignment horizont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8.38"/>
    <col customWidth="1" min="2" max="2" width="5.63"/>
    <col customWidth="1" min="3" max="3" width="25.75"/>
    <col customWidth="1" min="4" max="4" width="8.25"/>
    <col customWidth="1" min="5" max="5" width="9.25"/>
    <col customWidth="1" min="6" max="6" width="12.5"/>
    <col customWidth="1" min="7" max="7" width="11.75"/>
    <col customWidth="1" min="8" max="8" width="9.25"/>
    <col customWidth="1" min="9" max="9" width="12.5"/>
    <col customWidth="1" min="10" max="10" width="11.75"/>
    <col customWidth="1" min="11" max="11" width="9.25"/>
    <col customWidth="1" min="12" max="12" width="12.5"/>
    <col customWidth="1" min="13" max="13" width="11.75"/>
    <col customWidth="1" min="14" max="14" width="9.25"/>
    <col customWidth="1" min="15" max="15" width="12.5"/>
    <col customWidth="1" min="16" max="19" width="11.75"/>
    <col customWidth="1" min="20" max="20" width="31.88"/>
    <col customWidth="1" min="21" max="38" width="4.38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6" t="s">
        <v>3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ht="15.75" customHeight="1">
      <c r="A13" s="6" t="s">
        <v>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>
      <c r="A15" s="9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6" t="s">
        <v>6</v>
      </c>
      <c r="B17" s="17" t="s">
        <v>7</v>
      </c>
      <c r="C17" s="17" t="s">
        <v>8</v>
      </c>
      <c r="D17" s="18" t="s">
        <v>9</v>
      </c>
      <c r="E17" s="19" t="s">
        <v>10</v>
      </c>
      <c r="F17" s="20"/>
      <c r="G17" s="21"/>
      <c r="H17" s="19" t="s">
        <v>11</v>
      </c>
      <c r="I17" s="20"/>
      <c r="J17" s="21"/>
      <c r="K17" s="19" t="s">
        <v>12</v>
      </c>
      <c r="L17" s="20"/>
      <c r="M17" s="21"/>
      <c r="N17" s="19" t="s">
        <v>13</v>
      </c>
      <c r="O17" s="20"/>
      <c r="P17" s="21"/>
      <c r="Q17" s="22" t="s">
        <v>14</v>
      </c>
      <c r="R17" s="20"/>
      <c r="S17" s="21"/>
      <c r="T17" s="23" t="s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ht="41.25" customHeight="1">
      <c r="A18" s="25"/>
      <c r="B18" s="26"/>
      <c r="C18" s="26"/>
      <c r="D18" s="26"/>
      <c r="E18" s="27" t="s">
        <v>16</v>
      </c>
      <c r="F18" s="27" t="s">
        <v>17</v>
      </c>
      <c r="G18" s="27" t="s">
        <v>18</v>
      </c>
      <c r="H18" s="27" t="s">
        <v>16</v>
      </c>
      <c r="I18" s="27" t="s">
        <v>17</v>
      </c>
      <c r="J18" s="27" t="s">
        <v>19</v>
      </c>
      <c r="K18" s="27" t="s">
        <v>16</v>
      </c>
      <c r="L18" s="27" t="s">
        <v>17</v>
      </c>
      <c r="M18" s="27" t="s">
        <v>20</v>
      </c>
      <c r="N18" s="27" t="s">
        <v>16</v>
      </c>
      <c r="O18" s="27" t="s">
        <v>17</v>
      </c>
      <c r="P18" s="27" t="s">
        <v>21</v>
      </c>
      <c r="Q18" s="27" t="s">
        <v>22</v>
      </c>
      <c r="R18" s="27" t="s">
        <v>23</v>
      </c>
      <c r="S18" s="27" t="s">
        <v>24</v>
      </c>
      <c r="T18" s="2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29" t="s">
        <v>25</v>
      </c>
      <c r="B19" s="30">
        <v>1.0</v>
      </c>
      <c r="C19" s="30">
        <v>2.0</v>
      </c>
      <c r="D19" s="31">
        <v>3.0</v>
      </c>
      <c r="E19" s="31">
        <v>4.0</v>
      </c>
      <c r="F19" s="31">
        <v>5.0</v>
      </c>
      <c r="G19" s="31">
        <v>6.0</v>
      </c>
      <c r="H19" s="31">
        <v>5.0</v>
      </c>
      <c r="I19" s="31">
        <v>6.0</v>
      </c>
      <c r="J19" s="31">
        <v>7.0</v>
      </c>
      <c r="K19" s="31">
        <v>8.0</v>
      </c>
      <c r="L19" s="31">
        <v>9.0</v>
      </c>
      <c r="M19" s="31">
        <v>10.0</v>
      </c>
      <c r="N19" s="31">
        <v>11.0</v>
      </c>
      <c r="O19" s="31">
        <v>12.0</v>
      </c>
      <c r="P19" s="31">
        <v>13.0</v>
      </c>
      <c r="Q19" s="31">
        <v>14.0</v>
      </c>
      <c r="R19" s="31">
        <v>15.0</v>
      </c>
      <c r="S19" s="31">
        <v>16.0</v>
      </c>
      <c r="T19" s="32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>
      <c r="A20" s="33" t="s">
        <v>26</v>
      </c>
      <c r="B20" s="34" t="s">
        <v>27</v>
      </c>
      <c r="C20" s="35" t="s">
        <v>28</v>
      </c>
      <c r="D20" s="36"/>
      <c r="E20" s="37"/>
      <c r="F20" s="38"/>
      <c r="G20" s="39"/>
      <c r="H20" s="37"/>
      <c r="I20" s="38"/>
      <c r="J20" s="39"/>
      <c r="K20" s="37"/>
      <c r="L20" s="38"/>
      <c r="M20" s="39"/>
      <c r="N20" s="37"/>
      <c r="O20" s="38"/>
      <c r="P20" s="39"/>
      <c r="Q20" s="39"/>
      <c r="R20" s="39"/>
      <c r="S20" s="39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ht="15.75" customHeight="1">
      <c r="A21" s="42" t="s">
        <v>29</v>
      </c>
      <c r="B21" s="43" t="s">
        <v>30</v>
      </c>
      <c r="C21" s="44" t="s">
        <v>31</v>
      </c>
      <c r="D21" s="45" t="s">
        <v>32</v>
      </c>
      <c r="E21" s="46"/>
      <c r="F21" s="47"/>
      <c r="G21" s="48">
        <v>0.0</v>
      </c>
      <c r="H21" s="46"/>
      <c r="I21" s="47"/>
      <c r="J21" s="48">
        <v>0.0</v>
      </c>
      <c r="K21" s="46">
        <v>1.0</v>
      </c>
      <c r="L21" s="47">
        <v>400396.4</v>
      </c>
      <c r="M21" s="48">
        <f>K21*L21</f>
        <v>400396.4</v>
      </c>
      <c r="N21" s="46">
        <v>1.0</v>
      </c>
      <c r="O21" s="47">
        <v>400396.4</v>
      </c>
      <c r="P21" s="48">
        <f>N21*O21</f>
        <v>400396.4</v>
      </c>
      <c r="Q21" s="48">
        <f>G21+M21</f>
        <v>400396.4</v>
      </c>
      <c r="R21" s="48">
        <f>J21+P21</f>
        <v>400396.4</v>
      </c>
      <c r="S21" s="48">
        <f>Q21-R21</f>
        <v>0</v>
      </c>
      <c r="T21" s="49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ht="15.75" customHeight="1">
      <c r="A22" s="50" t="s">
        <v>33</v>
      </c>
      <c r="B22" s="51"/>
      <c r="C22" s="52"/>
      <c r="D22" s="52"/>
      <c r="E22" s="53"/>
      <c r="F22" s="54"/>
      <c r="G22" s="55">
        <f>SUM(G21)</f>
        <v>0</v>
      </c>
      <c r="H22" s="53"/>
      <c r="I22" s="54"/>
      <c r="J22" s="55">
        <f>SUM(J21)</f>
        <v>0</v>
      </c>
      <c r="K22" s="53"/>
      <c r="L22" s="54"/>
      <c r="M22" s="55">
        <f>SUM(M21)</f>
        <v>400396.4</v>
      </c>
      <c r="N22" s="53"/>
      <c r="O22" s="54"/>
      <c r="P22" s="55">
        <f t="shared" ref="P22:S22" si="1">SUM(P21)</f>
        <v>400396.4</v>
      </c>
      <c r="Q22" s="55">
        <f t="shared" si="1"/>
        <v>400396.4</v>
      </c>
      <c r="R22" s="55">
        <f t="shared" si="1"/>
        <v>400396.4</v>
      </c>
      <c r="S22" s="55">
        <f t="shared" si="1"/>
        <v>0</v>
      </c>
      <c r="T22" s="4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5.75" customHeight="1">
      <c r="A23" s="56"/>
      <c r="B23" s="57"/>
      <c r="C23" s="58"/>
      <c r="D23" s="59"/>
      <c r="E23" s="60"/>
      <c r="F23" s="61"/>
      <c r="G23" s="62"/>
      <c r="H23" s="60"/>
      <c r="I23" s="61"/>
      <c r="J23" s="62"/>
      <c r="K23" s="60"/>
      <c r="L23" s="61"/>
      <c r="M23" s="62"/>
      <c r="N23" s="60"/>
      <c r="O23" s="61"/>
      <c r="P23" s="62"/>
      <c r="Q23" s="62"/>
      <c r="R23" s="62"/>
      <c r="S23" s="62"/>
      <c r="T23" s="6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5.75" customHeight="1">
      <c r="A24" s="33" t="s">
        <v>26</v>
      </c>
      <c r="B24" s="34" t="s">
        <v>34</v>
      </c>
      <c r="C24" s="35" t="s">
        <v>35</v>
      </c>
      <c r="D24" s="36"/>
      <c r="E24" s="37"/>
      <c r="F24" s="38"/>
      <c r="G24" s="39"/>
      <c r="H24" s="37"/>
      <c r="I24" s="38"/>
      <c r="J24" s="39"/>
      <c r="K24" s="37"/>
      <c r="L24" s="38"/>
      <c r="M24" s="39"/>
      <c r="N24" s="37"/>
      <c r="O24" s="38"/>
      <c r="P24" s="39"/>
      <c r="Q24" s="39"/>
      <c r="R24" s="39"/>
      <c r="S24" s="39"/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ht="15.75" customHeight="1">
      <c r="A25" s="64" t="s">
        <v>29</v>
      </c>
      <c r="B25" s="65" t="s">
        <v>30</v>
      </c>
      <c r="C25" s="66" t="s">
        <v>36</v>
      </c>
      <c r="D25" s="67"/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70"/>
      <c r="R25" s="70"/>
      <c r="S25" s="70"/>
      <c r="T25" s="71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</row>
    <row r="26" ht="15.75" customHeight="1">
      <c r="A26" s="64" t="s">
        <v>37</v>
      </c>
      <c r="B26" s="65" t="s">
        <v>38</v>
      </c>
      <c r="C26" s="66" t="s">
        <v>39</v>
      </c>
      <c r="D26" s="67"/>
      <c r="E26" s="68"/>
      <c r="F26" s="69"/>
      <c r="G26" s="70">
        <f>SUM(G27:G30)</f>
        <v>0</v>
      </c>
      <c r="H26" s="68"/>
      <c r="I26" s="69"/>
      <c r="J26" s="70">
        <f>SUM(J27:J30)</f>
        <v>0</v>
      </c>
      <c r="K26" s="68"/>
      <c r="L26" s="69"/>
      <c r="M26" s="70">
        <f>SUM(M27:M30)</f>
        <v>123900</v>
      </c>
      <c r="N26" s="68"/>
      <c r="O26" s="69"/>
      <c r="P26" s="70">
        <f t="shared" ref="P26:S26" si="2">SUM(P27:P30)</f>
        <v>123900</v>
      </c>
      <c r="Q26" s="70">
        <f t="shared" si="2"/>
        <v>123900</v>
      </c>
      <c r="R26" s="70">
        <f t="shared" si="2"/>
        <v>123900</v>
      </c>
      <c r="S26" s="70">
        <f t="shared" si="2"/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</row>
    <row r="27" ht="15.75" customHeight="1">
      <c r="A27" s="73" t="s">
        <v>40</v>
      </c>
      <c r="B27" s="74" t="s">
        <v>41</v>
      </c>
      <c r="C27" s="75" t="s">
        <v>42</v>
      </c>
      <c r="D27" s="76" t="s">
        <v>43</v>
      </c>
      <c r="E27" s="77"/>
      <c r="F27" s="78"/>
      <c r="G27" s="62">
        <f t="shared" ref="G27:G30" si="3">E27*F27</f>
        <v>0</v>
      </c>
      <c r="H27" s="77"/>
      <c r="I27" s="78"/>
      <c r="J27" s="62">
        <f t="shared" ref="J27:J30" si="4">H27*I27</f>
        <v>0</v>
      </c>
      <c r="K27" s="77">
        <v>3.0</v>
      </c>
      <c r="L27" s="78">
        <v>14100.0</v>
      </c>
      <c r="M27" s="62">
        <f t="shared" ref="M27:M30" si="5">K27*L27</f>
        <v>42300</v>
      </c>
      <c r="N27" s="77">
        <v>3.0</v>
      </c>
      <c r="O27" s="78">
        <v>14100.0</v>
      </c>
      <c r="P27" s="62">
        <f t="shared" ref="P27:P30" si="6">N27*O27</f>
        <v>42300</v>
      </c>
      <c r="Q27" s="62">
        <f t="shared" ref="Q27:Q30" si="7">G27+M27</f>
        <v>42300</v>
      </c>
      <c r="R27" s="62">
        <f t="shared" ref="R27:R30" si="8">J27+P27</f>
        <v>42300</v>
      </c>
      <c r="S27" s="62">
        <f t="shared" ref="S27:S30" si="9">Q27-R27</f>
        <v>0</v>
      </c>
      <c r="T27" s="79" t="s">
        <v>44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15.75" customHeight="1">
      <c r="A28" s="73" t="s">
        <v>40</v>
      </c>
      <c r="B28" s="74" t="s">
        <v>45</v>
      </c>
      <c r="C28" s="75" t="s">
        <v>46</v>
      </c>
      <c r="D28" s="76" t="s">
        <v>43</v>
      </c>
      <c r="E28" s="77"/>
      <c r="F28" s="78"/>
      <c r="G28" s="62">
        <f t="shared" si="3"/>
        <v>0</v>
      </c>
      <c r="H28" s="77"/>
      <c r="I28" s="78"/>
      <c r="J28" s="62">
        <f t="shared" si="4"/>
        <v>0</v>
      </c>
      <c r="K28" s="77">
        <v>3.0</v>
      </c>
      <c r="L28" s="78">
        <v>14100.0</v>
      </c>
      <c r="M28" s="62">
        <f t="shared" si="5"/>
        <v>42300</v>
      </c>
      <c r="N28" s="77">
        <v>3.0</v>
      </c>
      <c r="O28" s="78">
        <v>14100.0</v>
      </c>
      <c r="P28" s="62">
        <f t="shared" si="6"/>
        <v>42300</v>
      </c>
      <c r="Q28" s="62">
        <f t="shared" si="7"/>
        <v>42300</v>
      </c>
      <c r="R28" s="62">
        <f t="shared" si="8"/>
        <v>42300</v>
      </c>
      <c r="S28" s="62">
        <f t="shared" si="9"/>
        <v>0</v>
      </c>
      <c r="T28" s="8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15.75" customHeight="1">
      <c r="A29" s="73" t="s">
        <v>40</v>
      </c>
      <c r="B29" s="74" t="s">
        <v>47</v>
      </c>
      <c r="C29" s="75" t="s">
        <v>48</v>
      </c>
      <c r="D29" s="76" t="s">
        <v>43</v>
      </c>
      <c r="E29" s="77"/>
      <c r="F29" s="78"/>
      <c r="G29" s="62">
        <f t="shared" si="3"/>
        <v>0</v>
      </c>
      <c r="H29" s="77"/>
      <c r="I29" s="78"/>
      <c r="J29" s="62">
        <f t="shared" si="4"/>
        <v>0</v>
      </c>
      <c r="K29" s="77">
        <v>3.0</v>
      </c>
      <c r="L29" s="78">
        <v>7000.0</v>
      </c>
      <c r="M29" s="62">
        <f t="shared" si="5"/>
        <v>21000</v>
      </c>
      <c r="N29" s="77">
        <v>3.0</v>
      </c>
      <c r="O29" s="78">
        <v>7000.0</v>
      </c>
      <c r="P29" s="62">
        <f t="shared" si="6"/>
        <v>21000</v>
      </c>
      <c r="Q29" s="62">
        <f t="shared" si="7"/>
        <v>21000</v>
      </c>
      <c r="R29" s="62">
        <f t="shared" si="8"/>
        <v>21000</v>
      </c>
      <c r="S29" s="62">
        <f t="shared" si="9"/>
        <v>0</v>
      </c>
      <c r="T29" s="8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15.75" customHeight="1">
      <c r="A30" s="73" t="s">
        <v>40</v>
      </c>
      <c r="B30" s="74" t="s">
        <v>49</v>
      </c>
      <c r="C30" s="75" t="s">
        <v>50</v>
      </c>
      <c r="D30" s="76" t="s">
        <v>43</v>
      </c>
      <c r="E30" s="77"/>
      <c r="F30" s="78"/>
      <c r="G30" s="62">
        <f t="shared" si="3"/>
        <v>0</v>
      </c>
      <c r="H30" s="77"/>
      <c r="I30" s="78"/>
      <c r="J30" s="62">
        <f t="shared" si="4"/>
        <v>0</v>
      </c>
      <c r="K30" s="77">
        <v>3.0</v>
      </c>
      <c r="L30" s="78">
        <v>6100.0</v>
      </c>
      <c r="M30" s="62">
        <f t="shared" si="5"/>
        <v>18300</v>
      </c>
      <c r="N30" s="77">
        <v>3.0</v>
      </c>
      <c r="O30" s="78">
        <v>6100.0</v>
      </c>
      <c r="P30" s="62">
        <f t="shared" si="6"/>
        <v>18300</v>
      </c>
      <c r="Q30" s="62">
        <f t="shared" si="7"/>
        <v>18300</v>
      </c>
      <c r="R30" s="62">
        <f t="shared" si="8"/>
        <v>18300</v>
      </c>
      <c r="S30" s="62">
        <f t="shared" si="9"/>
        <v>0</v>
      </c>
      <c r="T30" s="28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ht="15.75" customHeight="1">
      <c r="A31" s="64" t="s">
        <v>37</v>
      </c>
      <c r="B31" s="65" t="s">
        <v>51</v>
      </c>
      <c r="C31" s="66" t="s">
        <v>52</v>
      </c>
      <c r="D31" s="67"/>
      <c r="E31" s="68"/>
      <c r="F31" s="69"/>
      <c r="G31" s="70"/>
      <c r="H31" s="68"/>
      <c r="I31" s="69"/>
      <c r="J31" s="70"/>
      <c r="K31" s="68"/>
      <c r="L31" s="69"/>
      <c r="M31" s="70">
        <f>SUM(M32)</f>
        <v>30000</v>
      </c>
      <c r="N31" s="68"/>
      <c r="O31" s="69"/>
      <c r="P31" s="70">
        <f t="shared" ref="P31:S31" si="10">SUM(P32)</f>
        <v>30000</v>
      </c>
      <c r="Q31" s="70">
        <f t="shared" si="10"/>
        <v>30000</v>
      </c>
      <c r="R31" s="70">
        <f t="shared" si="10"/>
        <v>30000</v>
      </c>
      <c r="S31" s="70">
        <f t="shared" si="10"/>
        <v>0</v>
      </c>
      <c r="T31" s="7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ht="15.75" customHeight="1">
      <c r="A32" s="73" t="s">
        <v>40</v>
      </c>
      <c r="B32" s="74" t="s">
        <v>53</v>
      </c>
      <c r="C32" s="75" t="s">
        <v>54</v>
      </c>
      <c r="D32" s="76" t="s">
        <v>43</v>
      </c>
      <c r="E32" s="81" t="s">
        <v>55</v>
      </c>
      <c r="F32" s="57"/>
      <c r="G32" s="58"/>
      <c r="H32" s="81" t="s">
        <v>55</v>
      </c>
      <c r="I32" s="57"/>
      <c r="J32" s="58"/>
      <c r="K32" s="77">
        <v>3.0</v>
      </c>
      <c r="L32" s="78">
        <v>10000.0</v>
      </c>
      <c r="M32" s="62">
        <f>K32*L32</f>
        <v>30000</v>
      </c>
      <c r="N32" s="77">
        <v>3.0</v>
      </c>
      <c r="O32" s="78">
        <v>10000.0</v>
      </c>
      <c r="P32" s="62">
        <f>N32*O32</f>
        <v>30000</v>
      </c>
      <c r="Q32" s="62">
        <f>G32+M32</f>
        <v>30000</v>
      </c>
      <c r="R32" s="62">
        <f>J32+P32</f>
        <v>30000</v>
      </c>
      <c r="S32" s="62">
        <f>Q32-R32</f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ht="15.75" customHeight="1">
      <c r="A33" s="64" t="s">
        <v>37</v>
      </c>
      <c r="B33" s="65" t="s">
        <v>56</v>
      </c>
      <c r="C33" s="66" t="s">
        <v>57</v>
      </c>
      <c r="D33" s="67"/>
      <c r="E33" s="68"/>
      <c r="F33" s="69"/>
      <c r="G33" s="70"/>
      <c r="H33" s="68"/>
      <c r="I33" s="69"/>
      <c r="J33" s="70"/>
      <c r="K33" s="68"/>
      <c r="L33" s="69"/>
      <c r="M33" s="70">
        <f>SUM(M34:M37)</f>
        <v>121500</v>
      </c>
      <c r="N33" s="68"/>
      <c r="O33" s="69"/>
      <c r="P33" s="70">
        <f t="shared" ref="P33:S33" si="11">SUM(P34:P37)</f>
        <v>121500</v>
      </c>
      <c r="Q33" s="70">
        <f t="shared" si="11"/>
        <v>121500</v>
      </c>
      <c r="R33" s="70">
        <f t="shared" si="11"/>
        <v>121500</v>
      </c>
      <c r="S33" s="70">
        <f t="shared" si="11"/>
        <v>0</v>
      </c>
      <c r="T33" s="7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ht="15.75" customHeight="1">
      <c r="A34" s="73" t="s">
        <v>40</v>
      </c>
      <c r="B34" s="74" t="s">
        <v>58</v>
      </c>
      <c r="C34" s="75" t="s">
        <v>59</v>
      </c>
      <c r="D34" s="76" t="s">
        <v>43</v>
      </c>
      <c r="E34" s="82" t="s">
        <v>55</v>
      </c>
      <c r="F34" s="83"/>
      <c r="G34" s="84"/>
      <c r="H34" s="82" t="s">
        <v>55</v>
      </c>
      <c r="I34" s="83"/>
      <c r="J34" s="84"/>
      <c r="K34" s="77">
        <v>3.0</v>
      </c>
      <c r="L34" s="78">
        <v>14000.0</v>
      </c>
      <c r="M34" s="62">
        <f t="shared" ref="M34:M37" si="12">K34*L34</f>
        <v>42000</v>
      </c>
      <c r="N34" s="77">
        <v>3.0</v>
      </c>
      <c r="O34" s="78">
        <v>14000.0</v>
      </c>
      <c r="P34" s="62">
        <f t="shared" ref="P34:P37" si="13">N34*O34</f>
        <v>42000</v>
      </c>
      <c r="Q34" s="62">
        <f t="shared" ref="Q34:Q37" si="14">G34+M34</f>
        <v>42000</v>
      </c>
      <c r="R34" s="62">
        <f t="shared" ref="R34:R37" si="15">J34+P34</f>
        <v>42000</v>
      </c>
      <c r="S34" s="62">
        <f t="shared" ref="S34:S37" si="16">Q34-R34</f>
        <v>0</v>
      </c>
      <c r="T34" s="6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ht="15.75" customHeight="1">
      <c r="A35" s="73" t="s">
        <v>40</v>
      </c>
      <c r="B35" s="74" t="s">
        <v>60</v>
      </c>
      <c r="C35" s="75" t="s">
        <v>61</v>
      </c>
      <c r="D35" s="76" t="s">
        <v>43</v>
      </c>
      <c r="E35" s="85"/>
      <c r="G35" s="86"/>
      <c r="H35" s="85"/>
      <c r="J35" s="86"/>
      <c r="K35" s="77">
        <v>3.0</v>
      </c>
      <c r="L35" s="78">
        <v>11000.0</v>
      </c>
      <c r="M35" s="62">
        <f t="shared" si="12"/>
        <v>33000</v>
      </c>
      <c r="N35" s="77">
        <v>3.0</v>
      </c>
      <c r="O35" s="78">
        <v>11000.0</v>
      </c>
      <c r="P35" s="62">
        <f t="shared" si="13"/>
        <v>33000</v>
      </c>
      <c r="Q35" s="62">
        <f t="shared" si="14"/>
        <v>33000</v>
      </c>
      <c r="R35" s="62">
        <f t="shared" si="15"/>
        <v>33000</v>
      </c>
      <c r="S35" s="62">
        <f t="shared" si="16"/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ht="15.75" customHeight="1">
      <c r="A36" s="73" t="s">
        <v>40</v>
      </c>
      <c r="B36" s="74" t="s">
        <v>62</v>
      </c>
      <c r="C36" s="75" t="s">
        <v>63</v>
      </c>
      <c r="D36" s="76" t="s">
        <v>43</v>
      </c>
      <c r="E36" s="85"/>
      <c r="G36" s="86"/>
      <c r="H36" s="85"/>
      <c r="J36" s="86"/>
      <c r="K36" s="77">
        <v>3.0</v>
      </c>
      <c r="L36" s="78">
        <v>11000.0</v>
      </c>
      <c r="M36" s="62">
        <f t="shared" si="12"/>
        <v>33000</v>
      </c>
      <c r="N36" s="77">
        <v>3.0</v>
      </c>
      <c r="O36" s="78">
        <v>11000.0</v>
      </c>
      <c r="P36" s="62">
        <f t="shared" si="13"/>
        <v>33000</v>
      </c>
      <c r="Q36" s="62">
        <f t="shared" si="14"/>
        <v>33000</v>
      </c>
      <c r="R36" s="62">
        <f t="shared" si="15"/>
        <v>33000</v>
      </c>
      <c r="S36" s="62">
        <f t="shared" si="16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ht="15.75" customHeight="1">
      <c r="A37" s="73" t="s">
        <v>40</v>
      </c>
      <c r="B37" s="74" t="s">
        <v>64</v>
      </c>
      <c r="C37" s="75" t="s">
        <v>65</v>
      </c>
      <c r="D37" s="76" t="s">
        <v>43</v>
      </c>
      <c r="E37" s="87"/>
      <c r="F37" s="88"/>
      <c r="G37" s="89"/>
      <c r="H37" s="87"/>
      <c r="I37" s="88"/>
      <c r="J37" s="89"/>
      <c r="K37" s="77">
        <v>3.0</v>
      </c>
      <c r="L37" s="78">
        <v>4500.0</v>
      </c>
      <c r="M37" s="62">
        <f t="shared" si="12"/>
        <v>13500</v>
      </c>
      <c r="N37" s="77">
        <v>3.0</v>
      </c>
      <c r="O37" s="78">
        <v>4500.0</v>
      </c>
      <c r="P37" s="62">
        <f t="shared" si="13"/>
        <v>13500</v>
      </c>
      <c r="Q37" s="62">
        <f t="shared" si="14"/>
        <v>13500</v>
      </c>
      <c r="R37" s="62">
        <f t="shared" si="15"/>
        <v>13500</v>
      </c>
      <c r="S37" s="62">
        <f t="shared" si="16"/>
        <v>0</v>
      </c>
      <c r="T37" s="6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ht="15.75" customHeight="1">
      <c r="A38" s="90" t="s">
        <v>66</v>
      </c>
      <c r="B38" s="91"/>
      <c r="C38" s="92"/>
      <c r="D38" s="93"/>
      <c r="E38" s="94"/>
      <c r="F38" s="95"/>
      <c r="G38" s="96">
        <f>G26+G31+G33</f>
        <v>0</v>
      </c>
      <c r="H38" s="94"/>
      <c r="I38" s="95"/>
      <c r="J38" s="96">
        <f>J26+J31+J33</f>
        <v>0</v>
      </c>
      <c r="K38" s="94"/>
      <c r="L38" s="95"/>
      <c r="M38" s="96">
        <f>M26+M31+M33</f>
        <v>275400</v>
      </c>
      <c r="N38" s="94"/>
      <c r="O38" s="95"/>
      <c r="P38" s="96">
        <f t="shared" ref="P38:S38" si="17">P26+P31+P33</f>
        <v>275400</v>
      </c>
      <c r="Q38" s="96">
        <f t="shared" si="17"/>
        <v>275400</v>
      </c>
      <c r="R38" s="96">
        <f t="shared" si="17"/>
        <v>275400</v>
      </c>
      <c r="S38" s="96">
        <f t="shared" si="17"/>
        <v>0</v>
      </c>
      <c r="T38" s="9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ht="15.75" customHeight="1">
      <c r="A39" s="64" t="s">
        <v>29</v>
      </c>
      <c r="B39" s="65" t="s">
        <v>67</v>
      </c>
      <c r="C39" s="66" t="s">
        <v>68</v>
      </c>
      <c r="D39" s="67"/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70"/>
      <c r="R39" s="70"/>
      <c r="S39" s="70"/>
      <c r="T39" s="71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</row>
    <row r="40" ht="15.75" customHeight="1">
      <c r="A40" s="73" t="s">
        <v>40</v>
      </c>
      <c r="B40" s="74" t="s">
        <v>69</v>
      </c>
      <c r="C40" s="75" t="s">
        <v>70</v>
      </c>
      <c r="D40" s="76"/>
      <c r="E40" s="77"/>
      <c r="F40" s="98">
        <v>0.22</v>
      </c>
      <c r="G40" s="62">
        <f t="shared" ref="G40:G42" si="18">E40*F40</f>
        <v>0</v>
      </c>
      <c r="H40" s="78">
        <f>J27+J28+J30</f>
        <v>0</v>
      </c>
      <c r="I40" s="98">
        <v>0.22</v>
      </c>
      <c r="J40" s="62">
        <f t="shared" ref="J40:J42" si="19">H40*I40</f>
        <v>0</v>
      </c>
      <c r="K40" s="78">
        <f>M27+M28+M30</f>
        <v>102900</v>
      </c>
      <c r="L40" s="98">
        <v>0.22</v>
      </c>
      <c r="M40" s="62">
        <f t="shared" ref="M40:M42" si="20">K40*L40</f>
        <v>22638</v>
      </c>
      <c r="N40" s="78">
        <f>P27+P28+P30</f>
        <v>102900</v>
      </c>
      <c r="O40" s="98">
        <v>0.22</v>
      </c>
      <c r="P40" s="62">
        <f t="shared" ref="P40:P42" si="21">N40*O40</f>
        <v>22638</v>
      </c>
      <c r="Q40" s="62">
        <f t="shared" ref="Q40:Q42" si="22">G40+M40</f>
        <v>22638</v>
      </c>
      <c r="R40" s="62">
        <f t="shared" ref="R40:R42" si="23">J40+P40</f>
        <v>22638</v>
      </c>
      <c r="S40" s="62">
        <f t="shared" ref="S40:S42" si="24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15.75" customHeight="1">
      <c r="A41" s="73" t="s">
        <v>40</v>
      </c>
      <c r="B41" s="74" t="s">
        <v>71</v>
      </c>
      <c r="C41" s="75" t="s">
        <v>70</v>
      </c>
      <c r="D41" s="76"/>
      <c r="E41" s="77"/>
      <c r="F41" s="98">
        <v>0.0841</v>
      </c>
      <c r="G41" s="62">
        <f t="shared" si="18"/>
        <v>0</v>
      </c>
      <c r="H41" s="78">
        <f>J29</f>
        <v>0</v>
      </c>
      <c r="I41" s="98">
        <v>0.0841</v>
      </c>
      <c r="J41" s="62">
        <f t="shared" si="19"/>
        <v>0</v>
      </c>
      <c r="K41" s="78">
        <f>M29</f>
        <v>21000</v>
      </c>
      <c r="L41" s="98">
        <v>0.0841</v>
      </c>
      <c r="M41" s="62">
        <f t="shared" si="20"/>
        <v>1766.1</v>
      </c>
      <c r="N41" s="78">
        <f>P29</f>
        <v>21000</v>
      </c>
      <c r="O41" s="98">
        <v>0.0841</v>
      </c>
      <c r="P41" s="62">
        <f t="shared" si="21"/>
        <v>1766.1</v>
      </c>
      <c r="Q41" s="62">
        <f t="shared" si="22"/>
        <v>1766.1</v>
      </c>
      <c r="R41" s="62">
        <f t="shared" si="23"/>
        <v>1766.1</v>
      </c>
      <c r="S41" s="62">
        <f t="shared" si="24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15.75" customHeight="1">
      <c r="A42" s="73" t="s">
        <v>40</v>
      </c>
      <c r="B42" s="74" t="s">
        <v>72</v>
      </c>
      <c r="C42" s="75" t="s">
        <v>52</v>
      </c>
      <c r="D42" s="76"/>
      <c r="E42" s="77"/>
      <c r="F42" s="98">
        <v>0.22</v>
      </c>
      <c r="G42" s="62">
        <f t="shared" si="18"/>
        <v>0</v>
      </c>
      <c r="H42" s="78" t="str">
        <f>J31</f>
        <v/>
      </c>
      <c r="I42" s="98">
        <v>0.22</v>
      </c>
      <c r="J42" s="62">
        <f t="shared" si="19"/>
        <v>0</v>
      </c>
      <c r="K42" s="78">
        <f>M31</f>
        <v>30000</v>
      </c>
      <c r="L42" s="98">
        <v>0.22</v>
      </c>
      <c r="M42" s="62">
        <f t="shared" si="20"/>
        <v>6600</v>
      </c>
      <c r="N42" s="78">
        <f>P31</f>
        <v>30000</v>
      </c>
      <c r="O42" s="98">
        <v>0.22</v>
      </c>
      <c r="P42" s="62">
        <f t="shared" si="21"/>
        <v>6600</v>
      </c>
      <c r="Q42" s="62">
        <f t="shared" si="22"/>
        <v>6600</v>
      </c>
      <c r="R42" s="62">
        <f t="shared" si="23"/>
        <v>6600</v>
      </c>
      <c r="S42" s="62">
        <f t="shared" si="24"/>
        <v>0</v>
      </c>
      <c r="T42" s="6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ht="15.75" customHeight="1">
      <c r="A43" s="90" t="s">
        <v>73</v>
      </c>
      <c r="B43" s="91"/>
      <c r="C43" s="92"/>
      <c r="D43" s="93"/>
      <c r="E43" s="94"/>
      <c r="F43" s="95"/>
      <c r="G43" s="96">
        <f>SUM(G40:G42)</f>
        <v>0</v>
      </c>
      <c r="H43" s="94"/>
      <c r="I43" s="95"/>
      <c r="J43" s="96">
        <f>SUM(J40:J42)</f>
        <v>0</v>
      </c>
      <c r="K43" s="94"/>
      <c r="L43" s="95"/>
      <c r="M43" s="96">
        <f>SUM(M40:M42)</f>
        <v>31004.1</v>
      </c>
      <c r="N43" s="94"/>
      <c r="O43" s="95"/>
      <c r="P43" s="96">
        <f t="shared" ref="P43:S43" si="25">SUM(P40:P42)</f>
        <v>31004.1</v>
      </c>
      <c r="Q43" s="96">
        <f t="shared" si="25"/>
        <v>31004.1</v>
      </c>
      <c r="R43" s="96">
        <f t="shared" si="25"/>
        <v>31004.1</v>
      </c>
      <c r="S43" s="96">
        <f t="shared" si="25"/>
        <v>0</v>
      </c>
      <c r="T43" s="9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ht="15.75" customHeight="1">
      <c r="A44" s="64" t="s">
        <v>29</v>
      </c>
      <c r="B44" s="65" t="s">
        <v>74</v>
      </c>
      <c r="C44" s="66" t="s">
        <v>75</v>
      </c>
      <c r="D44" s="67"/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70"/>
      <c r="R44" s="70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</row>
    <row r="45" ht="15.75" customHeight="1">
      <c r="A45" s="73" t="s">
        <v>40</v>
      </c>
      <c r="B45" s="74" t="s">
        <v>76</v>
      </c>
      <c r="C45" s="99" t="s">
        <v>77</v>
      </c>
      <c r="D45" s="76" t="s">
        <v>43</v>
      </c>
      <c r="E45" s="77"/>
      <c r="F45" s="78"/>
      <c r="G45" s="62">
        <f>E45*F45</f>
        <v>0</v>
      </c>
      <c r="H45" s="77"/>
      <c r="I45" s="78"/>
      <c r="J45" s="62">
        <f>H45*I45</f>
        <v>0</v>
      </c>
      <c r="K45" s="77">
        <v>5.0</v>
      </c>
      <c r="L45" s="78">
        <v>8000.0</v>
      </c>
      <c r="M45" s="62">
        <f>K45*L45</f>
        <v>40000</v>
      </c>
      <c r="N45" s="77">
        <v>5.0</v>
      </c>
      <c r="O45" s="78">
        <v>8000.0</v>
      </c>
      <c r="P45" s="62">
        <f>N45*O45</f>
        <v>40000</v>
      </c>
      <c r="Q45" s="62">
        <f>G45+M45</f>
        <v>40000</v>
      </c>
      <c r="R45" s="62">
        <f>J45+P45</f>
        <v>40000</v>
      </c>
      <c r="S45" s="62">
        <f>Q45-R45</f>
        <v>0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15.75" customHeight="1">
      <c r="A46" s="90" t="s">
        <v>78</v>
      </c>
      <c r="B46" s="91"/>
      <c r="C46" s="92"/>
      <c r="D46" s="93"/>
      <c r="E46" s="94"/>
      <c r="F46" s="95"/>
      <c r="G46" s="96">
        <f>SUM(G45)</f>
        <v>0</v>
      </c>
      <c r="H46" s="94"/>
      <c r="I46" s="95"/>
      <c r="J46" s="96">
        <f>SUM(J45)</f>
        <v>0</v>
      </c>
      <c r="K46" s="94"/>
      <c r="L46" s="95"/>
      <c r="M46" s="96">
        <f>SUM(M45)</f>
        <v>40000</v>
      </c>
      <c r="N46" s="94"/>
      <c r="O46" s="95"/>
      <c r="P46" s="96">
        <f t="shared" ref="P46:S46" si="26">SUM(P45)</f>
        <v>40000</v>
      </c>
      <c r="Q46" s="96">
        <f t="shared" si="26"/>
        <v>40000</v>
      </c>
      <c r="R46" s="96">
        <f t="shared" si="26"/>
        <v>40000</v>
      </c>
      <c r="S46" s="96">
        <f t="shared" si="26"/>
        <v>0</v>
      </c>
      <c r="T46" s="9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ht="15.75" customHeight="1">
      <c r="A47" s="64" t="s">
        <v>29</v>
      </c>
      <c r="B47" s="65" t="s">
        <v>79</v>
      </c>
      <c r="C47" s="100" t="s">
        <v>80</v>
      </c>
      <c r="D47" s="67"/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70"/>
      <c r="R47" s="70"/>
      <c r="S47" s="70"/>
      <c r="T47" s="71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</row>
    <row r="48" ht="15.75" customHeight="1">
      <c r="A48" s="73" t="s">
        <v>40</v>
      </c>
      <c r="B48" s="74" t="s">
        <v>81</v>
      </c>
      <c r="C48" s="99" t="s">
        <v>82</v>
      </c>
      <c r="D48" s="76" t="s">
        <v>43</v>
      </c>
      <c r="E48" s="77"/>
      <c r="F48" s="78"/>
      <c r="G48" s="62">
        <f t="shared" ref="G48:G51" si="27">E48*F48</f>
        <v>0</v>
      </c>
      <c r="H48" s="77"/>
      <c r="I48" s="78"/>
      <c r="J48" s="62">
        <f t="shared" ref="J48:J51" si="28">H48*I48</f>
        <v>0</v>
      </c>
      <c r="K48" s="77"/>
      <c r="L48" s="78"/>
      <c r="M48" s="62">
        <f t="shared" ref="M48:M51" si="29">K48*L48</f>
        <v>0</v>
      </c>
      <c r="N48" s="77"/>
      <c r="O48" s="78"/>
      <c r="P48" s="62">
        <f t="shared" ref="P48:P51" si="30">N48*O48</f>
        <v>0</v>
      </c>
      <c r="Q48" s="62">
        <f t="shared" ref="Q48:Q51" si="31">G48+M48</f>
        <v>0</v>
      </c>
      <c r="R48" s="62">
        <f t="shared" ref="R48:R51" si="32">J48+P48</f>
        <v>0</v>
      </c>
      <c r="S48" s="62">
        <f t="shared" ref="S48:S51" si="33">Q48-R48</f>
        <v>0</v>
      </c>
      <c r="T48" s="63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15.75" customHeight="1">
      <c r="A49" s="73" t="s">
        <v>40</v>
      </c>
      <c r="B49" s="74" t="s">
        <v>83</v>
      </c>
      <c r="C49" s="99" t="s">
        <v>84</v>
      </c>
      <c r="D49" s="76" t="s">
        <v>43</v>
      </c>
      <c r="E49" s="77"/>
      <c r="F49" s="78"/>
      <c r="G49" s="62">
        <f t="shared" si="27"/>
        <v>0</v>
      </c>
      <c r="H49" s="77"/>
      <c r="I49" s="78"/>
      <c r="J49" s="62">
        <f t="shared" si="28"/>
        <v>0</v>
      </c>
      <c r="K49" s="77">
        <v>5.0</v>
      </c>
      <c r="L49" s="78">
        <v>1500.0</v>
      </c>
      <c r="M49" s="62">
        <f t="shared" si="29"/>
        <v>7500</v>
      </c>
      <c r="N49" s="77">
        <v>5.0</v>
      </c>
      <c r="O49" s="78">
        <v>2651.688</v>
      </c>
      <c r="P49" s="62">
        <f t="shared" si="30"/>
        <v>13258.44</v>
      </c>
      <c r="Q49" s="62">
        <f t="shared" si="31"/>
        <v>7500</v>
      </c>
      <c r="R49" s="62">
        <f t="shared" si="32"/>
        <v>13258.44</v>
      </c>
      <c r="S49" s="62">
        <f t="shared" si="33"/>
        <v>-5758.44</v>
      </c>
      <c r="T49" s="63" t="s">
        <v>85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15.75" customHeight="1">
      <c r="A50" s="73" t="s">
        <v>40</v>
      </c>
      <c r="B50" s="74" t="s">
        <v>86</v>
      </c>
      <c r="C50" s="99" t="s">
        <v>87</v>
      </c>
      <c r="D50" s="76" t="s">
        <v>43</v>
      </c>
      <c r="E50" s="77"/>
      <c r="F50" s="78"/>
      <c r="G50" s="62">
        <f t="shared" si="27"/>
        <v>0</v>
      </c>
      <c r="H50" s="77"/>
      <c r="I50" s="78"/>
      <c r="J50" s="62">
        <f t="shared" si="28"/>
        <v>0</v>
      </c>
      <c r="K50" s="77">
        <v>3.0</v>
      </c>
      <c r="L50" s="78">
        <v>4500.0</v>
      </c>
      <c r="M50" s="62">
        <f t="shared" si="29"/>
        <v>13500</v>
      </c>
      <c r="N50" s="77">
        <v>3.0</v>
      </c>
      <c r="O50" s="78">
        <v>2303.658</v>
      </c>
      <c r="P50" s="62">
        <f t="shared" si="30"/>
        <v>6910.974</v>
      </c>
      <c r="Q50" s="62">
        <f t="shared" si="31"/>
        <v>13500</v>
      </c>
      <c r="R50" s="62">
        <f t="shared" si="32"/>
        <v>6910.974</v>
      </c>
      <c r="S50" s="62">
        <f t="shared" si="33"/>
        <v>6589.026</v>
      </c>
      <c r="T50" s="63" t="s">
        <v>85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15.75" customHeight="1">
      <c r="A51" s="73" t="s">
        <v>40</v>
      </c>
      <c r="B51" s="74" t="s">
        <v>88</v>
      </c>
      <c r="C51" s="99" t="s">
        <v>89</v>
      </c>
      <c r="D51" s="76" t="s">
        <v>43</v>
      </c>
      <c r="E51" s="77"/>
      <c r="F51" s="78"/>
      <c r="G51" s="62">
        <f t="shared" si="27"/>
        <v>0</v>
      </c>
      <c r="H51" s="77"/>
      <c r="I51" s="78"/>
      <c r="J51" s="62">
        <f t="shared" si="28"/>
        <v>0</v>
      </c>
      <c r="K51" s="77">
        <v>5.0</v>
      </c>
      <c r="L51" s="78">
        <v>1800.0</v>
      </c>
      <c r="M51" s="62">
        <f t="shared" si="29"/>
        <v>9000</v>
      </c>
      <c r="N51" s="77">
        <v>5.0</v>
      </c>
      <c r="O51" s="78">
        <v>1800.0</v>
      </c>
      <c r="P51" s="62">
        <f t="shared" si="30"/>
        <v>9000</v>
      </c>
      <c r="Q51" s="62">
        <f t="shared" si="31"/>
        <v>9000</v>
      </c>
      <c r="R51" s="62">
        <f t="shared" si="32"/>
        <v>9000</v>
      </c>
      <c r="S51" s="62">
        <f t="shared" si="33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15.75" customHeight="1">
      <c r="A52" s="101" t="s">
        <v>90</v>
      </c>
      <c r="B52" s="91"/>
      <c r="C52" s="92"/>
      <c r="D52" s="93"/>
      <c r="E52" s="94"/>
      <c r="F52" s="95"/>
      <c r="G52" s="96">
        <f>SUM(G48:G51)</f>
        <v>0</v>
      </c>
      <c r="H52" s="94"/>
      <c r="I52" s="95"/>
      <c r="J52" s="96">
        <f>SUM(J48:J51)</f>
        <v>0</v>
      </c>
      <c r="K52" s="94"/>
      <c r="L52" s="95"/>
      <c r="M52" s="96">
        <f>SUM(M48:M51)</f>
        <v>30000</v>
      </c>
      <c r="N52" s="94"/>
      <c r="O52" s="95"/>
      <c r="P52" s="96">
        <f t="shared" ref="P52:S52" si="34">SUM(P48:P51)</f>
        <v>29169.414</v>
      </c>
      <c r="Q52" s="96">
        <f t="shared" si="34"/>
        <v>30000</v>
      </c>
      <c r="R52" s="96">
        <f t="shared" si="34"/>
        <v>29169.414</v>
      </c>
      <c r="S52" s="96">
        <f t="shared" si="34"/>
        <v>830.586</v>
      </c>
      <c r="T52" s="9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ht="15.75" customHeight="1">
      <c r="A53" s="64" t="s">
        <v>29</v>
      </c>
      <c r="B53" s="65" t="s">
        <v>91</v>
      </c>
      <c r="C53" s="66" t="s">
        <v>92</v>
      </c>
      <c r="D53" s="67"/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70"/>
      <c r="R53" s="70"/>
      <c r="S53" s="70"/>
      <c r="T53" s="71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</row>
    <row r="54" ht="15.75" customHeight="1">
      <c r="A54" s="73" t="s">
        <v>40</v>
      </c>
      <c r="B54" s="74" t="s">
        <v>93</v>
      </c>
      <c r="C54" s="102" t="s">
        <v>94</v>
      </c>
      <c r="D54" s="76" t="s">
        <v>43</v>
      </c>
      <c r="E54" s="77"/>
      <c r="F54" s="78"/>
      <c r="G54" s="62">
        <f t="shared" ref="G54:G56" si="35">E54*F54</f>
        <v>0</v>
      </c>
      <c r="H54" s="77"/>
      <c r="I54" s="78"/>
      <c r="J54" s="62">
        <f t="shared" ref="J54:J56" si="36">H54*I54</f>
        <v>0</v>
      </c>
      <c r="K54" s="77"/>
      <c r="L54" s="78"/>
      <c r="M54" s="62">
        <f t="shared" ref="M54:M56" si="37">K54*L54</f>
        <v>0</v>
      </c>
      <c r="N54" s="77"/>
      <c r="O54" s="78"/>
      <c r="P54" s="62">
        <f t="shared" ref="P54:P56" si="38">N54*O54</f>
        <v>0</v>
      </c>
      <c r="Q54" s="62">
        <f t="shared" ref="Q54:Q56" si="39">G54+M54</f>
        <v>0</v>
      </c>
      <c r="R54" s="62">
        <f t="shared" ref="R54:R56" si="40">J54+P54</f>
        <v>0</v>
      </c>
      <c r="S54" s="62">
        <f t="shared" ref="S54:S56" si="41">Q54-R54</f>
        <v>0</v>
      </c>
      <c r="T54" s="63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15.75" customHeight="1">
      <c r="A55" s="73" t="s">
        <v>40</v>
      </c>
      <c r="B55" s="74" t="s">
        <v>95</v>
      </c>
      <c r="C55" s="102" t="s">
        <v>96</v>
      </c>
      <c r="D55" s="76" t="s">
        <v>43</v>
      </c>
      <c r="E55" s="77"/>
      <c r="F55" s="78"/>
      <c r="G55" s="62">
        <f t="shared" si="35"/>
        <v>0</v>
      </c>
      <c r="H55" s="77"/>
      <c r="I55" s="78"/>
      <c r="J55" s="62">
        <f t="shared" si="36"/>
        <v>0</v>
      </c>
      <c r="K55" s="77"/>
      <c r="L55" s="78"/>
      <c r="M55" s="62">
        <f t="shared" si="37"/>
        <v>0</v>
      </c>
      <c r="N55" s="77"/>
      <c r="O55" s="78"/>
      <c r="P55" s="62">
        <f t="shared" si="38"/>
        <v>0</v>
      </c>
      <c r="Q55" s="62">
        <f t="shared" si="39"/>
        <v>0</v>
      </c>
      <c r="R55" s="62">
        <f t="shared" si="40"/>
        <v>0</v>
      </c>
      <c r="S55" s="62">
        <f t="shared" si="41"/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15.75" customHeight="1">
      <c r="A56" s="73" t="s">
        <v>40</v>
      </c>
      <c r="B56" s="74" t="s">
        <v>97</v>
      </c>
      <c r="C56" s="102" t="s">
        <v>98</v>
      </c>
      <c r="D56" s="76" t="s">
        <v>43</v>
      </c>
      <c r="E56" s="77"/>
      <c r="F56" s="78"/>
      <c r="G56" s="62">
        <f t="shared" si="35"/>
        <v>0</v>
      </c>
      <c r="H56" s="77"/>
      <c r="I56" s="78"/>
      <c r="J56" s="62">
        <f t="shared" si="36"/>
        <v>0</v>
      </c>
      <c r="K56" s="77"/>
      <c r="L56" s="78"/>
      <c r="M56" s="62">
        <f t="shared" si="37"/>
        <v>0</v>
      </c>
      <c r="N56" s="77"/>
      <c r="O56" s="78"/>
      <c r="P56" s="62">
        <f t="shared" si="38"/>
        <v>0</v>
      </c>
      <c r="Q56" s="62">
        <f t="shared" si="39"/>
        <v>0</v>
      </c>
      <c r="R56" s="62">
        <f t="shared" si="40"/>
        <v>0</v>
      </c>
      <c r="S56" s="62">
        <f t="shared" si="41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15.75" customHeight="1">
      <c r="A57" s="90" t="s">
        <v>99</v>
      </c>
      <c r="B57" s="91"/>
      <c r="C57" s="92"/>
      <c r="D57" s="93"/>
      <c r="E57" s="94"/>
      <c r="F57" s="95"/>
      <c r="G57" s="96">
        <f>SUM(G54:G56)</f>
        <v>0</v>
      </c>
      <c r="H57" s="94"/>
      <c r="I57" s="95"/>
      <c r="J57" s="96">
        <f>SUM(J54:J56)</f>
        <v>0</v>
      </c>
      <c r="K57" s="94"/>
      <c r="L57" s="95"/>
      <c r="M57" s="96">
        <f>SUM(M54:M56)</f>
        <v>0</v>
      </c>
      <c r="N57" s="94"/>
      <c r="O57" s="95"/>
      <c r="P57" s="96">
        <f t="shared" ref="P57:S57" si="42">SUM(P54:P56)</f>
        <v>0</v>
      </c>
      <c r="Q57" s="96">
        <f t="shared" si="42"/>
        <v>0</v>
      </c>
      <c r="R57" s="96">
        <f t="shared" si="42"/>
        <v>0</v>
      </c>
      <c r="S57" s="96">
        <f t="shared" si="42"/>
        <v>0</v>
      </c>
      <c r="T57" s="9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ht="15.75" customHeight="1">
      <c r="A58" s="64" t="s">
        <v>29</v>
      </c>
      <c r="B58" s="65" t="s">
        <v>100</v>
      </c>
      <c r="C58" s="66" t="s">
        <v>101</v>
      </c>
      <c r="D58" s="67"/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70"/>
      <c r="R58" s="70"/>
      <c r="S58" s="70"/>
      <c r="T58" s="71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</row>
    <row r="59" ht="15.75" customHeight="1">
      <c r="A59" s="73" t="s">
        <v>40</v>
      </c>
      <c r="B59" s="74" t="s">
        <v>102</v>
      </c>
      <c r="C59" s="102" t="s">
        <v>103</v>
      </c>
      <c r="D59" s="76" t="s">
        <v>104</v>
      </c>
      <c r="E59" s="77"/>
      <c r="F59" s="78"/>
      <c r="G59" s="62">
        <f t="shared" ref="G59:G68" si="43">E59*F59</f>
        <v>0</v>
      </c>
      <c r="H59" s="77"/>
      <c r="I59" s="78"/>
      <c r="J59" s="62">
        <f t="shared" ref="J59:J68" si="44">H59*I59</f>
        <v>0</v>
      </c>
      <c r="K59" s="77">
        <v>5.0</v>
      </c>
      <c r="L59" s="78">
        <v>110.0</v>
      </c>
      <c r="M59" s="62">
        <f t="shared" ref="M59:M68" si="45">K59*L59</f>
        <v>550</v>
      </c>
      <c r="N59" s="77">
        <v>5.0</v>
      </c>
      <c r="O59" s="78">
        <v>110.0</v>
      </c>
      <c r="P59" s="62">
        <f t="shared" ref="P59:P68" si="46">N59*O59</f>
        <v>550</v>
      </c>
      <c r="Q59" s="62">
        <f t="shared" ref="Q59:Q68" si="47">G59+M59</f>
        <v>550</v>
      </c>
      <c r="R59" s="62">
        <f t="shared" ref="R59:R68" si="48">J59+P59</f>
        <v>550</v>
      </c>
      <c r="S59" s="62">
        <f t="shared" ref="S59:S68" si="49">Q59-R59</f>
        <v>0</v>
      </c>
      <c r="T59" s="63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15.75" customHeight="1">
      <c r="A60" s="73" t="s">
        <v>40</v>
      </c>
      <c r="B60" s="74" t="s">
        <v>105</v>
      </c>
      <c r="C60" s="102" t="s">
        <v>106</v>
      </c>
      <c r="D60" s="76" t="s">
        <v>104</v>
      </c>
      <c r="E60" s="77"/>
      <c r="F60" s="78"/>
      <c r="G60" s="62">
        <f t="shared" si="43"/>
        <v>0</v>
      </c>
      <c r="H60" s="77"/>
      <c r="I60" s="78"/>
      <c r="J60" s="62">
        <f t="shared" si="44"/>
        <v>0</v>
      </c>
      <c r="K60" s="77">
        <v>2.0</v>
      </c>
      <c r="L60" s="78">
        <v>145.0</v>
      </c>
      <c r="M60" s="62">
        <f t="shared" si="45"/>
        <v>290</v>
      </c>
      <c r="N60" s="77">
        <v>2.0</v>
      </c>
      <c r="O60" s="78">
        <v>145.0</v>
      </c>
      <c r="P60" s="62">
        <f t="shared" si="46"/>
        <v>290</v>
      </c>
      <c r="Q60" s="62">
        <f t="shared" si="47"/>
        <v>290</v>
      </c>
      <c r="R60" s="62">
        <f t="shared" si="48"/>
        <v>290</v>
      </c>
      <c r="S60" s="62">
        <f t="shared" si="49"/>
        <v>0</v>
      </c>
      <c r="T60" s="6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15.75" customHeight="1">
      <c r="A61" s="73" t="s">
        <v>40</v>
      </c>
      <c r="B61" s="74" t="s">
        <v>107</v>
      </c>
      <c r="C61" s="102" t="s">
        <v>108</v>
      </c>
      <c r="D61" s="76" t="s">
        <v>104</v>
      </c>
      <c r="E61" s="77"/>
      <c r="F61" s="78"/>
      <c r="G61" s="62">
        <f t="shared" si="43"/>
        <v>0</v>
      </c>
      <c r="H61" s="77"/>
      <c r="I61" s="78"/>
      <c r="J61" s="62">
        <f t="shared" si="44"/>
        <v>0</v>
      </c>
      <c r="K61" s="77">
        <v>100.0</v>
      </c>
      <c r="L61" s="78">
        <v>5.0</v>
      </c>
      <c r="M61" s="62">
        <f t="shared" si="45"/>
        <v>500</v>
      </c>
      <c r="N61" s="77">
        <v>144.0</v>
      </c>
      <c r="O61" s="78">
        <v>4.67165</v>
      </c>
      <c r="P61" s="62">
        <f t="shared" si="46"/>
        <v>672.7176</v>
      </c>
      <c r="Q61" s="62">
        <f t="shared" si="47"/>
        <v>500</v>
      </c>
      <c r="R61" s="62">
        <f t="shared" si="48"/>
        <v>672.7176</v>
      </c>
      <c r="S61" s="62">
        <f t="shared" si="49"/>
        <v>-172.7176</v>
      </c>
      <c r="T61" s="6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15.75" customHeight="1">
      <c r="A62" s="73" t="s">
        <v>40</v>
      </c>
      <c r="B62" s="74" t="s">
        <v>109</v>
      </c>
      <c r="C62" s="102" t="s">
        <v>110</v>
      </c>
      <c r="D62" s="76" t="s">
        <v>104</v>
      </c>
      <c r="E62" s="77"/>
      <c r="F62" s="78"/>
      <c r="G62" s="62">
        <f t="shared" si="43"/>
        <v>0</v>
      </c>
      <c r="H62" s="77"/>
      <c r="I62" s="78"/>
      <c r="J62" s="62">
        <f t="shared" si="44"/>
        <v>0</v>
      </c>
      <c r="K62" s="77">
        <v>5.0</v>
      </c>
      <c r="L62" s="78">
        <v>50.0</v>
      </c>
      <c r="M62" s="62">
        <f t="shared" si="45"/>
        <v>250</v>
      </c>
      <c r="N62" s="77">
        <v>10.0</v>
      </c>
      <c r="O62" s="78">
        <v>44.46</v>
      </c>
      <c r="P62" s="62">
        <f t="shared" si="46"/>
        <v>444.6</v>
      </c>
      <c r="Q62" s="62">
        <f t="shared" si="47"/>
        <v>250</v>
      </c>
      <c r="R62" s="62">
        <f t="shared" si="48"/>
        <v>444.6</v>
      </c>
      <c r="S62" s="62">
        <f t="shared" si="49"/>
        <v>-194.6</v>
      </c>
      <c r="T62" s="6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15.75" customHeight="1">
      <c r="A63" s="73" t="s">
        <v>40</v>
      </c>
      <c r="B63" s="74" t="s">
        <v>111</v>
      </c>
      <c r="C63" s="102" t="s">
        <v>112</v>
      </c>
      <c r="D63" s="76" t="s">
        <v>104</v>
      </c>
      <c r="E63" s="77"/>
      <c r="F63" s="78"/>
      <c r="G63" s="62">
        <f t="shared" si="43"/>
        <v>0</v>
      </c>
      <c r="H63" s="77"/>
      <c r="I63" s="78"/>
      <c r="J63" s="62">
        <f t="shared" si="44"/>
        <v>0</v>
      </c>
      <c r="K63" s="77">
        <v>7.0</v>
      </c>
      <c r="L63" s="78">
        <v>40.0</v>
      </c>
      <c r="M63" s="62">
        <f t="shared" si="45"/>
        <v>280</v>
      </c>
      <c r="N63" s="77">
        <v>7.0</v>
      </c>
      <c r="O63" s="78">
        <v>44.52</v>
      </c>
      <c r="P63" s="62">
        <f t="shared" si="46"/>
        <v>311.64</v>
      </c>
      <c r="Q63" s="62">
        <f t="shared" si="47"/>
        <v>280</v>
      </c>
      <c r="R63" s="62">
        <f t="shared" si="48"/>
        <v>311.64</v>
      </c>
      <c r="S63" s="62">
        <f t="shared" si="49"/>
        <v>-31.64</v>
      </c>
      <c r="T63" s="63" t="s">
        <v>113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ht="15.75" customHeight="1">
      <c r="A64" s="73" t="s">
        <v>40</v>
      </c>
      <c r="B64" s="74" t="s">
        <v>111</v>
      </c>
      <c r="C64" s="102" t="s">
        <v>112</v>
      </c>
      <c r="D64" s="76" t="s">
        <v>104</v>
      </c>
      <c r="E64" s="77"/>
      <c r="F64" s="78"/>
      <c r="G64" s="62">
        <f t="shared" si="43"/>
        <v>0</v>
      </c>
      <c r="H64" s="77"/>
      <c r="I64" s="78"/>
      <c r="J64" s="62">
        <f t="shared" si="44"/>
        <v>0</v>
      </c>
      <c r="K64" s="77"/>
      <c r="L64" s="78"/>
      <c r="M64" s="62">
        <f t="shared" si="45"/>
        <v>0</v>
      </c>
      <c r="N64" s="77">
        <v>7.0</v>
      </c>
      <c r="O64" s="78">
        <v>22.57</v>
      </c>
      <c r="P64" s="62">
        <f t="shared" si="46"/>
        <v>157.99</v>
      </c>
      <c r="Q64" s="62">
        <f t="shared" si="47"/>
        <v>0</v>
      </c>
      <c r="R64" s="62">
        <f t="shared" si="48"/>
        <v>157.99</v>
      </c>
      <c r="S64" s="62">
        <f t="shared" si="49"/>
        <v>-157.99</v>
      </c>
      <c r="T64" s="103" t="s">
        <v>114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15.75" customHeight="1">
      <c r="A65" s="73" t="s">
        <v>40</v>
      </c>
      <c r="B65" s="74" t="s">
        <v>111</v>
      </c>
      <c r="C65" s="102" t="s">
        <v>112</v>
      </c>
      <c r="D65" s="76" t="s">
        <v>104</v>
      </c>
      <c r="E65" s="77"/>
      <c r="F65" s="78"/>
      <c r="G65" s="62">
        <f t="shared" si="43"/>
        <v>0</v>
      </c>
      <c r="H65" s="77"/>
      <c r="I65" s="78"/>
      <c r="J65" s="62">
        <f t="shared" si="44"/>
        <v>0</v>
      </c>
      <c r="K65" s="77"/>
      <c r="L65" s="78"/>
      <c r="M65" s="62">
        <f t="shared" si="45"/>
        <v>0</v>
      </c>
      <c r="N65" s="77">
        <v>7.0</v>
      </c>
      <c r="O65" s="78">
        <v>34.54</v>
      </c>
      <c r="P65" s="62">
        <f t="shared" si="46"/>
        <v>241.78</v>
      </c>
      <c r="Q65" s="62">
        <f t="shared" si="47"/>
        <v>0</v>
      </c>
      <c r="R65" s="62">
        <f t="shared" si="48"/>
        <v>241.78</v>
      </c>
      <c r="S65" s="62">
        <f t="shared" si="49"/>
        <v>-241.78</v>
      </c>
      <c r="T65" s="63" t="s">
        <v>115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15.75" customHeight="1">
      <c r="A66" s="73" t="s">
        <v>40</v>
      </c>
      <c r="B66" s="74" t="s">
        <v>116</v>
      </c>
      <c r="C66" s="102" t="s">
        <v>117</v>
      </c>
      <c r="D66" s="76" t="s">
        <v>104</v>
      </c>
      <c r="E66" s="77"/>
      <c r="F66" s="78"/>
      <c r="G66" s="62">
        <f t="shared" si="43"/>
        <v>0</v>
      </c>
      <c r="H66" s="77"/>
      <c r="I66" s="78"/>
      <c r="J66" s="62">
        <f t="shared" si="44"/>
        <v>0</v>
      </c>
      <c r="K66" s="77">
        <v>100.0</v>
      </c>
      <c r="L66" s="78">
        <v>20.0</v>
      </c>
      <c r="M66" s="62">
        <f t="shared" si="45"/>
        <v>2000</v>
      </c>
      <c r="N66" s="77">
        <v>150.0</v>
      </c>
      <c r="O66" s="78">
        <v>18.55</v>
      </c>
      <c r="P66" s="62">
        <f t="shared" si="46"/>
        <v>2782.5</v>
      </c>
      <c r="Q66" s="62">
        <f t="shared" si="47"/>
        <v>2000</v>
      </c>
      <c r="R66" s="62">
        <f t="shared" si="48"/>
        <v>2782.5</v>
      </c>
      <c r="S66" s="62">
        <f t="shared" si="49"/>
        <v>-782.5</v>
      </c>
      <c r="T66" s="6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15.75" customHeight="1">
      <c r="A67" s="73" t="s">
        <v>40</v>
      </c>
      <c r="B67" s="74" t="s">
        <v>118</v>
      </c>
      <c r="C67" s="102" t="s">
        <v>119</v>
      </c>
      <c r="D67" s="76" t="s">
        <v>104</v>
      </c>
      <c r="E67" s="77"/>
      <c r="F67" s="78"/>
      <c r="G67" s="62">
        <f t="shared" si="43"/>
        <v>0</v>
      </c>
      <c r="H67" s="77"/>
      <c r="I67" s="78"/>
      <c r="J67" s="62">
        <f t="shared" si="44"/>
        <v>0</v>
      </c>
      <c r="K67" s="77">
        <v>5.0</v>
      </c>
      <c r="L67" s="78">
        <v>99.0</v>
      </c>
      <c r="M67" s="62">
        <f t="shared" si="45"/>
        <v>495</v>
      </c>
      <c r="N67" s="77">
        <v>5.0</v>
      </c>
      <c r="O67" s="78">
        <v>99.0</v>
      </c>
      <c r="P67" s="62">
        <f t="shared" si="46"/>
        <v>495</v>
      </c>
      <c r="Q67" s="62">
        <f t="shared" si="47"/>
        <v>495</v>
      </c>
      <c r="R67" s="62">
        <f t="shared" si="48"/>
        <v>495</v>
      </c>
      <c r="S67" s="62">
        <f t="shared" si="49"/>
        <v>0</v>
      </c>
      <c r="T67" s="6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15.75" customHeight="1">
      <c r="A68" s="73" t="s">
        <v>40</v>
      </c>
      <c r="B68" s="74" t="s">
        <v>120</v>
      </c>
      <c r="C68" s="102" t="s">
        <v>121</v>
      </c>
      <c r="D68" s="76" t="s">
        <v>104</v>
      </c>
      <c r="E68" s="77"/>
      <c r="F68" s="78"/>
      <c r="G68" s="62">
        <f t="shared" si="43"/>
        <v>0</v>
      </c>
      <c r="H68" s="77"/>
      <c r="I68" s="78"/>
      <c r="J68" s="62">
        <f t="shared" si="44"/>
        <v>0</v>
      </c>
      <c r="K68" s="77">
        <v>1.0</v>
      </c>
      <c r="L68" s="78">
        <v>1614.3</v>
      </c>
      <c r="M68" s="62">
        <f t="shared" si="45"/>
        <v>1614.3</v>
      </c>
      <c r="N68" s="77">
        <v>1.0</v>
      </c>
      <c r="O68" s="78">
        <v>1614.3</v>
      </c>
      <c r="P68" s="62">
        <f t="shared" si="46"/>
        <v>1614.3</v>
      </c>
      <c r="Q68" s="62">
        <f t="shared" si="47"/>
        <v>1614.3</v>
      </c>
      <c r="R68" s="62">
        <f t="shared" si="48"/>
        <v>1614.3</v>
      </c>
      <c r="S68" s="62">
        <f t="shared" si="49"/>
        <v>0</v>
      </c>
      <c r="T68" s="6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ht="15.75" customHeight="1">
      <c r="A69" s="90" t="s">
        <v>122</v>
      </c>
      <c r="B69" s="91"/>
      <c r="C69" s="92"/>
      <c r="D69" s="93"/>
      <c r="E69" s="94"/>
      <c r="F69" s="95"/>
      <c r="G69" s="96">
        <f>SUM(G59:G68)</f>
        <v>0</v>
      </c>
      <c r="H69" s="94"/>
      <c r="I69" s="95"/>
      <c r="J69" s="96">
        <f>SUM(J59:J68)</f>
        <v>0</v>
      </c>
      <c r="K69" s="94"/>
      <c r="L69" s="95"/>
      <c r="M69" s="96">
        <f>SUM(M59:M68)</f>
        <v>5979.3</v>
      </c>
      <c r="N69" s="94"/>
      <c r="O69" s="95"/>
      <c r="P69" s="96">
        <f t="shared" ref="P69:S69" si="50">SUM(P59:P68)</f>
        <v>7560.5276</v>
      </c>
      <c r="Q69" s="96">
        <f t="shared" si="50"/>
        <v>5979.3</v>
      </c>
      <c r="R69" s="96">
        <f t="shared" si="50"/>
        <v>7560.5276</v>
      </c>
      <c r="S69" s="96">
        <f t="shared" si="50"/>
        <v>-1581.2276</v>
      </c>
      <c r="T69" s="9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ht="15.75" customHeight="1">
      <c r="A70" s="64" t="s">
        <v>29</v>
      </c>
      <c r="B70" s="65" t="s">
        <v>123</v>
      </c>
      <c r="C70" s="100" t="s">
        <v>124</v>
      </c>
      <c r="D70" s="67"/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/>
      <c r="Q70" s="70"/>
      <c r="R70" s="70"/>
      <c r="S70" s="70"/>
      <c r="T70" s="71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</row>
    <row r="71" ht="15.75" customHeight="1">
      <c r="A71" s="73" t="s">
        <v>40</v>
      </c>
      <c r="B71" s="74" t="s">
        <v>125</v>
      </c>
      <c r="C71" s="102" t="s">
        <v>126</v>
      </c>
      <c r="D71" s="76" t="s">
        <v>43</v>
      </c>
      <c r="E71" s="77"/>
      <c r="F71" s="78"/>
      <c r="G71" s="62">
        <f t="shared" ref="G71:G73" si="51">E71*F71</f>
        <v>0</v>
      </c>
      <c r="H71" s="77"/>
      <c r="I71" s="78"/>
      <c r="J71" s="62">
        <f t="shared" ref="J71:J73" si="52">H71*I71</f>
        <v>0</v>
      </c>
      <c r="K71" s="77">
        <v>5.0</v>
      </c>
      <c r="L71" s="78">
        <v>36.0</v>
      </c>
      <c r="M71" s="62">
        <f t="shared" ref="M71:M73" si="53">K71*L71</f>
        <v>180</v>
      </c>
      <c r="N71" s="77">
        <v>5.0</v>
      </c>
      <c r="O71" s="78">
        <v>36.0</v>
      </c>
      <c r="P71" s="62">
        <f t="shared" ref="P71:P73" si="54">N71*O71</f>
        <v>180</v>
      </c>
      <c r="Q71" s="62">
        <f t="shared" ref="Q71:Q73" si="55">G71+M71</f>
        <v>180</v>
      </c>
      <c r="R71" s="62">
        <f t="shared" ref="R71:R73" si="56">J71+P71</f>
        <v>180</v>
      </c>
      <c r="S71" s="62">
        <f t="shared" ref="S71:S73" si="57">Q71-R71</f>
        <v>0</v>
      </c>
      <c r="T71" s="6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15.75" customHeight="1">
      <c r="A72" s="73" t="s">
        <v>40</v>
      </c>
      <c r="B72" s="74" t="s">
        <v>127</v>
      </c>
      <c r="C72" s="102" t="s">
        <v>128</v>
      </c>
      <c r="D72" s="76" t="s">
        <v>43</v>
      </c>
      <c r="E72" s="77"/>
      <c r="F72" s="78"/>
      <c r="G72" s="62">
        <f t="shared" si="51"/>
        <v>0</v>
      </c>
      <c r="H72" s="77"/>
      <c r="I72" s="78"/>
      <c r="J72" s="62">
        <f t="shared" si="52"/>
        <v>0</v>
      </c>
      <c r="K72" s="77">
        <v>5.0</v>
      </c>
      <c r="L72" s="78">
        <v>500.0</v>
      </c>
      <c r="M72" s="62">
        <f t="shared" si="53"/>
        <v>2500</v>
      </c>
      <c r="N72" s="77">
        <v>5.0</v>
      </c>
      <c r="O72" s="78">
        <v>500.0</v>
      </c>
      <c r="P72" s="62">
        <f t="shared" si="54"/>
        <v>2500</v>
      </c>
      <c r="Q72" s="62">
        <f t="shared" si="55"/>
        <v>2500</v>
      </c>
      <c r="R72" s="62">
        <f t="shared" si="56"/>
        <v>2500</v>
      </c>
      <c r="S72" s="62">
        <f t="shared" si="57"/>
        <v>0</v>
      </c>
      <c r="T72" s="6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15.75" customHeight="1">
      <c r="A73" s="73" t="s">
        <v>40</v>
      </c>
      <c r="B73" s="74" t="s">
        <v>129</v>
      </c>
      <c r="C73" s="102" t="s">
        <v>130</v>
      </c>
      <c r="D73" s="76" t="s">
        <v>43</v>
      </c>
      <c r="E73" s="77"/>
      <c r="F73" s="78"/>
      <c r="G73" s="62">
        <f t="shared" si="51"/>
        <v>0</v>
      </c>
      <c r="H73" s="77"/>
      <c r="I73" s="78"/>
      <c r="J73" s="62">
        <f t="shared" si="52"/>
        <v>0</v>
      </c>
      <c r="K73" s="77">
        <v>3.0</v>
      </c>
      <c r="L73" s="78">
        <v>111.0</v>
      </c>
      <c r="M73" s="62">
        <f t="shared" si="53"/>
        <v>333</v>
      </c>
      <c r="N73" s="77">
        <v>3.0</v>
      </c>
      <c r="O73" s="78">
        <v>111.0</v>
      </c>
      <c r="P73" s="62">
        <f t="shared" si="54"/>
        <v>333</v>
      </c>
      <c r="Q73" s="62">
        <f t="shared" si="55"/>
        <v>333</v>
      </c>
      <c r="R73" s="62">
        <f t="shared" si="56"/>
        <v>333</v>
      </c>
      <c r="S73" s="62">
        <f t="shared" si="57"/>
        <v>0</v>
      </c>
      <c r="T73" s="6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15.75" customHeight="1">
      <c r="A74" s="90" t="s">
        <v>131</v>
      </c>
      <c r="B74" s="91"/>
      <c r="C74" s="92"/>
      <c r="D74" s="93"/>
      <c r="E74" s="94"/>
      <c r="F74" s="95"/>
      <c r="G74" s="96">
        <f>SUM(G71:G73)</f>
        <v>0</v>
      </c>
      <c r="H74" s="94"/>
      <c r="I74" s="95"/>
      <c r="J74" s="96">
        <f>SUM(J71:J73)</f>
        <v>0</v>
      </c>
      <c r="K74" s="94"/>
      <c r="L74" s="95"/>
      <c r="M74" s="96">
        <f>SUM(M71:M73)</f>
        <v>3013</v>
      </c>
      <c r="N74" s="94"/>
      <c r="O74" s="95"/>
      <c r="P74" s="96">
        <f t="shared" ref="P74:S74" si="58">SUM(P71:P73)</f>
        <v>3013</v>
      </c>
      <c r="Q74" s="96">
        <f t="shared" si="58"/>
        <v>3013</v>
      </c>
      <c r="R74" s="96">
        <f t="shared" si="58"/>
        <v>3013</v>
      </c>
      <c r="S74" s="96">
        <f t="shared" si="58"/>
        <v>0</v>
      </c>
      <c r="T74" s="9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ht="15.75" customHeight="1">
      <c r="A75" s="64" t="s">
        <v>29</v>
      </c>
      <c r="B75" s="65" t="s">
        <v>132</v>
      </c>
      <c r="C75" s="100" t="s">
        <v>133</v>
      </c>
      <c r="D75" s="67"/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70"/>
      <c r="R75" s="70"/>
      <c r="S75" s="70"/>
      <c r="T75" s="71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</row>
    <row r="76" ht="15.75" customHeight="1">
      <c r="A76" s="73" t="s">
        <v>40</v>
      </c>
      <c r="B76" s="74" t="s">
        <v>134</v>
      </c>
      <c r="C76" s="99" t="s">
        <v>135</v>
      </c>
      <c r="D76" s="76"/>
      <c r="E76" s="77"/>
      <c r="F76" s="78"/>
      <c r="G76" s="62">
        <f t="shared" ref="G76:G78" si="59">E76*F76</f>
        <v>0</v>
      </c>
      <c r="H76" s="77"/>
      <c r="I76" s="78"/>
      <c r="J76" s="62">
        <f t="shared" ref="J76:J78" si="60">H76*I76</f>
        <v>0</v>
      </c>
      <c r="K76" s="77"/>
      <c r="L76" s="78"/>
      <c r="M76" s="62">
        <f t="shared" ref="M76:M78" si="61">K76*L76</f>
        <v>0</v>
      </c>
      <c r="N76" s="77"/>
      <c r="O76" s="78"/>
      <c r="P76" s="62">
        <f t="shared" ref="P76:P78" si="62">N76*O76</f>
        <v>0</v>
      </c>
      <c r="Q76" s="62">
        <f t="shared" ref="Q76:Q78" si="63">G76+M76</f>
        <v>0</v>
      </c>
      <c r="R76" s="62">
        <f t="shared" ref="R76:R78" si="64">J76+P76</f>
        <v>0</v>
      </c>
      <c r="S76" s="62">
        <f t="shared" ref="S76:S78" si="65">Q76-R76</f>
        <v>0</v>
      </c>
      <c r="T76" s="6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15.75" customHeight="1">
      <c r="A77" s="73" t="s">
        <v>40</v>
      </c>
      <c r="B77" s="74" t="s">
        <v>136</v>
      </c>
      <c r="C77" s="99" t="s">
        <v>137</v>
      </c>
      <c r="D77" s="76"/>
      <c r="E77" s="77"/>
      <c r="F77" s="78"/>
      <c r="G77" s="62">
        <f t="shared" si="59"/>
        <v>0</v>
      </c>
      <c r="H77" s="77"/>
      <c r="I77" s="78"/>
      <c r="J77" s="62">
        <f t="shared" si="60"/>
        <v>0</v>
      </c>
      <c r="K77" s="77">
        <v>5.0</v>
      </c>
      <c r="L77" s="78">
        <v>200.0</v>
      </c>
      <c r="M77" s="62">
        <f t="shared" si="61"/>
        <v>1000</v>
      </c>
      <c r="N77" s="77">
        <v>5.0</v>
      </c>
      <c r="O77" s="78">
        <v>49.872</v>
      </c>
      <c r="P77" s="62">
        <f t="shared" si="62"/>
        <v>249.36</v>
      </c>
      <c r="Q77" s="62">
        <f t="shared" si="63"/>
        <v>1000</v>
      </c>
      <c r="R77" s="62">
        <f t="shared" si="64"/>
        <v>249.36</v>
      </c>
      <c r="S77" s="62">
        <f t="shared" si="65"/>
        <v>750.64</v>
      </c>
      <c r="T77" s="63" t="s">
        <v>138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15.75" customHeight="1">
      <c r="A78" s="73" t="s">
        <v>40</v>
      </c>
      <c r="B78" s="74" t="s">
        <v>139</v>
      </c>
      <c r="C78" s="99" t="s">
        <v>140</v>
      </c>
      <c r="D78" s="76"/>
      <c r="E78" s="77"/>
      <c r="F78" s="78"/>
      <c r="G78" s="62">
        <f t="shared" si="59"/>
        <v>0</v>
      </c>
      <c r="H78" s="77"/>
      <c r="I78" s="78"/>
      <c r="J78" s="62">
        <f t="shared" si="60"/>
        <v>0</v>
      </c>
      <c r="K78" s="77"/>
      <c r="L78" s="78"/>
      <c r="M78" s="62">
        <f t="shared" si="61"/>
        <v>0</v>
      </c>
      <c r="N78" s="77"/>
      <c r="O78" s="78"/>
      <c r="P78" s="62">
        <f t="shared" si="62"/>
        <v>0</v>
      </c>
      <c r="Q78" s="62">
        <f t="shared" si="63"/>
        <v>0</v>
      </c>
      <c r="R78" s="62">
        <f t="shared" si="64"/>
        <v>0</v>
      </c>
      <c r="S78" s="62">
        <f t="shared" si="65"/>
        <v>0</v>
      </c>
      <c r="T78" s="6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15.75" customHeight="1">
      <c r="A79" s="101" t="s">
        <v>141</v>
      </c>
      <c r="B79" s="91"/>
      <c r="C79" s="92"/>
      <c r="D79" s="93"/>
      <c r="E79" s="94"/>
      <c r="F79" s="95"/>
      <c r="G79" s="96">
        <f>SUM(G76:G78)</f>
        <v>0</v>
      </c>
      <c r="H79" s="94"/>
      <c r="I79" s="95"/>
      <c r="J79" s="96">
        <f>SUM(J76:J78)</f>
        <v>0</v>
      </c>
      <c r="K79" s="94"/>
      <c r="L79" s="95"/>
      <c r="M79" s="96">
        <f>SUM(M76:M78)</f>
        <v>1000</v>
      </c>
      <c r="N79" s="94"/>
      <c r="O79" s="95"/>
      <c r="P79" s="96">
        <f t="shared" ref="P79:S79" si="66">SUM(P76:P78)</f>
        <v>249.36</v>
      </c>
      <c r="Q79" s="96">
        <f t="shared" si="66"/>
        <v>1000</v>
      </c>
      <c r="R79" s="96">
        <f t="shared" si="66"/>
        <v>249.36</v>
      </c>
      <c r="S79" s="96">
        <f t="shared" si="66"/>
        <v>750.64</v>
      </c>
      <c r="T79" s="9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ht="15.75" customHeight="1">
      <c r="A80" s="64" t="s">
        <v>29</v>
      </c>
      <c r="B80" s="104" t="s">
        <v>142</v>
      </c>
      <c r="C80" s="105" t="s">
        <v>143</v>
      </c>
      <c r="D80" s="67"/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70"/>
      <c r="R80" s="70"/>
      <c r="S80" s="70"/>
      <c r="T80" s="71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</row>
    <row r="81" ht="15.75" customHeight="1">
      <c r="A81" s="73" t="s">
        <v>40</v>
      </c>
      <c r="B81" s="74" t="s">
        <v>144</v>
      </c>
      <c r="C81" s="99" t="s">
        <v>143</v>
      </c>
      <c r="D81" s="76"/>
      <c r="E81" s="82" t="s">
        <v>55</v>
      </c>
      <c r="F81" s="83"/>
      <c r="G81" s="84"/>
      <c r="H81" s="82" t="s">
        <v>55</v>
      </c>
      <c r="I81" s="83"/>
      <c r="J81" s="84"/>
      <c r="K81" s="77"/>
      <c r="L81" s="78"/>
      <c r="M81" s="62">
        <f t="shared" ref="M81:M82" si="67">K81*L81</f>
        <v>0</v>
      </c>
      <c r="N81" s="77"/>
      <c r="O81" s="78"/>
      <c r="P81" s="62">
        <f t="shared" ref="P81:P82" si="68">N81*O81</f>
        <v>0</v>
      </c>
      <c r="Q81" s="62">
        <f t="shared" ref="Q81:Q82" si="69">G81+M81</f>
        <v>0</v>
      </c>
      <c r="R81" s="62">
        <f t="shared" ref="R81:R82" si="70">J81+P81</f>
        <v>0</v>
      </c>
      <c r="S81" s="62">
        <f t="shared" ref="S81:S82" si="71">Q81-R81</f>
        <v>0</v>
      </c>
      <c r="T81" s="63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15.75" customHeight="1">
      <c r="A82" s="73" t="s">
        <v>40</v>
      </c>
      <c r="B82" s="74" t="s">
        <v>145</v>
      </c>
      <c r="C82" s="99" t="s">
        <v>143</v>
      </c>
      <c r="D82" s="76"/>
      <c r="E82" s="87"/>
      <c r="F82" s="88"/>
      <c r="G82" s="89"/>
      <c r="H82" s="87"/>
      <c r="I82" s="88"/>
      <c r="J82" s="89"/>
      <c r="K82" s="77"/>
      <c r="L82" s="78"/>
      <c r="M82" s="62">
        <f t="shared" si="67"/>
        <v>0</v>
      </c>
      <c r="N82" s="77"/>
      <c r="O82" s="78"/>
      <c r="P82" s="62">
        <f t="shared" si="68"/>
        <v>0</v>
      </c>
      <c r="Q82" s="62">
        <f t="shared" si="69"/>
        <v>0</v>
      </c>
      <c r="R82" s="62">
        <f t="shared" si="70"/>
        <v>0</v>
      </c>
      <c r="S82" s="62">
        <f t="shared" si="71"/>
        <v>0</v>
      </c>
      <c r="T82" s="6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ht="15.75" customHeight="1">
      <c r="A83" s="101" t="s">
        <v>146</v>
      </c>
      <c r="B83" s="91"/>
      <c r="C83" s="92"/>
      <c r="D83" s="93"/>
      <c r="E83" s="94"/>
      <c r="F83" s="95"/>
      <c r="G83" s="96">
        <f>SUM(G81:G82)</f>
        <v>0</v>
      </c>
      <c r="H83" s="94"/>
      <c r="I83" s="95"/>
      <c r="J83" s="96">
        <f>SUM(J81:J82)</f>
        <v>0</v>
      </c>
      <c r="K83" s="94"/>
      <c r="L83" s="95"/>
      <c r="M83" s="96">
        <f>SUM(M81:M82)</f>
        <v>0</v>
      </c>
      <c r="N83" s="94"/>
      <c r="O83" s="95"/>
      <c r="P83" s="96">
        <f t="shared" ref="P83:S83" si="72">SUM(P81:P82)</f>
        <v>0</v>
      </c>
      <c r="Q83" s="96">
        <f t="shared" si="72"/>
        <v>0</v>
      </c>
      <c r="R83" s="96">
        <f t="shared" si="72"/>
        <v>0</v>
      </c>
      <c r="S83" s="96">
        <f t="shared" si="72"/>
        <v>0</v>
      </c>
      <c r="T83" s="9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ht="15.75" customHeight="1">
      <c r="A84" s="64" t="s">
        <v>29</v>
      </c>
      <c r="B84" s="106" t="s">
        <v>147</v>
      </c>
      <c r="C84" s="105" t="s">
        <v>148</v>
      </c>
      <c r="D84" s="67"/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/>
      <c r="Q84" s="70"/>
      <c r="R84" s="70"/>
      <c r="S84" s="70"/>
      <c r="T84" s="71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</row>
    <row r="85" ht="15.75" customHeight="1">
      <c r="A85" s="73" t="s">
        <v>40</v>
      </c>
      <c r="B85" s="107" t="s">
        <v>149</v>
      </c>
      <c r="C85" s="99" t="s">
        <v>148</v>
      </c>
      <c r="D85" s="76" t="s">
        <v>150</v>
      </c>
      <c r="E85" s="108" t="s">
        <v>55</v>
      </c>
      <c r="F85" s="57"/>
      <c r="G85" s="58"/>
      <c r="H85" s="108" t="s">
        <v>55</v>
      </c>
      <c r="I85" s="57"/>
      <c r="J85" s="58"/>
      <c r="K85" s="77">
        <v>1.0</v>
      </c>
      <c r="L85" s="78">
        <v>14000.0</v>
      </c>
      <c r="M85" s="62">
        <f>K85*L85</f>
        <v>14000</v>
      </c>
      <c r="N85" s="77">
        <v>1.0</v>
      </c>
      <c r="O85" s="78">
        <v>14000.0</v>
      </c>
      <c r="P85" s="62">
        <f>N85*O85</f>
        <v>14000</v>
      </c>
      <c r="Q85" s="62">
        <f>G85+M85</f>
        <v>14000</v>
      </c>
      <c r="R85" s="62">
        <f>J85+P85</f>
        <v>14000</v>
      </c>
      <c r="S85" s="62">
        <f>Q85-R85</f>
        <v>0</v>
      </c>
      <c r="T85" s="6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ht="15.75" customHeight="1">
      <c r="A86" s="101" t="s">
        <v>151</v>
      </c>
      <c r="B86" s="91"/>
      <c r="C86" s="92"/>
      <c r="D86" s="93"/>
      <c r="E86" s="94"/>
      <c r="F86" s="95"/>
      <c r="G86" s="96">
        <f>SUM(G85)</f>
        <v>0</v>
      </c>
      <c r="H86" s="94"/>
      <c r="I86" s="95"/>
      <c r="J86" s="96">
        <f>SUM(J85)</f>
        <v>0</v>
      </c>
      <c r="K86" s="94"/>
      <c r="L86" s="95"/>
      <c r="M86" s="96">
        <f>SUM(M85)</f>
        <v>14000</v>
      </c>
      <c r="N86" s="94"/>
      <c r="O86" s="95"/>
      <c r="P86" s="96">
        <f t="shared" ref="P86:S86" si="73">SUM(P85)</f>
        <v>14000</v>
      </c>
      <c r="Q86" s="96">
        <f t="shared" si="73"/>
        <v>14000</v>
      </c>
      <c r="R86" s="96">
        <f t="shared" si="73"/>
        <v>14000</v>
      </c>
      <c r="S86" s="96">
        <f t="shared" si="73"/>
        <v>0</v>
      </c>
      <c r="T86" s="9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ht="15.75" customHeight="1">
      <c r="A87" s="109" t="s">
        <v>152</v>
      </c>
      <c r="B87" s="110"/>
      <c r="C87" s="111"/>
      <c r="D87" s="111"/>
      <c r="E87" s="53"/>
      <c r="F87" s="54"/>
      <c r="G87" s="55">
        <f>G38+G43+G46+G52+G57+G69+G74+G79+G83+G86</f>
        <v>0</v>
      </c>
      <c r="H87" s="53"/>
      <c r="I87" s="54"/>
      <c r="J87" s="55">
        <f>J38+J43+J46+J52+J57+J69+J74+J79+J83+J86</f>
        <v>0</v>
      </c>
      <c r="K87" s="53"/>
      <c r="L87" s="54"/>
      <c r="M87" s="55">
        <f>M38+M43+M46+M52+M57+M69+M74+M79+M83+M86</f>
        <v>400396.4</v>
      </c>
      <c r="N87" s="53"/>
      <c r="O87" s="54"/>
      <c r="P87" s="55">
        <f t="shared" ref="P87:S87" si="74">P38+P43+P46+P52+P57+P69+P74+P79+P83+P86</f>
        <v>400396.4016</v>
      </c>
      <c r="Q87" s="55">
        <f t="shared" si="74"/>
        <v>400396.4</v>
      </c>
      <c r="R87" s="55">
        <f t="shared" si="74"/>
        <v>400396.4016</v>
      </c>
      <c r="S87" s="55">
        <f t="shared" si="74"/>
        <v>-0.001600000001</v>
      </c>
      <c r="T87" s="112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</row>
    <row r="88" ht="15.75" customHeight="1">
      <c r="A88" s="114"/>
      <c r="B88" s="57"/>
      <c r="C88" s="58"/>
      <c r="D88" s="115"/>
      <c r="E88" s="60"/>
      <c r="F88" s="61"/>
      <c r="G88" s="62"/>
      <c r="H88" s="60"/>
      <c r="I88" s="61"/>
      <c r="J88" s="62"/>
      <c r="K88" s="60"/>
      <c r="L88" s="61"/>
      <c r="M88" s="62"/>
      <c r="N88" s="60"/>
      <c r="O88" s="61"/>
      <c r="P88" s="62"/>
      <c r="Q88" s="62"/>
      <c r="R88" s="62"/>
      <c r="S88" s="62"/>
      <c r="T88" s="116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17" t="s">
        <v>153</v>
      </c>
      <c r="B89" s="118"/>
      <c r="C89" s="119"/>
      <c r="D89" s="120"/>
      <c r="E89" s="121"/>
      <c r="F89" s="122"/>
      <c r="G89" s="123">
        <f>G22-G87</f>
        <v>0</v>
      </c>
      <c r="H89" s="121"/>
      <c r="I89" s="122"/>
      <c r="J89" s="123">
        <f>J22-J87</f>
        <v>0</v>
      </c>
      <c r="K89" s="121"/>
      <c r="L89" s="122"/>
      <c r="M89" s="123">
        <f>M22-M87</f>
        <v>0</v>
      </c>
      <c r="N89" s="121"/>
      <c r="O89" s="122"/>
      <c r="P89" s="123">
        <f t="shared" ref="P89:S89" si="75">P22-P87</f>
        <v>-0.001599999901</v>
      </c>
      <c r="Q89" s="123">
        <f t="shared" si="75"/>
        <v>0</v>
      </c>
      <c r="R89" s="123">
        <f t="shared" si="75"/>
        <v>-0.001599999901</v>
      </c>
      <c r="S89" s="123">
        <f t="shared" si="75"/>
        <v>0.001600000001</v>
      </c>
      <c r="T89" s="1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25"/>
      <c r="B90" s="126"/>
      <c r="C90" s="125"/>
      <c r="D90" s="125"/>
      <c r="E90" s="127"/>
      <c r="F90" s="125"/>
      <c r="G90" s="125"/>
      <c r="H90" s="127"/>
      <c r="I90" s="125"/>
      <c r="J90" s="125"/>
      <c r="K90" s="127"/>
      <c r="L90" s="125"/>
      <c r="M90" s="125"/>
      <c r="N90" s="127"/>
      <c r="O90" s="125"/>
      <c r="P90" s="125"/>
      <c r="Q90" s="125"/>
      <c r="R90" s="125"/>
      <c r="S90" s="125"/>
      <c r="T90" s="12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25"/>
      <c r="B91" s="126"/>
      <c r="C91" s="125"/>
      <c r="D91" s="125"/>
      <c r="E91" s="127"/>
      <c r="F91" s="125"/>
      <c r="G91" s="125"/>
      <c r="H91" s="127"/>
      <c r="I91" s="125"/>
      <c r="J91" s="125"/>
      <c r="K91" s="127"/>
      <c r="L91" s="125"/>
      <c r="M91" s="125"/>
      <c r="N91" s="127"/>
      <c r="O91" s="125"/>
      <c r="P91" s="125"/>
      <c r="Q91" s="125"/>
      <c r="R91" s="125"/>
      <c r="S91" s="125"/>
      <c r="T91" s="12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25" t="s">
        <v>154</v>
      </c>
      <c r="B92" s="126"/>
      <c r="C92" s="128" t="s">
        <v>155</v>
      </c>
      <c r="D92" s="125"/>
      <c r="E92" s="127"/>
      <c r="F92" s="128"/>
      <c r="G92" s="125"/>
      <c r="H92" s="129" t="s">
        <v>156</v>
      </c>
      <c r="I92" s="128"/>
      <c r="J92" s="128"/>
      <c r="K92" s="130"/>
      <c r="L92" s="125"/>
      <c r="M92" s="125"/>
      <c r="N92" s="127"/>
      <c r="O92" s="125"/>
      <c r="P92" s="125"/>
      <c r="Q92" s="125"/>
      <c r="R92" s="125"/>
      <c r="S92" s="125"/>
      <c r="T92" s="12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"/>
      <c r="B93" s="1"/>
      <c r="C93" s="131" t="s">
        <v>157</v>
      </c>
      <c r="D93" s="125"/>
      <c r="E93" s="132" t="s">
        <v>158</v>
      </c>
      <c r="G93" s="125"/>
      <c r="H93" s="127"/>
      <c r="I93" s="133" t="s">
        <v>159</v>
      </c>
      <c r="J93" s="125"/>
      <c r="K93" s="127"/>
      <c r="L93" s="133"/>
      <c r="M93" s="125"/>
      <c r="N93" s="127"/>
      <c r="O93" s="133"/>
      <c r="P93" s="125"/>
      <c r="Q93" s="125"/>
      <c r="R93" s="125"/>
      <c r="S93" s="125"/>
      <c r="T93" s="12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"/>
      <c r="B94" s="1"/>
      <c r="C94" s="134"/>
      <c r="D94" s="135"/>
      <c r="E94" s="136"/>
      <c r="F94" s="137"/>
      <c r="G94" s="138"/>
      <c r="H94" s="136"/>
      <c r="I94" s="137"/>
      <c r="J94" s="138"/>
      <c r="K94" s="139"/>
      <c r="L94" s="137"/>
      <c r="M94" s="138"/>
      <c r="N94" s="139"/>
      <c r="O94" s="137"/>
      <c r="P94" s="138"/>
      <c r="Q94" s="138"/>
      <c r="R94" s="138"/>
      <c r="S94" s="138"/>
      <c r="T94" s="12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25"/>
      <c r="B95" s="126"/>
      <c r="C95" s="125"/>
      <c r="D95" s="125"/>
      <c r="E95" s="127"/>
      <c r="F95" s="125"/>
      <c r="G95" s="125"/>
      <c r="H95" s="127"/>
      <c r="I95" s="125"/>
      <c r="J95" s="125"/>
      <c r="K95" s="127"/>
      <c r="L95" s="125"/>
      <c r="M95" s="125"/>
      <c r="N95" s="127"/>
      <c r="O95" s="125"/>
      <c r="P95" s="125"/>
      <c r="Q95" s="125"/>
      <c r="R95" s="125"/>
      <c r="S95" s="125"/>
      <c r="T95" s="12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25"/>
      <c r="B96" s="126"/>
      <c r="C96" s="125"/>
      <c r="D96" s="125"/>
      <c r="E96" s="127"/>
      <c r="F96" s="125"/>
      <c r="G96" s="125"/>
      <c r="H96" s="127"/>
      <c r="I96" s="125"/>
      <c r="J96" s="125"/>
      <c r="K96" s="127"/>
      <c r="L96" s="125"/>
      <c r="M96" s="125"/>
      <c r="N96" s="127"/>
      <c r="O96" s="125"/>
      <c r="P96" s="125"/>
      <c r="Q96" s="125"/>
      <c r="R96" s="125"/>
      <c r="S96" s="125"/>
      <c r="T96" s="12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25"/>
      <c r="B97" s="126"/>
      <c r="C97" s="125"/>
      <c r="D97" s="125"/>
      <c r="E97" s="127"/>
      <c r="F97" s="125"/>
      <c r="G97" s="125"/>
      <c r="H97" s="127"/>
      <c r="I97" s="125"/>
      <c r="J97" s="125"/>
      <c r="K97" s="127"/>
      <c r="L97" s="125"/>
      <c r="M97" s="125"/>
      <c r="N97" s="127"/>
      <c r="O97" s="125"/>
      <c r="P97" s="125"/>
      <c r="Q97" s="125"/>
      <c r="R97" s="125"/>
      <c r="S97" s="125"/>
      <c r="T97" s="12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25"/>
      <c r="B98" s="126"/>
      <c r="C98" s="125"/>
      <c r="D98" s="125"/>
      <c r="E98" s="127"/>
      <c r="F98" s="125"/>
      <c r="G98" s="125"/>
      <c r="H98" s="127"/>
      <c r="I98" s="125"/>
      <c r="J98" s="125"/>
      <c r="K98" s="127"/>
      <c r="L98" s="125"/>
      <c r="M98" s="125"/>
      <c r="N98" s="127"/>
      <c r="O98" s="125"/>
      <c r="P98" s="125"/>
      <c r="Q98" s="125"/>
      <c r="R98" s="125"/>
      <c r="S98" s="125"/>
      <c r="T98" s="12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25"/>
      <c r="B99" s="126"/>
      <c r="C99" s="125"/>
      <c r="D99" s="125"/>
      <c r="E99" s="127"/>
      <c r="F99" s="125"/>
      <c r="G99" s="125"/>
      <c r="H99" s="127"/>
      <c r="I99" s="125"/>
      <c r="J99" s="125"/>
      <c r="K99" s="127"/>
      <c r="L99" s="125"/>
      <c r="M99" s="125"/>
      <c r="N99" s="127"/>
      <c r="O99" s="125"/>
      <c r="P99" s="125"/>
      <c r="Q99" s="125"/>
      <c r="R99" s="125"/>
      <c r="S99" s="125"/>
      <c r="T99" s="12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9:$T$19"/>
  <mergeCells count="26">
    <mergeCell ref="K17:M17"/>
    <mergeCell ref="N17:P17"/>
    <mergeCell ref="Q17:S17"/>
    <mergeCell ref="T17:T18"/>
    <mergeCell ref="T27:T30"/>
    <mergeCell ref="A12:T12"/>
    <mergeCell ref="A13:T13"/>
    <mergeCell ref="A15:T15"/>
    <mergeCell ref="A17:A18"/>
    <mergeCell ref="B17:B18"/>
    <mergeCell ref="C17:C18"/>
    <mergeCell ref="D17:D18"/>
    <mergeCell ref="E81:G82"/>
    <mergeCell ref="H81:J82"/>
    <mergeCell ref="E85:G85"/>
    <mergeCell ref="H85:J85"/>
    <mergeCell ref="A88:C88"/>
    <mergeCell ref="A89:C89"/>
    <mergeCell ref="E93:F93"/>
    <mergeCell ref="E17:G17"/>
    <mergeCell ref="H17:J17"/>
    <mergeCell ref="A23:C23"/>
    <mergeCell ref="E32:G32"/>
    <mergeCell ref="H32:J32"/>
    <mergeCell ref="E34:G37"/>
    <mergeCell ref="H34:J37"/>
  </mergeCells>
  <printOptions horizontalCentered="1"/>
  <pageMargins bottom="0.5905511811023623" footer="0.0" header="0.0" left="0.5905511811023623" right="0.5905511811023623" top="0.984251968503937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/>
  </sheetViews>
  <sheetFormatPr customHeight="1" defaultColWidth="12.63" defaultRowHeight="15.0"/>
  <cols>
    <col customWidth="1" hidden="1" min="1" max="1" width="11.25"/>
    <col customWidth="1" min="2" max="2" width="10.63"/>
    <col customWidth="1" min="3" max="3" width="29.25"/>
    <col customWidth="1" min="4" max="4" width="13.63"/>
    <col customWidth="1" min="5" max="5" width="17.25"/>
    <col customWidth="1" min="6" max="6" width="13.63"/>
    <col customWidth="1" min="7" max="7" width="16.13"/>
    <col customWidth="1" min="8" max="8" width="18.75"/>
    <col customWidth="1" min="9" max="9" width="13.63"/>
    <col customWidth="1" min="10" max="10" width="14.13"/>
    <col customWidth="1" min="11" max="11" width="5.88"/>
    <col customWidth="1" min="12" max="12" width="8.63"/>
    <col customWidth="1" min="13" max="13" width="9.75"/>
    <col customWidth="1" min="14" max="26" width="5.88"/>
  </cols>
  <sheetData>
    <row r="1" ht="15.0" customHeight="1">
      <c r="A1" s="140"/>
      <c r="B1" s="140"/>
      <c r="C1" s="140"/>
      <c r="D1" s="141"/>
      <c r="E1" s="140"/>
      <c r="F1" s="141"/>
      <c r="G1" s="140"/>
      <c r="H1" s="140"/>
      <c r="I1" s="142"/>
      <c r="J1" s="143" t="s">
        <v>160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ht="15.0" customHeight="1">
      <c r="A2" s="140"/>
      <c r="B2" s="140"/>
      <c r="C2" s="140"/>
      <c r="D2" s="141"/>
      <c r="E2" s="140"/>
      <c r="F2" s="141"/>
      <c r="G2" s="140"/>
      <c r="H2" s="144" t="s">
        <v>161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ht="15.0" customHeight="1">
      <c r="A3" s="140"/>
      <c r="B3" s="140"/>
      <c r="C3" s="140"/>
      <c r="D3" s="141"/>
      <c r="E3" s="140"/>
      <c r="F3" s="141"/>
      <c r="G3" s="140"/>
      <c r="H3" s="144" t="s">
        <v>162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ht="14.25" customHeight="1">
      <c r="A4" s="140"/>
      <c r="B4" s="140"/>
      <c r="C4" s="140"/>
      <c r="D4" s="141"/>
      <c r="E4" s="140"/>
      <c r="F4" s="141"/>
      <c r="G4" s="140"/>
      <c r="H4" s="140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ht="21.0" customHeight="1">
      <c r="A5" s="140"/>
      <c r="B5" s="145" t="s">
        <v>163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ht="21.0" customHeight="1">
      <c r="A6" s="140"/>
      <c r="B6" s="145" t="s">
        <v>164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ht="21.0" customHeight="1">
      <c r="A7" s="140"/>
      <c r="B7" s="146" t="s">
        <v>165</v>
      </c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ht="21.0" customHeight="1">
      <c r="A8" s="140"/>
      <c r="B8" s="145" t="s">
        <v>166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ht="14.25" customHeight="1">
      <c r="A9" s="140"/>
      <c r="B9" s="140"/>
      <c r="C9" s="140"/>
      <c r="D9" s="141"/>
      <c r="E9" s="140"/>
      <c r="F9" s="141"/>
      <c r="G9" s="140"/>
      <c r="H9" s="140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ht="44.25" customHeight="1">
      <c r="A10" s="147"/>
      <c r="B10" s="148" t="s">
        <v>167</v>
      </c>
      <c r="C10" s="20"/>
      <c r="D10" s="21"/>
      <c r="E10" s="149" t="s">
        <v>168</v>
      </c>
      <c r="F10" s="20"/>
      <c r="G10" s="20"/>
      <c r="H10" s="20"/>
      <c r="I10" s="20"/>
      <c r="J10" s="150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</row>
    <row r="11" ht="61.5" customHeight="1">
      <c r="A11" s="152" t="s">
        <v>169</v>
      </c>
      <c r="B11" s="153" t="s">
        <v>170</v>
      </c>
      <c r="C11" s="153" t="s">
        <v>8</v>
      </c>
      <c r="D11" s="154" t="s">
        <v>171</v>
      </c>
      <c r="E11" s="153" t="s">
        <v>172</v>
      </c>
      <c r="F11" s="154" t="s">
        <v>171</v>
      </c>
      <c r="G11" s="153" t="s">
        <v>173</v>
      </c>
      <c r="H11" s="153" t="s">
        <v>174</v>
      </c>
      <c r="I11" s="155" t="s">
        <v>175</v>
      </c>
      <c r="J11" s="156" t="s">
        <v>176</v>
      </c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ht="15.0" customHeight="1">
      <c r="A12" s="157"/>
      <c r="B12" s="158" t="s">
        <v>38</v>
      </c>
      <c r="C12" s="159"/>
      <c r="D12" s="160"/>
      <c r="E12" s="159"/>
      <c r="F12" s="160"/>
      <c r="G12" s="159"/>
      <c r="H12" s="159"/>
      <c r="I12" s="161"/>
      <c r="J12" s="16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ht="15.0" customHeight="1">
      <c r="A13" s="157"/>
      <c r="B13" s="158" t="s">
        <v>69</v>
      </c>
      <c r="C13" s="159"/>
      <c r="D13" s="160"/>
      <c r="E13" s="159"/>
      <c r="F13" s="160"/>
      <c r="G13" s="159"/>
      <c r="H13" s="159"/>
      <c r="I13" s="161"/>
      <c r="J13" s="16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ht="15.0" customHeight="1">
      <c r="A14" s="157"/>
      <c r="B14" s="158" t="s">
        <v>71</v>
      </c>
      <c r="C14" s="159"/>
      <c r="D14" s="160"/>
      <c r="E14" s="159"/>
      <c r="F14" s="160"/>
      <c r="G14" s="159"/>
      <c r="H14" s="159"/>
      <c r="I14" s="161"/>
      <c r="J14" s="16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ht="15.0" customHeight="1">
      <c r="A15" s="157"/>
      <c r="B15" s="158" t="s">
        <v>76</v>
      </c>
      <c r="C15" s="159"/>
      <c r="D15" s="160"/>
      <c r="E15" s="159"/>
      <c r="F15" s="160"/>
      <c r="G15" s="159"/>
      <c r="H15" s="159"/>
      <c r="I15" s="161"/>
      <c r="J15" s="16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ht="15.0" customHeight="1">
      <c r="A16" s="157"/>
      <c r="B16" s="158" t="s">
        <v>81</v>
      </c>
      <c r="C16" s="159"/>
      <c r="D16" s="160"/>
      <c r="E16" s="159"/>
      <c r="F16" s="160"/>
      <c r="G16" s="159"/>
      <c r="H16" s="159"/>
      <c r="I16" s="161"/>
      <c r="J16" s="16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ht="15.0" customHeight="1">
      <c r="A17" s="157"/>
      <c r="B17" s="158"/>
      <c r="C17" s="159"/>
      <c r="D17" s="160"/>
      <c r="E17" s="159"/>
      <c r="F17" s="160"/>
      <c r="G17" s="159"/>
      <c r="H17" s="159"/>
      <c r="I17" s="161"/>
      <c r="J17" s="16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ht="15.0" customHeight="1">
      <c r="A18" s="163"/>
      <c r="B18" s="164" t="s">
        <v>177</v>
      </c>
      <c r="C18" s="118"/>
      <c r="D18" s="165">
        <f>SUM(D12:D17)</f>
        <v>0</v>
      </c>
      <c r="E18" s="166"/>
      <c r="F18" s="165">
        <f>SUM(F12:F17)</f>
        <v>0</v>
      </c>
      <c r="G18" s="166"/>
      <c r="H18" s="166"/>
      <c r="I18" s="167">
        <f>SUM(I12:I17)</f>
        <v>0</v>
      </c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ht="14.25" customHeight="1">
      <c r="A19" s="140"/>
      <c r="B19" s="140"/>
      <c r="C19" s="140"/>
      <c r="D19" s="141"/>
      <c r="E19" s="140"/>
      <c r="F19" s="141"/>
      <c r="G19" s="140"/>
      <c r="H19" s="140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ht="14.25" customHeight="1">
      <c r="A20" s="140"/>
      <c r="B20" s="140"/>
      <c r="C20" s="140"/>
      <c r="D20" s="141"/>
      <c r="E20" s="140"/>
      <c r="F20" s="141"/>
      <c r="G20" s="140"/>
      <c r="H20" s="140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ht="44.25" customHeight="1">
      <c r="A21" s="151"/>
      <c r="B21" s="170" t="s">
        <v>178</v>
      </c>
      <c r="C21" s="20"/>
      <c r="D21" s="21"/>
      <c r="E21" s="171" t="s">
        <v>168</v>
      </c>
      <c r="F21" s="20"/>
      <c r="G21" s="20"/>
      <c r="H21" s="20"/>
      <c r="I21" s="20"/>
      <c r="J21" s="150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ht="61.5" customHeight="1">
      <c r="A22" s="172" t="s">
        <v>169</v>
      </c>
      <c r="B22" s="152" t="s">
        <v>170</v>
      </c>
      <c r="C22" s="173" t="s">
        <v>8</v>
      </c>
      <c r="D22" s="154" t="s">
        <v>171</v>
      </c>
      <c r="E22" s="153" t="s">
        <v>172</v>
      </c>
      <c r="F22" s="154" t="s">
        <v>171</v>
      </c>
      <c r="G22" s="153" t="s">
        <v>173</v>
      </c>
      <c r="H22" s="153" t="s">
        <v>174</v>
      </c>
      <c r="I22" s="155" t="s">
        <v>175</v>
      </c>
      <c r="J22" s="156" t="s">
        <v>176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ht="15.75" customHeight="1">
      <c r="A23" s="174"/>
      <c r="B23" s="175" t="s">
        <v>41</v>
      </c>
      <c r="C23" s="75" t="s">
        <v>179</v>
      </c>
      <c r="D23" s="78">
        <f>12155.5-805</f>
        <v>11350.5</v>
      </c>
      <c r="E23" s="75" t="s">
        <v>180</v>
      </c>
      <c r="F23" s="176">
        <f>12155.5-805</f>
        <v>11350.5</v>
      </c>
      <c r="G23" s="75" t="s">
        <v>181</v>
      </c>
      <c r="H23" s="75" t="s">
        <v>182</v>
      </c>
      <c r="I23" s="177">
        <f>12155.5-805</f>
        <v>11350.5</v>
      </c>
      <c r="J23" s="178" t="s">
        <v>183</v>
      </c>
      <c r="K23" s="142"/>
      <c r="L23" s="142"/>
      <c r="M23" s="179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ht="15.75" customHeight="1">
      <c r="A24" s="174"/>
      <c r="B24" s="175" t="s">
        <v>45</v>
      </c>
      <c r="C24" s="75" t="s">
        <v>184</v>
      </c>
      <c r="D24" s="78">
        <v>11350.5</v>
      </c>
      <c r="E24" s="75" t="s">
        <v>185</v>
      </c>
      <c r="F24" s="176">
        <v>11350.5</v>
      </c>
      <c r="G24" s="75" t="s">
        <v>181</v>
      </c>
      <c r="H24" s="75" t="s">
        <v>182</v>
      </c>
      <c r="I24" s="177">
        <v>11350.5</v>
      </c>
      <c r="J24" s="178" t="s">
        <v>183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ht="15.75" customHeight="1">
      <c r="A25" s="174"/>
      <c r="B25" s="175" t="s">
        <v>47</v>
      </c>
      <c r="C25" s="75" t="s">
        <v>186</v>
      </c>
      <c r="D25" s="78">
        <v>5635.0</v>
      </c>
      <c r="E25" s="75" t="s">
        <v>187</v>
      </c>
      <c r="F25" s="176">
        <v>5635.0</v>
      </c>
      <c r="G25" s="75" t="s">
        <v>181</v>
      </c>
      <c r="H25" s="75" t="s">
        <v>182</v>
      </c>
      <c r="I25" s="177">
        <v>5635.0</v>
      </c>
      <c r="J25" s="178" t="s">
        <v>183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ht="15.75" customHeight="1">
      <c r="A26" s="174"/>
      <c r="B26" s="175" t="s">
        <v>49</v>
      </c>
      <c r="C26" s="75" t="s">
        <v>188</v>
      </c>
      <c r="D26" s="78">
        <v>4910.5</v>
      </c>
      <c r="E26" s="75" t="s">
        <v>189</v>
      </c>
      <c r="F26" s="176">
        <v>4910.5</v>
      </c>
      <c r="G26" s="75" t="s">
        <v>181</v>
      </c>
      <c r="H26" s="75" t="s">
        <v>182</v>
      </c>
      <c r="I26" s="177">
        <v>4910.5</v>
      </c>
      <c r="J26" s="178" t="s">
        <v>183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ht="15.75" customHeight="1">
      <c r="A27" s="174"/>
      <c r="B27" s="175" t="s">
        <v>41</v>
      </c>
      <c r="C27" s="75" t="s">
        <v>190</v>
      </c>
      <c r="D27" s="78">
        <v>211.5</v>
      </c>
      <c r="E27" s="75" t="s">
        <v>180</v>
      </c>
      <c r="F27" s="176">
        <v>211.5</v>
      </c>
      <c r="G27" s="75"/>
      <c r="H27" s="75" t="s">
        <v>182</v>
      </c>
      <c r="I27" s="177">
        <v>211.5</v>
      </c>
      <c r="J27" s="178" t="s">
        <v>191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ht="15.75" customHeight="1">
      <c r="A28" s="174"/>
      <c r="B28" s="175" t="s">
        <v>45</v>
      </c>
      <c r="C28" s="75" t="s">
        <v>192</v>
      </c>
      <c r="D28" s="78">
        <v>211.5</v>
      </c>
      <c r="E28" s="75" t="s">
        <v>185</v>
      </c>
      <c r="F28" s="176">
        <v>211.5</v>
      </c>
      <c r="G28" s="75"/>
      <c r="H28" s="75" t="s">
        <v>182</v>
      </c>
      <c r="I28" s="177">
        <v>211.5</v>
      </c>
      <c r="J28" s="178" t="s">
        <v>191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ht="15.75" customHeight="1">
      <c r="A29" s="174"/>
      <c r="B29" s="175" t="s">
        <v>47</v>
      </c>
      <c r="C29" s="75" t="s">
        <v>193</v>
      </c>
      <c r="D29" s="78">
        <v>105.0</v>
      </c>
      <c r="E29" s="75" t="s">
        <v>187</v>
      </c>
      <c r="F29" s="176">
        <v>105.0</v>
      </c>
      <c r="G29" s="75"/>
      <c r="H29" s="75" t="s">
        <v>182</v>
      </c>
      <c r="I29" s="177">
        <v>105.0</v>
      </c>
      <c r="J29" s="178" t="s">
        <v>191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ht="15.75" customHeight="1">
      <c r="A30" s="174"/>
      <c r="B30" s="175" t="s">
        <v>49</v>
      </c>
      <c r="C30" s="75" t="s">
        <v>194</v>
      </c>
      <c r="D30" s="78">
        <v>91.5</v>
      </c>
      <c r="E30" s="75" t="s">
        <v>189</v>
      </c>
      <c r="F30" s="176">
        <v>91.5</v>
      </c>
      <c r="G30" s="75"/>
      <c r="H30" s="75" t="s">
        <v>182</v>
      </c>
      <c r="I30" s="177">
        <v>91.5</v>
      </c>
      <c r="J30" s="178" t="s">
        <v>191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ht="15.75" customHeight="1">
      <c r="A31" s="174"/>
      <c r="B31" s="175" t="s">
        <v>41</v>
      </c>
      <c r="C31" s="75" t="s">
        <v>195</v>
      </c>
      <c r="D31" s="78">
        <v>2538.0</v>
      </c>
      <c r="E31" s="75" t="s">
        <v>180</v>
      </c>
      <c r="F31" s="176">
        <v>2538.0</v>
      </c>
      <c r="G31" s="75"/>
      <c r="H31" s="75" t="s">
        <v>182</v>
      </c>
      <c r="I31" s="177">
        <v>2538.0</v>
      </c>
      <c r="J31" s="178" t="s">
        <v>196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ht="15.75" customHeight="1">
      <c r="A32" s="174"/>
      <c r="B32" s="175" t="s">
        <v>45</v>
      </c>
      <c r="C32" s="75" t="s">
        <v>197</v>
      </c>
      <c r="D32" s="78">
        <v>2538.0</v>
      </c>
      <c r="E32" s="75" t="s">
        <v>185</v>
      </c>
      <c r="F32" s="176">
        <v>2538.0</v>
      </c>
      <c r="G32" s="75"/>
      <c r="H32" s="75" t="s">
        <v>182</v>
      </c>
      <c r="I32" s="177">
        <v>2538.0</v>
      </c>
      <c r="J32" s="178" t="s">
        <v>196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ht="15.75" customHeight="1">
      <c r="A33" s="174"/>
      <c r="B33" s="175" t="s">
        <v>47</v>
      </c>
      <c r="C33" s="75" t="s">
        <v>198</v>
      </c>
      <c r="D33" s="78">
        <v>1260.0</v>
      </c>
      <c r="E33" s="75" t="s">
        <v>187</v>
      </c>
      <c r="F33" s="176">
        <v>1260.0</v>
      </c>
      <c r="G33" s="75"/>
      <c r="H33" s="75" t="s">
        <v>182</v>
      </c>
      <c r="I33" s="177">
        <v>1260.0</v>
      </c>
      <c r="J33" s="178" t="s">
        <v>196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ht="15.75" customHeight="1">
      <c r="A34" s="174"/>
      <c r="B34" s="175" t="s">
        <v>49</v>
      </c>
      <c r="C34" s="75" t="s">
        <v>199</v>
      </c>
      <c r="D34" s="78">
        <v>1098.0</v>
      </c>
      <c r="E34" s="75" t="s">
        <v>189</v>
      </c>
      <c r="F34" s="176">
        <v>1098.0</v>
      </c>
      <c r="G34" s="75"/>
      <c r="H34" s="75" t="s">
        <v>182</v>
      </c>
      <c r="I34" s="177">
        <v>1098.0</v>
      </c>
      <c r="J34" s="178" t="s">
        <v>196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ht="15.75" customHeight="1">
      <c r="A35" s="174"/>
      <c r="B35" s="175" t="s">
        <v>41</v>
      </c>
      <c r="C35" s="75" t="s">
        <v>200</v>
      </c>
      <c r="D35" s="78">
        <v>5273.0</v>
      </c>
      <c r="E35" s="75" t="s">
        <v>180</v>
      </c>
      <c r="F35" s="176">
        <v>5273.0</v>
      </c>
      <c r="G35" s="75" t="s">
        <v>201</v>
      </c>
      <c r="H35" s="75" t="s">
        <v>202</v>
      </c>
      <c r="I35" s="177">
        <v>5273.0</v>
      </c>
      <c r="J35" s="178" t="s">
        <v>203</v>
      </c>
      <c r="K35" s="142"/>
      <c r="L35" s="142"/>
      <c r="M35" s="180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ht="15.75" customHeight="1">
      <c r="A36" s="174"/>
      <c r="B36" s="175" t="s">
        <v>45</v>
      </c>
      <c r="C36" s="75" t="s">
        <v>204</v>
      </c>
      <c r="D36" s="78">
        <v>5676.0</v>
      </c>
      <c r="E36" s="75" t="s">
        <v>185</v>
      </c>
      <c r="F36" s="176">
        <v>5676.0</v>
      </c>
      <c r="G36" s="75" t="s">
        <v>201</v>
      </c>
      <c r="H36" s="75" t="s">
        <v>202</v>
      </c>
      <c r="I36" s="177">
        <v>5676.0</v>
      </c>
      <c r="J36" s="178" t="s">
        <v>203</v>
      </c>
      <c r="K36" s="142"/>
      <c r="L36" s="142"/>
      <c r="M36" s="180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ht="15.75" customHeight="1">
      <c r="A37" s="174"/>
      <c r="B37" s="175" t="s">
        <v>47</v>
      </c>
      <c r="C37" s="75" t="s">
        <v>205</v>
      </c>
      <c r="D37" s="78">
        <v>2818.0</v>
      </c>
      <c r="E37" s="75" t="s">
        <v>187</v>
      </c>
      <c r="F37" s="176">
        <v>2818.0</v>
      </c>
      <c r="G37" s="75" t="s">
        <v>201</v>
      </c>
      <c r="H37" s="75" t="s">
        <v>202</v>
      </c>
      <c r="I37" s="177">
        <v>2818.0</v>
      </c>
      <c r="J37" s="178" t="s">
        <v>203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ht="15.75" customHeight="1">
      <c r="A38" s="174"/>
      <c r="B38" s="175" t="s">
        <v>49</v>
      </c>
      <c r="C38" s="75" t="s">
        <v>206</v>
      </c>
      <c r="D38" s="78">
        <v>2456.0</v>
      </c>
      <c r="E38" s="75" t="s">
        <v>189</v>
      </c>
      <c r="F38" s="176">
        <v>2456.0</v>
      </c>
      <c r="G38" s="75" t="s">
        <v>201</v>
      </c>
      <c r="H38" s="75" t="s">
        <v>202</v>
      </c>
      <c r="I38" s="177">
        <v>2456.0</v>
      </c>
      <c r="J38" s="178" t="s">
        <v>203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ht="15.75" customHeight="1">
      <c r="A39" s="174"/>
      <c r="B39" s="175" t="s">
        <v>41</v>
      </c>
      <c r="C39" s="75" t="s">
        <v>207</v>
      </c>
      <c r="D39" s="78">
        <v>98.254</v>
      </c>
      <c r="E39" s="75" t="s">
        <v>180</v>
      </c>
      <c r="F39" s="176">
        <v>98.25465</v>
      </c>
      <c r="G39" s="75"/>
      <c r="H39" s="75" t="s">
        <v>202</v>
      </c>
      <c r="I39" s="177">
        <v>98.25465</v>
      </c>
      <c r="J39" s="178" t="s">
        <v>208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ht="15.75" customHeight="1">
      <c r="A40" s="174"/>
      <c r="B40" s="175" t="s">
        <v>45</v>
      </c>
      <c r="C40" s="75" t="s">
        <v>209</v>
      </c>
      <c r="D40" s="78">
        <v>105.764</v>
      </c>
      <c r="E40" s="75" t="s">
        <v>185</v>
      </c>
      <c r="F40" s="176">
        <v>105.7635</v>
      </c>
      <c r="G40" s="75"/>
      <c r="H40" s="75" t="s">
        <v>202</v>
      </c>
      <c r="I40" s="177">
        <v>105.7635</v>
      </c>
      <c r="J40" s="178" t="s">
        <v>208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ht="15.75" customHeight="1">
      <c r="A41" s="174"/>
      <c r="B41" s="175" t="s">
        <v>47</v>
      </c>
      <c r="C41" s="75" t="s">
        <v>210</v>
      </c>
      <c r="D41" s="78">
        <v>52.51</v>
      </c>
      <c r="E41" s="75" t="s">
        <v>187</v>
      </c>
      <c r="F41" s="176">
        <v>52.509299999999996</v>
      </c>
      <c r="G41" s="75"/>
      <c r="H41" s="75" t="s">
        <v>202</v>
      </c>
      <c r="I41" s="177">
        <v>52.509299999999996</v>
      </c>
      <c r="J41" s="178" t="s">
        <v>208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ht="15.75" customHeight="1">
      <c r="A42" s="174"/>
      <c r="B42" s="175" t="s">
        <v>49</v>
      </c>
      <c r="C42" s="75" t="s">
        <v>211</v>
      </c>
      <c r="D42" s="78">
        <v>45.76</v>
      </c>
      <c r="E42" s="75" t="s">
        <v>189</v>
      </c>
      <c r="F42" s="176">
        <v>45.763949999999994</v>
      </c>
      <c r="G42" s="75"/>
      <c r="H42" s="75" t="s">
        <v>202</v>
      </c>
      <c r="I42" s="177">
        <v>45.763949999999994</v>
      </c>
      <c r="J42" s="178" t="s">
        <v>208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ht="15.75" customHeight="1">
      <c r="A43" s="174"/>
      <c r="B43" s="175" t="s">
        <v>41</v>
      </c>
      <c r="C43" s="75" t="s">
        <v>212</v>
      </c>
      <c r="D43" s="78">
        <v>1179.0558</v>
      </c>
      <c r="E43" s="75" t="s">
        <v>180</v>
      </c>
      <c r="F43" s="176">
        <v>1179.0558</v>
      </c>
      <c r="G43" s="75"/>
      <c r="H43" s="75" t="s">
        <v>202</v>
      </c>
      <c r="I43" s="177">
        <v>1179.0558</v>
      </c>
      <c r="J43" s="178" t="s">
        <v>213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ht="15.75" customHeight="1">
      <c r="A44" s="174"/>
      <c r="B44" s="175" t="s">
        <v>45</v>
      </c>
      <c r="C44" s="75" t="s">
        <v>214</v>
      </c>
      <c r="D44" s="78">
        <v>1269.1619999999998</v>
      </c>
      <c r="E44" s="75" t="s">
        <v>185</v>
      </c>
      <c r="F44" s="176">
        <v>1269.1619999999998</v>
      </c>
      <c r="G44" s="75"/>
      <c r="H44" s="75" t="s">
        <v>202</v>
      </c>
      <c r="I44" s="177">
        <v>1269.1619999999998</v>
      </c>
      <c r="J44" s="178" t="s">
        <v>213</v>
      </c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ht="15.75" customHeight="1">
      <c r="A45" s="174"/>
      <c r="B45" s="175" t="s">
        <v>47</v>
      </c>
      <c r="C45" s="75" t="s">
        <v>215</v>
      </c>
      <c r="D45" s="78">
        <v>630.1116</v>
      </c>
      <c r="E45" s="75" t="s">
        <v>187</v>
      </c>
      <c r="F45" s="176">
        <v>630.1116</v>
      </c>
      <c r="G45" s="75"/>
      <c r="H45" s="75" t="s">
        <v>202</v>
      </c>
      <c r="I45" s="177">
        <v>630.1116</v>
      </c>
      <c r="J45" s="178" t="s">
        <v>213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ht="15.75" customHeight="1">
      <c r="A46" s="174"/>
      <c r="B46" s="175" t="s">
        <v>49</v>
      </c>
      <c r="C46" s="75" t="s">
        <v>216</v>
      </c>
      <c r="D46" s="78">
        <v>549.1673999999999</v>
      </c>
      <c r="E46" s="75" t="s">
        <v>189</v>
      </c>
      <c r="F46" s="176">
        <v>549.1673999999999</v>
      </c>
      <c r="G46" s="75"/>
      <c r="H46" s="75" t="s">
        <v>202</v>
      </c>
      <c r="I46" s="177">
        <v>549.1673999999999</v>
      </c>
      <c r="J46" s="178" t="s">
        <v>213</v>
      </c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ht="15.75" customHeight="1">
      <c r="A47" s="174"/>
      <c r="B47" s="175" t="s">
        <v>41</v>
      </c>
      <c r="C47" s="75" t="s">
        <v>217</v>
      </c>
      <c r="D47" s="78">
        <v>6077.5</v>
      </c>
      <c r="E47" s="75" t="s">
        <v>180</v>
      </c>
      <c r="F47" s="176">
        <v>6077.5</v>
      </c>
      <c r="G47" s="75" t="s">
        <v>201</v>
      </c>
      <c r="H47" s="75" t="s">
        <v>202</v>
      </c>
      <c r="I47" s="177">
        <v>6077.5</v>
      </c>
      <c r="J47" s="178" t="s">
        <v>218</v>
      </c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ht="15.75" customHeight="1">
      <c r="A48" s="174"/>
      <c r="B48" s="175" t="s">
        <v>45</v>
      </c>
      <c r="C48" s="75" t="s">
        <v>219</v>
      </c>
      <c r="D48" s="78">
        <v>5674.5</v>
      </c>
      <c r="E48" s="75" t="s">
        <v>185</v>
      </c>
      <c r="F48" s="176">
        <v>5674.5</v>
      </c>
      <c r="G48" s="75" t="s">
        <v>201</v>
      </c>
      <c r="H48" s="75" t="s">
        <v>202</v>
      </c>
      <c r="I48" s="177">
        <v>5674.5</v>
      </c>
      <c r="J48" s="178" t="s">
        <v>218</v>
      </c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ht="15.75" customHeight="1">
      <c r="A49" s="174"/>
      <c r="B49" s="175" t="s">
        <v>47</v>
      </c>
      <c r="C49" s="75" t="s">
        <v>220</v>
      </c>
      <c r="D49" s="78">
        <v>2817.0</v>
      </c>
      <c r="E49" s="75" t="s">
        <v>187</v>
      </c>
      <c r="F49" s="176">
        <v>2817.0</v>
      </c>
      <c r="G49" s="75" t="s">
        <v>201</v>
      </c>
      <c r="H49" s="75" t="s">
        <v>202</v>
      </c>
      <c r="I49" s="177">
        <v>2817.0</v>
      </c>
      <c r="J49" s="178" t="s">
        <v>218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ht="15.75" customHeight="1">
      <c r="A50" s="174"/>
      <c r="B50" s="175" t="s">
        <v>49</v>
      </c>
      <c r="C50" s="75" t="s">
        <v>221</v>
      </c>
      <c r="D50" s="78">
        <v>2454.5</v>
      </c>
      <c r="E50" s="75" t="s">
        <v>189</v>
      </c>
      <c r="F50" s="176">
        <v>2454.5</v>
      </c>
      <c r="G50" s="75" t="s">
        <v>201</v>
      </c>
      <c r="H50" s="75" t="s">
        <v>202</v>
      </c>
      <c r="I50" s="177">
        <v>2454.5</v>
      </c>
      <c r="J50" s="178" t="s">
        <v>218</v>
      </c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ht="15.75" customHeight="1">
      <c r="A51" s="174"/>
      <c r="B51" s="175" t="s">
        <v>41</v>
      </c>
      <c r="C51" s="75" t="s">
        <v>207</v>
      </c>
      <c r="D51" s="78">
        <v>113.249</v>
      </c>
      <c r="E51" s="75" t="s">
        <v>180</v>
      </c>
      <c r="F51" s="176">
        <v>113.249</v>
      </c>
      <c r="G51" s="75"/>
      <c r="H51" s="75" t="s">
        <v>202</v>
      </c>
      <c r="I51" s="177">
        <v>113.249</v>
      </c>
      <c r="J51" s="178" t="s">
        <v>222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ht="15.75" customHeight="1">
      <c r="A52" s="174"/>
      <c r="B52" s="175" t="s">
        <v>45</v>
      </c>
      <c r="C52" s="75" t="s">
        <v>209</v>
      </c>
      <c r="D52" s="78">
        <v>105.739</v>
      </c>
      <c r="E52" s="75" t="s">
        <v>185</v>
      </c>
      <c r="F52" s="176">
        <v>105.739</v>
      </c>
      <c r="G52" s="75"/>
      <c r="H52" s="75" t="s">
        <v>202</v>
      </c>
      <c r="I52" s="177">
        <v>105.739</v>
      </c>
      <c r="J52" s="178" t="s">
        <v>222</v>
      </c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ht="15.75" customHeight="1">
      <c r="A53" s="174"/>
      <c r="B53" s="175" t="s">
        <v>47</v>
      </c>
      <c r="C53" s="75" t="s">
        <v>210</v>
      </c>
      <c r="D53" s="78">
        <v>52.49</v>
      </c>
      <c r="E53" s="75" t="s">
        <v>187</v>
      </c>
      <c r="F53" s="176">
        <v>52.4907</v>
      </c>
      <c r="G53" s="75"/>
      <c r="H53" s="75" t="s">
        <v>202</v>
      </c>
      <c r="I53" s="177">
        <v>52.4907</v>
      </c>
      <c r="J53" s="178" t="s">
        <v>222</v>
      </c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ht="15.75" customHeight="1">
      <c r="A54" s="174"/>
      <c r="B54" s="175" t="s">
        <v>49</v>
      </c>
      <c r="C54" s="75" t="s">
        <v>211</v>
      </c>
      <c r="D54" s="78">
        <v>45.74</v>
      </c>
      <c r="E54" s="75" t="s">
        <v>189</v>
      </c>
      <c r="F54" s="176">
        <v>45.73605</v>
      </c>
      <c r="G54" s="75"/>
      <c r="H54" s="75" t="s">
        <v>202</v>
      </c>
      <c r="I54" s="177">
        <v>45.73605</v>
      </c>
      <c r="J54" s="178" t="s">
        <v>222</v>
      </c>
      <c r="K54" s="142"/>
      <c r="L54" s="179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ht="15.75" customHeight="1">
      <c r="A55" s="174"/>
      <c r="B55" s="175" t="s">
        <v>41</v>
      </c>
      <c r="C55" s="75" t="s">
        <v>212</v>
      </c>
      <c r="D55" s="78">
        <v>1358.9442</v>
      </c>
      <c r="E55" s="75" t="s">
        <v>180</v>
      </c>
      <c r="F55" s="176">
        <v>1358.9442</v>
      </c>
      <c r="G55" s="75"/>
      <c r="H55" s="75" t="s">
        <v>202</v>
      </c>
      <c r="I55" s="177">
        <v>1358.9442</v>
      </c>
      <c r="J55" s="178" t="s">
        <v>223</v>
      </c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ht="15.75" customHeight="1">
      <c r="A56" s="174"/>
      <c r="B56" s="175" t="s">
        <v>45</v>
      </c>
      <c r="C56" s="75" t="s">
        <v>214</v>
      </c>
      <c r="D56" s="78">
        <v>1268.8326</v>
      </c>
      <c r="E56" s="75" t="s">
        <v>185</v>
      </c>
      <c r="F56" s="176">
        <v>1268.8326</v>
      </c>
      <c r="G56" s="75"/>
      <c r="H56" s="75" t="s">
        <v>202</v>
      </c>
      <c r="I56" s="177">
        <v>1268.8326</v>
      </c>
      <c r="J56" s="178" t="s">
        <v>223</v>
      </c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ht="15.75" customHeight="1">
      <c r="A57" s="174"/>
      <c r="B57" s="175" t="s">
        <v>47</v>
      </c>
      <c r="C57" s="75" t="s">
        <v>215</v>
      </c>
      <c r="D57" s="78">
        <v>629.8884</v>
      </c>
      <c r="E57" s="75" t="s">
        <v>187</v>
      </c>
      <c r="F57" s="176">
        <v>629.8884</v>
      </c>
      <c r="G57" s="75"/>
      <c r="H57" s="75" t="s">
        <v>202</v>
      </c>
      <c r="I57" s="177">
        <v>629.8884</v>
      </c>
      <c r="J57" s="178" t="s">
        <v>223</v>
      </c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ht="15.75" customHeight="1">
      <c r="A58" s="174"/>
      <c r="B58" s="175" t="s">
        <v>49</v>
      </c>
      <c r="C58" s="75" t="s">
        <v>216</v>
      </c>
      <c r="D58" s="78">
        <v>548.8326</v>
      </c>
      <c r="E58" s="75" t="s">
        <v>189</v>
      </c>
      <c r="F58" s="176">
        <v>548.8326</v>
      </c>
      <c r="G58" s="75"/>
      <c r="H58" s="75" t="s">
        <v>202</v>
      </c>
      <c r="I58" s="177">
        <v>548.8326</v>
      </c>
      <c r="J58" s="178" t="s">
        <v>223</v>
      </c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ht="15.75" customHeight="1">
      <c r="A59" s="174"/>
      <c r="B59" s="175" t="s">
        <v>41</v>
      </c>
      <c r="C59" s="75" t="s">
        <v>224</v>
      </c>
      <c r="D59" s="78">
        <v>5676.0</v>
      </c>
      <c r="E59" s="75" t="s">
        <v>180</v>
      </c>
      <c r="F59" s="176">
        <v>5676.0</v>
      </c>
      <c r="G59" s="75" t="s">
        <v>225</v>
      </c>
      <c r="H59" s="75" t="s">
        <v>226</v>
      </c>
      <c r="I59" s="177">
        <v>5676.0</v>
      </c>
      <c r="J59" s="178" t="s">
        <v>227</v>
      </c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ht="15.75" customHeight="1">
      <c r="A60" s="174"/>
      <c r="B60" s="175" t="s">
        <v>45</v>
      </c>
      <c r="C60" s="75" t="s">
        <v>228</v>
      </c>
      <c r="D60" s="78">
        <v>5676.0</v>
      </c>
      <c r="E60" s="75" t="s">
        <v>185</v>
      </c>
      <c r="F60" s="176">
        <v>5676.0</v>
      </c>
      <c r="G60" s="75" t="s">
        <v>225</v>
      </c>
      <c r="H60" s="75" t="s">
        <v>226</v>
      </c>
      <c r="I60" s="177">
        <v>5676.0</v>
      </c>
      <c r="J60" s="178" t="s">
        <v>227</v>
      </c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ht="15.75" customHeight="1">
      <c r="A61" s="174"/>
      <c r="B61" s="175" t="s">
        <v>47</v>
      </c>
      <c r="C61" s="75" t="s">
        <v>229</v>
      </c>
      <c r="D61" s="78">
        <v>2818.0</v>
      </c>
      <c r="E61" s="75" t="s">
        <v>187</v>
      </c>
      <c r="F61" s="176">
        <v>2818.0</v>
      </c>
      <c r="G61" s="75" t="s">
        <v>225</v>
      </c>
      <c r="H61" s="75" t="s">
        <v>226</v>
      </c>
      <c r="I61" s="177">
        <v>2818.0</v>
      </c>
      <c r="J61" s="178" t="s">
        <v>227</v>
      </c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ht="15.75" customHeight="1">
      <c r="A62" s="174"/>
      <c r="B62" s="175" t="s">
        <v>49</v>
      </c>
      <c r="C62" s="75" t="s">
        <v>230</v>
      </c>
      <c r="D62" s="78">
        <v>2456.0</v>
      </c>
      <c r="E62" s="75" t="s">
        <v>189</v>
      </c>
      <c r="F62" s="176">
        <v>2456.0</v>
      </c>
      <c r="G62" s="75" t="s">
        <v>225</v>
      </c>
      <c r="H62" s="75" t="s">
        <v>226</v>
      </c>
      <c r="I62" s="177">
        <v>2456.0</v>
      </c>
      <c r="J62" s="178" t="s">
        <v>227</v>
      </c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ht="15.75" customHeight="1">
      <c r="A63" s="174"/>
      <c r="B63" s="175" t="s">
        <v>41</v>
      </c>
      <c r="C63" s="75" t="s">
        <v>231</v>
      </c>
      <c r="D63" s="78">
        <v>105.765</v>
      </c>
      <c r="E63" s="75" t="s">
        <v>180</v>
      </c>
      <c r="F63" s="176">
        <v>105.765</v>
      </c>
      <c r="G63" s="75"/>
      <c r="H63" s="75" t="s">
        <v>226</v>
      </c>
      <c r="I63" s="177">
        <v>105.765</v>
      </c>
      <c r="J63" s="178" t="s">
        <v>232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ht="15.75" customHeight="1">
      <c r="A64" s="174"/>
      <c r="B64" s="175" t="s">
        <v>45</v>
      </c>
      <c r="C64" s="75" t="s">
        <v>233</v>
      </c>
      <c r="D64" s="78">
        <v>105.765</v>
      </c>
      <c r="E64" s="75" t="s">
        <v>185</v>
      </c>
      <c r="F64" s="176">
        <v>105.765</v>
      </c>
      <c r="G64" s="75"/>
      <c r="H64" s="75" t="s">
        <v>226</v>
      </c>
      <c r="I64" s="177">
        <v>105.765</v>
      </c>
      <c r="J64" s="178" t="s">
        <v>232</v>
      </c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ht="15.75" customHeight="1">
      <c r="A65" s="174"/>
      <c r="B65" s="175" t="s">
        <v>47</v>
      </c>
      <c r="C65" s="75" t="s">
        <v>234</v>
      </c>
      <c r="D65" s="78">
        <v>52.51</v>
      </c>
      <c r="E65" s="75" t="s">
        <v>187</v>
      </c>
      <c r="F65" s="176">
        <v>52.51</v>
      </c>
      <c r="G65" s="75"/>
      <c r="H65" s="75" t="s">
        <v>226</v>
      </c>
      <c r="I65" s="177">
        <v>52.51</v>
      </c>
      <c r="J65" s="178" t="s">
        <v>232</v>
      </c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ht="15.75" customHeight="1">
      <c r="A66" s="174"/>
      <c r="B66" s="175" t="s">
        <v>49</v>
      </c>
      <c r="C66" s="75" t="s">
        <v>235</v>
      </c>
      <c r="D66" s="78">
        <v>45.77</v>
      </c>
      <c r="E66" s="75" t="s">
        <v>189</v>
      </c>
      <c r="F66" s="176">
        <v>45.77</v>
      </c>
      <c r="G66" s="75"/>
      <c r="H66" s="75" t="s">
        <v>226</v>
      </c>
      <c r="I66" s="177">
        <v>45.77</v>
      </c>
      <c r="J66" s="178" t="s">
        <v>232</v>
      </c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ht="15.75" customHeight="1">
      <c r="A67" s="174"/>
      <c r="B67" s="175" t="s">
        <v>41</v>
      </c>
      <c r="C67" s="75" t="s">
        <v>236</v>
      </c>
      <c r="D67" s="78">
        <v>1269.19</v>
      </c>
      <c r="E67" s="75" t="s">
        <v>180</v>
      </c>
      <c r="F67" s="176">
        <v>1269.19</v>
      </c>
      <c r="G67" s="75"/>
      <c r="H67" s="75" t="s">
        <v>226</v>
      </c>
      <c r="I67" s="177">
        <v>1269.19</v>
      </c>
      <c r="J67" s="178" t="s">
        <v>237</v>
      </c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ht="15.75" customHeight="1">
      <c r="A68" s="174"/>
      <c r="B68" s="175" t="s">
        <v>45</v>
      </c>
      <c r="C68" s="75" t="s">
        <v>238</v>
      </c>
      <c r="D68" s="78">
        <v>1269.19</v>
      </c>
      <c r="E68" s="75" t="s">
        <v>185</v>
      </c>
      <c r="F68" s="176">
        <v>1269.19</v>
      </c>
      <c r="G68" s="75"/>
      <c r="H68" s="75" t="s">
        <v>226</v>
      </c>
      <c r="I68" s="177">
        <v>1269.19</v>
      </c>
      <c r="J68" s="178" t="s">
        <v>237</v>
      </c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ht="15.75" customHeight="1">
      <c r="A69" s="174"/>
      <c r="B69" s="175" t="s">
        <v>47</v>
      </c>
      <c r="C69" s="75" t="s">
        <v>239</v>
      </c>
      <c r="D69" s="78">
        <v>630.14</v>
      </c>
      <c r="E69" s="75" t="s">
        <v>187</v>
      </c>
      <c r="F69" s="176">
        <v>630.14</v>
      </c>
      <c r="G69" s="75"/>
      <c r="H69" s="75" t="s">
        <v>226</v>
      </c>
      <c r="I69" s="177">
        <v>630.14</v>
      </c>
      <c r="J69" s="178" t="s">
        <v>237</v>
      </c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ht="15.75" customHeight="1">
      <c r="A70" s="174"/>
      <c r="B70" s="175" t="s">
        <v>49</v>
      </c>
      <c r="C70" s="75" t="s">
        <v>240</v>
      </c>
      <c r="D70" s="78">
        <v>549.2</v>
      </c>
      <c r="E70" s="75" t="s">
        <v>189</v>
      </c>
      <c r="F70" s="176">
        <v>549.2</v>
      </c>
      <c r="G70" s="75"/>
      <c r="H70" s="75" t="s">
        <v>226</v>
      </c>
      <c r="I70" s="177">
        <v>549.2</v>
      </c>
      <c r="J70" s="178" t="s">
        <v>237</v>
      </c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ht="15.75" customHeight="1">
      <c r="A71" s="174"/>
      <c r="B71" s="175" t="s">
        <v>41</v>
      </c>
      <c r="C71" s="75" t="s">
        <v>241</v>
      </c>
      <c r="D71" s="78">
        <v>5674.5</v>
      </c>
      <c r="E71" s="75" t="s">
        <v>180</v>
      </c>
      <c r="F71" s="176">
        <v>5674.5</v>
      </c>
      <c r="G71" s="75" t="s">
        <v>225</v>
      </c>
      <c r="H71" s="75" t="s">
        <v>226</v>
      </c>
      <c r="I71" s="177">
        <v>5674.5</v>
      </c>
      <c r="J71" s="178" t="s">
        <v>242</v>
      </c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ht="15.75" customHeight="1">
      <c r="A72" s="174"/>
      <c r="B72" s="175" t="s">
        <v>45</v>
      </c>
      <c r="C72" s="75" t="s">
        <v>243</v>
      </c>
      <c r="D72" s="78">
        <v>5674.5</v>
      </c>
      <c r="E72" s="75" t="s">
        <v>185</v>
      </c>
      <c r="F72" s="176">
        <v>5674.5</v>
      </c>
      <c r="G72" s="75" t="s">
        <v>225</v>
      </c>
      <c r="H72" s="75" t="s">
        <v>226</v>
      </c>
      <c r="I72" s="177">
        <v>5674.5</v>
      </c>
      <c r="J72" s="178" t="s">
        <v>242</v>
      </c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ht="15.75" customHeight="1">
      <c r="A73" s="174"/>
      <c r="B73" s="175" t="s">
        <v>47</v>
      </c>
      <c r="C73" s="75" t="s">
        <v>244</v>
      </c>
      <c r="D73" s="78">
        <v>2817.0</v>
      </c>
      <c r="E73" s="75" t="s">
        <v>187</v>
      </c>
      <c r="F73" s="176">
        <v>2817.0</v>
      </c>
      <c r="G73" s="75" t="s">
        <v>225</v>
      </c>
      <c r="H73" s="75" t="s">
        <v>226</v>
      </c>
      <c r="I73" s="177">
        <v>2817.0</v>
      </c>
      <c r="J73" s="178" t="s">
        <v>242</v>
      </c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ht="15.75" customHeight="1">
      <c r="A74" s="174"/>
      <c r="B74" s="175" t="s">
        <v>49</v>
      </c>
      <c r="C74" s="75" t="s">
        <v>245</v>
      </c>
      <c r="D74" s="78">
        <v>2454.5</v>
      </c>
      <c r="E74" s="75" t="s">
        <v>189</v>
      </c>
      <c r="F74" s="176">
        <v>2454.5</v>
      </c>
      <c r="G74" s="75" t="s">
        <v>225</v>
      </c>
      <c r="H74" s="75" t="s">
        <v>226</v>
      </c>
      <c r="I74" s="177">
        <v>2454.5</v>
      </c>
      <c r="J74" s="178" t="s">
        <v>242</v>
      </c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ht="15.75" customHeight="1">
      <c r="A75" s="174"/>
      <c r="B75" s="175" t="s">
        <v>41</v>
      </c>
      <c r="C75" s="75" t="s">
        <v>231</v>
      </c>
      <c r="D75" s="78">
        <v>105.73</v>
      </c>
      <c r="E75" s="75" t="s">
        <v>180</v>
      </c>
      <c r="F75" s="176">
        <v>105.73</v>
      </c>
      <c r="G75" s="75"/>
      <c r="H75" s="75" t="s">
        <v>226</v>
      </c>
      <c r="I75" s="177">
        <v>105.73</v>
      </c>
      <c r="J75" s="178" t="s">
        <v>246</v>
      </c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ht="15.75" customHeight="1">
      <c r="A76" s="174"/>
      <c r="B76" s="175" t="s">
        <v>45</v>
      </c>
      <c r="C76" s="75" t="s">
        <v>233</v>
      </c>
      <c r="D76" s="78">
        <v>105.73</v>
      </c>
      <c r="E76" s="75" t="s">
        <v>185</v>
      </c>
      <c r="F76" s="176">
        <v>105.73</v>
      </c>
      <c r="G76" s="75"/>
      <c r="H76" s="75" t="s">
        <v>226</v>
      </c>
      <c r="I76" s="177">
        <v>105.73</v>
      </c>
      <c r="J76" s="178" t="s">
        <v>246</v>
      </c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ht="15.75" customHeight="1">
      <c r="A77" s="174"/>
      <c r="B77" s="175" t="s">
        <v>47</v>
      </c>
      <c r="C77" s="75" t="s">
        <v>234</v>
      </c>
      <c r="D77" s="78">
        <v>52.49</v>
      </c>
      <c r="E77" s="75" t="s">
        <v>187</v>
      </c>
      <c r="F77" s="176">
        <v>52.49</v>
      </c>
      <c r="G77" s="75"/>
      <c r="H77" s="75" t="s">
        <v>226</v>
      </c>
      <c r="I77" s="177">
        <v>52.49</v>
      </c>
      <c r="J77" s="178" t="s">
        <v>246</v>
      </c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ht="15.75" customHeight="1">
      <c r="A78" s="174"/>
      <c r="B78" s="175" t="s">
        <v>49</v>
      </c>
      <c r="C78" s="75" t="s">
        <v>235</v>
      </c>
      <c r="D78" s="78">
        <v>45.73</v>
      </c>
      <c r="E78" s="75" t="s">
        <v>189</v>
      </c>
      <c r="F78" s="176">
        <v>45.73</v>
      </c>
      <c r="G78" s="75"/>
      <c r="H78" s="75" t="s">
        <v>226</v>
      </c>
      <c r="I78" s="177">
        <v>45.73</v>
      </c>
      <c r="J78" s="178" t="s">
        <v>246</v>
      </c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ht="15.75" customHeight="1">
      <c r="A79" s="174"/>
      <c r="B79" s="175" t="s">
        <v>41</v>
      </c>
      <c r="C79" s="75" t="s">
        <v>236</v>
      </c>
      <c r="D79" s="78">
        <v>1268.814</v>
      </c>
      <c r="E79" s="75" t="s">
        <v>180</v>
      </c>
      <c r="F79" s="176">
        <v>1268.814</v>
      </c>
      <c r="G79" s="75"/>
      <c r="H79" s="75" t="s">
        <v>226</v>
      </c>
      <c r="I79" s="177">
        <v>1268.814</v>
      </c>
      <c r="J79" s="178" t="s">
        <v>247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ht="15.75" customHeight="1">
      <c r="A80" s="174"/>
      <c r="B80" s="175" t="s">
        <v>45</v>
      </c>
      <c r="C80" s="75" t="s">
        <v>238</v>
      </c>
      <c r="D80" s="78">
        <v>1268.814</v>
      </c>
      <c r="E80" s="75" t="s">
        <v>185</v>
      </c>
      <c r="F80" s="176">
        <v>1268.814</v>
      </c>
      <c r="G80" s="75"/>
      <c r="H80" s="75" t="s">
        <v>226</v>
      </c>
      <c r="I80" s="177">
        <v>1268.814</v>
      </c>
      <c r="J80" s="178" t="s">
        <v>247</v>
      </c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ht="15.75" customHeight="1">
      <c r="A81" s="174"/>
      <c r="B81" s="175" t="s">
        <v>47</v>
      </c>
      <c r="C81" s="75" t="s">
        <v>239</v>
      </c>
      <c r="D81" s="78">
        <v>629.86</v>
      </c>
      <c r="E81" s="75" t="s">
        <v>187</v>
      </c>
      <c r="F81" s="176">
        <v>629.86</v>
      </c>
      <c r="G81" s="75"/>
      <c r="H81" s="75" t="s">
        <v>226</v>
      </c>
      <c r="I81" s="177">
        <v>629.86</v>
      </c>
      <c r="J81" s="178" t="s">
        <v>247</v>
      </c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ht="15.75" customHeight="1">
      <c r="A82" s="174"/>
      <c r="B82" s="175" t="s">
        <v>49</v>
      </c>
      <c r="C82" s="75" t="s">
        <v>240</v>
      </c>
      <c r="D82" s="78">
        <v>548.8</v>
      </c>
      <c r="E82" s="75" t="s">
        <v>189</v>
      </c>
      <c r="F82" s="176">
        <v>548.8</v>
      </c>
      <c r="G82" s="75"/>
      <c r="H82" s="75" t="s">
        <v>226</v>
      </c>
      <c r="I82" s="177">
        <v>548.8</v>
      </c>
      <c r="J82" s="178" t="s">
        <v>247</v>
      </c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ht="15.75" customHeight="1">
      <c r="A83" s="174"/>
      <c r="B83" s="175" t="s">
        <v>53</v>
      </c>
      <c r="C83" s="75" t="s">
        <v>248</v>
      </c>
      <c r="D83" s="78">
        <v>24150.0</v>
      </c>
      <c r="E83" s="75" t="s">
        <v>249</v>
      </c>
      <c r="F83" s="176">
        <v>24150.0</v>
      </c>
      <c r="G83" s="75" t="s">
        <v>250</v>
      </c>
      <c r="H83" s="75" t="s">
        <v>251</v>
      </c>
      <c r="I83" s="177">
        <v>24150.0</v>
      </c>
      <c r="J83" s="178" t="s">
        <v>252</v>
      </c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ht="15.75" customHeight="1">
      <c r="A84" s="174"/>
      <c r="B84" s="175" t="s">
        <v>53</v>
      </c>
      <c r="C84" s="75" t="s">
        <v>253</v>
      </c>
      <c r="D84" s="78">
        <v>450.0</v>
      </c>
      <c r="E84" s="75" t="s">
        <v>249</v>
      </c>
      <c r="F84" s="176">
        <v>450.0</v>
      </c>
      <c r="G84" s="75" t="s">
        <v>250</v>
      </c>
      <c r="H84" s="75" t="s">
        <v>251</v>
      </c>
      <c r="I84" s="177">
        <v>450.0</v>
      </c>
      <c r="J84" s="178" t="s">
        <v>254</v>
      </c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ht="15.75" customHeight="1">
      <c r="A85" s="174"/>
      <c r="B85" s="175" t="s">
        <v>53</v>
      </c>
      <c r="C85" s="75" t="s">
        <v>248</v>
      </c>
      <c r="D85" s="78">
        <v>5400.0</v>
      </c>
      <c r="E85" s="75" t="s">
        <v>249</v>
      </c>
      <c r="F85" s="176">
        <v>5400.0</v>
      </c>
      <c r="G85" s="75" t="s">
        <v>250</v>
      </c>
      <c r="H85" s="75" t="s">
        <v>251</v>
      </c>
      <c r="I85" s="177">
        <v>5400.0</v>
      </c>
      <c r="J85" s="178" t="s">
        <v>255</v>
      </c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ht="15.75" customHeight="1">
      <c r="A86" s="174"/>
      <c r="B86" s="175" t="s">
        <v>58</v>
      </c>
      <c r="C86" s="75" t="s">
        <v>256</v>
      </c>
      <c r="D86" s="78">
        <v>42000.0</v>
      </c>
      <c r="E86" s="75" t="s">
        <v>257</v>
      </c>
      <c r="F86" s="176">
        <v>42000.0</v>
      </c>
      <c r="G86" s="75" t="s">
        <v>258</v>
      </c>
      <c r="H86" s="75" t="s">
        <v>259</v>
      </c>
      <c r="I86" s="177">
        <v>42000.0</v>
      </c>
      <c r="J86" s="178" t="s">
        <v>260</v>
      </c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ht="15.75" customHeight="1">
      <c r="A87" s="174"/>
      <c r="B87" s="175" t="s">
        <v>60</v>
      </c>
      <c r="C87" s="75" t="s">
        <v>256</v>
      </c>
      <c r="D87" s="78">
        <v>33000.0</v>
      </c>
      <c r="E87" s="75" t="s">
        <v>261</v>
      </c>
      <c r="F87" s="176">
        <v>33000.0</v>
      </c>
      <c r="G87" s="75" t="s">
        <v>262</v>
      </c>
      <c r="H87" s="75" t="s">
        <v>263</v>
      </c>
      <c r="I87" s="177">
        <v>33000.0</v>
      </c>
      <c r="J87" s="178" t="s">
        <v>264</v>
      </c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ht="15.75" customHeight="1">
      <c r="A88" s="174"/>
      <c r="B88" s="175" t="s">
        <v>62</v>
      </c>
      <c r="C88" s="75" t="s">
        <v>256</v>
      </c>
      <c r="D88" s="78">
        <v>33000.0</v>
      </c>
      <c r="E88" s="75" t="s">
        <v>265</v>
      </c>
      <c r="F88" s="176">
        <v>33000.0</v>
      </c>
      <c r="G88" s="75" t="s">
        <v>266</v>
      </c>
      <c r="H88" s="75" t="s">
        <v>267</v>
      </c>
      <c r="I88" s="177">
        <v>33000.0</v>
      </c>
      <c r="J88" s="178" t="s">
        <v>268</v>
      </c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ht="53.25" customHeight="1">
      <c r="A89" s="174"/>
      <c r="B89" s="175" t="s">
        <v>64</v>
      </c>
      <c r="C89" s="75" t="s">
        <v>256</v>
      </c>
      <c r="D89" s="78">
        <v>13500.0</v>
      </c>
      <c r="E89" s="75" t="s">
        <v>269</v>
      </c>
      <c r="F89" s="176">
        <v>13500.0</v>
      </c>
      <c r="G89" s="75" t="s">
        <v>270</v>
      </c>
      <c r="H89" s="75" t="s">
        <v>271</v>
      </c>
      <c r="I89" s="177">
        <v>13500.0</v>
      </c>
      <c r="J89" s="178" t="s">
        <v>272</v>
      </c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ht="15.75" customHeight="1">
      <c r="A90" s="174"/>
      <c r="B90" s="175" t="s">
        <v>69</v>
      </c>
      <c r="C90" s="75" t="s">
        <v>273</v>
      </c>
      <c r="D90" s="78">
        <v>7546.0</v>
      </c>
      <c r="E90" s="75"/>
      <c r="F90" s="176">
        <v>7546.0</v>
      </c>
      <c r="G90" s="75"/>
      <c r="H90" s="75" t="s">
        <v>274</v>
      </c>
      <c r="I90" s="177">
        <v>7546.0</v>
      </c>
      <c r="J90" s="178" t="s">
        <v>275</v>
      </c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ht="15.75" customHeight="1">
      <c r="A91" s="174"/>
      <c r="B91" s="175" t="s">
        <v>69</v>
      </c>
      <c r="C91" s="75" t="s">
        <v>273</v>
      </c>
      <c r="D91" s="78">
        <v>3663.48</v>
      </c>
      <c r="E91" s="75"/>
      <c r="F91" s="176">
        <v>3663.48</v>
      </c>
      <c r="G91" s="75"/>
      <c r="H91" s="75" t="s">
        <v>276</v>
      </c>
      <c r="I91" s="177">
        <v>3663.48</v>
      </c>
      <c r="J91" s="178" t="s">
        <v>277</v>
      </c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ht="15.75" customHeight="1">
      <c r="A92" s="174"/>
      <c r="B92" s="175" t="s">
        <v>69</v>
      </c>
      <c r="C92" s="75" t="s">
        <v>273</v>
      </c>
      <c r="D92" s="78">
        <v>3882.53</v>
      </c>
      <c r="E92" s="75"/>
      <c r="F92" s="176">
        <v>3882.53</v>
      </c>
      <c r="G92" s="75"/>
      <c r="H92" s="75" t="s">
        <v>276</v>
      </c>
      <c r="I92" s="177">
        <v>3882.53</v>
      </c>
      <c r="J92" s="178" t="s">
        <v>223</v>
      </c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ht="15.75" customHeight="1">
      <c r="A93" s="174"/>
      <c r="B93" s="175" t="s">
        <v>69</v>
      </c>
      <c r="C93" s="75" t="s">
        <v>273</v>
      </c>
      <c r="D93" s="78">
        <v>3773.61</v>
      </c>
      <c r="E93" s="75"/>
      <c r="F93" s="176">
        <v>3773.61</v>
      </c>
      <c r="G93" s="75"/>
      <c r="H93" s="75" t="s">
        <v>278</v>
      </c>
      <c r="I93" s="177">
        <v>3773.61</v>
      </c>
      <c r="J93" s="178" t="s">
        <v>232</v>
      </c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ht="15.75" customHeight="1">
      <c r="A94" s="174"/>
      <c r="B94" s="175" t="s">
        <v>69</v>
      </c>
      <c r="C94" s="75" t="s">
        <v>273</v>
      </c>
      <c r="D94" s="78">
        <v>3772.38</v>
      </c>
      <c r="E94" s="75"/>
      <c r="F94" s="176">
        <v>3772.38</v>
      </c>
      <c r="G94" s="75"/>
      <c r="H94" s="75" t="s">
        <v>278</v>
      </c>
      <c r="I94" s="177">
        <v>3772.38</v>
      </c>
      <c r="J94" s="178" t="s">
        <v>247</v>
      </c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ht="15.75" customHeight="1">
      <c r="A95" s="174"/>
      <c r="B95" s="175" t="s">
        <v>71</v>
      </c>
      <c r="C95" s="75" t="s">
        <v>279</v>
      </c>
      <c r="D95" s="78">
        <v>588.7</v>
      </c>
      <c r="E95" s="75"/>
      <c r="F95" s="176">
        <v>588.7</v>
      </c>
      <c r="G95" s="75"/>
      <c r="H95" s="75" t="s">
        <v>274</v>
      </c>
      <c r="I95" s="177">
        <v>588.7</v>
      </c>
      <c r="J95" s="178" t="s">
        <v>275</v>
      </c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ht="15.75" customHeight="1">
      <c r="A96" s="174"/>
      <c r="B96" s="175" t="s">
        <v>71</v>
      </c>
      <c r="C96" s="75" t="s">
        <v>279</v>
      </c>
      <c r="D96" s="78">
        <v>294.4</v>
      </c>
      <c r="E96" s="75"/>
      <c r="F96" s="176">
        <v>294.4</v>
      </c>
      <c r="G96" s="75"/>
      <c r="H96" s="75" t="s">
        <v>276</v>
      </c>
      <c r="I96" s="177">
        <v>294.4</v>
      </c>
      <c r="J96" s="178" t="s">
        <v>277</v>
      </c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ht="15.75" customHeight="1">
      <c r="A97" s="174"/>
      <c r="B97" s="175" t="s">
        <v>71</v>
      </c>
      <c r="C97" s="75" t="s">
        <v>279</v>
      </c>
      <c r="D97" s="78">
        <v>294.3</v>
      </c>
      <c r="E97" s="75"/>
      <c r="F97" s="176">
        <v>294.3</v>
      </c>
      <c r="G97" s="75"/>
      <c r="H97" s="75" t="s">
        <v>276</v>
      </c>
      <c r="I97" s="177">
        <v>294.3</v>
      </c>
      <c r="J97" s="178" t="s">
        <v>223</v>
      </c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ht="15.0" customHeight="1">
      <c r="A98" s="174"/>
      <c r="B98" s="175" t="s">
        <v>71</v>
      </c>
      <c r="C98" s="181" t="s">
        <v>279</v>
      </c>
      <c r="D98" s="78">
        <v>294.4</v>
      </c>
      <c r="E98" s="75"/>
      <c r="F98" s="176">
        <v>294.4</v>
      </c>
      <c r="G98" s="75"/>
      <c r="H98" s="75" t="s">
        <v>278</v>
      </c>
      <c r="I98" s="177">
        <v>294.4</v>
      </c>
      <c r="J98" s="178" t="s">
        <v>232</v>
      </c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ht="15.75" customHeight="1">
      <c r="A99" s="174"/>
      <c r="B99" s="175" t="s">
        <v>71</v>
      </c>
      <c r="C99" s="181" t="s">
        <v>279</v>
      </c>
      <c r="D99" s="182">
        <v>294.3</v>
      </c>
      <c r="E99" s="181"/>
      <c r="F99" s="183">
        <v>294.3</v>
      </c>
      <c r="G99" s="181"/>
      <c r="H99" s="181" t="s">
        <v>278</v>
      </c>
      <c r="I99" s="61">
        <v>294.3</v>
      </c>
      <c r="J99" s="116" t="s">
        <v>247</v>
      </c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ht="15.75" customHeight="1">
      <c r="A100" s="174"/>
      <c r="B100" s="175" t="s">
        <v>72</v>
      </c>
      <c r="C100" s="181" t="s">
        <v>280</v>
      </c>
      <c r="D100" s="182">
        <v>6600.0</v>
      </c>
      <c r="E100" s="181" t="s">
        <v>249</v>
      </c>
      <c r="F100" s="183">
        <v>6600.0</v>
      </c>
      <c r="G100" s="181" t="s">
        <v>250</v>
      </c>
      <c r="H100" s="181" t="s">
        <v>251</v>
      </c>
      <c r="I100" s="61">
        <v>6600.0</v>
      </c>
      <c r="J100" s="116" t="s">
        <v>281</v>
      </c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ht="15.75" customHeight="1">
      <c r="A101" s="174"/>
      <c r="B101" s="175" t="s">
        <v>76</v>
      </c>
      <c r="C101" s="181" t="s">
        <v>282</v>
      </c>
      <c r="D101" s="182">
        <v>40000.0</v>
      </c>
      <c r="E101" s="181" t="s">
        <v>283</v>
      </c>
      <c r="F101" s="183">
        <v>40000.0</v>
      </c>
      <c r="G101" s="181" t="s">
        <v>284</v>
      </c>
      <c r="H101" s="181" t="s">
        <v>285</v>
      </c>
      <c r="I101" s="61">
        <v>40000.0</v>
      </c>
      <c r="J101" s="116" t="s">
        <v>286</v>
      </c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ht="15.75" customHeight="1">
      <c r="A102" s="174"/>
      <c r="B102" s="175" t="s">
        <v>83</v>
      </c>
      <c r="C102" s="181" t="s">
        <v>287</v>
      </c>
      <c r="D102" s="182">
        <v>13258.44</v>
      </c>
      <c r="E102" s="181" t="s">
        <v>283</v>
      </c>
      <c r="F102" s="183">
        <v>13258.44</v>
      </c>
      <c r="G102" s="181" t="s">
        <v>284</v>
      </c>
      <c r="H102" s="181" t="s">
        <v>285</v>
      </c>
      <c r="I102" s="61">
        <v>13258.44</v>
      </c>
      <c r="J102" s="116" t="s">
        <v>286</v>
      </c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ht="15.75" customHeight="1">
      <c r="A103" s="174"/>
      <c r="B103" s="175" t="s">
        <v>86</v>
      </c>
      <c r="C103" s="181" t="s">
        <v>288</v>
      </c>
      <c r="D103" s="182">
        <v>6910.97</v>
      </c>
      <c r="E103" s="181" t="s">
        <v>283</v>
      </c>
      <c r="F103" s="183">
        <v>6910.97</v>
      </c>
      <c r="G103" s="181" t="s">
        <v>284</v>
      </c>
      <c r="H103" s="181" t="s">
        <v>285</v>
      </c>
      <c r="I103" s="61">
        <v>6910.97</v>
      </c>
      <c r="J103" s="116" t="s">
        <v>286</v>
      </c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ht="15.75" customHeight="1">
      <c r="A104" s="174"/>
      <c r="B104" s="175" t="s">
        <v>88</v>
      </c>
      <c r="C104" s="181" t="s">
        <v>289</v>
      </c>
      <c r="D104" s="182">
        <v>9000.0</v>
      </c>
      <c r="E104" s="181" t="s">
        <v>290</v>
      </c>
      <c r="F104" s="183">
        <v>9000.0</v>
      </c>
      <c r="G104" s="181" t="s">
        <v>291</v>
      </c>
      <c r="H104" s="181" t="s">
        <v>292</v>
      </c>
      <c r="I104" s="61">
        <v>9000.0</v>
      </c>
      <c r="J104" s="116" t="s">
        <v>293</v>
      </c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ht="15.75" customHeight="1">
      <c r="A105" s="174"/>
      <c r="B105" s="175" t="s">
        <v>102</v>
      </c>
      <c r="C105" s="181" t="s">
        <v>294</v>
      </c>
      <c r="D105" s="182">
        <v>550.0</v>
      </c>
      <c r="E105" s="181" t="s">
        <v>295</v>
      </c>
      <c r="F105" s="183">
        <v>550.0</v>
      </c>
      <c r="G105" s="181"/>
      <c r="H105" s="181" t="s">
        <v>296</v>
      </c>
      <c r="I105" s="61">
        <v>550.0</v>
      </c>
      <c r="J105" s="116" t="s">
        <v>297</v>
      </c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ht="15.75" customHeight="1">
      <c r="A106" s="174"/>
      <c r="B106" s="175" t="s">
        <v>105</v>
      </c>
      <c r="C106" s="181" t="s">
        <v>298</v>
      </c>
      <c r="D106" s="182">
        <v>290.0</v>
      </c>
      <c r="E106" s="181" t="s">
        <v>295</v>
      </c>
      <c r="F106" s="183">
        <v>290.0</v>
      </c>
      <c r="G106" s="181"/>
      <c r="H106" s="181" t="s">
        <v>296</v>
      </c>
      <c r="I106" s="61">
        <v>290.0</v>
      </c>
      <c r="J106" s="116" t="s">
        <v>297</v>
      </c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ht="15.75" customHeight="1">
      <c r="A107" s="174"/>
      <c r="B107" s="175" t="s">
        <v>107</v>
      </c>
      <c r="C107" s="181" t="s">
        <v>108</v>
      </c>
      <c r="D107" s="182">
        <v>672.7176</v>
      </c>
      <c r="E107" s="181" t="s">
        <v>299</v>
      </c>
      <c r="F107" s="183">
        <v>672.7176</v>
      </c>
      <c r="G107" s="181"/>
      <c r="H107" s="181" t="s">
        <v>300</v>
      </c>
      <c r="I107" s="61">
        <v>672.7176</v>
      </c>
      <c r="J107" s="116" t="s">
        <v>301</v>
      </c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ht="15.75" customHeight="1">
      <c r="A108" s="174"/>
      <c r="B108" s="175" t="s">
        <v>109</v>
      </c>
      <c r="C108" s="181" t="s">
        <v>110</v>
      </c>
      <c r="D108" s="182">
        <v>444.6</v>
      </c>
      <c r="E108" s="181" t="s">
        <v>299</v>
      </c>
      <c r="F108" s="183">
        <v>444.6</v>
      </c>
      <c r="G108" s="181"/>
      <c r="H108" s="181" t="s">
        <v>300</v>
      </c>
      <c r="I108" s="61">
        <v>444.6</v>
      </c>
      <c r="J108" s="116" t="s">
        <v>301</v>
      </c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ht="15.75" customHeight="1">
      <c r="A109" s="174"/>
      <c r="B109" s="175" t="s">
        <v>111</v>
      </c>
      <c r="C109" s="181" t="s">
        <v>112</v>
      </c>
      <c r="D109" s="182">
        <v>311.64000000000004</v>
      </c>
      <c r="E109" s="181" t="s">
        <v>299</v>
      </c>
      <c r="F109" s="183">
        <v>311.64000000000004</v>
      </c>
      <c r="G109" s="181"/>
      <c r="H109" s="181" t="s">
        <v>300</v>
      </c>
      <c r="I109" s="61">
        <v>311.64000000000004</v>
      </c>
      <c r="J109" s="116" t="s">
        <v>301</v>
      </c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ht="15.75" customHeight="1">
      <c r="A110" s="174"/>
      <c r="B110" s="175" t="s">
        <v>111</v>
      </c>
      <c r="C110" s="181" t="s">
        <v>112</v>
      </c>
      <c r="D110" s="182">
        <v>157.99</v>
      </c>
      <c r="E110" s="181" t="s">
        <v>299</v>
      </c>
      <c r="F110" s="183">
        <v>157.99</v>
      </c>
      <c r="G110" s="181"/>
      <c r="H110" s="181" t="s">
        <v>300</v>
      </c>
      <c r="I110" s="61">
        <v>157.99</v>
      </c>
      <c r="J110" s="116" t="s">
        <v>301</v>
      </c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ht="15.75" customHeight="1">
      <c r="A111" s="174"/>
      <c r="B111" s="175" t="s">
        <v>111</v>
      </c>
      <c r="C111" s="181" t="s">
        <v>112</v>
      </c>
      <c r="D111" s="182">
        <v>241.78</v>
      </c>
      <c r="E111" s="181" t="s">
        <v>299</v>
      </c>
      <c r="F111" s="183">
        <v>241.78</v>
      </c>
      <c r="G111" s="181"/>
      <c r="H111" s="181" t="s">
        <v>300</v>
      </c>
      <c r="I111" s="61">
        <v>241.78</v>
      </c>
      <c r="J111" s="116" t="s">
        <v>301</v>
      </c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ht="15.75" customHeight="1">
      <c r="A112" s="174"/>
      <c r="B112" s="175" t="s">
        <v>116</v>
      </c>
      <c r="C112" s="181" t="s">
        <v>117</v>
      </c>
      <c r="D112" s="182">
        <v>2782.5</v>
      </c>
      <c r="E112" s="181" t="s">
        <v>299</v>
      </c>
      <c r="F112" s="183">
        <v>2782.5</v>
      </c>
      <c r="G112" s="181"/>
      <c r="H112" s="181" t="s">
        <v>300</v>
      </c>
      <c r="I112" s="61">
        <v>2782.5</v>
      </c>
      <c r="J112" s="116" t="s">
        <v>301</v>
      </c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ht="15.75" customHeight="1">
      <c r="A113" s="174"/>
      <c r="B113" s="175" t="s">
        <v>118</v>
      </c>
      <c r="C113" s="181" t="s">
        <v>302</v>
      </c>
      <c r="D113" s="182">
        <v>495.0</v>
      </c>
      <c r="E113" s="181" t="s">
        <v>303</v>
      </c>
      <c r="F113" s="183">
        <v>495.0</v>
      </c>
      <c r="G113" s="181"/>
      <c r="H113" s="181" t="s">
        <v>304</v>
      </c>
      <c r="I113" s="61">
        <v>495.0</v>
      </c>
      <c r="J113" s="116" t="s">
        <v>305</v>
      </c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ht="15.75" customHeight="1">
      <c r="A114" s="174"/>
      <c r="B114" s="175" t="s">
        <v>120</v>
      </c>
      <c r="C114" s="181" t="s">
        <v>121</v>
      </c>
      <c r="D114" s="182">
        <v>1614.3</v>
      </c>
      <c r="E114" s="181" t="s">
        <v>295</v>
      </c>
      <c r="F114" s="183">
        <v>1614.3</v>
      </c>
      <c r="G114" s="181"/>
      <c r="H114" s="181" t="s">
        <v>296</v>
      </c>
      <c r="I114" s="61">
        <v>1614.3</v>
      </c>
      <c r="J114" s="116" t="s">
        <v>297</v>
      </c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ht="15.75" customHeight="1">
      <c r="A115" s="174"/>
      <c r="B115" s="175" t="s">
        <v>125</v>
      </c>
      <c r="C115" s="181" t="s">
        <v>306</v>
      </c>
      <c r="D115" s="182">
        <v>180.0</v>
      </c>
      <c r="E115" s="181" t="s">
        <v>307</v>
      </c>
      <c r="F115" s="183">
        <v>180.0</v>
      </c>
      <c r="G115" s="181"/>
      <c r="H115" s="181" t="s">
        <v>308</v>
      </c>
      <c r="I115" s="61">
        <v>180.0</v>
      </c>
      <c r="J115" s="116" t="s">
        <v>309</v>
      </c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ht="15.75" customHeight="1">
      <c r="A116" s="174"/>
      <c r="B116" s="175" t="s">
        <v>127</v>
      </c>
      <c r="C116" s="181" t="s">
        <v>310</v>
      </c>
      <c r="D116" s="182">
        <v>2500.0</v>
      </c>
      <c r="E116" s="181" t="s">
        <v>311</v>
      </c>
      <c r="F116" s="183">
        <v>2500.0</v>
      </c>
      <c r="G116" s="181" t="s">
        <v>312</v>
      </c>
      <c r="H116" s="181" t="s">
        <v>313</v>
      </c>
      <c r="I116" s="61">
        <v>2500.0</v>
      </c>
      <c r="J116" s="116" t="s">
        <v>314</v>
      </c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ht="15.75" customHeight="1">
      <c r="A117" s="174"/>
      <c r="B117" s="175" t="s">
        <v>129</v>
      </c>
      <c r="C117" s="181" t="s">
        <v>315</v>
      </c>
      <c r="D117" s="182">
        <v>83.0</v>
      </c>
      <c r="E117" s="181" t="s">
        <v>316</v>
      </c>
      <c r="F117" s="183">
        <v>83.0</v>
      </c>
      <c r="G117" s="181"/>
      <c r="H117" s="181" t="s">
        <v>317</v>
      </c>
      <c r="I117" s="61">
        <v>83.0</v>
      </c>
      <c r="J117" s="116" t="s">
        <v>318</v>
      </c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ht="15.75" customHeight="1">
      <c r="A118" s="174"/>
      <c r="B118" s="175" t="s">
        <v>129</v>
      </c>
      <c r="C118" s="181" t="s">
        <v>315</v>
      </c>
      <c r="D118" s="182">
        <v>250.0</v>
      </c>
      <c r="E118" s="181" t="s">
        <v>319</v>
      </c>
      <c r="F118" s="183">
        <v>250.0</v>
      </c>
      <c r="G118" s="181" t="s">
        <v>320</v>
      </c>
      <c r="H118" s="181" t="s">
        <v>321</v>
      </c>
      <c r="I118" s="61">
        <v>250.0</v>
      </c>
      <c r="J118" s="116" t="s">
        <v>322</v>
      </c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ht="15.75" customHeight="1">
      <c r="A119" s="174"/>
      <c r="B119" s="175" t="s">
        <v>136</v>
      </c>
      <c r="C119" s="181" t="s">
        <v>137</v>
      </c>
      <c r="D119" s="182">
        <v>83.12</v>
      </c>
      <c r="E119" s="184" t="s">
        <v>323</v>
      </c>
      <c r="F119" s="183">
        <v>83.12</v>
      </c>
      <c r="G119" s="181"/>
      <c r="H119" s="181"/>
      <c r="I119" s="61">
        <v>83.12</v>
      </c>
      <c r="J119" s="116" t="s">
        <v>324</v>
      </c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ht="15.75" customHeight="1">
      <c r="A120" s="174"/>
      <c r="B120" s="175" t="s">
        <v>136</v>
      </c>
      <c r="C120" s="181" t="s">
        <v>137</v>
      </c>
      <c r="D120" s="182">
        <v>40.56</v>
      </c>
      <c r="E120" s="185"/>
      <c r="F120" s="183">
        <v>40.56</v>
      </c>
      <c r="G120" s="181"/>
      <c r="H120" s="181"/>
      <c r="I120" s="61">
        <v>40.56</v>
      </c>
      <c r="J120" s="116" t="s">
        <v>325</v>
      </c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ht="15.75" customHeight="1">
      <c r="A121" s="174"/>
      <c r="B121" s="175" t="s">
        <v>136</v>
      </c>
      <c r="C121" s="181" t="s">
        <v>137</v>
      </c>
      <c r="D121" s="182">
        <v>42.56</v>
      </c>
      <c r="E121" s="185"/>
      <c r="F121" s="183">
        <v>42.56</v>
      </c>
      <c r="G121" s="181"/>
      <c r="H121" s="181"/>
      <c r="I121" s="61">
        <v>42.56</v>
      </c>
      <c r="J121" s="116" t="s">
        <v>326</v>
      </c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ht="15.75" customHeight="1">
      <c r="A122" s="174"/>
      <c r="B122" s="175" t="s">
        <v>136</v>
      </c>
      <c r="C122" s="181" t="s">
        <v>137</v>
      </c>
      <c r="D122" s="182">
        <v>41.56</v>
      </c>
      <c r="E122" s="185"/>
      <c r="F122" s="183">
        <v>41.56</v>
      </c>
      <c r="G122" s="181"/>
      <c r="H122" s="181"/>
      <c r="I122" s="61">
        <v>41.56</v>
      </c>
      <c r="J122" s="116" t="s">
        <v>327</v>
      </c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ht="15.75" customHeight="1">
      <c r="A123" s="174"/>
      <c r="B123" s="175" t="s">
        <v>136</v>
      </c>
      <c r="C123" s="181" t="s">
        <v>137</v>
      </c>
      <c r="D123" s="182">
        <v>41.56</v>
      </c>
      <c r="E123" s="26"/>
      <c r="F123" s="183">
        <v>41.56</v>
      </c>
      <c r="G123" s="181"/>
      <c r="H123" s="181"/>
      <c r="I123" s="61">
        <v>41.56</v>
      </c>
      <c r="J123" s="116" t="s">
        <v>328</v>
      </c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ht="15.75" customHeight="1">
      <c r="A124" s="174"/>
      <c r="B124" s="175" t="s">
        <v>149</v>
      </c>
      <c r="C124" s="181" t="s">
        <v>148</v>
      </c>
      <c r="D124" s="182">
        <v>14000.0</v>
      </c>
      <c r="E124" s="181" t="s">
        <v>329</v>
      </c>
      <c r="F124" s="183">
        <v>14000.0</v>
      </c>
      <c r="G124" s="181" t="s">
        <v>330</v>
      </c>
      <c r="H124" s="181" t="s">
        <v>331</v>
      </c>
      <c r="I124" s="61">
        <v>14000.0</v>
      </c>
      <c r="J124" s="116" t="s">
        <v>332</v>
      </c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ht="15.0" customHeight="1">
      <c r="A125" s="186"/>
      <c r="B125" s="187" t="s">
        <v>177</v>
      </c>
      <c r="C125" s="118"/>
      <c r="D125" s="165">
        <f>SUM(D23:D124)</f>
        <v>400396.3962</v>
      </c>
      <c r="E125" s="166"/>
      <c r="F125" s="188">
        <f>SUM(F23:F124)</f>
        <v>400396.3964</v>
      </c>
      <c r="G125" s="166"/>
      <c r="H125" s="166"/>
      <c r="I125" s="167">
        <f>SUM(I23:I124)</f>
        <v>400396.3964</v>
      </c>
      <c r="J125" s="168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</row>
    <row r="126" ht="14.25" customHeight="1">
      <c r="A126" s="140"/>
      <c r="B126" s="140"/>
      <c r="C126" s="140"/>
      <c r="D126" s="141"/>
      <c r="E126" s="140"/>
      <c r="F126" s="141"/>
      <c r="G126" s="140"/>
      <c r="H126" s="140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ht="14.25" customHeight="1">
      <c r="A127" s="189"/>
      <c r="B127" s="189" t="s">
        <v>333</v>
      </c>
      <c r="C127" s="189"/>
      <c r="D127" s="190"/>
      <c r="E127" s="189"/>
      <c r="F127" s="190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</row>
    <row r="128" ht="14.25" customHeight="1">
      <c r="A128" s="140"/>
      <c r="B128" s="140"/>
      <c r="C128" s="140"/>
      <c r="D128" s="141"/>
      <c r="E128" s="140"/>
      <c r="F128" s="141"/>
      <c r="G128" s="140"/>
      <c r="H128" s="140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ht="14.25" customHeight="1">
      <c r="A129" s="140"/>
      <c r="B129" s="140"/>
      <c r="C129" s="140"/>
      <c r="D129" s="141"/>
      <c r="E129" s="140"/>
      <c r="F129" s="141"/>
      <c r="G129" s="140"/>
      <c r="H129" s="140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ht="14.25" customHeight="1">
      <c r="A130" s="140"/>
      <c r="B130" s="140"/>
      <c r="C130" s="140"/>
      <c r="D130" s="141"/>
      <c r="E130" s="140"/>
      <c r="F130" s="141"/>
      <c r="G130" s="140"/>
      <c r="H130" s="140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ht="14.25" customHeight="1">
      <c r="A131" s="140"/>
      <c r="B131" s="140"/>
      <c r="C131" s="140"/>
      <c r="D131" s="141"/>
      <c r="E131" s="140"/>
      <c r="F131" s="141"/>
      <c r="G131" s="140"/>
      <c r="H131" s="140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ht="14.25" customHeight="1">
      <c r="A132" s="140"/>
      <c r="B132" s="140"/>
      <c r="C132" s="140"/>
      <c r="D132" s="141"/>
      <c r="E132" s="140"/>
      <c r="F132" s="141"/>
      <c r="G132" s="140"/>
      <c r="H132" s="140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ht="14.25" customHeight="1">
      <c r="A133" s="140"/>
      <c r="B133" s="140"/>
      <c r="C133" s="140"/>
      <c r="D133" s="141"/>
      <c r="E133" s="140"/>
      <c r="F133" s="141"/>
      <c r="G133" s="140"/>
      <c r="H133" s="140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ht="14.25" customHeight="1">
      <c r="A134" s="140"/>
      <c r="B134" s="140"/>
      <c r="C134" s="140"/>
      <c r="D134" s="141"/>
      <c r="E134" s="140"/>
      <c r="F134" s="141"/>
      <c r="G134" s="140"/>
      <c r="H134" s="140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ht="14.25" customHeight="1">
      <c r="A135" s="140"/>
      <c r="B135" s="140"/>
      <c r="C135" s="140"/>
      <c r="D135" s="141"/>
      <c r="E135" s="140"/>
      <c r="F135" s="141"/>
      <c r="G135" s="140"/>
      <c r="H135" s="140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ht="14.25" customHeight="1">
      <c r="A136" s="140"/>
      <c r="B136" s="140"/>
      <c r="C136" s="140"/>
      <c r="D136" s="141"/>
      <c r="E136" s="140"/>
      <c r="F136" s="141"/>
      <c r="G136" s="140"/>
      <c r="H136" s="140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ht="14.25" customHeight="1">
      <c r="A137" s="140"/>
      <c r="B137" s="140"/>
      <c r="C137" s="140"/>
      <c r="D137" s="141"/>
      <c r="E137" s="140"/>
      <c r="F137" s="141"/>
      <c r="G137" s="140"/>
      <c r="H137" s="140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ht="14.25" customHeight="1">
      <c r="A138" s="140"/>
      <c r="B138" s="140"/>
      <c r="C138" s="140"/>
      <c r="D138" s="141"/>
      <c r="E138" s="140"/>
      <c r="F138" s="141"/>
      <c r="G138" s="140"/>
      <c r="H138" s="140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ht="14.25" customHeight="1">
      <c r="A139" s="140"/>
      <c r="B139" s="140"/>
      <c r="C139" s="140"/>
      <c r="D139" s="141"/>
      <c r="E139" s="140"/>
      <c r="F139" s="141"/>
      <c r="G139" s="140"/>
      <c r="H139" s="140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ht="14.25" customHeight="1">
      <c r="A140" s="140"/>
      <c r="B140" s="140"/>
      <c r="C140" s="140"/>
      <c r="D140" s="141"/>
      <c r="E140" s="140"/>
      <c r="F140" s="141"/>
      <c r="G140" s="140"/>
      <c r="H140" s="140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ht="14.25" customHeight="1">
      <c r="A141" s="140"/>
      <c r="B141" s="140"/>
      <c r="C141" s="140"/>
      <c r="D141" s="141"/>
      <c r="E141" s="140"/>
      <c r="F141" s="141"/>
      <c r="G141" s="140"/>
      <c r="H141" s="140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ht="14.25" customHeight="1">
      <c r="A142" s="140"/>
      <c r="B142" s="140"/>
      <c r="C142" s="140"/>
      <c r="D142" s="141"/>
      <c r="E142" s="140"/>
      <c r="F142" s="141"/>
      <c r="G142" s="140"/>
      <c r="H142" s="140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ht="14.25" customHeight="1">
      <c r="A143" s="140"/>
      <c r="B143" s="140"/>
      <c r="C143" s="140"/>
      <c r="D143" s="141"/>
      <c r="E143" s="140"/>
      <c r="F143" s="141"/>
      <c r="G143" s="140"/>
      <c r="H143" s="140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ht="14.25" customHeight="1">
      <c r="A144" s="140"/>
      <c r="B144" s="140"/>
      <c r="C144" s="140"/>
      <c r="D144" s="141"/>
      <c r="E144" s="140"/>
      <c r="F144" s="141"/>
      <c r="G144" s="140"/>
      <c r="H144" s="140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ht="14.25" customHeight="1">
      <c r="A145" s="140"/>
      <c r="B145" s="140"/>
      <c r="C145" s="140"/>
      <c r="D145" s="141"/>
      <c r="E145" s="140"/>
      <c r="F145" s="141"/>
      <c r="G145" s="140"/>
      <c r="H145" s="140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ht="14.25" customHeight="1">
      <c r="A146" s="140"/>
      <c r="B146" s="140"/>
      <c r="C146" s="140"/>
      <c r="D146" s="141"/>
      <c r="E146" s="140"/>
      <c r="F146" s="141"/>
      <c r="G146" s="140"/>
      <c r="H146" s="140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ht="14.25" customHeight="1">
      <c r="A147" s="140"/>
      <c r="B147" s="140"/>
      <c r="C147" s="140"/>
      <c r="D147" s="141"/>
      <c r="E147" s="140"/>
      <c r="F147" s="141"/>
      <c r="G147" s="140"/>
      <c r="H147" s="140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ht="14.25" customHeight="1">
      <c r="A148" s="140"/>
      <c r="B148" s="140"/>
      <c r="C148" s="140"/>
      <c r="D148" s="141"/>
      <c r="E148" s="140"/>
      <c r="F148" s="141"/>
      <c r="G148" s="140"/>
      <c r="H148" s="140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ht="14.25" customHeight="1">
      <c r="A149" s="140"/>
      <c r="B149" s="140"/>
      <c r="C149" s="140"/>
      <c r="D149" s="141"/>
      <c r="E149" s="140"/>
      <c r="F149" s="141"/>
      <c r="G149" s="140"/>
      <c r="H149" s="140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ht="14.25" customHeight="1">
      <c r="A150" s="140"/>
      <c r="B150" s="140"/>
      <c r="C150" s="140"/>
      <c r="D150" s="141"/>
      <c r="E150" s="140"/>
      <c r="F150" s="141"/>
      <c r="G150" s="140"/>
      <c r="H150" s="140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ht="14.25" customHeight="1">
      <c r="A151" s="140"/>
      <c r="B151" s="140"/>
      <c r="C151" s="140"/>
      <c r="D151" s="141"/>
      <c r="E151" s="140"/>
      <c r="F151" s="141"/>
      <c r="G151" s="140"/>
      <c r="H151" s="140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ht="14.25" customHeight="1">
      <c r="A152" s="140"/>
      <c r="B152" s="140"/>
      <c r="C152" s="140"/>
      <c r="D152" s="141"/>
      <c r="E152" s="140"/>
      <c r="F152" s="141"/>
      <c r="G152" s="140"/>
      <c r="H152" s="140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ht="14.25" customHeight="1">
      <c r="A153" s="140"/>
      <c r="B153" s="140"/>
      <c r="C153" s="140"/>
      <c r="D153" s="141"/>
      <c r="E153" s="140"/>
      <c r="F153" s="141"/>
      <c r="G153" s="140"/>
      <c r="H153" s="140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ht="14.25" customHeight="1">
      <c r="A154" s="140"/>
      <c r="B154" s="140"/>
      <c r="C154" s="140"/>
      <c r="D154" s="141"/>
      <c r="E154" s="140"/>
      <c r="F154" s="141"/>
      <c r="G154" s="140"/>
      <c r="H154" s="140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ht="14.25" customHeight="1">
      <c r="A155" s="140"/>
      <c r="B155" s="140"/>
      <c r="C155" s="140"/>
      <c r="D155" s="141"/>
      <c r="E155" s="140"/>
      <c r="F155" s="141"/>
      <c r="G155" s="140"/>
      <c r="H155" s="140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ht="14.25" customHeight="1">
      <c r="A156" s="140"/>
      <c r="B156" s="140"/>
      <c r="C156" s="140"/>
      <c r="D156" s="141"/>
      <c r="E156" s="140"/>
      <c r="F156" s="141"/>
      <c r="G156" s="140"/>
      <c r="H156" s="140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ht="14.25" customHeight="1">
      <c r="A157" s="140"/>
      <c r="B157" s="140"/>
      <c r="C157" s="140"/>
      <c r="D157" s="141"/>
      <c r="E157" s="140"/>
      <c r="F157" s="141"/>
      <c r="G157" s="140"/>
      <c r="H157" s="140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ht="14.25" customHeight="1">
      <c r="A158" s="140"/>
      <c r="B158" s="140"/>
      <c r="C158" s="140"/>
      <c r="D158" s="141"/>
      <c r="E158" s="140"/>
      <c r="F158" s="141"/>
      <c r="G158" s="140"/>
      <c r="H158" s="140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ht="14.25" customHeight="1">
      <c r="A159" s="140"/>
      <c r="B159" s="140"/>
      <c r="C159" s="140"/>
      <c r="D159" s="141"/>
      <c r="E159" s="140"/>
      <c r="F159" s="141"/>
      <c r="G159" s="140"/>
      <c r="H159" s="140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ht="14.25" customHeight="1">
      <c r="A160" s="140"/>
      <c r="B160" s="140"/>
      <c r="C160" s="140"/>
      <c r="D160" s="141"/>
      <c r="E160" s="140"/>
      <c r="F160" s="141"/>
      <c r="G160" s="140"/>
      <c r="H160" s="140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ht="14.25" customHeight="1">
      <c r="A161" s="140"/>
      <c r="B161" s="140"/>
      <c r="C161" s="140"/>
      <c r="D161" s="141"/>
      <c r="E161" s="140"/>
      <c r="F161" s="141"/>
      <c r="G161" s="140"/>
      <c r="H161" s="140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ht="14.25" customHeight="1">
      <c r="A162" s="140"/>
      <c r="B162" s="140"/>
      <c r="C162" s="140"/>
      <c r="D162" s="141"/>
      <c r="E162" s="140"/>
      <c r="F162" s="141"/>
      <c r="G162" s="140"/>
      <c r="H162" s="140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ht="14.25" customHeight="1">
      <c r="A163" s="140"/>
      <c r="B163" s="140"/>
      <c r="C163" s="140"/>
      <c r="D163" s="141"/>
      <c r="E163" s="140"/>
      <c r="F163" s="141"/>
      <c r="G163" s="140"/>
      <c r="H163" s="140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ht="14.25" customHeight="1">
      <c r="A164" s="140"/>
      <c r="B164" s="140"/>
      <c r="C164" s="140"/>
      <c r="D164" s="141"/>
      <c r="E164" s="140"/>
      <c r="F164" s="141"/>
      <c r="G164" s="140"/>
      <c r="H164" s="140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ht="14.25" customHeight="1">
      <c r="A165" s="140"/>
      <c r="B165" s="140"/>
      <c r="C165" s="140"/>
      <c r="D165" s="141"/>
      <c r="E165" s="140"/>
      <c r="F165" s="141"/>
      <c r="G165" s="140"/>
      <c r="H165" s="140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ht="14.25" customHeight="1">
      <c r="A166" s="140"/>
      <c r="B166" s="140"/>
      <c r="C166" s="140"/>
      <c r="D166" s="141"/>
      <c r="E166" s="140"/>
      <c r="F166" s="141"/>
      <c r="G166" s="140"/>
      <c r="H166" s="140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ht="14.25" customHeight="1">
      <c r="A167" s="140"/>
      <c r="B167" s="140"/>
      <c r="C167" s="140"/>
      <c r="D167" s="141"/>
      <c r="E167" s="140"/>
      <c r="F167" s="141"/>
      <c r="G167" s="140"/>
      <c r="H167" s="140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ht="14.25" customHeight="1">
      <c r="A168" s="140"/>
      <c r="B168" s="140"/>
      <c r="C168" s="140"/>
      <c r="D168" s="141"/>
      <c r="E168" s="140"/>
      <c r="F168" s="141"/>
      <c r="G168" s="140"/>
      <c r="H168" s="140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ht="14.25" customHeight="1">
      <c r="A169" s="140"/>
      <c r="B169" s="140"/>
      <c r="C169" s="140"/>
      <c r="D169" s="141"/>
      <c r="E169" s="140"/>
      <c r="F169" s="141"/>
      <c r="G169" s="140"/>
      <c r="H169" s="140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ht="14.25" customHeight="1">
      <c r="A170" s="140"/>
      <c r="B170" s="140"/>
      <c r="C170" s="140"/>
      <c r="D170" s="141"/>
      <c r="E170" s="140"/>
      <c r="F170" s="141"/>
      <c r="G170" s="140"/>
      <c r="H170" s="140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ht="14.25" customHeight="1">
      <c r="A171" s="140"/>
      <c r="B171" s="140"/>
      <c r="C171" s="140"/>
      <c r="D171" s="141"/>
      <c r="E171" s="140"/>
      <c r="F171" s="141"/>
      <c r="G171" s="140"/>
      <c r="H171" s="140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ht="14.25" customHeight="1">
      <c r="A172" s="140"/>
      <c r="B172" s="140"/>
      <c r="C172" s="140"/>
      <c r="D172" s="141"/>
      <c r="E172" s="140"/>
      <c r="F172" s="141"/>
      <c r="G172" s="140"/>
      <c r="H172" s="140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ht="14.25" customHeight="1">
      <c r="A173" s="140"/>
      <c r="B173" s="140"/>
      <c r="C173" s="140"/>
      <c r="D173" s="141"/>
      <c r="E173" s="140"/>
      <c r="F173" s="141"/>
      <c r="G173" s="140"/>
      <c r="H173" s="140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ht="14.25" customHeight="1">
      <c r="A174" s="140"/>
      <c r="B174" s="140"/>
      <c r="C174" s="140"/>
      <c r="D174" s="141"/>
      <c r="E174" s="140"/>
      <c r="F174" s="141"/>
      <c r="G174" s="140"/>
      <c r="H174" s="140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ht="14.25" customHeight="1">
      <c r="A175" s="140"/>
      <c r="B175" s="140"/>
      <c r="C175" s="140"/>
      <c r="D175" s="141"/>
      <c r="E175" s="140"/>
      <c r="F175" s="141"/>
      <c r="G175" s="140"/>
      <c r="H175" s="140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ht="14.25" customHeight="1">
      <c r="A176" s="140"/>
      <c r="B176" s="140"/>
      <c r="C176" s="140"/>
      <c r="D176" s="141"/>
      <c r="E176" s="140"/>
      <c r="F176" s="141"/>
      <c r="G176" s="140"/>
      <c r="H176" s="140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ht="14.25" customHeight="1">
      <c r="A177" s="140"/>
      <c r="B177" s="140"/>
      <c r="C177" s="140"/>
      <c r="D177" s="141"/>
      <c r="E177" s="140"/>
      <c r="F177" s="141"/>
      <c r="G177" s="140"/>
      <c r="H177" s="140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ht="14.25" customHeight="1">
      <c r="A178" s="140"/>
      <c r="B178" s="140"/>
      <c r="C178" s="140"/>
      <c r="D178" s="141"/>
      <c r="E178" s="140"/>
      <c r="F178" s="141"/>
      <c r="G178" s="140"/>
      <c r="H178" s="140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ht="14.25" customHeight="1">
      <c r="A179" s="140"/>
      <c r="B179" s="140"/>
      <c r="C179" s="140"/>
      <c r="D179" s="141"/>
      <c r="E179" s="140"/>
      <c r="F179" s="141"/>
      <c r="G179" s="140"/>
      <c r="H179" s="140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ht="14.25" customHeight="1">
      <c r="A180" s="140"/>
      <c r="B180" s="140"/>
      <c r="C180" s="140"/>
      <c r="D180" s="141"/>
      <c r="E180" s="140"/>
      <c r="F180" s="141"/>
      <c r="G180" s="140"/>
      <c r="H180" s="140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ht="14.25" customHeight="1">
      <c r="A181" s="140"/>
      <c r="B181" s="140"/>
      <c r="C181" s="140"/>
      <c r="D181" s="141"/>
      <c r="E181" s="140"/>
      <c r="F181" s="141"/>
      <c r="G181" s="140"/>
      <c r="H181" s="140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ht="14.25" customHeight="1">
      <c r="A182" s="140"/>
      <c r="B182" s="140"/>
      <c r="C182" s="140"/>
      <c r="D182" s="141"/>
      <c r="E182" s="140"/>
      <c r="F182" s="141"/>
      <c r="G182" s="140"/>
      <c r="H182" s="140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ht="14.25" customHeight="1">
      <c r="A183" s="140"/>
      <c r="B183" s="140"/>
      <c r="C183" s="140"/>
      <c r="D183" s="141"/>
      <c r="E183" s="140"/>
      <c r="F183" s="141"/>
      <c r="G183" s="140"/>
      <c r="H183" s="140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ht="14.25" customHeight="1">
      <c r="A184" s="140"/>
      <c r="B184" s="140"/>
      <c r="C184" s="140"/>
      <c r="D184" s="141"/>
      <c r="E184" s="140"/>
      <c r="F184" s="141"/>
      <c r="G184" s="140"/>
      <c r="H184" s="140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ht="14.25" customHeight="1">
      <c r="A185" s="140"/>
      <c r="B185" s="140"/>
      <c r="C185" s="140"/>
      <c r="D185" s="141"/>
      <c r="E185" s="140"/>
      <c r="F185" s="141"/>
      <c r="G185" s="140"/>
      <c r="H185" s="140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ht="14.25" customHeight="1">
      <c r="A186" s="140"/>
      <c r="B186" s="140"/>
      <c r="C186" s="140"/>
      <c r="D186" s="141"/>
      <c r="E186" s="140"/>
      <c r="F186" s="141"/>
      <c r="G186" s="140"/>
      <c r="H186" s="140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ht="14.25" customHeight="1">
      <c r="A187" s="140"/>
      <c r="B187" s="140"/>
      <c r="C187" s="140"/>
      <c r="D187" s="141"/>
      <c r="E187" s="140"/>
      <c r="F187" s="141"/>
      <c r="G187" s="140"/>
      <c r="H187" s="140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ht="14.25" customHeight="1">
      <c r="A188" s="140"/>
      <c r="B188" s="140"/>
      <c r="C188" s="140"/>
      <c r="D188" s="141"/>
      <c r="E188" s="140"/>
      <c r="F188" s="141"/>
      <c r="G188" s="140"/>
      <c r="H188" s="140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ht="14.25" customHeight="1">
      <c r="A189" s="140"/>
      <c r="B189" s="140"/>
      <c r="C189" s="140"/>
      <c r="D189" s="141"/>
      <c r="E189" s="140"/>
      <c r="F189" s="141"/>
      <c r="G189" s="140"/>
      <c r="H189" s="140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ht="14.25" customHeight="1">
      <c r="A190" s="140"/>
      <c r="B190" s="140"/>
      <c r="C190" s="140"/>
      <c r="D190" s="141"/>
      <c r="E190" s="140"/>
      <c r="F190" s="141"/>
      <c r="G190" s="140"/>
      <c r="H190" s="140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ht="14.25" customHeight="1">
      <c r="A191" s="140"/>
      <c r="B191" s="140"/>
      <c r="C191" s="140"/>
      <c r="D191" s="141"/>
      <c r="E191" s="140"/>
      <c r="F191" s="141"/>
      <c r="G191" s="140"/>
      <c r="H191" s="140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ht="14.25" customHeight="1">
      <c r="A192" s="140"/>
      <c r="B192" s="140"/>
      <c r="C192" s="140"/>
      <c r="D192" s="141"/>
      <c r="E192" s="140"/>
      <c r="F192" s="141"/>
      <c r="G192" s="140"/>
      <c r="H192" s="140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ht="14.25" customHeight="1">
      <c r="A193" s="140"/>
      <c r="B193" s="140"/>
      <c r="C193" s="140"/>
      <c r="D193" s="141"/>
      <c r="E193" s="140"/>
      <c r="F193" s="141"/>
      <c r="G193" s="140"/>
      <c r="H193" s="140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ht="14.25" customHeight="1">
      <c r="A194" s="140"/>
      <c r="B194" s="140"/>
      <c r="C194" s="140"/>
      <c r="D194" s="141"/>
      <c r="E194" s="140"/>
      <c r="F194" s="141"/>
      <c r="G194" s="140"/>
      <c r="H194" s="140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ht="14.25" customHeight="1">
      <c r="A195" s="140"/>
      <c r="B195" s="140"/>
      <c r="C195" s="140"/>
      <c r="D195" s="141"/>
      <c r="E195" s="140"/>
      <c r="F195" s="141"/>
      <c r="G195" s="140"/>
      <c r="H195" s="140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ht="14.25" customHeight="1">
      <c r="A196" s="140"/>
      <c r="B196" s="140"/>
      <c r="C196" s="140"/>
      <c r="D196" s="141"/>
      <c r="E196" s="140"/>
      <c r="F196" s="141"/>
      <c r="G196" s="140"/>
      <c r="H196" s="140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ht="14.25" customHeight="1">
      <c r="A197" s="140"/>
      <c r="B197" s="140"/>
      <c r="C197" s="140"/>
      <c r="D197" s="141"/>
      <c r="E197" s="140"/>
      <c r="F197" s="141"/>
      <c r="G197" s="140"/>
      <c r="H197" s="140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ht="14.25" customHeight="1">
      <c r="A198" s="140"/>
      <c r="B198" s="140"/>
      <c r="C198" s="140"/>
      <c r="D198" s="141"/>
      <c r="E198" s="140"/>
      <c r="F198" s="141"/>
      <c r="G198" s="140"/>
      <c r="H198" s="140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ht="14.25" customHeight="1">
      <c r="A199" s="140"/>
      <c r="B199" s="140"/>
      <c r="C199" s="140"/>
      <c r="D199" s="141"/>
      <c r="E199" s="140"/>
      <c r="F199" s="141"/>
      <c r="G199" s="140"/>
      <c r="H199" s="140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ht="14.25" customHeight="1">
      <c r="A200" s="140"/>
      <c r="B200" s="140"/>
      <c r="C200" s="140"/>
      <c r="D200" s="141"/>
      <c r="E200" s="140"/>
      <c r="F200" s="141"/>
      <c r="G200" s="140"/>
      <c r="H200" s="140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ht="14.25" customHeight="1">
      <c r="A201" s="140"/>
      <c r="B201" s="140"/>
      <c r="C201" s="140"/>
      <c r="D201" s="141"/>
      <c r="E201" s="140"/>
      <c r="F201" s="141"/>
      <c r="G201" s="140"/>
      <c r="H201" s="140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ht="14.25" customHeight="1">
      <c r="A202" s="140"/>
      <c r="B202" s="140"/>
      <c r="C202" s="140"/>
      <c r="D202" s="141"/>
      <c r="E202" s="140"/>
      <c r="F202" s="141"/>
      <c r="G202" s="140"/>
      <c r="H202" s="140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ht="14.25" customHeight="1">
      <c r="A203" s="140"/>
      <c r="B203" s="140"/>
      <c r="C203" s="140"/>
      <c r="D203" s="141"/>
      <c r="E203" s="140"/>
      <c r="F203" s="141"/>
      <c r="G203" s="140"/>
      <c r="H203" s="140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ht="14.25" customHeight="1">
      <c r="A204" s="140"/>
      <c r="B204" s="140"/>
      <c r="C204" s="140"/>
      <c r="D204" s="141"/>
      <c r="E204" s="140"/>
      <c r="F204" s="141"/>
      <c r="G204" s="140"/>
      <c r="H204" s="140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ht="14.25" customHeight="1">
      <c r="A205" s="140"/>
      <c r="B205" s="140"/>
      <c r="C205" s="140"/>
      <c r="D205" s="141"/>
      <c r="E205" s="140"/>
      <c r="F205" s="141"/>
      <c r="G205" s="140"/>
      <c r="H205" s="140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ht="14.25" customHeight="1">
      <c r="A206" s="140"/>
      <c r="B206" s="140"/>
      <c r="C206" s="140"/>
      <c r="D206" s="141"/>
      <c r="E206" s="140"/>
      <c r="F206" s="141"/>
      <c r="G206" s="140"/>
      <c r="H206" s="140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ht="14.25" customHeight="1">
      <c r="A207" s="140"/>
      <c r="B207" s="140"/>
      <c r="C207" s="140"/>
      <c r="D207" s="141"/>
      <c r="E207" s="140"/>
      <c r="F207" s="141"/>
      <c r="G207" s="140"/>
      <c r="H207" s="140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ht="14.25" customHeight="1">
      <c r="A208" s="140"/>
      <c r="B208" s="140"/>
      <c r="C208" s="140"/>
      <c r="D208" s="141"/>
      <c r="E208" s="140"/>
      <c r="F208" s="141"/>
      <c r="G208" s="140"/>
      <c r="H208" s="140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ht="14.25" customHeight="1">
      <c r="A209" s="140"/>
      <c r="B209" s="140"/>
      <c r="C209" s="140"/>
      <c r="D209" s="141"/>
      <c r="E209" s="140"/>
      <c r="F209" s="141"/>
      <c r="G209" s="140"/>
      <c r="H209" s="140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ht="14.25" customHeight="1">
      <c r="A210" s="140"/>
      <c r="B210" s="140"/>
      <c r="C210" s="140"/>
      <c r="D210" s="141"/>
      <c r="E210" s="140"/>
      <c r="F210" s="141"/>
      <c r="G210" s="140"/>
      <c r="H210" s="140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ht="14.25" customHeight="1">
      <c r="A211" s="140"/>
      <c r="B211" s="140"/>
      <c r="C211" s="140"/>
      <c r="D211" s="141"/>
      <c r="E211" s="140"/>
      <c r="F211" s="141"/>
      <c r="G211" s="140"/>
      <c r="H211" s="140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ht="14.25" customHeight="1">
      <c r="A212" s="140"/>
      <c r="B212" s="140"/>
      <c r="C212" s="140"/>
      <c r="D212" s="141"/>
      <c r="E212" s="140"/>
      <c r="F212" s="141"/>
      <c r="G212" s="140"/>
      <c r="H212" s="140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ht="14.25" customHeight="1">
      <c r="A213" s="140"/>
      <c r="B213" s="140"/>
      <c r="C213" s="140"/>
      <c r="D213" s="141"/>
      <c r="E213" s="140"/>
      <c r="F213" s="141"/>
      <c r="G213" s="140"/>
      <c r="H213" s="140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ht="14.25" customHeight="1">
      <c r="A214" s="140"/>
      <c r="B214" s="140"/>
      <c r="C214" s="140"/>
      <c r="D214" s="141"/>
      <c r="E214" s="140"/>
      <c r="F214" s="141"/>
      <c r="G214" s="140"/>
      <c r="H214" s="140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ht="14.25" customHeight="1">
      <c r="A215" s="140"/>
      <c r="B215" s="140"/>
      <c r="C215" s="140"/>
      <c r="D215" s="141"/>
      <c r="E215" s="140"/>
      <c r="F215" s="141"/>
      <c r="G215" s="140"/>
      <c r="H215" s="140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ht="14.25" customHeight="1">
      <c r="A216" s="140"/>
      <c r="B216" s="140"/>
      <c r="C216" s="140"/>
      <c r="D216" s="141"/>
      <c r="E216" s="140"/>
      <c r="F216" s="141"/>
      <c r="G216" s="140"/>
      <c r="H216" s="140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ht="14.25" customHeight="1">
      <c r="A217" s="140"/>
      <c r="B217" s="140"/>
      <c r="C217" s="140"/>
      <c r="D217" s="141"/>
      <c r="E217" s="140"/>
      <c r="F217" s="141"/>
      <c r="G217" s="140"/>
      <c r="H217" s="140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ht="14.25" customHeight="1">
      <c r="A218" s="140"/>
      <c r="B218" s="140"/>
      <c r="C218" s="140"/>
      <c r="D218" s="141"/>
      <c r="E218" s="140"/>
      <c r="F218" s="141"/>
      <c r="G218" s="140"/>
      <c r="H218" s="140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ht="14.25" customHeight="1">
      <c r="A219" s="140"/>
      <c r="B219" s="140"/>
      <c r="C219" s="140"/>
      <c r="D219" s="141"/>
      <c r="E219" s="140"/>
      <c r="F219" s="141"/>
      <c r="G219" s="140"/>
      <c r="H219" s="140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ht="14.25" customHeight="1">
      <c r="A220" s="140"/>
      <c r="B220" s="140"/>
      <c r="C220" s="140"/>
      <c r="D220" s="141"/>
      <c r="E220" s="140"/>
      <c r="F220" s="141"/>
      <c r="G220" s="140"/>
      <c r="H220" s="140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ht="14.25" customHeight="1">
      <c r="A221" s="140"/>
      <c r="B221" s="140"/>
      <c r="C221" s="140"/>
      <c r="D221" s="141"/>
      <c r="E221" s="140"/>
      <c r="F221" s="141"/>
      <c r="G221" s="140"/>
      <c r="H221" s="140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ht="14.25" customHeight="1">
      <c r="A222" s="140"/>
      <c r="B222" s="140"/>
      <c r="C222" s="140"/>
      <c r="D222" s="141"/>
      <c r="E222" s="140"/>
      <c r="F222" s="141"/>
      <c r="G222" s="140"/>
      <c r="H222" s="140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ht="14.25" customHeight="1">
      <c r="A223" s="140"/>
      <c r="B223" s="140"/>
      <c r="C223" s="140"/>
      <c r="D223" s="141"/>
      <c r="E223" s="140"/>
      <c r="F223" s="141"/>
      <c r="G223" s="140"/>
      <c r="H223" s="140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ht="14.25" customHeight="1">
      <c r="A224" s="140"/>
      <c r="B224" s="140"/>
      <c r="C224" s="140"/>
      <c r="D224" s="141"/>
      <c r="E224" s="140"/>
      <c r="F224" s="141"/>
      <c r="G224" s="140"/>
      <c r="H224" s="140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ht="14.25" customHeight="1">
      <c r="A225" s="140"/>
      <c r="B225" s="140"/>
      <c r="C225" s="140"/>
      <c r="D225" s="141"/>
      <c r="E225" s="140"/>
      <c r="F225" s="141"/>
      <c r="G225" s="140"/>
      <c r="H225" s="140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ht="14.25" customHeight="1">
      <c r="A226" s="140"/>
      <c r="B226" s="140"/>
      <c r="C226" s="140"/>
      <c r="D226" s="141"/>
      <c r="E226" s="140"/>
      <c r="F226" s="141"/>
      <c r="G226" s="140"/>
      <c r="H226" s="140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ht="14.25" customHeight="1">
      <c r="A227" s="140"/>
      <c r="B227" s="140"/>
      <c r="C227" s="140"/>
      <c r="D227" s="141"/>
      <c r="E227" s="140"/>
      <c r="F227" s="141"/>
      <c r="G227" s="140"/>
      <c r="H227" s="140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ht="14.25" customHeight="1">
      <c r="A228" s="140"/>
      <c r="B228" s="140"/>
      <c r="C228" s="140"/>
      <c r="D228" s="141"/>
      <c r="E228" s="140"/>
      <c r="F228" s="141"/>
      <c r="G228" s="140"/>
      <c r="H228" s="140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ht="14.25" customHeight="1">
      <c r="A229" s="140"/>
      <c r="B229" s="140"/>
      <c r="C229" s="140"/>
      <c r="D229" s="141"/>
      <c r="E229" s="140"/>
      <c r="F229" s="141"/>
      <c r="G229" s="140"/>
      <c r="H229" s="140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ht="14.25" customHeight="1">
      <c r="A230" s="140"/>
      <c r="B230" s="140"/>
      <c r="C230" s="140"/>
      <c r="D230" s="141"/>
      <c r="E230" s="140"/>
      <c r="F230" s="141"/>
      <c r="G230" s="140"/>
      <c r="H230" s="140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ht="14.25" customHeight="1">
      <c r="A231" s="140"/>
      <c r="B231" s="140"/>
      <c r="C231" s="140"/>
      <c r="D231" s="141"/>
      <c r="E231" s="140"/>
      <c r="F231" s="141"/>
      <c r="G231" s="140"/>
      <c r="H231" s="140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ht="14.25" customHeight="1">
      <c r="A232" s="140"/>
      <c r="B232" s="140"/>
      <c r="C232" s="140"/>
      <c r="D232" s="141"/>
      <c r="E232" s="140"/>
      <c r="F232" s="141"/>
      <c r="G232" s="140"/>
      <c r="H232" s="140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ht="14.25" customHeight="1">
      <c r="A233" s="140"/>
      <c r="B233" s="140"/>
      <c r="C233" s="140"/>
      <c r="D233" s="141"/>
      <c r="E233" s="140"/>
      <c r="F233" s="141"/>
      <c r="G233" s="140"/>
      <c r="H233" s="140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ht="14.25" customHeight="1">
      <c r="A234" s="140"/>
      <c r="B234" s="140"/>
      <c r="C234" s="140"/>
      <c r="D234" s="141"/>
      <c r="E234" s="140"/>
      <c r="F234" s="141"/>
      <c r="G234" s="140"/>
      <c r="H234" s="140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ht="14.25" customHeight="1">
      <c r="A235" s="140"/>
      <c r="B235" s="140"/>
      <c r="C235" s="140"/>
      <c r="D235" s="141"/>
      <c r="E235" s="140"/>
      <c r="F235" s="141"/>
      <c r="G235" s="140"/>
      <c r="H235" s="140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ht="14.25" customHeight="1">
      <c r="A236" s="140"/>
      <c r="B236" s="140"/>
      <c r="C236" s="140"/>
      <c r="D236" s="141"/>
      <c r="E236" s="140"/>
      <c r="F236" s="141"/>
      <c r="G236" s="140"/>
      <c r="H236" s="140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ht="14.25" customHeight="1">
      <c r="A237" s="140"/>
      <c r="B237" s="140"/>
      <c r="C237" s="140"/>
      <c r="D237" s="141"/>
      <c r="E237" s="140"/>
      <c r="F237" s="141"/>
      <c r="G237" s="140"/>
      <c r="H237" s="140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ht="14.25" customHeight="1">
      <c r="A238" s="140"/>
      <c r="B238" s="140"/>
      <c r="C238" s="140"/>
      <c r="D238" s="141"/>
      <c r="E238" s="140"/>
      <c r="F238" s="141"/>
      <c r="G238" s="140"/>
      <c r="H238" s="140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ht="14.25" customHeight="1">
      <c r="A239" s="140"/>
      <c r="B239" s="140"/>
      <c r="C239" s="140"/>
      <c r="D239" s="141"/>
      <c r="E239" s="140"/>
      <c r="F239" s="141"/>
      <c r="G239" s="140"/>
      <c r="H239" s="140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ht="14.25" customHeight="1">
      <c r="A240" s="140"/>
      <c r="B240" s="140"/>
      <c r="C240" s="140"/>
      <c r="D240" s="141"/>
      <c r="E240" s="140"/>
      <c r="F240" s="141"/>
      <c r="G240" s="140"/>
      <c r="H240" s="140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ht="14.25" customHeight="1">
      <c r="A241" s="140"/>
      <c r="B241" s="140"/>
      <c r="C241" s="140"/>
      <c r="D241" s="141"/>
      <c r="E241" s="140"/>
      <c r="F241" s="141"/>
      <c r="G241" s="140"/>
      <c r="H241" s="140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ht="14.25" customHeight="1">
      <c r="A242" s="140"/>
      <c r="B242" s="140"/>
      <c r="C242" s="140"/>
      <c r="D242" s="141"/>
      <c r="E242" s="140"/>
      <c r="F242" s="141"/>
      <c r="G242" s="140"/>
      <c r="H242" s="140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ht="14.25" customHeight="1">
      <c r="A243" s="140"/>
      <c r="B243" s="140"/>
      <c r="C243" s="140"/>
      <c r="D243" s="141"/>
      <c r="E243" s="140"/>
      <c r="F243" s="141"/>
      <c r="G243" s="140"/>
      <c r="H243" s="140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ht="14.25" customHeight="1">
      <c r="A244" s="140"/>
      <c r="B244" s="140"/>
      <c r="C244" s="140"/>
      <c r="D244" s="141"/>
      <c r="E244" s="140"/>
      <c r="F244" s="141"/>
      <c r="G244" s="140"/>
      <c r="H244" s="140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ht="14.25" customHeight="1">
      <c r="A245" s="140"/>
      <c r="B245" s="140"/>
      <c r="C245" s="140"/>
      <c r="D245" s="141"/>
      <c r="E245" s="140"/>
      <c r="F245" s="141"/>
      <c r="G245" s="140"/>
      <c r="H245" s="140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ht="14.25" customHeight="1">
      <c r="A246" s="140"/>
      <c r="B246" s="140"/>
      <c r="C246" s="140"/>
      <c r="D246" s="141"/>
      <c r="E246" s="140"/>
      <c r="F246" s="141"/>
      <c r="G246" s="140"/>
      <c r="H246" s="140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ht="14.25" customHeight="1">
      <c r="A247" s="140"/>
      <c r="B247" s="140"/>
      <c r="C247" s="140"/>
      <c r="D247" s="141"/>
      <c r="E247" s="140"/>
      <c r="F247" s="141"/>
      <c r="G247" s="140"/>
      <c r="H247" s="140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ht="14.25" customHeight="1">
      <c r="A248" s="140"/>
      <c r="B248" s="140"/>
      <c r="C248" s="140"/>
      <c r="D248" s="141"/>
      <c r="E248" s="140"/>
      <c r="F248" s="141"/>
      <c r="G248" s="140"/>
      <c r="H248" s="140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ht="14.25" customHeight="1">
      <c r="A249" s="140"/>
      <c r="B249" s="140"/>
      <c r="C249" s="140"/>
      <c r="D249" s="141"/>
      <c r="E249" s="140"/>
      <c r="F249" s="141"/>
      <c r="G249" s="140"/>
      <c r="H249" s="140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ht="14.25" customHeight="1">
      <c r="A250" s="140"/>
      <c r="B250" s="140"/>
      <c r="C250" s="140"/>
      <c r="D250" s="141"/>
      <c r="E250" s="140"/>
      <c r="F250" s="141"/>
      <c r="G250" s="140"/>
      <c r="H250" s="140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ht="14.25" customHeight="1">
      <c r="A251" s="140"/>
      <c r="B251" s="140"/>
      <c r="C251" s="140"/>
      <c r="D251" s="141"/>
      <c r="E251" s="140"/>
      <c r="F251" s="141"/>
      <c r="G251" s="140"/>
      <c r="H251" s="140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ht="14.25" customHeight="1">
      <c r="A252" s="140"/>
      <c r="B252" s="140"/>
      <c r="C252" s="140"/>
      <c r="D252" s="141"/>
      <c r="E252" s="140"/>
      <c r="F252" s="141"/>
      <c r="G252" s="140"/>
      <c r="H252" s="140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ht="14.25" customHeight="1">
      <c r="A253" s="140"/>
      <c r="B253" s="140"/>
      <c r="C253" s="140"/>
      <c r="D253" s="141"/>
      <c r="E253" s="140"/>
      <c r="F253" s="141"/>
      <c r="G253" s="140"/>
      <c r="H253" s="140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ht="14.25" customHeight="1">
      <c r="A254" s="140"/>
      <c r="B254" s="140"/>
      <c r="C254" s="140"/>
      <c r="D254" s="141"/>
      <c r="E254" s="140"/>
      <c r="F254" s="141"/>
      <c r="G254" s="140"/>
      <c r="H254" s="140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ht="14.25" customHeight="1">
      <c r="A255" s="140"/>
      <c r="B255" s="140"/>
      <c r="C255" s="140"/>
      <c r="D255" s="141"/>
      <c r="E255" s="140"/>
      <c r="F255" s="141"/>
      <c r="G255" s="140"/>
      <c r="H255" s="140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ht="14.25" customHeight="1">
      <c r="A256" s="140"/>
      <c r="B256" s="140"/>
      <c r="C256" s="140"/>
      <c r="D256" s="141"/>
      <c r="E256" s="140"/>
      <c r="F256" s="141"/>
      <c r="G256" s="140"/>
      <c r="H256" s="140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ht="14.25" customHeight="1">
      <c r="A257" s="140"/>
      <c r="B257" s="140"/>
      <c r="C257" s="140"/>
      <c r="D257" s="141"/>
      <c r="E257" s="140"/>
      <c r="F257" s="141"/>
      <c r="G257" s="140"/>
      <c r="H257" s="140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ht="14.25" customHeight="1">
      <c r="A258" s="140"/>
      <c r="B258" s="140"/>
      <c r="C258" s="140"/>
      <c r="D258" s="141"/>
      <c r="E258" s="140"/>
      <c r="F258" s="141"/>
      <c r="G258" s="140"/>
      <c r="H258" s="140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ht="14.25" customHeight="1">
      <c r="A259" s="140"/>
      <c r="B259" s="140"/>
      <c r="C259" s="140"/>
      <c r="D259" s="141"/>
      <c r="E259" s="140"/>
      <c r="F259" s="141"/>
      <c r="G259" s="140"/>
      <c r="H259" s="140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ht="14.25" customHeight="1">
      <c r="A260" s="140"/>
      <c r="B260" s="140"/>
      <c r="C260" s="140"/>
      <c r="D260" s="141"/>
      <c r="E260" s="140"/>
      <c r="F260" s="141"/>
      <c r="G260" s="140"/>
      <c r="H260" s="140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ht="14.25" customHeight="1">
      <c r="A261" s="140"/>
      <c r="B261" s="140"/>
      <c r="C261" s="140"/>
      <c r="D261" s="141"/>
      <c r="E261" s="140"/>
      <c r="F261" s="141"/>
      <c r="G261" s="140"/>
      <c r="H261" s="140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ht="14.25" customHeight="1">
      <c r="A262" s="140"/>
      <c r="B262" s="140"/>
      <c r="C262" s="140"/>
      <c r="D262" s="141"/>
      <c r="E262" s="140"/>
      <c r="F262" s="141"/>
      <c r="G262" s="140"/>
      <c r="H262" s="140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ht="14.25" customHeight="1">
      <c r="A263" s="140"/>
      <c r="B263" s="140"/>
      <c r="C263" s="140"/>
      <c r="D263" s="141"/>
      <c r="E263" s="140"/>
      <c r="F263" s="141"/>
      <c r="G263" s="140"/>
      <c r="H263" s="140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ht="14.25" customHeight="1">
      <c r="A264" s="140"/>
      <c r="B264" s="140"/>
      <c r="C264" s="140"/>
      <c r="D264" s="141"/>
      <c r="E264" s="140"/>
      <c r="F264" s="141"/>
      <c r="G264" s="140"/>
      <c r="H264" s="140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ht="14.25" customHeight="1">
      <c r="A265" s="140"/>
      <c r="B265" s="140"/>
      <c r="C265" s="140"/>
      <c r="D265" s="141"/>
      <c r="E265" s="140"/>
      <c r="F265" s="141"/>
      <c r="G265" s="140"/>
      <c r="H265" s="140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ht="14.25" customHeight="1">
      <c r="A266" s="140"/>
      <c r="B266" s="140"/>
      <c r="C266" s="140"/>
      <c r="D266" s="141"/>
      <c r="E266" s="140"/>
      <c r="F266" s="141"/>
      <c r="G266" s="140"/>
      <c r="H266" s="140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ht="14.25" customHeight="1">
      <c r="A267" s="140"/>
      <c r="B267" s="140"/>
      <c r="C267" s="140"/>
      <c r="D267" s="141"/>
      <c r="E267" s="140"/>
      <c r="F267" s="141"/>
      <c r="G267" s="140"/>
      <c r="H267" s="140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ht="14.25" customHeight="1">
      <c r="A268" s="140"/>
      <c r="B268" s="140"/>
      <c r="C268" s="140"/>
      <c r="D268" s="141"/>
      <c r="E268" s="140"/>
      <c r="F268" s="141"/>
      <c r="G268" s="140"/>
      <c r="H268" s="140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ht="14.25" customHeight="1">
      <c r="A269" s="140"/>
      <c r="B269" s="140"/>
      <c r="C269" s="140"/>
      <c r="D269" s="141"/>
      <c r="E269" s="140"/>
      <c r="F269" s="141"/>
      <c r="G269" s="140"/>
      <c r="H269" s="140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ht="14.25" customHeight="1">
      <c r="A270" s="140"/>
      <c r="B270" s="140"/>
      <c r="C270" s="140"/>
      <c r="D270" s="141"/>
      <c r="E270" s="140"/>
      <c r="F270" s="141"/>
      <c r="G270" s="140"/>
      <c r="H270" s="140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ht="14.25" customHeight="1">
      <c r="A271" s="140"/>
      <c r="B271" s="140"/>
      <c r="C271" s="140"/>
      <c r="D271" s="141"/>
      <c r="E271" s="140"/>
      <c r="F271" s="141"/>
      <c r="G271" s="140"/>
      <c r="H271" s="140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ht="14.25" customHeight="1">
      <c r="A272" s="140"/>
      <c r="B272" s="140"/>
      <c r="C272" s="140"/>
      <c r="D272" s="141"/>
      <c r="E272" s="140"/>
      <c r="F272" s="141"/>
      <c r="G272" s="140"/>
      <c r="H272" s="140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ht="14.25" customHeight="1">
      <c r="A273" s="140"/>
      <c r="B273" s="140"/>
      <c r="C273" s="140"/>
      <c r="D273" s="141"/>
      <c r="E273" s="140"/>
      <c r="F273" s="141"/>
      <c r="G273" s="140"/>
      <c r="H273" s="140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ht="14.25" customHeight="1">
      <c r="A274" s="140"/>
      <c r="B274" s="140"/>
      <c r="C274" s="140"/>
      <c r="D274" s="141"/>
      <c r="E274" s="140"/>
      <c r="F274" s="141"/>
      <c r="G274" s="140"/>
      <c r="H274" s="140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ht="14.25" customHeight="1">
      <c r="A275" s="140"/>
      <c r="B275" s="140"/>
      <c r="C275" s="140"/>
      <c r="D275" s="141"/>
      <c r="E275" s="140"/>
      <c r="F275" s="141"/>
      <c r="G275" s="140"/>
      <c r="H275" s="140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ht="14.25" customHeight="1">
      <c r="A276" s="140"/>
      <c r="B276" s="140"/>
      <c r="C276" s="140"/>
      <c r="D276" s="141"/>
      <c r="E276" s="140"/>
      <c r="F276" s="141"/>
      <c r="G276" s="140"/>
      <c r="H276" s="140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ht="14.25" customHeight="1">
      <c r="A277" s="140"/>
      <c r="B277" s="140"/>
      <c r="C277" s="140"/>
      <c r="D277" s="141"/>
      <c r="E277" s="140"/>
      <c r="F277" s="141"/>
      <c r="G277" s="140"/>
      <c r="H277" s="140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ht="14.25" customHeight="1">
      <c r="A278" s="140"/>
      <c r="B278" s="140"/>
      <c r="C278" s="140"/>
      <c r="D278" s="141"/>
      <c r="E278" s="140"/>
      <c r="F278" s="141"/>
      <c r="G278" s="140"/>
      <c r="H278" s="140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ht="14.25" customHeight="1">
      <c r="A279" s="140"/>
      <c r="B279" s="140"/>
      <c r="C279" s="140"/>
      <c r="D279" s="141"/>
      <c r="E279" s="140"/>
      <c r="F279" s="141"/>
      <c r="G279" s="140"/>
      <c r="H279" s="140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ht="14.25" customHeight="1">
      <c r="A280" s="140"/>
      <c r="B280" s="140"/>
      <c r="C280" s="140"/>
      <c r="D280" s="141"/>
      <c r="E280" s="140"/>
      <c r="F280" s="141"/>
      <c r="G280" s="140"/>
      <c r="H280" s="140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ht="14.25" customHeight="1">
      <c r="A281" s="140"/>
      <c r="B281" s="140"/>
      <c r="C281" s="140"/>
      <c r="D281" s="141"/>
      <c r="E281" s="140"/>
      <c r="F281" s="141"/>
      <c r="G281" s="140"/>
      <c r="H281" s="140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ht="14.25" customHeight="1">
      <c r="A282" s="140"/>
      <c r="B282" s="140"/>
      <c r="C282" s="140"/>
      <c r="D282" s="141"/>
      <c r="E282" s="140"/>
      <c r="F282" s="141"/>
      <c r="G282" s="140"/>
      <c r="H282" s="140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ht="14.25" customHeight="1">
      <c r="A283" s="140"/>
      <c r="B283" s="140"/>
      <c r="C283" s="140"/>
      <c r="D283" s="141"/>
      <c r="E283" s="140"/>
      <c r="F283" s="141"/>
      <c r="G283" s="140"/>
      <c r="H283" s="140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ht="14.25" customHeight="1">
      <c r="A284" s="140"/>
      <c r="B284" s="140"/>
      <c r="C284" s="140"/>
      <c r="D284" s="141"/>
      <c r="E284" s="140"/>
      <c r="F284" s="141"/>
      <c r="G284" s="140"/>
      <c r="H284" s="140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ht="14.25" customHeight="1">
      <c r="A285" s="140"/>
      <c r="B285" s="140"/>
      <c r="C285" s="140"/>
      <c r="D285" s="141"/>
      <c r="E285" s="140"/>
      <c r="F285" s="141"/>
      <c r="G285" s="140"/>
      <c r="H285" s="140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ht="14.25" customHeight="1">
      <c r="A286" s="140"/>
      <c r="B286" s="140"/>
      <c r="C286" s="140"/>
      <c r="D286" s="141"/>
      <c r="E286" s="140"/>
      <c r="F286" s="141"/>
      <c r="G286" s="140"/>
      <c r="H286" s="140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ht="14.25" customHeight="1">
      <c r="A287" s="140"/>
      <c r="B287" s="140"/>
      <c r="C287" s="140"/>
      <c r="D287" s="141"/>
      <c r="E287" s="140"/>
      <c r="F287" s="141"/>
      <c r="G287" s="140"/>
      <c r="H287" s="140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ht="14.25" customHeight="1">
      <c r="A288" s="140"/>
      <c r="B288" s="140"/>
      <c r="C288" s="140"/>
      <c r="D288" s="141"/>
      <c r="E288" s="140"/>
      <c r="F288" s="141"/>
      <c r="G288" s="140"/>
      <c r="H288" s="140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ht="14.25" customHeight="1">
      <c r="A289" s="140"/>
      <c r="B289" s="140"/>
      <c r="C289" s="140"/>
      <c r="D289" s="141"/>
      <c r="E289" s="140"/>
      <c r="F289" s="141"/>
      <c r="G289" s="140"/>
      <c r="H289" s="140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ht="14.25" customHeight="1">
      <c r="A290" s="140"/>
      <c r="B290" s="140"/>
      <c r="C290" s="140"/>
      <c r="D290" s="141"/>
      <c r="E290" s="140"/>
      <c r="F290" s="141"/>
      <c r="G290" s="140"/>
      <c r="H290" s="140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ht="14.25" customHeight="1">
      <c r="A291" s="140"/>
      <c r="B291" s="140"/>
      <c r="C291" s="140"/>
      <c r="D291" s="141"/>
      <c r="E291" s="140"/>
      <c r="F291" s="141"/>
      <c r="G291" s="140"/>
      <c r="H291" s="140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ht="14.25" customHeight="1">
      <c r="A292" s="140"/>
      <c r="B292" s="140"/>
      <c r="C292" s="140"/>
      <c r="D292" s="141"/>
      <c r="E292" s="140"/>
      <c r="F292" s="141"/>
      <c r="G292" s="140"/>
      <c r="H292" s="140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ht="14.25" customHeight="1">
      <c r="A293" s="140"/>
      <c r="B293" s="140"/>
      <c r="C293" s="140"/>
      <c r="D293" s="141"/>
      <c r="E293" s="140"/>
      <c r="F293" s="141"/>
      <c r="G293" s="140"/>
      <c r="H293" s="140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ht="14.25" customHeight="1">
      <c r="A294" s="140"/>
      <c r="B294" s="140"/>
      <c r="C294" s="140"/>
      <c r="D294" s="141"/>
      <c r="E294" s="140"/>
      <c r="F294" s="141"/>
      <c r="G294" s="140"/>
      <c r="H294" s="140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ht="14.25" customHeight="1">
      <c r="A295" s="140"/>
      <c r="B295" s="140"/>
      <c r="C295" s="140"/>
      <c r="D295" s="141"/>
      <c r="E295" s="140"/>
      <c r="F295" s="141"/>
      <c r="G295" s="140"/>
      <c r="H295" s="140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ht="14.25" customHeight="1">
      <c r="A296" s="140"/>
      <c r="B296" s="140"/>
      <c r="C296" s="140"/>
      <c r="D296" s="141"/>
      <c r="E296" s="140"/>
      <c r="F296" s="141"/>
      <c r="G296" s="140"/>
      <c r="H296" s="140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ht="14.25" customHeight="1">
      <c r="A297" s="140"/>
      <c r="B297" s="140"/>
      <c r="C297" s="140"/>
      <c r="D297" s="141"/>
      <c r="E297" s="140"/>
      <c r="F297" s="141"/>
      <c r="G297" s="140"/>
      <c r="H297" s="140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ht="14.25" customHeight="1">
      <c r="A298" s="140"/>
      <c r="B298" s="140"/>
      <c r="C298" s="140"/>
      <c r="D298" s="141"/>
      <c r="E298" s="140"/>
      <c r="F298" s="141"/>
      <c r="G298" s="140"/>
      <c r="H298" s="140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ht="14.25" customHeight="1">
      <c r="A299" s="140"/>
      <c r="B299" s="140"/>
      <c r="C299" s="140"/>
      <c r="D299" s="141"/>
      <c r="E299" s="140"/>
      <c r="F299" s="141"/>
      <c r="G299" s="140"/>
      <c r="H299" s="140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ht="14.25" customHeight="1">
      <c r="A300" s="140"/>
      <c r="B300" s="140"/>
      <c r="C300" s="140"/>
      <c r="D300" s="141"/>
      <c r="E300" s="140"/>
      <c r="F300" s="141"/>
      <c r="G300" s="140"/>
      <c r="H300" s="140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ht="14.25" customHeight="1">
      <c r="A301" s="140"/>
      <c r="B301" s="140"/>
      <c r="C301" s="140"/>
      <c r="D301" s="141"/>
      <c r="E301" s="140"/>
      <c r="F301" s="141"/>
      <c r="G301" s="140"/>
      <c r="H301" s="140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ht="14.25" customHeight="1">
      <c r="A302" s="140"/>
      <c r="B302" s="140"/>
      <c r="C302" s="140"/>
      <c r="D302" s="141"/>
      <c r="E302" s="140"/>
      <c r="F302" s="141"/>
      <c r="G302" s="140"/>
      <c r="H302" s="140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ht="14.25" customHeight="1">
      <c r="A303" s="140"/>
      <c r="B303" s="140"/>
      <c r="C303" s="140"/>
      <c r="D303" s="141"/>
      <c r="E303" s="140"/>
      <c r="F303" s="141"/>
      <c r="G303" s="140"/>
      <c r="H303" s="140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ht="14.25" customHeight="1">
      <c r="A304" s="140"/>
      <c r="B304" s="140"/>
      <c r="C304" s="140"/>
      <c r="D304" s="141"/>
      <c r="E304" s="140"/>
      <c r="F304" s="141"/>
      <c r="G304" s="140"/>
      <c r="H304" s="140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ht="14.25" customHeight="1">
      <c r="A305" s="140"/>
      <c r="B305" s="140"/>
      <c r="C305" s="140"/>
      <c r="D305" s="141"/>
      <c r="E305" s="140"/>
      <c r="F305" s="141"/>
      <c r="G305" s="140"/>
      <c r="H305" s="140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ht="14.25" customHeight="1">
      <c r="A306" s="140"/>
      <c r="B306" s="140"/>
      <c r="C306" s="140"/>
      <c r="D306" s="141"/>
      <c r="E306" s="140"/>
      <c r="F306" s="141"/>
      <c r="G306" s="140"/>
      <c r="H306" s="140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ht="14.25" customHeight="1">
      <c r="A307" s="140"/>
      <c r="B307" s="140"/>
      <c r="C307" s="140"/>
      <c r="D307" s="141"/>
      <c r="E307" s="140"/>
      <c r="F307" s="141"/>
      <c r="G307" s="140"/>
      <c r="H307" s="140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ht="14.25" customHeight="1">
      <c r="A308" s="140"/>
      <c r="B308" s="140"/>
      <c r="C308" s="140"/>
      <c r="D308" s="141"/>
      <c r="E308" s="140"/>
      <c r="F308" s="141"/>
      <c r="G308" s="140"/>
      <c r="H308" s="140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ht="14.25" customHeight="1">
      <c r="A309" s="140"/>
      <c r="B309" s="140"/>
      <c r="C309" s="140"/>
      <c r="D309" s="141"/>
      <c r="E309" s="140"/>
      <c r="F309" s="141"/>
      <c r="G309" s="140"/>
      <c r="H309" s="140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ht="14.25" customHeight="1">
      <c r="A310" s="140"/>
      <c r="B310" s="140"/>
      <c r="C310" s="140"/>
      <c r="D310" s="141"/>
      <c r="E310" s="140"/>
      <c r="F310" s="141"/>
      <c r="G310" s="140"/>
      <c r="H310" s="140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ht="14.25" customHeight="1">
      <c r="A311" s="140"/>
      <c r="B311" s="140"/>
      <c r="C311" s="140"/>
      <c r="D311" s="141"/>
      <c r="E311" s="140"/>
      <c r="F311" s="141"/>
      <c r="G311" s="140"/>
      <c r="H311" s="140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ht="14.25" customHeight="1">
      <c r="A312" s="140"/>
      <c r="B312" s="140"/>
      <c r="C312" s="140"/>
      <c r="D312" s="141"/>
      <c r="E312" s="140"/>
      <c r="F312" s="141"/>
      <c r="G312" s="140"/>
      <c r="H312" s="140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ht="14.25" customHeight="1">
      <c r="A313" s="140"/>
      <c r="B313" s="140"/>
      <c r="C313" s="140"/>
      <c r="D313" s="141"/>
      <c r="E313" s="140"/>
      <c r="F313" s="141"/>
      <c r="G313" s="140"/>
      <c r="H313" s="140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ht="14.25" customHeight="1">
      <c r="A314" s="140"/>
      <c r="B314" s="140"/>
      <c r="C314" s="140"/>
      <c r="D314" s="141"/>
      <c r="E314" s="140"/>
      <c r="F314" s="141"/>
      <c r="G314" s="140"/>
      <c r="H314" s="140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ht="14.25" customHeight="1">
      <c r="A315" s="140"/>
      <c r="B315" s="140"/>
      <c r="C315" s="140"/>
      <c r="D315" s="141"/>
      <c r="E315" s="140"/>
      <c r="F315" s="141"/>
      <c r="G315" s="140"/>
      <c r="H315" s="140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ht="14.25" customHeight="1">
      <c r="A316" s="140"/>
      <c r="B316" s="140"/>
      <c r="C316" s="140"/>
      <c r="D316" s="141"/>
      <c r="E316" s="140"/>
      <c r="F316" s="141"/>
      <c r="G316" s="140"/>
      <c r="H316" s="140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ht="14.25" customHeight="1">
      <c r="A317" s="140"/>
      <c r="B317" s="140"/>
      <c r="C317" s="140"/>
      <c r="D317" s="141"/>
      <c r="E317" s="140"/>
      <c r="F317" s="141"/>
      <c r="G317" s="140"/>
      <c r="H317" s="140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ht="14.25" customHeight="1">
      <c r="A318" s="140"/>
      <c r="B318" s="140"/>
      <c r="C318" s="140"/>
      <c r="D318" s="141"/>
      <c r="E318" s="140"/>
      <c r="F318" s="141"/>
      <c r="G318" s="140"/>
      <c r="H318" s="140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ht="14.25" customHeight="1">
      <c r="A319" s="140"/>
      <c r="B319" s="140"/>
      <c r="C319" s="140"/>
      <c r="D319" s="141"/>
      <c r="E319" s="140"/>
      <c r="F319" s="141"/>
      <c r="G319" s="140"/>
      <c r="H319" s="140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ht="14.25" customHeight="1">
      <c r="A320" s="140"/>
      <c r="B320" s="140"/>
      <c r="C320" s="140"/>
      <c r="D320" s="141"/>
      <c r="E320" s="140"/>
      <c r="F320" s="141"/>
      <c r="G320" s="140"/>
      <c r="H320" s="140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ht="14.25" customHeight="1">
      <c r="A321" s="140"/>
      <c r="B321" s="140"/>
      <c r="C321" s="140"/>
      <c r="D321" s="141"/>
      <c r="E321" s="140"/>
      <c r="F321" s="141"/>
      <c r="G321" s="140"/>
      <c r="H321" s="140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ht="14.25" customHeight="1">
      <c r="A322" s="140"/>
      <c r="B322" s="140"/>
      <c r="C322" s="140"/>
      <c r="D322" s="141"/>
      <c r="E322" s="140"/>
      <c r="F322" s="141"/>
      <c r="G322" s="140"/>
      <c r="H322" s="140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ht="14.25" customHeight="1">
      <c r="A323" s="140"/>
      <c r="B323" s="140"/>
      <c r="C323" s="140"/>
      <c r="D323" s="141"/>
      <c r="E323" s="140"/>
      <c r="F323" s="141"/>
      <c r="G323" s="140"/>
      <c r="H323" s="140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ht="14.25" customHeight="1">
      <c r="A324" s="140"/>
      <c r="B324" s="140"/>
      <c r="C324" s="140"/>
      <c r="D324" s="141"/>
      <c r="E324" s="140"/>
      <c r="F324" s="141"/>
      <c r="G324" s="140"/>
      <c r="H324" s="140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ht="14.25" customHeight="1">
      <c r="A325" s="140"/>
      <c r="B325" s="140"/>
      <c r="C325" s="140"/>
      <c r="D325" s="141"/>
      <c r="E325" s="140"/>
      <c r="F325" s="141"/>
      <c r="G325" s="140"/>
      <c r="H325" s="140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ht="14.25" customHeight="1">
      <c r="A326" s="140"/>
      <c r="B326" s="140"/>
      <c r="C326" s="140"/>
      <c r="D326" s="141"/>
      <c r="E326" s="140"/>
      <c r="F326" s="141"/>
      <c r="G326" s="140"/>
      <c r="H326" s="140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ht="14.25" customHeight="1">
      <c r="A327" s="140"/>
      <c r="B327" s="140"/>
      <c r="C327" s="140"/>
      <c r="D327" s="141"/>
      <c r="E327" s="140"/>
      <c r="F327" s="141"/>
      <c r="G327" s="140"/>
      <c r="H327" s="140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ht="15.75" customHeight="1">
      <c r="D328" s="191"/>
      <c r="F328" s="191"/>
      <c r="I328" s="142"/>
    </row>
    <row r="329" ht="15.75" customHeight="1">
      <c r="D329" s="191"/>
      <c r="F329" s="191"/>
      <c r="I329" s="142"/>
    </row>
    <row r="330" ht="15.75" customHeight="1">
      <c r="D330" s="191"/>
      <c r="F330" s="191"/>
      <c r="I330" s="142"/>
    </row>
    <row r="331" ht="15.75" customHeight="1">
      <c r="D331" s="191"/>
      <c r="F331" s="191"/>
      <c r="I331" s="142"/>
    </row>
    <row r="332" ht="15.75" customHeight="1">
      <c r="D332" s="191"/>
      <c r="F332" s="191"/>
      <c r="I332" s="142"/>
    </row>
    <row r="333" ht="15.75" customHeight="1">
      <c r="D333" s="191"/>
      <c r="F333" s="191"/>
      <c r="I333" s="142"/>
    </row>
    <row r="334" ht="15.75" customHeight="1">
      <c r="D334" s="191"/>
      <c r="F334" s="191"/>
      <c r="I334" s="142"/>
    </row>
    <row r="335" ht="15.75" customHeight="1">
      <c r="D335" s="191"/>
      <c r="F335" s="191"/>
      <c r="I335" s="142"/>
    </row>
    <row r="336" ht="15.75" customHeight="1">
      <c r="D336" s="191"/>
      <c r="F336" s="191"/>
      <c r="I336" s="142"/>
    </row>
    <row r="337" ht="15.75" customHeight="1">
      <c r="D337" s="191"/>
      <c r="F337" s="191"/>
      <c r="I337" s="142"/>
    </row>
    <row r="338" ht="15.75" customHeight="1">
      <c r="D338" s="191"/>
      <c r="F338" s="191"/>
      <c r="I338" s="142"/>
    </row>
    <row r="339" ht="15.75" customHeight="1">
      <c r="D339" s="191"/>
      <c r="F339" s="191"/>
      <c r="I339" s="142"/>
    </row>
    <row r="340" ht="15.75" customHeight="1">
      <c r="D340" s="191"/>
      <c r="F340" s="191"/>
      <c r="I340" s="142"/>
    </row>
    <row r="341" ht="15.75" customHeight="1">
      <c r="D341" s="191"/>
      <c r="F341" s="191"/>
      <c r="I341" s="142"/>
    </row>
    <row r="342" ht="15.75" customHeight="1">
      <c r="D342" s="191"/>
      <c r="F342" s="191"/>
      <c r="I342" s="142"/>
    </row>
    <row r="343" ht="15.75" customHeight="1">
      <c r="D343" s="191"/>
      <c r="F343" s="191"/>
      <c r="I343" s="142"/>
    </row>
    <row r="344" ht="15.75" customHeight="1">
      <c r="D344" s="191"/>
      <c r="F344" s="191"/>
      <c r="I344" s="142"/>
    </row>
    <row r="345" ht="15.75" customHeight="1">
      <c r="D345" s="191"/>
      <c r="F345" s="191"/>
      <c r="I345" s="142"/>
    </row>
    <row r="346" ht="15.75" customHeight="1">
      <c r="D346" s="191"/>
      <c r="F346" s="191"/>
      <c r="I346" s="142"/>
    </row>
    <row r="347" ht="15.75" customHeight="1">
      <c r="D347" s="191"/>
      <c r="F347" s="191"/>
      <c r="I347" s="142"/>
    </row>
    <row r="348" ht="15.75" customHeight="1">
      <c r="D348" s="191"/>
      <c r="F348" s="191"/>
      <c r="I348" s="142"/>
    </row>
    <row r="349" ht="15.75" customHeight="1">
      <c r="D349" s="191"/>
      <c r="F349" s="191"/>
      <c r="I349" s="142"/>
    </row>
    <row r="350" ht="15.75" customHeight="1">
      <c r="D350" s="191"/>
      <c r="F350" s="191"/>
      <c r="I350" s="142"/>
    </row>
    <row r="351" ht="15.75" customHeight="1">
      <c r="D351" s="191"/>
      <c r="F351" s="191"/>
      <c r="I351" s="142"/>
    </row>
    <row r="352" ht="15.75" customHeight="1">
      <c r="D352" s="191"/>
      <c r="F352" s="191"/>
      <c r="I352" s="142"/>
    </row>
    <row r="353" ht="15.75" customHeight="1">
      <c r="D353" s="191"/>
      <c r="F353" s="191"/>
      <c r="I353" s="142"/>
    </row>
    <row r="354" ht="15.75" customHeight="1">
      <c r="D354" s="191"/>
      <c r="F354" s="191"/>
      <c r="I354" s="142"/>
    </row>
    <row r="355" ht="15.75" customHeight="1">
      <c r="D355" s="191"/>
      <c r="F355" s="191"/>
      <c r="I355" s="142"/>
    </row>
    <row r="356" ht="15.75" customHeight="1">
      <c r="D356" s="191"/>
      <c r="F356" s="191"/>
      <c r="I356" s="142"/>
    </row>
    <row r="357" ht="15.75" customHeight="1">
      <c r="D357" s="191"/>
      <c r="F357" s="191"/>
      <c r="I357" s="142"/>
    </row>
    <row r="358" ht="15.75" customHeight="1">
      <c r="D358" s="191"/>
      <c r="F358" s="191"/>
      <c r="I358" s="142"/>
    </row>
    <row r="359" ht="15.75" customHeight="1">
      <c r="D359" s="191"/>
      <c r="F359" s="191"/>
      <c r="I359" s="142"/>
    </row>
    <row r="360" ht="15.75" customHeight="1">
      <c r="D360" s="191"/>
      <c r="F360" s="191"/>
      <c r="I360" s="142"/>
    </row>
    <row r="361" ht="15.75" customHeight="1">
      <c r="D361" s="191"/>
      <c r="F361" s="191"/>
      <c r="I361" s="142"/>
    </row>
    <row r="362" ht="15.75" customHeight="1">
      <c r="D362" s="191"/>
      <c r="F362" s="191"/>
      <c r="I362" s="142"/>
    </row>
    <row r="363" ht="15.75" customHeight="1">
      <c r="D363" s="191"/>
      <c r="F363" s="191"/>
      <c r="I363" s="142"/>
    </row>
    <row r="364" ht="15.75" customHeight="1">
      <c r="D364" s="191"/>
      <c r="F364" s="191"/>
      <c r="I364" s="142"/>
    </row>
    <row r="365" ht="15.75" customHeight="1">
      <c r="D365" s="191"/>
      <c r="F365" s="191"/>
      <c r="I365" s="142"/>
    </row>
    <row r="366" ht="15.75" customHeight="1">
      <c r="D366" s="191"/>
      <c r="F366" s="191"/>
      <c r="I366" s="142"/>
    </row>
    <row r="367" ht="15.75" customHeight="1">
      <c r="D367" s="191"/>
      <c r="F367" s="191"/>
      <c r="I367" s="142"/>
    </row>
    <row r="368" ht="15.75" customHeight="1">
      <c r="D368" s="191"/>
      <c r="F368" s="191"/>
      <c r="I368" s="142"/>
    </row>
    <row r="369" ht="15.75" customHeight="1">
      <c r="D369" s="191"/>
      <c r="F369" s="191"/>
      <c r="I369" s="142"/>
    </row>
    <row r="370" ht="15.75" customHeight="1">
      <c r="D370" s="191"/>
      <c r="F370" s="191"/>
      <c r="I370" s="142"/>
    </row>
    <row r="371" ht="15.75" customHeight="1">
      <c r="D371" s="191"/>
      <c r="F371" s="191"/>
      <c r="I371" s="142"/>
    </row>
    <row r="372" ht="15.75" customHeight="1">
      <c r="D372" s="191"/>
      <c r="F372" s="191"/>
      <c r="I372" s="142"/>
    </row>
    <row r="373" ht="15.75" customHeight="1">
      <c r="D373" s="191"/>
      <c r="F373" s="191"/>
      <c r="I373" s="142"/>
    </row>
    <row r="374" ht="15.75" customHeight="1">
      <c r="D374" s="191"/>
      <c r="F374" s="191"/>
      <c r="I374" s="142"/>
    </row>
    <row r="375" ht="15.75" customHeight="1">
      <c r="D375" s="191"/>
      <c r="F375" s="191"/>
      <c r="I375" s="142"/>
    </row>
    <row r="376" ht="15.75" customHeight="1">
      <c r="D376" s="191"/>
      <c r="F376" s="191"/>
      <c r="I376" s="142"/>
    </row>
    <row r="377" ht="15.75" customHeight="1">
      <c r="D377" s="191"/>
      <c r="F377" s="191"/>
      <c r="I377" s="142"/>
    </row>
    <row r="378" ht="15.75" customHeight="1">
      <c r="D378" s="191"/>
      <c r="F378" s="191"/>
      <c r="I378" s="142"/>
    </row>
    <row r="379" ht="15.75" customHeight="1">
      <c r="D379" s="191"/>
      <c r="F379" s="191"/>
      <c r="I379" s="142"/>
    </row>
    <row r="380" ht="15.75" customHeight="1">
      <c r="D380" s="191"/>
      <c r="F380" s="191"/>
      <c r="I380" s="142"/>
    </row>
    <row r="381" ht="15.75" customHeight="1">
      <c r="D381" s="191"/>
      <c r="F381" s="191"/>
      <c r="I381" s="142"/>
    </row>
    <row r="382" ht="15.75" customHeight="1">
      <c r="D382" s="191"/>
      <c r="F382" s="191"/>
      <c r="I382" s="142"/>
    </row>
    <row r="383" ht="15.75" customHeight="1">
      <c r="D383" s="191"/>
      <c r="F383" s="191"/>
      <c r="I383" s="142"/>
    </row>
    <row r="384" ht="15.75" customHeight="1">
      <c r="D384" s="191"/>
      <c r="F384" s="191"/>
      <c r="I384" s="142"/>
    </row>
    <row r="385" ht="15.75" customHeight="1">
      <c r="D385" s="191"/>
      <c r="F385" s="191"/>
      <c r="I385" s="142"/>
    </row>
    <row r="386" ht="15.75" customHeight="1">
      <c r="D386" s="191"/>
      <c r="F386" s="191"/>
      <c r="I386" s="142"/>
    </row>
    <row r="387" ht="15.75" customHeight="1">
      <c r="D387" s="191"/>
      <c r="F387" s="191"/>
      <c r="I387" s="142"/>
    </row>
    <row r="388" ht="15.75" customHeight="1">
      <c r="D388" s="191"/>
      <c r="F388" s="191"/>
      <c r="I388" s="142"/>
    </row>
    <row r="389" ht="15.75" customHeight="1">
      <c r="D389" s="191"/>
      <c r="F389" s="191"/>
      <c r="I389" s="142"/>
    </row>
    <row r="390" ht="15.75" customHeight="1">
      <c r="D390" s="191"/>
      <c r="F390" s="191"/>
      <c r="I390" s="142"/>
    </row>
    <row r="391" ht="15.75" customHeight="1">
      <c r="D391" s="191"/>
      <c r="F391" s="191"/>
      <c r="I391" s="142"/>
    </row>
    <row r="392" ht="15.75" customHeight="1">
      <c r="D392" s="191"/>
      <c r="F392" s="191"/>
      <c r="I392" s="142"/>
    </row>
    <row r="393" ht="15.75" customHeight="1">
      <c r="D393" s="191"/>
      <c r="F393" s="191"/>
      <c r="I393" s="142"/>
    </row>
    <row r="394" ht="15.75" customHeight="1">
      <c r="D394" s="191"/>
      <c r="F394" s="191"/>
      <c r="I394" s="142"/>
    </row>
    <row r="395" ht="15.75" customHeight="1">
      <c r="D395" s="191"/>
      <c r="F395" s="191"/>
      <c r="I395" s="142"/>
    </row>
    <row r="396" ht="15.75" customHeight="1">
      <c r="D396" s="191"/>
      <c r="F396" s="191"/>
      <c r="I396" s="142"/>
    </row>
    <row r="397" ht="15.75" customHeight="1">
      <c r="D397" s="191"/>
      <c r="F397" s="191"/>
      <c r="I397" s="142"/>
    </row>
    <row r="398" ht="15.75" customHeight="1">
      <c r="D398" s="191"/>
      <c r="F398" s="191"/>
      <c r="I398" s="142"/>
    </row>
    <row r="399" ht="15.75" customHeight="1">
      <c r="D399" s="191"/>
      <c r="F399" s="191"/>
      <c r="I399" s="142"/>
    </row>
    <row r="400" ht="15.75" customHeight="1">
      <c r="D400" s="191"/>
      <c r="F400" s="191"/>
      <c r="I400" s="142"/>
    </row>
    <row r="401" ht="15.75" customHeight="1">
      <c r="D401" s="191"/>
      <c r="F401" s="191"/>
      <c r="I401" s="142"/>
    </row>
    <row r="402" ht="15.75" customHeight="1">
      <c r="D402" s="191"/>
      <c r="F402" s="191"/>
      <c r="I402" s="142"/>
    </row>
    <row r="403" ht="15.75" customHeight="1">
      <c r="D403" s="191"/>
      <c r="F403" s="191"/>
      <c r="I403" s="142"/>
    </row>
    <row r="404" ht="15.75" customHeight="1">
      <c r="D404" s="191"/>
      <c r="F404" s="191"/>
      <c r="I404" s="142"/>
    </row>
    <row r="405" ht="15.75" customHeight="1">
      <c r="D405" s="191"/>
      <c r="F405" s="191"/>
      <c r="I405" s="142"/>
    </row>
    <row r="406" ht="15.75" customHeight="1">
      <c r="D406" s="191"/>
      <c r="F406" s="191"/>
      <c r="I406" s="142"/>
    </row>
    <row r="407" ht="15.75" customHeight="1">
      <c r="D407" s="191"/>
      <c r="F407" s="191"/>
      <c r="I407" s="142"/>
    </row>
    <row r="408" ht="15.75" customHeight="1">
      <c r="D408" s="191"/>
      <c r="F408" s="191"/>
      <c r="I408" s="142"/>
    </row>
    <row r="409" ht="15.75" customHeight="1">
      <c r="D409" s="191"/>
      <c r="F409" s="191"/>
      <c r="I409" s="142"/>
    </row>
    <row r="410" ht="15.75" customHeight="1">
      <c r="D410" s="191"/>
      <c r="F410" s="191"/>
      <c r="I410" s="142"/>
    </row>
    <row r="411" ht="15.75" customHeight="1">
      <c r="D411" s="191"/>
      <c r="F411" s="191"/>
      <c r="I411" s="142"/>
    </row>
    <row r="412" ht="15.75" customHeight="1">
      <c r="D412" s="191"/>
      <c r="F412" s="191"/>
      <c r="I412" s="142"/>
    </row>
    <row r="413" ht="15.75" customHeight="1">
      <c r="D413" s="191"/>
      <c r="F413" s="191"/>
      <c r="I413" s="142"/>
    </row>
    <row r="414" ht="15.75" customHeight="1">
      <c r="D414" s="191"/>
      <c r="F414" s="191"/>
      <c r="I414" s="142"/>
    </row>
    <row r="415" ht="15.75" customHeight="1">
      <c r="D415" s="191"/>
      <c r="F415" s="191"/>
      <c r="I415" s="142"/>
    </row>
    <row r="416" ht="15.75" customHeight="1">
      <c r="D416" s="191"/>
      <c r="F416" s="191"/>
      <c r="I416" s="142"/>
    </row>
    <row r="417" ht="15.75" customHeight="1">
      <c r="D417" s="191"/>
      <c r="F417" s="191"/>
      <c r="I417" s="142"/>
    </row>
    <row r="418" ht="15.75" customHeight="1">
      <c r="D418" s="191"/>
      <c r="F418" s="191"/>
      <c r="I418" s="142"/>
    </row>
    <row r="419" ht="15.75" customHeight="1">
      <c r="D419" s="191"/>
      <c r="F419" s="191"/>
      <c r="I419" s="142"/>
    </row>
    <row r="420" ht="15.75" customHeight="1">
      <c r="D420" s="191"/>
      <c r="F420" s="191"/>
      <c r="I420" s="142"/>
    </row>
    <row r="421" ht="15.75" customHeight="1">
      <c r="D421" s="191"/>
      <c r="F421" s="191"/>
      <c r="I421" s="142"/>
    </row>
    <row r="422" ht="15.75" customHeight="1">
      <c r="D422" s="191"/>
      <c r="F422" s="191"/>
      <c r="I422" s="142"/>
    </row>
    <row r="423" ht="15.75" customHeight="1">
      <c r="D423" s="191"/>
      <c r="F423" s="191"/>
      <c r="I423" s="142"/>
    </row>
    <row r="424" ht="15.75" customHeight="1">
      <c r="D424" s="191"/>
      <c r="F424" s="191"/>
      <c r="I424" s="142"/>
    </row>
    <row r="425" ht="15.75" customHeight="1">
      <c r="D425" s="191"/>
      <c r="F425" s="191"/>
      <c r="I425" s="142"/>
    </row>
    <row r="426" ht="15.75" customHeight="1">
      <c r="D426" s="191"/>
      <c r="F426" s="191"/>
      <c r="I426" s="142"/>
    </row>
    <row r="427" ht="15.75" customHeight="1">
      <c r="D427" s="191"/>
      <c r="F427" s="191"/>
      <c r="I427" s="142"/>
    </row>
    <row r="428" ht="15.75" customHeight="1">
      <c r="D428" s="191"/>
      <c r="F428" s="191"/>
      <c r="I428" s="142"/>
    </row>
    <row r="429" ht="15.75" customHeight="1">
      <c r="D429" s="191"/>
      <c r="F429" s="191"/>
      <c r="I429" s="142"/>
    </row>
    <row r="430" ht="15.75" customHeight="1">
      <c r="D430" s="191"/>
      <c r="F430" s="191"/>
      <c r="I430" s="142"/>
    </row>
    <row r="431" ht="15.75" customHeight="1">
      <c r="D431" s="191"/>
      <c r="F431" s="191"/>
      <c r="I431" s="142"/>
    </row>
    <row r="432" ht="15.75" customHeight="1">
      <c r="D432" s="191"/>
      <c r="F432" s="191"/>
      <c r="I432" s="142"/>
    </row>
    <row r="433" ht="15.75" customHeight="1">
      <c r="D433" s="191"/>
      <c r="F433" s="191"/>
      <c r="I433" s="142"/>
    </row>
    <row r="434" ht="15.75" customHeight="1">
      <c r="D434" s="191"/>
      <c r="F434" s="191"/>
      <c r="I434" s="142"/>
    </row>
    <row r="435" ht="15.75" customHeight="1">
      <c r="D435" s="191"/>
      <c r="F435" s="191"/>
      <c r="I435" s="142"/>
    </row>
    <row r="436" ht="15.75" customHeight="1">
      <c r="D436" s="191"/>
      <c r="F436" s="191"/>
      <c r="I436" s="142"/>
    </row>
    <row r="437" ht="15.75" customHeight="1">
      <c r="D437" s="191"/>
      <c r="F437" s="191"/>
      <c r="I437" s="142"/>
    </row>
    <row r="438" ht="15.75" customHeight="1">
      <c r="D438" s="191"/>
      <c r="F438" s="191"/>
      <c r="I438" s="142"/>
    </row>
    <row r="439" ht="15.75" customHeight="1">
      <c r="D439" s="191"/>
      <c r="F439" s="191"/>
      <c r="I439" s="142"/>
    </row>
    <row r="440" ht="15.75" customHeight="1">
      <c r="D440" s="191"/>
      <c r="F440" s="191"/>
      <c r="I440" s="142"/>
    </row>
    <row r="441" ht="15.75" customHeight="1">
      <c r="D441" s="191"/>
      <c r="F441" s="191"/>
      <c r="I441" s="142"/>
    </row>
    <row r="442" ht="15.75" customHeight="1">
      <c r="D442" s="191"/>
      <c r="F442" s="191"/>
      <c r="I442" s="142"/>
    </row>
    <row r="443" ht="15.75" customHeight="1">
      <c r="D443" s="191"/>
      <c r="F443" s="191"/>
      <c r="I443" s="142"/>
    </row>
    <row r="444" ht="15.75" customHeight="1">
      <c r="D444" s="191"/>
      <c r="F444" s="191"/>
      <c r="I444" s="142"/>
    </row>
    <row r="445" ht="15.75" customHeight="1">
      <c r="D445" s="191"/>
      <c r="F445" s="191"/>
      <c r="I445" s="142"/>
    </row>
    <row r="446" ht="15.75" customHeight="1">
      <c r="D446" s="191"/>
      <c r="F446" s="191"/>
      <c r="I446" s="142"/>
    </row>
    <row r="447" ht="15.75" customHeight="1">
      <c r="D447" s="191"/>
      <c r="F447" s="191"/>
      <c r="I447" s="142"/>
    </row>
    <row r="448" ht="15.75" customHeight="1">
      <c r="D448" s="191"/>
      <c r="F448" s="191"/>
      <c r="I448" s="142"/>
    </row>
    <row r="449" ht="15.75" customHeight="1">
      <c r="D449" s="191"/>
      <c r="F449" s="191"/>
      <c r="I449" s="142"/>
    </row>
    <row r="450" ht="15.75" customHeight="1">
      <c r="D450" s="191"/>
      <c r="F450" s="191"/>
      <c r="I450" s="142"/>
    </row>
    <row r="451" ht="15.75" customHeight="1">
      <c r="D451" s="191"/>
      <c r="F451" s="191"/>
      <c r="I451" s="142"/>
    </row>
    <row r="452" ht="15.75" customHeight="1">
      <c r="D452" s="191"/>
      <c r="F452" s="191"/>
      <c r="I452" s="142"/>
    </row>
    <row r="453" ht="15.75" customHeight="1">
      <c r="D453" s="191"/>
      <c r="F453" s="191"/>
      <c r="I453" s="142"/>
    </row>
    <row r="454" ht="15.75" customHeight="1">
      <c r="D454" s="191"/>
      <c r="F454" s="191"/>
      <c r="I454" s="142"/>
    </row>
    <row r="455" ht="15.75" customHeight="1">
      <c r="D455" s="191"/>
      <c r="F455" s="191"/>
      <c r="I455" s="142"/>
    </row>
    <row r="456" ht="15.75" customHeight="1">
      <c r="D456" s="191"/>
      <c r="F456" s="191"/>
      <c r="I456" s="142"/>
    </row>
    <row r="457" ht="15.75" customHeight="1">
      <c r="D457" s="191"/>
      <c r="F457" s="191"/>
      <c r="I457" s="142"/>
    </row>
    <row r="458" ht="15.75" customHeight="1">
      <c r="D458" s="191"/>
      <c r="F458" s="191"/>
      <c r="I458" s="142"/>
    </row>
    <row r="459" ht="15.75" customHeight="1">
      <c r="D459" s="191"/>
      <c r="F459" s="191"/>
      <c r="I459" s="142"/>
    </row>
    <row r="460" ht="15.75" customHeight="1">
      <c r="D460" s="191"/>
      <c r="F460" s="191"/>
      <c r="I460" s="142"/>
    </row>
    <row r="461" ht="15.75" customHeight="1">
      <c r="D461" s="191"/>
      <c r="F461" s="191"/>
      <c r="I461" s="142"/>
    </row>
    <row r="462" ht="15.75" customHeight="1">
      <c r="D462" s="191"/>
      <c r="F462" s="191"/>
      <c r="I462" s="142"/>
    </row>
    <row r="463" ht="15.75" customHeight="1">
      <c r="D463" s="191"/>
      <c r="F463" s="191"/>
      <c r="I463" s="142"/>
    </row>
    <row r="464" ht="15.75" customHeight="1">
      <c r="D464" s="191"/>
      <c r="F464" s="191"/>
      <c r="I464" s="142"/>
    </row>
    <row r="465" ht="15.75" customHeight="1">
      <c r="D465" s="191"/>
      <c r="F465" s="191"/>
      <c r="I465" s="142"/>
    </row>
    <row r="466" ht="15.75" customHeight="1">
      <c r="D466" s="191"/>
      <c r="F466" s="191"/>
      <c r="I466" s="142"/>
    </row>
    <row r="467" ht="15.75" customHeight="1">
      <c r="D467" s="191"/>
      <c r="F467" s="191"/>
      <c r="I467" s="142"/>
    </row>
    <row r="468" ht="15.75" customHeight="1">
      <c r="D468" s="191"/>
      <c r="F468" s="191"/>
      <c r="I468" s="142"/>
    </row>
    <row r="469" ht="15.75" customHeight="1">
      <c r="D469" s="191"/>
      <c r="F469" s="191"/>
      <c r="I469" s="142"/>
    </row>
    <row r="470" ht="15.75" customHeight="1">
      <c r="D470" s="191"/>
      <c r="F470" s="191"/>
      <c r="I470" s="142"/>
    </row>
    <row r="471" ht="15.75" customHeight="1">
      <c r="D471" s="191"/>
      <c r="F471" s="191"/>
      <c r="I471" s="142"/>
    </row>
    <row r="472" ht="15.75" customHeight="1">
      <c r="D472" s="191"/>
      <c r="F472" s="191"/>
      <c r="I472" s="142"/>
    </row>
    <row r="473" ht="15.75" customHeight="1">
      <c r="D473" s="191"/>
      <c r="F473" s="191"/>
      <c r="I473" s="142"/>
    </row>
    <row r="474" ht="15.75" customHeight="1">
      <c r="D474" s="191"/>
      <c r="F474" s="191"/>
      <c r="I474" s="142"/>
    </row>
    <row r="475" ht="15.75" customHeight="1">
      <c r="D475" s="191"/>
      <c r="F475" s="191"/>
      <c r="I475" s="142"/>
    </row>
    <row r="476" ht="15.75" customHeight="1">
      <c r="D476" s="191"/>
      <c r="F476" s="191"/>
      <c r="I476" s="142"/>
    </row>
    <row r="477" ht="15.75" customHeight="1">
      <c r="D477" s="191"/>
      <c r="F477" s="191"/>
      <c r="I477" s="142"/>
    </row>
    <row r="478" ht="15.75" customHeight="1">
      <c r="D478" s="191"/>
      <c r="F478" s="191"/>
      <c r="I478" s="142"/>
    </row>
    <row r="479" ht="15.75" customHeight="1">
      <c r="D479" s="191"/>
      <c r="F479" s="191"/>
      <c r="I479" s="142"/>
    </row>
    <row r="480" ht="15.75" customHeight="1">
      <c r="D480" s="191"/>
      <c r="F480" s="191"/>
      <c r="I480" s="142"/>
    </row>
    <row r="481" ht="15.75" customHeight="1">
      <c r="D481" s="191"/>
      <c r="F481" s="191"/>
      <c r="I481" s="142"/>
    </row>
    <row r="482" ht="15.75" customHeight="1">
      <c r="D482" s="191"/>
      <c r="F482" s="191"/>
      <c r="I482" s="142"/>
    </row>
    <row r="483" ht="15.75" customHeight="1">
      <c r="D483" s="191"/>
      <c r="F483" s="191"/>
      <c r="I483" s="142"/>
    </row>
    <row r="484" ht="15.75" customHeight="1">
      <c r="D484" s="191"/>
      <c r="F484" s="191"/>
      <c r="I484" s="142"/>
    </row>
    <row r="485" ht="15.75" customHeight="1">
      <c r="D485" s="191"/>
      <c r="F485" s="191"/>
      <c r="I485" s="142"/>
    </row>
    <row r="486" ht="15.75" customHeight="1">
      <c r="D486" s="191"/>
      <c r="F486" s="191"/>
      <c r="I486" s="142"/>
    </row>
    <row r="487" ht="15.75" customHeight="1">
      <c r="D487" s="191"/>
      <c r="F487" s="191"/>
      <c r="I487" s="142"/>
    </row>
    <row r="488" ht="15.75" customHeight="1">
      <c r="D488" s="191"/>
      <c r="F488" s="191"/>
      <c r="I488" s="142"/>
    </row>
    <row r="489" ht="15.75" customHeight="1">
      <c r="D489" s="191"/>
      <c r="F489" s="191"/>
      <c r="I489" s="142"/>
    </row>
    <row r="490" ht="15.75" customHeight="1">
      <c r="D490" s="191"/>
      <c r="F490" s="191"/>
      <c r="I490" s="142"/>
    </row>
    <row r="491" ht="15.75" customHeight="1">
      <c r="D491" s="191"/>
      <c r="F491" s="191"/>
      <c r="I491" s="142"/>
    </row>
    <row r="492" ht="15.75" customHeight="1">
      <c r="D492" s="191"/>
      <c r="F492" s="191"/>
      <c r="I492" s="142"/>
    </row>
    <row r="493" ht="15.75" customHeight="1">
      <c r="D493" s="191"/>
      <c r="F493" s="191"/>
      <c r="I493" s="142"/>
    </row>
    <row r="494" ht="15.75" customHeight="1">
      <c r="D494" s="191"/>
      <c r="F494" s="191"/>
      <c r="I494" s="142"/>
    </row>
    <row r="495" ht="15.75" customHeight="1">
      <c r="D495" s="191"/>
      <c r="F495" s="191"/>
      <c r="I495" s="142"/>
    </row>
    <row r="496" ht="15.75" customHeight="1">
      <c r="D496" s="191"/>
      <c r="F496" s="191"/>
      <c r="I496" s="142"/>
    </row>
    <row r="497" ht="15.75" customHeight="1">
      <c r="D497" s="191"/>
      <c r="F497" s="191"/>
      <c r="I497" s="142"/>
    </row>
    <row r="498" ht="15.75" customHeight="1">
      <c r="D498" s="191"/>
      <c r="F498" s="191"/>
      <c r="I498" s="142"/>
    </row>
    <row r="499" ht="15.75" customHeight="1">
      <c r="D499" s="191"/>
      <c r="F499" s="191"/>
      <c r="I499" s="142"/>
    </row>
    <row r="500" ht="15.75" customHeight="1">
      <c r="D500" s="191"/>
      <c r="F500" s="191"/>
      <c r="I500" s="142"/>
    </row>
    <row r="501" ht="15.75" customHeight="1">
      <c r="D501" s="191"/>
      <c r="F501" s="191"/>
      <c r="I501" s="142"/>
    </row>
    <row r="502" ht="15.75" customHeight="1">
      <c r="D502" s="191"/>
      <c r="F502" s="191"/>
      <c r="I502" s="142"/>
    </row>
    <row r="503" ht="15.75" customHeight="1">
      <c r="D503" s="191"/>
      <c r="F503" s="191"/>
      <c r="I503" s="142"/>
    </row>
    <row r="504" ht="15.75" customHeight="1">
      <c r="D504" s="191"/>
      <c r="F504" s="191"/>
      <c r="I504" s="142"/>
    </row>
    <row r="505" ht="15.75" customHeight="1">
      <c r="D505" s="191"/>
      <c r="F505" s="191"/>
      <c r="I505" s="142"/>
    </row>
    <row r="506" ht="15.75" customHeight="1">
      <c r="D506" s="191"/>
      <c r="F506" s="191"/>
      <c r="I506" s="142"/>
    </row>
    <row r="507" ht="15.75" customHeight="1">
      <c r="D507" s="191"/>
      <c r="F507" s="191"/>
      <c r="I507" s="142"/>
    </row>
    <row r="508" ht="15.75" customHeight="1">
      <c r="D508" s="191"/>
      <c r="F508" s="191"/>
      <c r="I508" s="142"/>
    </row>
    <row r="509" ht="15.75" customHeight="1">
      <c r="D509" s="191"/>
      <c r="F509" s="191"/>
      <c r="I509" s="142"/>
    </row>
    <row r="510" ht="15.75" customHeight="1">
      <c r="D510" s="191"/>
      <c r="F510" s="191"/>
      <c r="I510" s="142"/>
    </row>
    <row r="511" ht="15.75" customHeight="1">
      <c r="D511" s="191"/>
      <c r="F511" s="191"/>
      <c r="I511" s="142"/>
    </row>
    <row r="512" ht="15.75" customHeight="1">
      <c r="D512" s="191"/>
      <c r="F512" s="191"/>
      <c r="I512" s="142"/>
    </row>
    <row r="513" ht="15.75" customHeight="1">
      <c r="D513" s="191"/>
      <c r="F513" s="191"/>
      <c r="I513" s="142"/>
    </row>
    <row r="514" ht="15.75" customHeight="1">
      <c r="D514" s="191"/>
      <c r="F514" s="191"/>
      <c r="I514" s="142"/>
    </row>
    <row r="515" ht="15.75" customHeight="1">
      <c r="D515" s="191"/>
      <c r="F515" s="191"/>
      <c r="I515" s="142"/>
    </row>
    <row r="516" ht="15.75" customHeight="1">
      <c r="D516" s="191"/>
      <c r="F516" s="191"/>
      <c r="I516" s="142"/>
    </row>
    <row r="517" ht="15.75" customHeight="1">
      <c r="D517" s="191"/>
      <c r="F517" s="191"/>
      <c r="I517" s="142"/>
    </row>
    <row r="518" ht="15.75" customHeight="1">
      <c r="D518" s="191"/>
      <c r="F518" s="191"/>
      <c r="I518" s="142"/>
    </row>
    <row r="519" ht="15.75" customHeight="1">
      <c r="D519" s="191"/>
      <c r="F519" s="191"/>
      <c r="I519" s="142"/>
    </row>
    <row r="520" ht="15.75" customHeight="1">
      <c r="D520" s="191"/>
      <c r="F520" s="191"/>
      <c r="I520" s="142"/>
    </row>
    <row r="521" ht="15.75" customHeight="1">
      <c r="D521" s="191"/>
      <c r="F521" s="191"/>
      <c r="I521" s="142"/>
    </row>
    <row r="522" ht="15.75" customHeight="1">
      <c r="D522" s="191"/>
      <c r="F522" s="191"/>
      <c r="I522" s="142"/>
    </row>
    <row r="523" ht="15.75" customHeight="1">
      <c r="D523" s="191"/>
      <c r="F523" s="191"/>
      <c r="I523" s="142"/>
    </row>
    <row r="524" ht="15.75" customHeight="1">
      <c r="D524" s="191"/>
      <c r="F524" s="191"/>
      <c r="I524" s="142"/>
    </row>
    <row r="525" ht="15.75" customHeight="1">
      <c r="D525" s="191"/>
      <c r="F525" s="191"/>
      <c r="I525" s="142"/>
    </row>
    <row r="526" ht="15.75" customHeight="1">
      <c r="D526" s="191"/>
      <c r="F526" s="191"/>
      <c r="I526" s="142"/>
    </row>
    <row r="527" ht="15.75" customHeight="1">
      <c r="D527" s="191"/>
      <c r="F527" s="191"/>
      <c r="I527" s="142"/>
    </row>
    <row r="528" ht="15.75" customHeight="1">
      <c r="D528" s="191"/>
      <c r="F528" s="191"/>
      <c r="I528" s="142"/>
    </row>
    <row r="529" ht="15.75" customHeight="1">
      <c r="D529" s="191"/>
      <c r="F529" s="191"/>
      <c r="I529" s="142"/>
    </row>
    <row r="530" ht="15.75" customHeight="1">
      <c r="D530" s="191"/>
      <c r="F530" s="191"/>
      <c r="I530" s="142"/>
    </row>
    <row r="531" ht="15.75" customHeight="1">
      <c r="D531" s="191"/>
      <c r="F531" s="191"/>
      <c r="I531" s="142"/>
    </row>
    <row r="532" ht="15.75" customHeight="1">
      <c r="D532" s="191"/>
      <c r="F532" s="191"/>
      <c r="I532" s="142"/>
    </row>
    <row r="533" ht="15.75" customHeight="1">
      <c r="D533" s="191"/>
      <c r="F533" s="191"/>
      <c r="I533" s="142"/>
    </row>
    <row r="534" ht="15.75" customHeight="1">
      <c r="D534" s="191"/>
      <c r="F534" s="191"/>
      <c r="I534" s="142"/>
    </row>
    <row r="535" ht="15.75" customHeight="1">
      <c r="D535" s="191"/>
      <c r="F535" s="191"/>
      <c r="I535" s="142"/>
    </row>
    <row r="536" ht="15.75" customHeight="1">
      <c r="D536" s="191"/>
      <c r="F536" s="191"/>
      <c r="I536" s="142"/>
    </row>
    <row r="537" ht="15.75" customHeight="1">
      <c r="D537" s="191"/>
      <c r="F537" s="191"/>
      <c r="I537" s="142"/>
    </row>
    <row r="538" ht="15.75" customHeight="1">
      <c r="D538" s="191"/>
      <c r="F538" s="191"/>
      <c r="I538" s="142"/>
    </row>
    <row r="539" ht="15.75" customHeight="1">
      <c r="D539" s="191"/>
      <c r="F539" s="191"/>
      <c r="I539" s="142"/>
    </row>
    <row r="540" ht="15.75" customHeight="1">
      <c r="D540" s="191"/>
      <c r="F540" s="191"/>
      <c r="I540" s="142"/>
    </row>
    <row r="541" ht="15.75" customHeight="1">
      <c r="D541" s="191"/>
      <c r="F541" s="191"/>
      <c r="I541" s="142"/>
    </row>
    <row r="542" ht="15.75" customHeight="1">
      <c r="D542" s="191"/>
      <c r="F542" s="191"/>
      <c r="I542" s="142"/>
    </row>
    <row r="543" ht="15.75" customHeight="1">
      <c r="D543" s="191"/>
      <c r="F543" s="191"/>
      <c r="I543" s="142"/>
    </row>
    <row r="544" ht="15.75" customHeight="1">
      <c r="D544" s="191"/>
      <c r="F544" s="191"/>
      <c r="I544" s="142"/>
    </row>
    <row r="545" ht="15.75" customHeight="1">
      <c r="D545" s="191"/>
      <c r="F545" s="191"/>
      <c r="I545" s="142"/>
    </row>
    <row r="546" ht="15.75" customHeight="1">
      <c r="D546" s="191"/>
      <c r="F546" s="191"/>
      <c r="I546" s="142"/>
    </row>
    <row r="547" ht="15.75" customHeight="1">
      <c r="D547" s="191"/>
      <c r="F547" s="191"/>
      <c r="I547" s="142"/>
    </row>
    <row r="548" ht="15.75" customHeight="1">
      <c r="D548" s="191"/>
      <c r="F548" s="191"/>
      <c r="I548" s="142"/>
    </row>
    <row r="549" ht="15.75" customHeight="1">
      <c r="D549" s="191"/>
      <c r="F549" s="191"/>
      <c r="I549" s="142"/>
    </row>
    <row r="550" ht="15.75" customHeight="1">
      <c r="D550" s="191"/>
      <c r="F550" s="191"/>
      <c r="I550" s="142"/>
    </row>
    <row r="551" ht="15.75" customHeight="1">
      <c r="D551" s="191"/>
      <c r="F551" s="191"/>
      <c r="I551" s="142"/>
    </row>
    <row r="552" ht="15.75" customHeight="1">
      <c r="D552" s="191"/>
      <c r="F552" s="191"/>
      <c r="I552" s="142"/>
    </row>
    <row r="553" ht="15.75" customHeight="1">
      <c r="D553" s="191"/>
      <c r="F553" s="191"/>
      <c r="I553" s="142"/>
    </row>
    <row r="554" ht="15.75" customHeight="1">
      <c r="D554" s="191"/>
      <c r="F554" s="191"/>
      <c r="I554" s="142"/>
    </row>
    <row r="555" ht="15.75" customHeight="1">
      <c r="D555" s="191"/>
      <c r="F555" s="191"/>
      <c r="I555" s="142"/>
    </row>
    <row r="556" ht="15.75" customHeight="1">
      <c r="D556" s="191"/>
      <c r="F556" s="191"/>
      <c r="I556" s="142"/>
    </row>
    <row r="557" ht="15.75" customHeight="1">
      <c r="D557" s="191"/>
      <c r="F557" s="191"/>
      <c r="I557" s="142"/>
    </row>
    <row r="558" ht="15.75" customHeight="1">
      <c r="D558" s="191"/>
      <c r="F558" s="191"/>
      <c r="I558" s="142"/>
    </row>
    <row r="559" ht="15.75" customHeight="1">
      <c r="D559" s="191"/>
      <c r="F559" s="191"/>
      <c r="I559" s="142"/>
    </row>
    <row r="560" ht="15.75" customHeight="1">
      <c r="D560" s="191"/>
      <c r="F560" s="191"/>
      <c r="I560" s="142"/>
    </row>
    <row r="561" ht="15.75" customHeight="1">
      <c r="D561" s="191"/>
      <c r="F561" s="191"/>
      <c r="I561" s="142"/>
    </row>
    <row r="562" ht="15.75" customHeight="1">
      <c r="D562" s="191"/>
      <c r="F562" s="191"/>
      <c r="I562" s="142"/>
    </row>
    <row r="563" ht="15.75" customHeight="1">
      <c r="D563" s="191"/>
      <c r="F563" s="191"/>
      <c r="I563" s="142"/>
    </row>
    <row r="564" ht="15.75" customHeight="1">
      <c r="D564" s="191"/>
      <c r="F564" s="191"/>
      <c r="I564" s="142"/>
    </row>
    <row r="565" ht="15.75" customHeight="1">
      <c r="D565" s="191"/>
      <c r="F565" s="191"/>
      <c r="I565" s="142"/>
    </row>
    <row r="566" ht="15.75" customHeight="1">
      <c r="D566" s="191"/>
      <c r="F566" s="191"/>
      <c r="I566" s="142"/>
    </row>
    <row r="567" ht="15.75" customHeight="1">
      <c r="D567" s="191"/>
      <c r="F567" s="191"/>
      <c r="I567" s="142"/>
    </row>
    <row r="568" ht="15.75" customHeight="1">
      <c r="D568" s="191"/>
      <c r="F568" s="191"/>
      <c r="I568" s="142"/>
    </row>
    <row r="569" ht="15.75" customHeight="1">
      <c r="D569" s="191"/>
      <c r="F569" s="191"/>
      <c r="I569" s="142"/>
    </row>
    <row r="570" ht="15.75" customHeight="1">
      <c r="D570" s="191"/>
      <c r="F570" s="191"/>
      <c r="I570" s="142"/>
    </row>
    <row r="571" ht="15.75" customHeight="1">
      <c r="D571" s="191"/>
      <c r="F571" s="191"/>
      <c r="I571" s="142"/>
    </row>
    <row r="572" ht="15.75" customHeight="1">
      <c r="D572" s="191"/>
      <c r="F572" s="191"/>
      <c r="I572" s="142"/>
    </row>
    <row r="573" ht="15.75" customHeight="1">
      <c r="D573" s="191"/>
      <c r="F573" s="191"/>
      <c r="I573" s="142"/>
    </row>
    <row r="574" ht="15.75" customHeight="1">
      <c r="D574" s="191"/>
      <c r="F574" s="191"/>
      <c r="I574" s="142"/>
    </row>
    <row r="575" ht="15.75" customHeight="1">
      <c r="D575" s="191"/>
      <c r="F575" s="191"/>
      <c r="I575" s="142"/>
    </row>
    <row r="576" ht="15.75" customHeight="1">
      <c r="D576" s="191"/>
      <c r="F576" s="191"/>
      <c r="I576" s="142"/>
    </row>
    <row r="577" ht="15.75" customHeight="1">
      <c r="D577" s="191"/>
      <c r="F577" s="191"/>
      <c r="I577" s="142"/>
    </row>
    <row r="578" ht="15.75" customHeight="1">
      <c r="D578" s="191"/>
      <c r="F578" s="191"/>
      <c r="I578" s="142"/>
    </row>
    <row r="579" ht="15.75" customHeight="1">
      <c r="D579" s="191"/>
      <c r="F579" s="191"/>
      <c r="I579" s="142"/>
    </row>
    <row r="580" ht="15.75" customHeight="1">
      <c r="D580" s="191"/>
      <c r="F580" s="191"/>
      <c r="I580" s="142"/>
    </row>
    <row r="581" ht="15.75" customHeight="1">
      <c r="D581" s="191"/>
      <c r="F581" s="191"/>
      <c r="I581" s="142"/>
    </row>
    <row r="582" ht="15.75" customHeight="1">
      <c r="D582" s="191"/>
      <c r="F582" s="191"/>
      <c r="I582" s="142"/>
    </row>
    <row r="583" ht="15.75" customHeight="1">
      <c r="D583" s="191"/>
      <c r="F583" s="191"/>
      <c r="I583" s="142"/>
    </row>
    <row r="584" ht="15.75" customHeight="1">
      <c r="D584" s="191"/>
      <c r="F584" s="191"/>
      <c r="I584" s="142"/>
    </row>
    <row r="585" ht="15.75" customHeight="1">
      <c r="D585" s="191"/>
      <c r="F585" s="191"/>
      <c r="I585" s="142"/>
    </row>
    <row r="586" ht="15.75" customHeight="1">
      <c r="D586" s="191"/>
      <c r="F586" s="191"/>
      <c r="I586" s="142"/>
    </row>
    <row r="587" ht="15.75" customHeight="1">
      <c r="D587" s="191"/>
      <c r="F587" s="191"/>
      <c r="I587" s="142"/>
    </row>
    <row r="588" ht="15.75" customHeight="1">
      <c r="D588" s="191"/>
      <c r="F588" s="191"/>
      <c r="I588" s="142"/>
    </row>
    <row r="589" ht="15.75" customHeight="1">
      <c r="D589" s="191"/>
      <c r="F589" s="191"/>
      <c r="I589" s="142"/>
    </row>
    <row r="590" ht="15.75" customHeight="1">
      <c r="D590" s="191"/>
      <c r="F590" s="191"/>
      <c r="I590" s="142"/>
    </row>
    <row r="591" ht="15.75" customHeight="1">
      <c r="D591" s="191"/>
      <c r="F591" s="191"/>
      <c r="I591" s="142"/>
    </row>
    <row r="592" ht="15.75" customHeight="1">
      <c r="D592" s="191"/>
      <c r="F592" s="191"/>
      <c r="I592" s="142"/>
    </row>
    <row r="593" ht="15.75" customHeight="1">
      <c r="D593" s="191"/>
      <c r="F593" s="191"/>
      <c r="I593" s="142"/>
    </row>
    <row r="594" ht="15.75" customHeight="1">
      <c r="D594" s="191"/>
      <c r="F594" s="191"/>
      <c r="I594" s="142"/>
    </row>
    <row r="595" ht="15.75" customHeight="1">
      <c r="D595" s="191"/>
      <c r="F595" s="191"/>
      <c r="I595" s="142"/>
    </row>
    <row r="596" ht="15.75" customHeight="1">
      <c r="D596" s="191"/>
      <c r="F596" s="191"/>
      <c r="I596" s="142"/>
    </row>
    <row r="597" ht="15.75" customHeight="1">
      <c r="D597" s="191"/>
      <c r="F597" s="191"/>
      <c r="I597" s="142"/>
    </row>
    <row r="598" ht="15.75" customHeight="1">
      <c r="D598" s="191"/>
      <c r="F598" s="191"/>
      <c r="I598" s="142"/>
    </row>
    <row r="599" ht="15.75" customHeight="1">
      <c r="D599" s="191"/>
      <c r="F599" s="191"/>
      <c r="I599" s="142"/>
    </row>
    <row r="600" ht="15.75" customHeight="1">
      <c r="D600" s="191"/>
      <c r="F600" s="191"/>
      <c r="I600" s="142"/>
    </row>
    <row r="601" ht="15.75" customHeight="1">
      <c r="D601" s="191"/>
      <c r="F601" s="191"/>
      <c r="I601" s="142"/>
    </row>
    <row r="602" ht="15.75" customHeight="1">
      <c r="D602" s="191"/>
      <c r="F602" s="191"/>
      <c r="I602" s="142"/>
    </row>
    <row r="603" ht="15.75" customHeight="1">
      <c r="D603" s="191"/>
      <c r="F603" s="191"/>
      <c r="I603" s="142"/>
    </row>
    <row r="604" ht="15.75" customHeight="1">
      <c r="D604" s="191"/>
      <c r="F604" s="191"/>
      <c r="I604" s="142"/>
    </row>
    <row r="605" ht="15.75" customHeight="1">
      <c r="D605" s="191"/>
      <c r="F605" s="191"/>
      <c r="I605" s="142"/>
    </row>
    <row r="606" ht="15.75" customHeight="1">
      <c r="D606" s="191"/>
      <c r="F606" s="191"/>
      <c r="I606" s="142"/>
    </row>
    <row r="607" ht="15.75" customHeight="1">
      <c r="D607" s="191"/>
      <c r="F607" s="191"/>
      <c r="I607" s="142"/>
    </row>
    <row r="608" ht="15.75" customHeight="1">
      <c r="D608" s="191"/>
      <c r="F608" s="191"/>
      <c r="I608" s="142"/>
    </row>
    <row r="609" ht="15.75" customHeight="1">
      <c r="D609" s="191"/>
      <c r="F609" s="191"/>
      <c r="I609" s="142"/>
    </row>
    <row r="610" ht="15.75" customHeight="1">
      <c r="D610" s="191"/>
      <c r="F610" s="191"/>
      <c r="I610" s="142"/>
    </row>
    <row r="611" ht="15.75" customHeight="1">
      <c r="D611" s="191"/>
      <c r="F611" s="191"/>
      <c r="I611" s="142"/>
    </row>
    <row r="612" ht="15.75" customHeight="1">
      <c r="D612" s="191"/>
      <c r="F612" s="191"/>
      <c r="I612" s="142"/>
    </row>
    <row r="613" ht="15.75" customHeight="1">
      <c r="D613" s="191"/>
      <c r="F613" s="191"/>
      <c r="I613" s="142"/>
    </row>
    <row r="614" ht="15.75" customHeight="1">
      <c r="D614" s="191"/>
      <c r="F614" s="191"/>
      <c r="I614" s="142"/>
    </row>
    <row r="615" ht="15.75" customHeight="1">
      <c r="D615" s="191"/>
      <c r="F615" s="191"/>
      <c r="I615" s="142"/>
    </row>
    <row r="616" ht="15.75" customHeight="1">
      <c r="D616" s="191"/>
      <c r="F616" s="191"/>
      <c r="I616" s="142"/>
    </row>
    <row r="617" ht="15.75" customHeight="1">
      <c r="D617" s="191"/>
      <c r="F617" s="191"/>
      <c r="I617" s="142"/>
    </row>
    <row r="618" ht="15.75" customHeight="1">
      <c r="D618" s="191"/>
      <c r="F618" s="191"/>
      <c r="I618" s="142"/>
    </row>
    <row r="619" ht="15.75" customHeight="1">
      <c r="D619" s="191"/>
      <c r="F619" s="191"/>
      <c r="I619" s="142"/>
    </row>
    <row r="620" ht="15.75" customHeight="1">
      <c r="D620" s="191"/>
      <c r="F620" s="191"/>
      <c r="I620" s="142"/>
    </row>
    <row r="621" ht="15.75" customHeight="1">
      <c r="D621" s="191"/>
      <c r="F621" s="191"/>
      <c r="I621" s="142"/>
    </row>
    <row r="622" ht="15.75" customHeight="1">
      <c r="D622" s="191"/>
      <c r="F622" s="191"/>
      <c r="I622" s="142"/>
    </row>
    <row r="623" ht="15.75" customHeight="1">
      <c r="D623" s="191"/>
      <c r="F623" s="191"/>
      <c r="I623" s="142"/>
    </row>
    <row r="624" ht="15.75" customHeight="1">
      <c r="D624" s="191"/>
      <c r="F624" s="191"/>
      <c r="I624" s="142"/>
    </row>
    <row r="625" ht="15.75" customHeight="1">
      <c r="D625" s="191"/>
      <c r="F625" s="191"/>
      <c r="I625" s="142"/>
    </row>
    <row r="626" ht="15.75" customHeight="1">
      <c r="D626" s="191"/>
      <c r="F626" s="191"/>
      <c r="I626" s="142"/>
    </row>
    <row r="627" ht="15.75" customHeight="1">
      <c r="D627" s="191"/>
      <c r="F627" s="191"/>
      <c r="I627" s="142"/>
    </row>
    <row r="628" ht="15.75" customHeight="1">
      <c r="D628" s="191"/>
      <c r="F628" s="191"/>
      <c r="I628" s="142"/>
    </row>
    <row r="629" ht="15.75" customHeight="1">
      <c r="D629" s="191"/>
      <c r="F629" s="191"/>
      <c r="I629" s="142"/>
    </row>
    <row r="630" ht="15.75" customHeight="1">
      <c r="D630" s="191"/>
      <c r="F630" s="191"/>
      <c r="I630" s="142"/>
    </row>
    <row r="631" ht="15.75" customHeight="1">
      <c r="D631" s="191"/>
      <c r="F631" s="191"/>
      <c r="I631" s="142"/>
    </row>
    <row r="632" ht="15.75" customHeight="1">
      <c r="D632" s="191"/>
      <c r="F632" s="191"/>
      <c r="I632" s="142"/>
    </row>
    <row r="633" ht="15.75" customHeight="1">
      <c r="D633" s="191"/>
      <c r="F633" s="191"/>
      <c r="I633" s="142"/>
    </row>
    <row r="634" ht="15.75" customHeight="1">
      <c r="D634" s="191"/>
      <c r="F634" s="191"/>
      <c r="I634" s="142"/>
    </row>
    <row r="635" ht="15.75" customHeight="1">
      <c r="D635" s="191"/>
      <c r="F635" s="191"/>
      <c r="I635" s="142"/>
    </row>
    <row r="636" ht="15.75" customHeight="1">
      <c r="D636" s="191"/>
      <c r="F636" s="191"/>
      <c r="I636" s="142"/>
    </row>
    <row r="637" ht="15.75" customHeight="1">
      <c r="D637" s="191"/>
      <c r="F637" s="191"/>
      <c r="I637" s="142"/>
    </row>
    <row r="638" ht="15.75" customHeight="1">
      <c r="D638" s="191"/>
      <c r="F638" s="191"/>
      <c r="I638" s="142"/>
    </row>
    <row r="639" ht="15.75" customHeight="1">
      <c r="D639" s="191"/>
      <c r="F639" s="191"/>
      <c r="I639" s="142"/>
    </row>
    <row r="640" ht="15.75" customHeight="1">
      <c r="D640" s="191"/>
      <c r="F640" s="191"/>
      <c r="I640" s="142"/>
    </row>
    <row r="641" ht="15.75" customHeight="1">
      <c r="D641" s="191"/>
      <c r="F641" s="191"/>
      <c r="I641" s="142"/>
    </row>
    <row r="642" ht="15.75" customHeight="1">
      <c r="D642" s="191"/>
      <c r="F642" s="191"/>
      <c r="I642" s="142"/>
    </row>
    <row r="643" ht="15.75" customHeight="1">
      <c r="D643" s="191"/>
      <c r="F643" s="191"/>
      <c r="I643" s="142"/>
    </row>
    <row r="644" ht="15.75" customHeight="1">
      <c r="D644" s="191"/>
      <c r="F644" s="191"/>
      <c r="I644" s="142"/>
    </row>
    <row r="645" ht="15.75" customHeight="1">
      <c r="D645" s="191"/>
      <c r="F645" s="191"/>
      <c r="I645" s="142"/>
    </row>
    <row r="646" ht="15.75" customHeight="1">
      <c r="D646" s="191"/>
      <c r="F646" s="191"/>
      <c r="I646" s="142"/>
    </row>
    <row r="647" ht="15.75" customHeight="1">
      <c r="D647" s="191"/>
      <c r="F647" s="191"/>
      <c r="I647" s="142"/>
    </row>
    <row r="648" ht="15.75" customHeight="1">
      <c r="D648" s="191"/>
      <c r="F648" s="191"/>
      <c r="I648" s="142"/>
    </row>
    <row r="649" ht="15.75" customHeight="1">
      <c r="D649" s="191"/>
      <c r="F649" s="191"/>
      <c r="I649" s="142"/>
    </row>
    <row r="650" ht="15.75" customHeight="1">
      <c r="D650" s="191"/>
      <c r="F650" s="191"/>
      <c r="I650" s="142"/>
    </row>
    <row r="651" ht="15.75" customHeight="1">
      <c r="D651" s="191"/>
      <c r="F651" s="191"/>
      <c r="I651" s="142"/>
    </row>
    <row r="652" ht="15.75" customHeight="1">
      <c r="D652" s="191"/>
      <c r="F652" s="191"/>
      <c r="I652" s="142"/>
    </row>
    <row r="653" ht="15.75" customHeight="1">
      <c r="D653" s="191"/>
      <c r="F653" s="191"/>
      <c r="I653" s="142"/>
    </row>
    <row r="654" ht="15.75" customHeight="1">
      <c r="D654" s="191"/>
      <c r="F654" s="191"/>
      <c r="I654" s="142"/>
    </row>
    <row r="655" ht="15.75" customHeight="1">
      <c r="D655" s="191"/>
      <c r="F655" s="191"/>
      <c r="I655" s="142"/>
    </row>
    <row r="656" ht="15.75" customHeight="1">
      <c r="D656" s="191"/>
      <c r="F656" s="191"/>
      <c r="I656" s="142"/>
    </row>
    <row r="657" ht="15.75" customHeight="1">
      <c r="D657" s="191"/>
      <c r="F657" s="191"/>
      <c r="I657" s="142"/>
    </row>
    <row r="658" ht="15.75" customHeight="1">
      <c r="D658" s="191"/>
      <c r="F658" s="191"/>
      <c r="I658" s="142"/>
    </row>
    <row r="659" ht="15.75" customHeight="1">
      <c r="D659" s="191"/>
      <c r="F659" s="191"/>
      <c r="I659" s="142"/>
    </row>
    <row r="660" ht="15.75" customHeight="1">
      <c r="D660" s="191"/>
      <c r="F660" s="191"/>
      <c r="I660" s="142"/>
    </row>
    <row r="661" ht="15.75" customHeight="1">
      <c r="D661" s="191"/>
      <c r="F661" s="191"/>
      <c r="I661" s="142"/>
    </row>
    <row r="662" ht="15.75" customHeight="1">
      <c r="D662" s="191"/>
      <c r="F662" s="191"/>
      <c r="I662" s="142"/>
    </row>
    <row r="663" ht="15.75" customHeight="1">
      <c r="D663" s="191"/>
      <c r="F663" s="191"/>
      <c r="I663" s="142"/>
    </row>
    <row r="664" ht="15.75" customHeight="1">
      <c r="D664" s="191"/>
      <c r="F664" s="191"/>
      <c r="I664" s="142"/>
    </row>
    <row r="665" ht="15.75" customHeight="1">
      <c r="D665" s="191"/>
      <c r="F665" s="191"/>
      <c r="I665" s="142"/>
    </row>
    <row r="666" ht="15.75" customHeight="1">
      <c r="D666" s="191"/>
      <c r="F666" s="191"/>
      <c r="I666" s="142"/>
    </row>
    <row r="667" ht="15.75" customHeight="1">
      <c r="D667" s="191"/>
      <c r="F667" s="191"/>
      <c r="I667" s="142"/>
    </row>
    <row r="668" ht="15.75" customHeight="1">
      <c r="D668" s="191"/>
      <c r="F668" s="191"/>
      <c r="I668" s="142"/>
    </row>
    <row r="669" ht="15.75" customHeight="1">
      <c r="D669" s="191"/>
      <c r="F669" s="191"/>
      <c r="I669" s="142"/>
    </row>
    <row r="670" ht="15.75" customHeight="1">
      <c r="D670" s="191"/>
      <c r="F670" s="191"/>
      <c r="I670" s="142"/>
    </row>
    <row r="671" ht="15.75" customHeight="1">
      <c r="D671" s="191"/>
      <c r="F671" s="191"/>
      <c r="I671" s="142"/>
    </row>
    <row r="672" ht="15.75" customHeight="1">
      <c r="D672" s="191"/>
      <c r="F672" s="191"/>
      <c r="I672" s="142"/>
    </row>
    <row r="673" ht="15.75" customHeight="1">
      <c r="D673" s="191"/>
      <c r="F673" s="191"/>
      <c r="I673" s="142"/>
    </row>
    <row r="674" ht="15.75" customHeight="1">
      <c r="D674" s="191"/>
      <c r="F674" s="191"/>
      <c r="I674" s="142"/>
    </row>
    <row r="675" ht="15.75" customHeight="1">
      <c r="D675" s="191"/>
      <c r="F675" s="191"/>
      <c r="I675" s="142"/>
    </row>
    <row r="676" ht="15.75" customHeight="1">
      <c r="D676" s="191"/>
      <c r="F676" s="191"/>
      <c r="I676" s="142"/>
    </row>
    <row r="677" ht="15.75" customHeight="1">
      <c r="D677" s="191"/>
      <c r="F677" s="191"/>
      <c r="I677" s="142"/>
    </row>
    <row r="678" ht="15.75" customHeight="1">
      <c r="D678" s="191"/>
      <c r="F678" s="191"/>
      <c r="I678" s="142"/>
    </row>
    <row r="679" ht="15.75" customHeight="1">
      <c r="D679" s="191"/>
      <c r="F679" s="191"/>
      <c r="I679" s="142"/>
    </row>
    <row r="680" ht="15.75" customHeight="1">
      <c r="D680" s="191"/>
      <c r="F680" s="191"/>
      <c r="I680" s="142"/>
    </row>
    <row r="681" ht="15.75" customHeight="1">
      <c r="D681" s="191"/>
      <c r="F681" s="191"/>
      <c r="I681" s="142"/>
    </row>
    <row r="682" ht="15.75" customHeight="1">
      <c r="D682" s="191"/>
      <c r="F682" s="191"/>
      <c r="I682" s="142"/>
    </row>
    <row r="683" ht="15.75" customHeight="1">
      <c r="D683" s="191"/>
      <c r="F683" s="191"/>
      <c r="I683" s="142"/>
    </row>
    <row r="684" ht="15.75" customHeight="1">
      <c r="D684" s="191"/>
      <c r="F684" s="191"/>
      <c r="I684" s="142"/>
    </row>
    <row r="685" ht="15.75" customHeight="1">
      <c r="D685" s="191"/>
      <c r="F685" s="191"/>
      <c r="I685" s="142"/>
    </row>
    <row r="686" ht="15.75" customHeight="1">
      <c r="D686" s="191"/>
      <c r="F686" s="191"/>
      <c r="I686" s="142"/>
    </row>
    <row r="687" ht="15.75" customHeight="1">
      <c r="D687" s="191"/>
      <c r="F687" s="191"/>
      <c r="I687" s="142"/>
    </row>
    <row r="688" ht="15.75" customHeight="1">
      <c r="D688" s="191"/>
      <c r="F688" s="191"/>
      <c r="I688" s="142"/>
    </row>
    <row r="689" ht="15.75" customHeight="1">
      <c r="D689" s="191"/>
      <c r="F689" s="191"/>
      <c r="I689" s="142"/>
    </row>
    <row r="690" ht="15.75" customHeight="1">
      <c r="D690" s="191"/>
      <c r="F690" s="191"/>
      <c r="I690" s="142"/>
    </row>
    <row r="691" ht="15.75" customHeight="1">
      <c r="D691" s="191"/>
      <c r="F691" s="191"/>
      <c r="I691" s="142"/>
    </row>
    <row r="692" ht="15.75" customHeight="1">
      <c r="D692" s="191"/>
      <c r="F692" s="191"/>
      <c r="I692" s="142"/>
    </row>
    <row r="693" ht="15.75" customHeight="1">
      <c r="D693" s="191"/>
      <c r="F693" s="191"/>
      <c r="I693" s="142"/>
    </row>
    <row r="694" ht="15.75" customHeight="1">
      <c r="D694" s="191"/>
      <c r="F694" s="191"/>
      <c r="I694" s="142"/>
    </row>
    <row r="695" ht="15.75" customHeight="1">
      <c r="D695" s="191"/>
      <c r="F695" s="191"/>
      <c r="I695" s="142"/>
    </row>
    <row r="696" ht="15.75" customHeight="1">
      <c r="D696" s="191"/>
      <c r="F696" s="191"/>
      <c r="I696" s="142"/>
    </row>
    <row r="697" ht="15.75" customHeight="1">
      <c r="D697" s="191"/>
      <c r="F697" s="191"/>
      <c r="I697" s="142"/>
    </row>
    <row r="698" ht="15.75" customHeight="1">
      <c r="D698" s="191"/>
      <c r="F698" s="191"/>
      <c r="I698" s="142"/>
    </row>
    <row r="699" ht="15.75" customHeight="1">
      <c r="D699" s="191"/>
      <c r="F699" s="191"/>
      <c r="I699" s="142"/>
    </row>
    <row r="700" ht="15.75" customHeight="1">
      <c r="D700" s="191"/>
      <c r="F700" s="191"/>
      <c r="I700" s="142"/>
    </row>
    <row r="701" ht="15.75" customHeight="1">
      <c r="D701" s="191"/>
      <c r="F701" s="191"/>
      <c r="I701" s="142"/>
    </row>
    <row r="702" ht="15.75" customHeight="1">
      <c r="D702" s="191"/>
      <c r="F702" s="191"/>
      <c r="I702" s="142"/>
    </row>
    <row r="703" ht="15.75" customHeight="1">
      <c r="D703" s="191"/>
      <c r="F703" s="191"/>
      <c r="I703" s="142"/>
    </row>
    <row r="704" ht="15.75" customHeight="1">
      <c r="D704" s="191"/>
      <c r="F704" s="191"/>
      <c r="I704" s="142"/>
    </row>
    <row r="705" ht="15.75" customHeight="1">
      <c r="D705" s="191"/>
      <c r="F705" s="191"/>
      <c r="I705" s="142"/>
    </row>
    <row r="706" ht="15.75" customHeight="1">
      <c r="D706" s="191"/>
      <c r="F706" s="191"/>
      <c r="I706" s="142"/>
    </row>
    <row r="707" ht="15.75" customHeight="1">
      <c r="D707" s="191"/>
      <c r="F707" s="191"/>
      <c r="I707" s="142"/>
    </row>
    <row r="708" ht="15.75" customHeight="1">
      <c r="D708" s="191"/>
      <c r="F708" s="191"/>
      <c r="I708" s="142"/>
    </row>
    <row r="709" ht="15.75" customHeight="1">
      <c r="D709" s="191"/>
      <c r="F709" s="191"/>
      <c r="I709" s="142"/>
    </row>
    <row r="710" ht="15.75" customHeight="1">
      <c r="D710" s="191"/>
      <c r="F710" s="191"/>
      <c r="I710" s="142"/>
    </row>
    <row r="711" ht="15.75" customHeight="1">
      <c r="D711" s="191"/>
      <c r="F711" s="191"/>
      <c r="I711" s="142"/>
    </row>
    <row r="712" ht="15.75" customHeight="1">
      <c r="D712" s="191"/>
      <c r="F712" s="191"/>
      <c r="I712" s="142"/>
    </row>
    <row r="713" ht="15.75" customHeight="1">
      <c r="D713" s="191"/>
      <c r="F713" s="191"/>
      <c r="I713" s="142"/>
    </row>
    <row r="714" ht="15.75" customHeight="1">
      <c r="D714" s="191"/>
      <c r="F714" s="191"/>
      <c r="I714" s="142"/>
    </row>
    <row r="715" ht="15.75" customHeight="1">
      <c r="D715" s="191"/>
      <c r="F715" s="191"/>
      <c r="I715" s="142"/>
    </row>
    <row r="716" ht="15.75" customHeight="1">
      <c r="D716" s="191"/>
      <c r="F716" s="191"/>
      <c r="I716" s="142"/>
    </row>
    <row r="717" ht="15.75" customHeight="1">
      <c r="D717" s="191"/>
      <c r="F717" s="191"/>
      <c r="I717" s="142"/>
    </row>
    <row r="718" ht="15.75" customHeight="1">
      <c r="D718" s="191"/>
      <c r="F718" s="191"/>
      <c r="I718" s="142"/>
    </row>
    <row r="719" ht="15.75" customHeight="1">
      <c r="D719" s="191"/>
      <c r="F719" s="191"/>
      <c r="I719" s="142"/>
    </row>
    <row r="720" ht="15.75" customHeight="1">
      <c r="D720" s="191"/>
      <c r="F720" s="191"/>
      <c r="I720" s="142"/>
    </row>
    <row r="721" ht="15.75" customHeight="1">
      <c r="D721" s="191"/>
      <c r="F721" s="191"/>
      <c r="I721" s="142"/>
    </row>
    <row r="722" ht="15.75" customHeight="1">
      <c r="D722" s="191"/>
      <c r="F722" s="191"/>
      <c r="I722" s="142"/>
    </row>
    <row r="723" ht="15.75" customHeight="1">
      <c r="D723" s="191"/>
      <c r="F723" s="191"/>
      <c r="I723" s="142"/>
    </row>
    <row r="724" ht="15.75" customHeight="1">
      <c r="D724" s="191"/>
      <c r="F724" s="191"/>
      <c r="I724" s="142"/>
    </row>
    <row r="725" ht="15.75" customHeight="1">
      <c r="D725" s="191"/>
      <c r="F725" s="191"/>
      <c r="I725" s="142"/>
    </row>
    <row r="726" ht="15.75" customHeight="1">
      <c r="D726" s="191"/>
      <c r="F726" s="191"/>
      <c r="I726" s="142"/>
    </row>
    <row r="727" ht="15.75" customHeight="1">
      <c r="D727" s="191"/>
      <c r="F727" s="191"/>
      <c r="I727" s="142"/>
    </row>
    <row r="728" ht="15.75" customHeight="1">
      <c r="D728" s="191"/>
      <c r="F728" s="191"/>
      <c r="I728" s="142"/>
    </row>
    <row r="729" ht="15.75" customHeight="1">
      <c r="D729" s="191"/>
      <c r="F729" s="191"/>
      <c r="I729" s="142"/>
    </row>
    <row r="730" ht="15.75" customHeight="1">
      <c r="D730" s="191"/>
      <c r="F730" s="191"/>
      <c r="I730" s="142"/>
    </row>
    <row r="731" ht="15.75" customHeight="1">
      <c r="D731" s="191"/>
      <c r="F731" s="191"/>
      <c r="I731" s="142"/>
    </row>
    <row r="732" ht="15.75" customHeight="1">
      <c r="D732" s="191"/>
      <c r="F732" s="191"/>
      <c r="I732" s="142"/>
    </row>
    <row r="733" ht="15.75" customHeight="1">
      <c r="D733" s="191"/>
      <c r="F733" s="191"/>
      <c r="I733" s="142"/>
    </row>
    <row r="734" ht="15.75" customHeight="1">
      <c r="D734" s="191"/>
      <c r="F734" s="191"/>
      <c r="I734" s="142"/>
    </row>
    <row r="735" ht="15.75" customHeight="1">
      <c r="D735" s="191"/>
      <c r="F735" s="191"/>
      <c r="I735" s="142"/>
    </row>
    <row r="736" ht="15.75" customHeight="1">
      <c r="D736" s="191"/>
      <c r="F736" s="191"/>
      <c r="I736" s="142"/>
    </row>
    <row r="737" ht="15.75" customHeight="1">
      <c r="D737" s="191"/>
      <c r="F737" s="191"/>
      <c r="I737" s="142"/>
    </row>
    <row r="738" ht="15.75" customHeight="1">
      <c r="D738" s="191"/>
      <c r="F738" s="191"/>
      <c r="I738" s="142"/>
    </row>
    <row r="739" ht="15.75" customHeight="1">
      <c r="D739" s="191"/>
      <c r="F739" s="191"/>
      <c r="I739" s="142"/>
    </row>
    <row r="740" ht="15.75" customHeight="1">
      <c r="D740" s="191"/>
      <c r="F740" s="191"/>
      <c r="I740" s="142"/>
    </row>
    <row r="741" ht="15.75" customHeight="1">
      <c r="D741" s="191"/>
      <c r="F741" s="191"/>
      <c r="I741" s="142"/>
    </row>
    <row r="742" ht="15.75" customHeight="1">
      <c r="D742" s="191"/>
      <c r="F742" s="191"/>
      <c r="I742" s="142"/>
    </row>
    <row r="743" ht="15.75" customHeight="1">
      <c r="D743" s="191"/>
      <c r="F743" s="191"/>
      <c r="I743" s="142"/>
    </row>
    <row r="744" ht="15.75" customHeight="1">
      <c r="D744" s="191"/>
      <c r="F744" s="191"/>
      <c r="I744" s="142"/>
    </row>
    <row r="745" ht="15.75" customHeight="1">
      <c r="D745" s="191"/>
      <c r="F745" s="191"/>
      <c r="I745" s="142"/>
    </row>
    <row r="746" ht="15.75" customHeight="1">
      <c r="D746" s="191"/>
      <c r="F746" s="191"/>
      <c r="I746" s="142"/>
    </row>
    <row r="747" ht="15.75" customHeight="1">
      <c r="D747" s="191"/>
      <c r="F747" s="191"/>
      <c r="I747" s="142"/>
    </row>
    <row r="748" ht="15.75" customHeight="1">
      <c r="D748" s="191"/>
      <c r="F748" s="191"/>
      <c r="I748" s="142"/>
    </row>
    <row r="749" ht="15.75" customHeight="1">
      <c r="D749" s="191"/>
      <c r="F749" s="191"/>
      <c r="I749" s="142"/>
    </row>
    <row r="750" ht="15.75" customHeight="1">
      <c r="D750" s="191"/>
      <c r="F750" s="191"/>
      <c r="I750" s="142"/>
    </row>
    <row r="751" ht="15.75" customHeight="1">
      <c r="D751" s="191"/>
      <c r="F751" s="191"/>
      <c r="I751" s="142"/>
    </row>
    <row r="752" ht="15.75" customHeight="1">
      <c r="D752" s="191"/>
      <c r="F752" s="191"/>
      <c r="I752" s="142"/>
    </row>
    <row r="753" ht="15.75" customHeight="1">
      <c r="D753" s="191"/>
      <c r="F753" s="191"/>
      <c r="I753" s="142"/>
    </row>
    <row r="754" ht="15.75" customHeight="1">
      <c r="D754" s="191"/>
      <c r="F754" s="191"/>
      <c r="I754" s="142"/>
    </row>
    <row r="755" ht="15.75" customHeight="1">
      <c r="D755" s="191"/>
      <c r="F755" s="191"/>
      <c r="I755" s="142"/>
    </row>
    <row r="756" ht="15.75" customHeight="1">
      <c r="D756" s="191"/>
      <c r="F756" s="191"/>
      <c r="I756" s="142"/>
    </row>
    <row r="757" ht="15.75" customHeight="1">
      <c r="D757" s="191"/>
      <c r="F757" s="191"/>
      <c r="I757" s="142"/>
    </row>
    <row r="758" ht="15.75" customHeight="1">
      <c r="D758" s="191"/>
      <c r="F758" s="191"/>
      <c r="I758" s="142"/>
    </row>
    <row r="759" ht="15.75" customHeight="1">
      <c r="D759" s="191"/>
      <c r="F759" s="191"/>
      <c r="I759" s="142"/>
    </row>
    <row r="760" ht="15.75" customHeight="1">
      <c r="D760" s="191"/>
      <c r="F760" s="191"/>
      <c r="I760" s="142"/>
    </row>
    <row r="761" ht="15.75" customHeight="1">
      <c r="D761" s="191"/>
      <c r="F761" s="191"/>
      <c r="I761" s="142"/>
    </row>
    <row r="762" ht="15.75" customHeight="1">
      <c r="D762" s="191"/>
      <c r="F762" s="191"/>
      <c r="I762" s="142"/>
    </row>
    <row r="763" ht="15.75" customHeight="1">
      <c r="D763" s="191"/>
      <c r="F763" s="191"/>
      <c r="I763" s="142"/>
    </row>
    <row r="764" ht="15.75" customHeight="1">
      <c r="D764" s="191"/>
      <c r="F764" s="191"/>
      <c r="I764" s="142"/>
    </row>
    <row r="765" ht="15.75" customHeight="1">
      <c r="D765" s="191"/>
      <c r="F765" s="191"/>
      <c r="I765" s="142"/>
    </row>
    <row r="766" ht="15.75" customHeight="1">
      <c r="D766" s="191"/>
      <c r="F766" s="191"/>
      <c r="I766" s="142"/>
    </row>
    <row r="767" ht="15.75" customHeight="1">
      <c r="D767" s="191"/>
      <c r="F767" s="191"/>
      <c r="I767" s="142"/>
    </row>
    <row r="768" ht="15.75" customHeight="1">
      <c r="D768" s="191"/>
      <c r="F768" s="191"/>
      <c r="I768" s="142"/>
    </row>
    <row r="769" ht="15.75" customHeight="1">
      <c r="D769" s="191"/>
      <c r="F769" s="191"/>
      <c r="I769" s="142"/>
    </row>
    <row r="770" ht="15.75" customHeight="1">
      <c r="D770" s="191"/>
      <c r="F770" s="191"/>
      <c r="I770" s="142"/>
    </row>
    <row r="771" ht="15.75" customHeight="1">
      <c r="D771" s="191"/>
      <c r="F771" s="191"/>
      <c r="I771" s="142"/>
    </row>
    <row r="772" ht="15.75" customHeight="1">
      <c r="D772" s="191"/>
      <c r="F772" s="191"/>
      <c r="I772" s="142"/>
    </row>
    <row r="773" ht="15.75" customHeight="1">
      <c r="D773" s="191"/>
      <c r="F773" s="191"/>
      <c r="I773" s="142"/>
    </row>
    <row r="774" ht="15.75" customHeight="1">
      <c r="D774" s="191"/>
      <c r="F774" s="191"/>
      <c r="I774" s="142"/>
    </row>
    <row r="775" ht="15.75" customHeight="1">
      <c r="D775" s="191"/>
      <c r="F775" s="191"/>
      <c r="I775" s="142"/>
    </row>
    <row r="776" ht="15.75" customHeight="1">
      <c r="D776" s="191"/>
      <c r="F776" s="191"/>
      <c r="I776" s="142"/>
    </row>
    <row r="777" ht="15.75" customHeight="1">
      <c r="D777" s="191"/>
      <c r="F777" s="191"/>
      <c r="I777" s="142"/>
    </row>
    <row r="778" ht="15.75" customHeight="1">
      <c r="D778" s="191"/>
      <c r="F778" s="191"/>
      <c r="I778" s="142"/>
    </row>
    <row r="779" ht="15.75" customHeight="1">
      <c r="D779" s="191"/>
      <c r="F779" s="191"/>
      <c r="I779" s="142"/>
    </row>
    <row r="780" ht="15.75" customHeight="1">
      <c r="D780" s="191"/>
      <c r="F780" s="191"/>
      <c r="I780" s="142"/>
    </row>
    <row r="781" ht="15.75" customHeight="1">
      <c r="D781" s="191"/>
      <c r="F781" s="191"/>
      <c r="I781" s="142"/>
    </row>
    <row r="782" ht="15.75" customHeight="1">
      <c r="D782" s="191"/>
      <c r="F782" s="191"/>
      <c r="I782" s="142"/>
    </row>
    <row r="783" ht="15.75" customHeight="1">
      <c r="D783" s="191"/>
      <c r="F783" s="191"/>
      <c r="I783" s="142"/>
    </row>
    <row r="784" ht="15.75" customHeight="1">
      <c r="D784" s="191"/>
      <c r="F784" s="191"/>
      <c r="I784" s="142"/>
    </row>
    <row r="785" ht="15.75" customHeight="1">
      <c r="D785" s="191"/>
      <c r="F785" s="191"/>
      <c r="I785" s="142"/>
    </row>
    <row r="786" ht="15.75" customHeight="1">
      <c r="D786" s="191"/>
      <c r="F786" s="191"/>
      <c r="I786" s="142"/>
    </row>
    <row r="787" ht="15.75" customHeight="1">
      <c r="D787" s="191"/>
      <c r="F787" s="191"/>
      <c r="I787" s="142"/>
    </row>
    <row r="788" ht="15.75" customHeight="1">
      <c r="D788" s="191"/>
      <c r="F788" s="191"/>
      <c r="I788" s="142"/>
    </row>
    <row r="789" ht="15.75" customHeight="1">
      <c r="D789" s="191"/>
      <c r="F789" s="191"/>
      <c r="I789" s="142"/>
    </row>
    <row r="790" ht="15.75" customHeight="1">
      <c r="D790" s="191"/>
      <c r="F790" s="191"/>
      <c r="I790" s="142"/>
    </row>
    <row r="791" ht="15.75" customHeight="1">
      <c r="D791" s="191"/>
      <c r="F791" s="191"/>
      <c r="I791" s="142"/>
    </row>
    <row r="792" ht="15.75" customHeight="1">
      <c r="D792" s="191"/>
      <c r="F792" s="191"/>
      <c r="I792" s="142"/>
    </row>
    <row r="793" ht="15.75" customHeight="1">
      <c r="D793" s="191"/>
      <c r="F793" s="191"/>
      <c r="I793" s="142"/>
    </row>
    <row r="794" ht="15.75" customHeight="1">
      <c r="D794" s="191"/>
      <c r="F794" s="191"/>
      <c r="I794" s="142"/>
    </row>
    <row r="795" ht="15.75" customHeight="1">
      <c r="D795" s="191"/>
      <c r="F795" s="191"/>
      <c r="I795" s="142"/>
    </row>
    <row r="796" ht="15.75" customHeight="1">
      <c r="D796" s="191"/>
      <c r="F796" s="191"/>
      <c r="I796" s="142"/>
    </row>
    <row r="797" ht="15.75" customHeight="1">
      <c r="D797" s="191"/>
      <c r="F797" s="191"/>
      <c r="I797" s="142"/>
    </row>
    <row r="798" ht="15.75" customHeight="1">
      <c r="D798" s="191"/>
      <c r="F798" s="191"/>
      <c r="I798" s="142"/>
    </row>
    <row r="799" ht="15.75" customHeight="1">
      <c r="D799" s="191"/>
      <c r="F799" s="191"/>
      <c r="I799" s="142"/>
    </row>
    <row r="800" ht="15.75" customHeight="1">
      <c r="D800" s="191"/>
      <c r="F800" s="191"/>
      <c r="I800" s="142"/>
    </row>
    <row r="801" ht="15.75" customHeight="1">
      <c r="D801" s="191"/>
      <c r="F801" s="191"/>
      <c r="I801" s="142"/>
    </row>
    <row r="802" ht="15.75" customHeight="1">
      <c r="D802" s="191"/>
      <c r="F802" s="191"/>
      <c r="I802" s="142"/>
    </row>
    <row r="803" ht="15.75" customHeight="1">
      <c r="D803" s="191"/>
      <c r="F803" s="191"/>
      <c r="I803" s="142"/>
    </row>
    <row r="804" ht="15.75" customHeight="1">
      <c r="D804" s="191"/>
      <c r="F804" s="191"/>
      <c r="I804" s="142"/>
    </row>
    <row r="805" ht="15.75" customHeight="1">
      <c r="D805" s="191"/>
      <c r="F805" s="191"/>
      <c r="I805" s="142"/>
    </row>
    <row r="806" ht="15.75" customHeight="1">
      <c r="D806" s="191"/>
      <c r="F806" s="191"/>
      <c r="I806" s="142"/>
    </row>
    <row r="807" ht="15.75" customHeight="1">
      <c r="D807" s="191"/>
      <c r="F807" s="191"/>
      <c r="I807" s="142"/>
    </row>
    <row r="808" ht="15.75" customHeight="1">
      <c r="D808" s="191"/>
      <c r="F808" s="191"/>
      <c r="I808" s="142"/>
    </row>
    <row r="809" ht="15.75" customHeight="1">
      <c r="D809" s="191"/>
      <c r="F809" s="191"/>
      <c r="I809" s="142"/>
    </row>
    <row r="810" ht="15.75" customHeight="1">
      <c r="D810" s="191"/>
      <c r="F810" s="191"/>
      <c r="I810" s="142"/>
    </row>
    <row r="811" ht="15.75" customHeight="1">
      <c r="D811" s="191"/>
      <c r="F811" s="191"/>
      <c r="I811" s="142"/>
    </row>
    <row r="812" ht="15.75" customHeight="1">
      <c r="D812" s="191"/>
      <c r="F812" s="191"/>
      <c r="I812" s="142"/>
    </row>
    <row r="813" ht="15.75" customHeight="1">
      <c r="D813" s="191"/>
      <c r="F813" s="191"/>
      <c r="I813" s="142"/>
    </row>
    <row r="814" ht="15.75" customHeight="1">
      <c r="D814" s="191"/>
      <c r="F814" s="191"/>
      <c r="I814" s="142"/>
    </row>
    <row r="815" ht="15.75" customHeight="1">
      <c r="D815" s="191"/>
      <c r="F815" s="191"/>
      <c r="I815" s="142"/>
    </row>
    <row r="816" ht="15.75" customHeight="1">
      <c r="D816" s="191"/>
      <c r="F816" s="191"/>
      <c r="I816" s="142"/>
    </row>
    <row r="817" ht="15.75" customHeight="1">
      <c r="D817" s="191"/>
      <c r="F817" s="191"/>
      <c r="I817" s="142"/>
    </row>
    <row r="818" ht="15.75" customHeight="1">
      <c r="D818" s="191"/>
      <c r="F818" s="191"/>
      <c r="I818" s="142"/>
    </row>
    <row r="819" ht="15.75" customHeight="1">
      <c r="D819" s="191"/>
      <c r="F819" s="191"/>
      <c r="I819" s="142"/>
    </row>
    <row r="820" ht="15.75" customHeight="1">
      <c r="D820" s="191"/>
      <c r="F820" s="191"/>
      <c r="I820" s="142"/>
    </row>
    <row r="821" ht="15.75" customHeight="1">
      <c r="D821" s="191"/>
      <c r="F821" s="191"/>
      <c r="I821" s="142"/>
    </row>
    <row r="822" ht="15.75" customHeight="1">
      <c r="D822" s="191"/>
      <c r="F822" s="191"/>
      <c r="I822" s="142"/>
    </row>
    <row r="823" ht="15.75" customHeight="1">
      <c r="D823" s="191"/>
      <c r="F823" s="191"/>
      <c r="I823" s="142"/>
    </row>
    <row r="824" ht="15.75" customHeight="1">
      <c r="D824" s="191"/>
      <c r="F824" s="191"/>
      <c r="I824" s="142"/>
    </row>
    <row r="825" ht="15.75" customHeight="1">
      <c r="D825" s="191"/>
      <c r="F825" s="191"/>
      <c r="I825" s="142"/>
    </row>
    <row r="826" ht="15.75" customHeight="1">
      <c r="D826" s="191"/>
      <c r="F826" s="191"/>
      <c r="I826" s="142"/>
    </row>
    <row r="827" ht="15.75" customHeight="1">
      <c r="D827" s="191"/>
      <c r="F827" s="191"/>
      <c r="I827" s="142"/>
    </row>
    <row r="828" ht="15.75" customHeight="1">
      <c r="D828" s="191"/>
      <c r="F828" s="191"/>
      <c r="I828" s="142"/>
    </row>
    <row r="829" ht="15.75" customHeight="1">
      <c r="D829" s="191"/>
      <c r="F829" s="191"/>
      <c r="I829" s="142"/>
    </row>
    <row r="830" ht="15.75" customHeight="1">
      <c r="D830" s="191"/>
      <c r="F830" s="191"/>
      <c r="I830" s="142"/>
    </row>
    <row r="831" ht="15.75" customHeight="1">
      <c r="D831" s="191"/>
      <c r="F831" s="191"/>
      <c r="I831" s="142"/>
    </row>
    <row r="832" ht="15.75" customHeight="1">
      <c r="D832" s="191"/>
      <c r="F832" s="191"/>
      <c r="I832" s="142"/>
    </row>
    <row r="833" ht="15.75" customHeight="1">
      <c r="D833" s="191"/>
      <c r="F833" s="191"/>
      <c r="I833" s="142"/>
    </row>
    <row r="834" ht="15.75" customHeight="1">
      <c r="D834" s="191"/>
      <c r="F834" s="191"/>
      <c r="I834" s="142"/>
    </row>
    <row r="835" ht="15.75" customHeight="1">
      <c r="D835" s="191"/>
      <c r="F835" s="191"/>
      <c r="I835" s="142"/>
    </row>
    <row r="836" ht="15.75" customHeight="1">
      <c r="D836" s="191"/>
      <c r="F836" s="191"/>
      <c r="I836" s="142"/>
    </row>
    <row r="837" ht="15.75" customHeight="1">
      <c r="D837" s="191"/>
      <c r="F837" s="191"/>
      <c r="I837" s="142"/>
    </row>
    <row r="838" ht="15.75" customHeight="1">
      <c r="D838" s="191"/>
      <c r="F838" s="191"/>
      <c r="I838" s="142"/>
    </row>
    <row r="839" ht="15.75" customHeight="1">
      <c r="D839" s="191"/>
      <c r="F839" s="191"/>
      <c r="I839" s="142"/>
    </row>
    <row r="840" ht="15.75" customHeight="1">
      <c r="D840" s="191"/>
      <c r="F840" s="191"/>
      <c r="I840" s="142"/>
    </row>
    <row r="841" ht="15.75" customHeight="1">
      <c r="D841" s="191"/>
      <c r="F841" s="191"/>
      <c r="I841" s="142"/>
    </row>
    <row r="842" ht="15.75" customHeight="1">
      <c r="D842" s="191"/>
      <c r="F842" s="191"/>
      <c r="I842" s="142"/>
    </row>
    <row r="843" ht="15.75" customHeight="1">
      <c r="D843" s="191"/>
      <c r="F843" s="191"/>
      <c r="I843" s="142"/>
    </row>
    <row r="844" ht="15.75" customHeight="1">
      <c r="D844" s="191"/>
      <c r="F844" s="191"/>
      <c r="I844" s="142"/>
    </row>
    <row r="845" ht="15.75" customHeight="1">
      <c r="D845" s="191"/>
      <c r="F845" s="191"/>
      <c r="I845" s="142"/>
    </row>
    <row r="846" ht="15.75" customHeight="1">
      <c r="D846" s="191"/>
      <c r="F846" s="191"/>
      <c r="I846" s="142"/>
    </row>
    <row r="847" ht="15.75" customHeight="1">
      <c r="D847" s="191"/>
      <c r="F847" s="191"/>
      <c r="I847" s="142"/>
    </row>
    <row r="848" ht="15.75" customHeight="1">
      <c r="D848" s="191"/>
      <c r="F848" s="191"/>
      <c r="I848" s="142"/>
    </row>
    <row r="849" ht="15.75" customHeight="1">
      <c r="D849" s="191"/>
      <c r="F849" s="191"/>
      <c r="I849" s="142"/>
    </row>
    <row r="850" ht="15.75" customHeight="1">
      <c r="D850" s="191"/>
      <c r="F850" s="191"/>
      <c r="I850" s="142"/>
    </row>
    <row r="851" ht="15.75" customHeight="1">
      <c r="D851" s="191"/>
      <c r="F851" s="191"/>
      <c r="I851" s="142"/>
    </row>
    <row r="852" ht="15.75" customHeight="1">
      <c r="D852" s="191"/>
      <c r="F852" s="191"/>
      <c r="I852" s="142"/>
    </row>
    <row r="853" ht="15.75" customHeight="1">
      <c r="D853" s="191"/>
      <c r="F853" s="191"/>
      <c r="I853" s="142"/>
    </row>
    <row r="854" ht="15.75" customHeight="1">
      <c r="D854" s="191"/>
      <c r="F854" s="191"/>
      <c r="I854" s="142"/>
    </row>
    <row r="855" ht="15.75" customHeight="1">
      <c r="D855" s="191"/>
      <c r="F855" s="191"/>
      <c r="I855" s="142"/>
    </row>
    <row r="856" ht="15.75" customHeight="1">
      <c r="D856" s="191"/>
      <c r="F856" s="191"/>
      <c r="I856" s="142"/>
    </row>
    <row r="857" ht="15.75" customHeight="1">
      <c r="D857" s="191"/>
      <c r="F857" s="191"/>
      <c r="I857" s="142"/>
    </row>
    <row r="858" ht="15.75" customHeight="1">
      <c r="D858" s="191"/>
      <c r="F858" s="191"/>
      <c r="I858" s="142"/>
    </row>
    <row r="859" ht="15.75" customHeight="1">
      <c r="D859" s="191"/>
      <c r="F859" s="191"/>
      <c r="I859" s="142"/>
    </row>
    <row r="860" ht="15.75" customHeight="1">
      <c r="D860" s="191"/>
      <c r="F860" s="191"/>
      <c r="I860" s="142"/>
    </row>
    <row r="861" ht="15.75" customHeight="1">
      <c r="D861" s="191"/>
      <c r="F861" s="191"/>
      <c r="I861" s="142"/>
    </row>
    <row r="862" ht="15.75" customHeight="1">
      <c r="D862" s="191"/>
      <c r="F862" s="191"/>
      <c r="I862" s="142"/>
    </row>
    <row r="863" ht="15.75" customHeight="1">
      <c r="D863" s="191"/>
      <c r="F863" s="191"/>
      <c r="I863" s="142"/>
    </row>
    <row r="864" ht="15.75" customHeight="1">
      <c r="D864" s="191"/>
      <c r="F864" s="191"/>
      <c r="I864" s="142"/>
    </row>
    <row r="865" ht="15.75" customHeight="1">
      <c r="D865" s="191"/>
      <c r="F865" s="191"/>
      <c r="I865" s="142"/>
    </row>
    <row r="866" ht="15.75" customHeight="1">
      <c r="D866" s="191"/>
      <c r="F866" s="191"/>
      <c r="I866" s="142"/>
    </row>
    <row r="867" ht="15.75" customHeight="1">
      <c r="D867" s="191"/>
      <c r="F867" s="191"/>
      <c r="I867" s="142"/>
    </row>
    <row r="868" ht="15.75" customHeight="1">
      <c r="D868" s="191"/>
      <c r="F868" s="191"/>
      <c r="I868" s="142"/>
    </row>
    <row r="869" ht="15.75" customHeight="1">
      <c r="D869" s="191"/>
      <c r="F869" s="191"/>
      <c r="I869" s="142"/>
    </row>
    <row r="870" ht="15.75" customHeight="1">
      <c r="D870" s="191"/>
      <c r="F870" s="191"/>
      <c r="I870" s="142"/>
    </row>
    <row r="871" ht="15.75" customHeight="1">
      <c r="D871" s="191"/>
      <c r="F871" s="191"/>
      <c r="I871" s="142"/>
    </row>
    <row r="872" ht="15.75" customHeight="1">
      <c r="D872" s="191"/>
      <c r="F872" s="191"/>
      <c r="I872" s="142"/>
    </row>
    <row r="873" ht="15.75" customHeight="1">
      <c r="D873" s="191"/>
      <c r="F873" s="191"/>
      <c r="I873" s="142"/>
    </row>
    <row r="874" ht="15.75" customHeight="1">
      <c r="D874" s="191"/>
      <c r="F874" s="191"/>
      <c r="I874" s="142"/>
    </row>
    <row r="875" ht="15.75" customHeight="1">
      <c r="D875" s="191"/>
      <c r="F875" s="191"/>
      <c r="I875" s="142"/>
    </row>
    <row r="876" ht="15.75" customHeight="1">
      <c r="D876" s="191"/>
      <c r="F876" s="191"/>
      <c r="I876" s="142"/>
    </row>
    <row r="877" ht="15.75" customHeight="1">
      <c r="D877" s="191"/>
      <c r="F877" s="191"/>
      <c r="I877" s="142"/>
    </row>
    <row r="878" ht="15.75" customHeight="1">
      <c r="D878" s="191"/>
      <c r="F878" s="191"/>
      <c r="I878" s="142"/>
    </row>
    <row r="879" ht="15.75" customHeight="1">
      <c r="D879" s="191"/>
      <c r="F879" s="191"/>
      <c r="I879" s="142"/>
    </row>
    <row r="880" ht="15.75" customHeight="1">
      <c r="D880" s="191"/>
      <c r="F880" s="191"/>
      <c r="I880" s="142"/>
    </row>
    <row r="881" ht="15.75" customHeight="1">
      <c r="D881" s="191"/>
      <c r="F881" s="191"/>
      <c r="I881" s="142"/>
    </row>
    <row r="882" ht="15.75" customHeight="1">
      <c r="D882" s="191"/>
      <c r="F882" s="191"/>
      <c r="I882" s="142"/>
    </row>
    <row r="883" ht="15.75" customHeight="1">
      <c r="D883" s="191"/>
      <c r="F883" s="191"/>
      <c r="I883" s="142"/>
    </row>
    <row r="884" ht="15.75" customHeight="1">
      <c r="D884" s="191"/>
      <c r="F884" s="191"/>
      <c r="I884" s="142"/>
    </row>
    <row r="885" ht="15.75" customHeight="1">
      <c r="D885" s="191"/>
      <c r="F885" s="191"/>
      <c r="I885" s="142"/>
    </row>
    <row r="886" ht="15.75" customHeight="1">
      <c r="D886" s="191"/>
      <c r="F886" s="191"/>
      <c r="I886" s="142"/>
    </row>
    <row r="887" ht="15.75" customHeight="1">
      <c r="D887" s="191"/>
      <c r="F887" s="191"/>
      <c r="I887" s="142"/>
    </row>
    <row r="888" ht="15.75" customHeight="1">
      <c r="D888" s="191"/>
      <c r="F888" s="191"/>
      <c r="I888" s="142"/>
    </row>
    <row r="889" ht="15.75" customHeight="1">
      <c r="D889" s="191"/>
      <c r="F889" s="191"/>
      <c r="I889" s="142"/>
    </row>
    <row r="890" ht="15.75" customHeight="1">
      <c r="D890" s="191"/>
      <c r="F890" s="191"/>
      <c r="I890" s="142"/>
    </row>
    <row r="891" ht="15.75" customHeight="1">
      <c r="D891" s="191"/>
      <c r="F891" s="191"/>
      <c r="I891" s="142"/>
    </row>
    <row r="892" ht="15.75" customHeight="1">
      <c r="D892" s="191"/>
      <c r="F892" s="191"/>
      <c r="I892" s="142"/>
    </row>
    <row r="893" ht="15.75" customHeight="1">
      <c r="D893" s="191"/>
      <c r="F893" s="191"/>
      <c r="I893" s="142"/>
    </row>
    <row r="894" ht="15.75" customHeight="1">
      <c r="D894" s="191"/>
      <c r="F894" s="191"/>
      <c r="I894" s="142"/>
    </row>
    <row r="895" ht="15.75" customHeight="1">
      <c r="D895" s="191"/>
      <c r="F895" s="191"/>
      <c r="I895" s="142"/>
    </row>
    <row r="896" ht="15.75" customHeight="1">
      <c r="D896" s="191"/>
      <c r="F896" s="191"/>
      <c r="I896" s="142"/>
    </row>
    <row r="897" ht="15.75" customHeight="1">
      <c r="D897" s="191"/>
      <c r="F897" s="191"/>
      <c r="I897" s="142"/>
    </row>
    <row r="898" ht="15.75" customHeight="1">
      <c r="D898" s="191"/>
      <c r="F898" s="191"/>
      <c r="I898" s="142"/>
    </row>
    <row r="899" ht="15.75" customHeight="1">
      <c r="D899" s="191"/>
      <c r="F899" s="191"/>
      <c r="I899" s="142"/>
    </row>
    <row r="900" ht="15.75" customHeight="1">
      <c r="D900" s="191"/>
      <c r="F900" s="191"/>
      <c r="I900" s="142"/>
    </row>
    <row r="901" ht="15.75" customHeight="1">
      <c r="D901" s="191"/>
      <c r="F901" s="191"/>
      <c r="I901" s="142"/>
    </row>
    <row r="902" ht="15.75" customHeight="1">
      <c r="D902" s="191"/>
      <c r="F902" s="191"/>
      <c r="I902" s="142"/>
    </row>
    <row r="903" ht="15.75" customHeight="1">
      <c r="D903" s="191"/>
      <c r="F903" s="191"/>
      <c r="I903" s="142"/>
    </row>
    <row r="904" ht="15.75" customHeight="1">
      <c r="D904" s="191"/>
      <c r="F904" s="191"/>
      <c r="I904" s="142"/>
    </row>
    <row r="905" ht="15.75" customHeight="1">
      <c r="D905" s="191"/>
      <c r="F905" s="191"/>
      <c r="I905" s="142"/>
    </row>
    <row r="906" ht="15.75" customHeight="1">
      <c r="D906" s="191"/>
      <c r="F906" s="191"/>
      <c r="I906" s="142"/>
    </row>
    <row r="907" ht="15.75" customHeight="1">
      <c r="D907" s="191"/>
      <c r="F907" s="191"/>
      <c r="I907" s="142"/>
    </row>
    <row r="908" ht="15.75" customHeight="1">
      <c r="D908" s="191"/>
      <c r="F908" s="191"/>
      <c r="I908" s="142"/>
    </row>
    <row r="909" ht="15.75" customHeight="1">
      <c r="D909" s="191"/>
      <c r="F909" s="191"/>
      <c r="I909" s="142"/>
    </row>
    <row r="910" ht="15.75" customHeight="1">
      <c r="D910" s="191"/>
      <c r="F910" s="191"/>
      <c r="I910" s="142"/>
    </row>
    <row r="911" ht="15.75" customHeight="1">
      <c r="D911" s="191"/>
      <c r="F911" s="191"/>
      <c r="I911" s="142"/>
    </row>
    <row r="912" ht="15.75" customHeight="1">
      <c r="D912" s="191"/>
      <c r="F912" s="191"/>
      <c r="I912" s="142"/>
    </row>
    <row r="913" ht="15.75" customHeight="1">
      <c r="D913" s="191"/>
      <c r="F913" s="191"/>
      <c r="I913" s="142"/>
    </row>
    <row r="914" ht="15.75" customHeight="1">
      <c r="D914" s="191"/>
      <c r="F914" s="191"/>
      <c r="I914" s="142"/>
    </row>
    <row r="915" ht="15.75" customHeight="1">
      <c r="D915" s="191"/>
      <c r="F915" s="191"/>
      <c r="I915" s="142"/>
    </row>
    <row r="916" ht="15.75" customHeight="1">
      <c r="D916" s="191"/>
      <c r="F916" s="191"/>
      <c r="I916" s="142"/>
    </row>
    <row r="917" ht="15.75" customHeight="1">
      <c r="D917" s="191"/>
      <c r="F917" s="191"/>
      <c r="I917" s="142"/>
    </row>
    <row r="918" ht="15.75" customHeight="1">
      <c r="D918" s="191"/>
      <c r="F918" s="191"/>
      <c r="I918" s="142"/>
    </row>
    <row r="919" ht="15.75" customHeight="1">
      <c r="D919" s="191"/>
      <c r="F919" s="191"/>
      <c r="I919" s="142"/>
    </row>
    <row r="920" ht="15.75" customHeight="1">
      <c r="D920" s="191"/>
      <c r="F920" s="191"/>
      <c r="I920" s="142"/>
    </row>
    <row r="921" ht="15.75" customHeight="1">
      <c r="D921" s="191"/>
      <c r="F921" s="191"/>
      <c r="I921" s="142"/>
    </row>
    <row r="922" ht="15.75" customHeight="1">
      <c r="D922" s="191"/>
      <c r="F922" s="191"/>
      <c r="I922" s="142"/>
    </row>
    <row r="923" ht="15.75" customHeight="1">
      <c r="D923" s="191"/>
      <c r="F923" s="191"/>
      <c r="I923" s="142"/>
    </row>
    <row r="924" ht="15.75" customHeight="1">
      <c r="D924" s="191"/>
      <c r="F924" s="191"/>
      <c r="I924" s="142"/>
    </row>
    <row r="925" ht="15.75" customHeight="1">
      <c r="D925" s="191"/>
      <c r="F925" s="191"/>
      <c r="I925" s="142"/>
    </row>
    <row r="926" ht="15.75" customHeight="1">
      <c r="D926" s="191"/>
      <c r="F926" s="191"/>
      <c r="I926" s="142"/>
    </row>
    <row r="927" ht="15.75" customHeight="1">
      <c r="D927" s="191"/>
      <c r="F927" s="191"/>
      <c r="I927" s="142"/>
    </row>
    <row r="928" ht="15.75" customHeight="1">
      <c r="D928" s="191"/>
      <c r="F928" s="191"/>
      <c r="I928" s="142"/>
    </row>
    <row r="929" ht="15.75" customHeight="1">
      <c r="D929" s="191"/>
      <c r="F929" s="191"/>
      <c r="I929" s="142"/>
    </row>
    <row r="930" ht="15.75" customHeight="1">
      <c r="D930" s="191"/>
      <c r="F930" s="191"/>
      <c r="I930" s="142"/>
    </row>
    <row r="931" ht="15.75" customHeight="1">
      <c r="D931" s="191"/>
      <c r="F931" s="191"/>
      <c r="I931" s="142"/>
    </row>
    <row r="932" ht="15.75" customHeight="1">
      <c r="D932" s="191"/>
      <c r="F932" s="191"/>
      <c r="I932" s="142"/>
    </row>
    <row r="933" ht="15.75" customHeight="1">
      <c r="D933" s="191"/>
      <c r="F933" s="191"/>
      <c r="I933" s="142"/>
    </row>
    <row r="934" ht="15.75" customHeight="1">
      <c r="D934" s="191"/>
      <c r="F934" s="191"/>
      <c r="I934" s="142"/>
    </row>
    <row r="935" ht="15.75" customHeight="1">
      <c r="D935" s="191"/>
      <c r="F935" s="191"/>
      <c r="I935" s="142"/>
    </row>
    <row r="936" ht="15.75" customHeight="1">
      <c r="D936" s="191"/>
      <c r="F936" s="191"/>
      <c r="I936" s="142"/>
    </row>
    <row r="937" ht="15.75" customHeight="1">
      <c r="D937" s="191"/>
      <c r="F937" s="191"/>
      <c r="I937" s="142"/>
    </row>
    <row r="938" ht="15.75" customHeight="1">
      <c r="D938" s="191"/>
      <c r="F938" s="191"/>
      <c r="I938" s="142"/>
    </row>
    <row r="939" ht="15.75" customHeight="1">
      <c r="D939" s="191"/>
      <c r="F939" s="191"/>
      <c r="I939" s="142"/>
    </row>
    <row r="940" ht="15.75" customHeight="1">
      <c r="D940" s="191"/>
      <c r="F940" s="191"/>
      <c r="I940" s="142"/>
    </row>
    <row r="941" ht="15.75" customHeight="1">
      <c r="D941" s="191"/>
      <c r="F941" s="191"/>
      <c r="I941" s="142"/>
    </row>
    <row r="942" ht="15.75" customHeight="1">
      <c r="D942" s="191"/>
      <c r="F942" s="191"/>
      <c r="I942" s="142"/>
    </row>
    <row r="943" ht="15.75" customHeight="1">
      <c r="D943" s="191"/>
      <c r="F943" s="191"/>
      <c r="I943" s="142"/>
    </row>
    <row r="944" ht="15.75" customHeight="1">
      <c r="D944" s="191"/>
      <c r="F944" s="191"/>
      <c r="I944" s="142"/>
    </row>
    <row r="945" ht="15.75" customHeight="1">
      <c r="D945" s="191"/>
      <c r="F945" s="191"/>
      <c r="I945" s="142"/>
    </row>
    <row r="946" ht="15.75" customHeight="1">
      <c r="D946" s="191"/>
      <c r="F946" s="191"/>
      <c r="I946" s="142"/>
    </row>
    <row r="947" ht="15.75" customHeight="1">
      <c r="D947" s="191"/>
      <c r="F947" s="191"/>
      <c r="I947" s="142"/>
    </row>
    <row r="948" ht="15.75" customHeight="1">
      <c r="D948" s="191"/>
      <c r="F948" s="191"/>
      <c r="I948" s="142"/>
    </row>
    <row r="949" ht="15.75" customHeight="1">
      <c r="D949" s="191"/>
      <c r="F949" s="191"/>
      <c r="I949" s="142"/>
    </row>
    <row r="950" ht="15.75" customHeight="1">
      <c r="D950" s="191"/>
      <c r="F950" s="191"/>
      <c r="I950" s="142"/>
    </row>
    <row r="951" ht="15.75" customHeight="1">
      <c r="D951" s="191"/>
      <c r="F951" s="191"/>
      <c r="I951" s="142"/>
    </row>
    <row r="952" ht="15.75" customHeight="1">
      <c r="D952" s="191"/>
      <c r="F952" s="191"/>
      <c r="I952" s="142"/>
    </row>
    <row r="953" ht="15.75" customHeight="1">
      <c r="D953" s="191"/>
      <c r="F953" s="191"/>
      <c r="I953" s="142"/>
    </row>
    <row r="954" ht="15.75" customHeight="1">
      <c r="D954" s="191"/>
      <c r="F954" s="191"/>
      <c r="I954" s="142"/>
    </row>
    <row r="955" ht="15.75" customHeight="1">
      <c r="D955" s="191"/>
      <c r="F955" s="191"/>
      <c r="I955" s="142"/>
    </row>
    <row r="956" ht="15.75" customHeight="1">
      <c r="D956" s="191"/>
      <c r="F956" s="191"/>
      <c r="I956" s="142"/>
    </row>
    <row r="957" ht="15.75" customHeight="1">
      <c r="D957" s="191"/>
      <c r="F957" s="191"/>
      <c r="I957" s="142"/>
    </row>
    <row r="958" ht="15.75" customHeight="1">
      <c r="D958" s="191"/>
      <c r="F958" s="191"/>
      <c r="I958" s="142"/>
    </row>
    <row r="959" ht="15.75" customHeight="1">
      <c r="D959" s="191"/>
      <c r="F959" s="191"/>
      <c r="I959" s="142"/>
    </row>
    <row r="960" ht="15.75" customHeight="1">
      <c r="D960" s="191"/>
      <c r="F960" s="191"/>
      <c r="I960" s="142"/>
    </row>
    <row r="961" ht="15.75" customHeight="1">
      <c r="D961" s="191"/>
      <c r="F961" s="191"/>
      <c r="I961" s="142"/>
    </row>
    <row r="962" ht="15.75" customHeight="1">
      <c r="D962" s="191"/>
      <c r="F962" s="191"/>
      <c r="I962" s="142"/>
    </row>
    <row r="963" ht="15.75" customHeight="1">
      <c r="D963" s="191"/>
      <c r="F963" s="191"/>
      <c r="I963" s="142"/>
    </row>
    <row r="964" ht="15.75" customHeight="1">
      <c r="D964" s="191"/>
      <c r="F964" s="191"/>
      <c r="I964" s="142"/>
    </row>
    <row r="965" ht="15.75" customHeight="1">
      <c r="D965" s="191"/>
      <c r="F965" s="191"/>
      <c r="I965" s="142"/>
    </row>
    <row r="966" ht="15.75" customHeight="1">
      <c r="D966" s="191"/>
      <c r="F966" s="191"/>
      <c r="I966" s="142"/>
    </row>
    <row r="967" ht="15.75" customHeight="1">
      <c r="D967" s="191"/>
      <c r="F967" s="191"/>
      <c r="I967" s="142"/>
    </row>
    <row r="968" ht="15.75" customHeight="1">
      <c r="D968" s="191"/>
      <c r="F968" s="191"/>
      <c r="I968" s="142"/>
    </row>
    <row r="969" ht="15.75" customHeight="1">
      <c r="D969" s="191"/>
      <c r="F969" s="191"/>
      <c r="I969" s="142"/>
    </row>
    <row r="970" ht="15.75" customHeight="1">
      <c r="D970" s="191"/>
      <c r="F970" s="191"/>
      <c r="I970" s="142"/>
    </row>
    <row r="971" ht="15.75" customHeight="1">
      <c r="D971" s="191"/>
      <c r="F971" s="191"/>
      <c r="I971" s="142"/>
    </row>
    <row r="972" ht="15.75" customHeight="1">
      <c r="D972" s="191"/>
      <c r="F972" s="191"/>
      <c r="I972" s="142"/>
    </row>
    <row r="973" ht="15.75" customHeight="1">
      <c r="D973" s="191"/>
      <c r="F973" s="191"/>
      <c r="I973" s="142"/>
    </row>
    <row r="974" ht="15.75" customHeight="1">
      <c r="D974" s="191"/>
      <c r="F974" s="191"/>
      <c r="I974" s="142"/>
    </row>
    <row r="975" ht="15.75" customHeight="1">
      <c r="D975" s="191"/>
      <c r="F975" s="191"/>
      <c r="I975" s="142"/>
    </row>
    <row r="976" ht="15.75" customHeight="1">
      <c r="D976" s="191"/>
      <c r="F976" s="191"/>
      <c r="I976" s="142"/>
    </row>
    <row r="977" ht="15.75" customHeight="1">
      <c r="D977" s="191"/>
      <c r="F977" s="191"/>
      <c r="I977" s="142"/>
    </row>
    <row r="978" ht="15.75" customHeight="1">
      <c r="D978" s="191"/>
      <c r="F978" s="191"/>
      <c r="I978" s="142"/>
    </row>
    <row r="979" ht="15.75" customHeight="1">
      <c r="D979" s="191"/>
      <c r="F979" s="191"/>
      <c r="I979" s="142"/>
    </row>
    <row r="980" ht="15.75" customHeight="1">
      <c r="D980" s="191"/>
      <c r="F980" s="191"/>
      <c r="I980" s="142"/>
    </row>
    <row r="981" ht="15.75" customHeight="1">
      <c r="D981" s="191"/>
      <c r="F981" s="191"/>
      <c r="I981" s="142"/>
    </row>
    <row r="982" ht="15.75" customHeight="1">
      <c r="D982" s="191"/>
      <c r="F982" s="191"/>
      <c r="I982" s="142"/>
    </row>
    <row r="983" ht="15.75" customHeight="1">
      <c r="D983" s="191"/>
      <c r="F983" s="191"/>
      <c r="I983" s="142"/>
    </row>
    <row r="984" ht="15.75" customHeight="1">
      <c r="D984" s="191"/>
      <c r="F984" s="191"/>
      <c r="I984" s="142"/>
    </row>
    <row r="985" ht="15.75" customHeight="1">
      <c r="D985" s="191"/>
      <c r="F985" s="191"/>
      <c r="I985" s="142"/>
    </row>
    <row r="986" ht="15.75" customHeight="1">
      <c r="D986" s="191"/>
      <c r="F986" s="191"/>
      <c r="I986" s="142"/>
    </row>
    <row r="987" ht="15.75" customHeight="1">
      <c r="D987" s="191"/>
      <c r="F987" s="191"/>
      <c r="I987" s="142"/>
    </row>
    <row r="988" ht="15.75" customHeight="1">
      <c r="D988" s="191"/>
      <c r="F988" s="191"/>
      <c r="I988" s="142"/>
    </row>
    <row r="989" ht="15.75" customHeight="1">
      <c r="D989" s="191"/>
      <c r="F989" s="191"/>
      <c r="I989" s="142"/>
    </row>
    <row r="990" ht="15.75" customHeight="1">
      <c r="D990" s="191"/>
      <c r="F990" s="191"/>
      <c r="I990" s="142"/>
    </row>
    <row r="991" ht="15.75" customHeight="1">
      <c r="D991" s="191"/>
      <c r="F991" s="191"/>
      <c r="I991" s="142"/>
    </row>
    <row r="992" ht="15.75" customHeight="1">
      <c r="D992" s="191"/>
      <c r="F992" s="191"/>
      <c r="I992" s="142"/>
    </row>
    <row r="993" ht="15.75" customHeight="1">
      <c r="D993" s="191"/>
      <c r="F993" s="191"/>
      <c r="I993" s="142"/>
    </row>
    <row r="994" ht="15.75" customHeight="1">
      <c r="D994" s="191"/>
      <c r="F994" s="191"/>
      <c r="I994" s="142"/>
    </row>
    <row r="995" ht="15.75" customHeight="1">
      <c r="D995" s="191"/>
      <c r="F995" s="191"/>
      <c r="I995" s="142"/>
    </row>
    <row r="996" ht="15.75" customHeight="1">
      <c r="D996" s="191"/>
      <c r="F996" s="191"/>
      <c r="I996" s="142"/>
    </row>
    <row r="997" ht="15.75" customHeight="1">
      <c r="D997" s="191"/>
      <c r="F997" s="191"/>
      <c r="I997" s="142"/>
    </row>
    <row r="998" ht="15.75" customHeight="1">
      <c r="D998" s="191"/>
      <c r="F998" s="191"/>
      <c r="I998" s="142"/>
    </row>
    <row r="999" ht="15.75" customHeight="1">
      <c r="D999" s="191"/>
      <c r="F999" s="191"/>
      <c r="I999" s="142"/>
    </row>
    <row r="1000" ht="15.75" customHeight="1">
      <c r="D1000" s="191"/>
      <c r="F1000" s="191"/>
      <c r="I1000" s="142"/>
    </row>
  </sheetData>
  <mergeCells count="13">
    <mergeCell ref="B10:D10"/>
    <mergeCell ref="B18:C18"/>
    <mergeCell ref="B21:D21"/>
    <mergeCell ref="E21:J21"/>
    <mergeCell ref="E119:E123"/>
    <mergeCell ref="B125:C125"/>
    <mergeCell ref="H2:J2"/>
    <mergeCell ref="H3:J3"/>
    <mergeCell ref="B5:J5"/>
    <mergeCell ref="B6:J6"/>
    <mergeCell ref="B7:J7"/>
    <mergeCell ref="B8:J8"/>
    <mergeCell ref="E10:J10"/>
  </mergeCells>
  <printOptions/>
  <pageMargins bottom="0.7480314960629921" footer="0.0" header="0.0" left="0.7086614173228347" right="0.5118110236220472" top="0.7480314960629921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2021-01-03T16:47:36Z</dcterms:created>
  <dc:creator>Ната</dc:creator>
</cp:coreProperties>
</file>