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Грант 2020\"/>
    </mc:Choice>
  </mc:AlternateContent>
  <xr:revisionPtr revIDLastSave="0" documentId="13_ncr:1_{5393CD2E-CE8D-4D1A-97B4-F20DC5AA6E45}" xr6:coauthVersionLast="44" xr6:coauthVersionMax="44" xr10:uidLastSave="{00000000-0000-0000-0000-000000000000}"/>
  <bookViews>
    <workbookView xWindow="-120" yWindow="-120" windowWidth="19440" windowHeight="15000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Q64" i="1" l="1"/>
  <c r="P64" i="1"/>
  <c r="R64" i="1" s="1"/>
  <c r="M64" i="1"/>
  <c r="P63" i="1"/>
  <c r="M63" i="1"/>
  <c r="J63" i="1"/>
  <c r="R63" i="1" s="1"/>
  <c r="G63" i="1"/>
  <c r="P62" i="1"/>
  <c r="M62" i="1"/>
  <c r="J62" i="1"/>
  <c r="R62" i="1" s="1"/>
  <c r="G62" i="1"/>
  <c r="P83" i="1"/>
  <c r="J83" i="1"/>
  <c r="G83" i="1"/>
  <c r="P82" i="1"/>
  <c r="R82" i="1" s="1"/>
  <c r="R83" i="1" s="1"/>
  <c r="M82" i="1"/>
  <c r="M83" i="1" s="1"/>
  <c r="J80" i="1"/>
  <c r="G80" i="1"/>
  <c r="P79" i="1"/>
  <c r="R79" i="1" s="1"/>
  <c r="M79" i="1"/>
  <c r="Q79" i="1" s="1"/>
  <c r="S79" i="1" s="1"/>
  <c r="P78" i="1"/>
  <c r="R78" i="1" s="1"/>
  <c r="M78" i="1"/>
  <c r="P75" i="1"/>
  <c r="M75" i="1"/>
  <c r="J75" i="1"/>
  <c r="G75" i="1"/>
  <c r="Q75" i="1" s="1"/>
  <c r="P74" i="1"/>
  <c r="M74" i="1"/>
  <c r="J74" i="1"/>
  <c r="G74" i="1"/>
  <c r="Q74" i="1" s="1"/>
  <c r="P73" i="1"/>
  <c r="P76" i="1" s="1"/>
  <c r="M73" i="1"/>
  <c r="J73" i="1"/>
  <c r="G73" i="1"/>
  <c r="Q73" i="1" s="1"/>
  <c r="P70" i="1"/>
  <c r="M70" i="1"/>
  <c r="J70" i="1"/>
  <c r="R70" i="1" s="1"/>
  <c r="G70" i="1"/>
  <c r="Q70" i="1" s="1"/>
  <c r="S70" i="1" s="1"/>
  <c r="P69" i="1"/>
  <c r="M69" i="1"/>
  <c r="J69" i="1"/>
  <c r="R69" i="1" s="1"/>
  <c r="G69" i="1"/>
  <c r="Q69" i="1" s="1"/>
  <c r="S69" i="1" s="1"/>
  <c r="P68" i="1"/>
  <c r="P71" i="1" s="1"/>
  <c r="M68" i="1"/>
  <c r="J68" i="1"/>
  <c r="J71" i="1" s="1"/>
  <c r="G68" i="1"/>
  <c r="Q68" i="1" s="1"/>
  <c r="P65" i="1"/>
  <c r="M65" i="1"/>
  <c r="J65" i="1"/>
  <c r="G65" i="1"/>
  <c r="P61" i="1"/>
  <c r="M61" i="1"/>
  <c r="J61" i="1"/>
  <c r="G61" i="1"/>
  <c r="P60" i="1"/>
  <c r="M60" i="1"/>
  <c r="J60" i="1"/>
  <c r="G60" i="1"/>
  <c r="G66" i="1" s="1"/>
  <c r="P57" i="1"/>
  <c r="M57" i="1"/>
  <c r="J57" i="1"/>
  <c r="G57" i="1"/>
  <c r="Q57" i="1" s="1"/>
  <c r="P56" i="1"/>
  <c r="M56" i="1"/>
  <c r="J56" i="1"/>
  <c r="G56" i="1"/>
  <c r="Q56" i="1" s="1"/>
  <c r="P55" i="1"/>
  <c r="P58" i="1" s="1"/>
  <c r="M55" i="1"/>
  <c r="J55" i="1"/>
  <c r="J58" i="1" s="1"/>
  <c r="G55" i="1"/>
  <c r="Q55" i="1" s="1"/>
  <c r="P52" i="1"/>
  <c r="M52" i="1"/>
  <c r="J52" i="1"/>
  <c r="G52" i="1"/>
  <c r="Q52" i="1" s="1"/>
  <c r="P51" i="1"/>
  <c r="M51" i="1"/>
  <c r="J51" i="1"/>
  <c r="G51" i="1"/>
  <c r="Q51" i="1" s="1"/>
  <c r="P50" i="1"/>
  <c r="M50" i="1"/>
  <c r="J50" i="1"/>
  <c r="G50" i="1"/>
  <c r="Q50" i="1" s="1"/>
  <c r="P49" i="1"/>
  <c r="P53" i="1" s="1"/>
  <c r="M49" i="1"/>
  <c r="M53" i="1" s="1"/>
  <c r="J49" i="1"/>
  <c r="J53" i="1" s="1"/>
  <c r="G49" i="1"/>
  <c r="Q49" i="1" s="1"/>
  <c r="P46" i="1"/>
  <c r="M46" i="1"/>
  <c r="J46" i="1"/>
  <c r="R46" i="1" s="1"/>
  <c r="G46" i="1"/>
  <c r="P45" i="1"/>
  <c r="M45" i="1"/>
  <c r="J45" i="1"/>
  <c r="G45" i="1"/>
  <c r="P44" i="1"/>
  <c r="P47" i="1" s="1"/>
  <c r="M44" i="1"/>
  <c r="M47" i="1" s="1"/>
  <c r="J44" i="1"/>
  <c r="R44" i="1" s="1"/>
  <c r="G44" i="1"/>
  <c r="P41" i="1"/>
  <c r="M41" i="1"/>
  <c r="J41" i="1"/>
  <c r="G41" i="1"/>
  <c r="P40" i="1"/>
  <c r="P42" i="1" s="1"/>
  <c r="M40" i="1"/>
  <c r="M42" i="1" s="1"/>
  <c r="J40" i="1"/>
  <c r="G40" i="1"/>
  <c r="P37" i="1"/>
  <c r="R37" i="1" s="1"/>
  <c r="M37" i="1"/>
  <c r="Q37" i="1" s="1"/>
  <c r="S37" i="1" s="1"/>
  <c r="Q36" i="1"/>
  <c r="P36" i="1"/>
  <c r="R36" i="1" s="1"/>
  <c r="M36" i="1"/>
  <c r="P35" i="1"/>
  <c r="R35" i="1" s="1"/>
  <c r="M35" i="1"/>
  <c r="Q35" i="1" s="1"/>
  <c r="P33" i="1"/>
  <c r="R33" i="1" s="1"/>
  <c r="M33" i="1"/>
  <c r="Q33" i="1" s="1"/>
  <c r="P32" i="1"/>
  <c r="R32" i="1" s="1"/>
  <c r="M32" i="1"/>
  <c r="Q32" i="1" s="1"/>
  <c r="P31" i="1"/>
  <c r="R31" i="1" s="1"/>
  <c r="M31" i="1"/>
  <c r="Q31" i="1" s="1"/>
  <c r="P29" i="1"/>
  <c r="M29" i="1"/>
  <c r="J29" i="1"/>
  <c r="G29" i="1"/>
  <c r="P28" i="1"/>
  <c r="M28" i="1"/>
  <c r="J28" i="1"/>
  <c r="G28" i="1"/>
  <c r="P27" i="1"/>
  <c r="M27" i="1"/>
  <c r="M26" i="1" s="1"/>
  <c r="J27" i="1"/>
  <c r="J26" i="1" s="1"/>
  <c r="J38" i="1" s="1"/>
  <c r="G27" i="1"/>
  <c r="G26" i="1" s="1"/>
  <c r="G38" i="1" s="1"/>
  <c r="P22" i="1"/>
  <c r="M22" i="1"/>
  <c r="J22" i="1"/>
  <c r="G22" i="1"/>
  <c r="R21" i="1"/>
  <c r="R22" i="1" s="1"/>
  <c r="Q21" i="1"/>
  <c r="Q22" i="1" s="1"/>
  <c r="S64" i="1" l="1"/>
  <c r="R28" i="1"/>
  <c r="M71" i="1"/>
  <c r="R73" i="1"/>
  <c r="R74" i="1"/>
  <c r="R75" i="1"/>
  <c r="S75" i="1" s="1"/>
  <c r="M80" i="1"/>
  <c r="G71" i="1"/>
  <c r="S74" i="1"/>
  <c r="G76" i="1"/>
  <c r="M76" i="1"/>
  <c r="R80" i="1"/>
  <c r="Q63" i="1"/>
  <c r="S63" i="1" s="1"/>
  <c r="R29" i="1"/>
  <c r="S32" i="1"/>
  <c r="R50" i="1"/>
  <c r="S50" i="1" s="1"/>
  <c r="R51" i="1"/>
  <c r="S51" i="1" s="1"/>
  <c r="R52" i="1"/>
  <c r="S52" i="1" s="1"/>
  <c r="R56" i="1"/>
  <c r="S56" i="1" s="1"/>
  <c r="R57" i="1"/>
  <c r="S57" i="1" s="1"/>
  <c r="Q27" i="1"/>
  <c r="Q28" i="1"/>
  <c r="S28" i="1" s="1"/>
  <c r="Q29" i="1"/>
  <c r="S29" i="1" s="1"/>
  <c r="M34" i="1"/>
  <c r="R65" i="1"/>
  <c r="Q65" i="1"/>
  <c r="Q62" i="1"/>
  <c r="S62" i="1" s="1"/>
  <c r="P66" i="1"/>
  <c r="S36" i="1"/>
  <c r="Q40" i="1"/>
  <c r="Q41" i="1"/>
  <c r="M58" i="1"/>
  <c r="P26" i="1"/>
  <c r="R40" i="1"/>
  <c r="R41" i="1"/>
  <c r="Q44" i="1"/>
  <c r="S44" i="1" s="1"/>
  <c r="Q45" i="1"/>
  <c r="Q46" i="1"/>
  <c r="S46" i="1" s="1"/>
  <c r="M30" i="1"/>
  <c r="J47" i="1"/>
  <c r="G58" i="1"/>
  <c r="R61" i="1"/>
  <c r="R60" i="1"/>
  <c r="Q61" i="1"/>
  <c r="Q60" i="1"/>
  <c r="M66" i="1"/>
  <c r="S21" i="1"/>
  <c r="S22" i="1" s="1"/>
  <c r="S33" i="1"/>
  <c r="R34" i="1"/>
  <c r="S40" i="1"/>
  <c r="Q71" i="1"/>
  <c r="Q30" i="1"/>
  <c r="S31" i="1"/>
  <c r="R30" i="1"/>
  <c r="S73" i="1"/>
  <c r="Q76" i="1"/>
  <c r="Q34" i="1"/>
  <c r="S35" i="1"/>
  <c r="Q53" i="1"/>
  <c r="Q58" i="1"/>
  <c r="R27" i="1"/>
  <c r="R26" i="1" s="1"/>
  <c r="G53" i="1"/>
  <c r="R55" i="1"/>
  <c r="R68" i="1"/>
  <c r="R71" i="1" s="1"/>
  <c r="P30" i="1"/>
  <c r="P34" i="1"/>
  <c r="G42" i="1"/>
  <c r="G47" i="1"/>
  <c r="R49" i="1"/>
  <c r="J66" i="1"/>
  <c r="J76" i="1"/>
  <c r="Q78" i="1"/>
  <c r="R45" i="1"/>
  <c r="P80" i="1"/>
  <c r="J42" i="1"/>
  <c r="Q82" i="1"/>
  <c r="S76" i="1" l="1"/>
  <c r="R58" i="1"/>
  <c r="S30" i="1"/>
  <c r="S60" i="1"/>
  <c r="Q26" i="1"/>
  <c r="R76" i="1"/>
  <c r="M38" i="1"/>
  <c r="M84" i="1" s="1"/>
  <c r="M86" i="1" s="1"/>
  <c r="J84" i="1"/>
  <c r="J86" i="1" s="1"/>
  <c r="S65" i="1"/>
  <c r="G84" i="1"/>
  <c r="G86" i="1" s="1"/>
  <c r="Q66" i="1"/>
  <c r="S45" i="1"/>
  <c r="S47" i="1" s="1"/>
  <c r="R53" i="1"/>
  <c r="S34" i="1"/>
  <c r="R66" i="1"/>
  <c r="S41" i="1"/>
  <c r="S42" i="1" s="1"/>
  <c r="Q42" i="1"/>
  <c r="R42" i="1"/>
  <c r="P38" i="1"/>
  <c r="P84" i="1" s="1"/>
  <c r="P86" i="1" s="1"/>
  <c r="R38" i="1"/>
  <c r="Q47" i="1"/>
  <c r="S61" i="1"/>
  <c r="S49" i="1"/>
  <c r="S53" i="1" s="1"/>
  <c r="S78" i="1"/>
  <c r="S80" i="1" s="1"/>
  <c r="Q80" i="1"/>
  <c r="S68" i="1"/>
  <c r="S71" i="1" s="1"/>
  <c r="R47" i="1"/>
  <c r="Q38" i="1"/>
  <c r="Q83" i="1"/>
  <c r="S82" i="1"/>
  <c r="S83" i="1" s="1"/>
  <c r="S55" i="1"/>
  <c r="S58" i="1" s="1"/>
  <c r="S27" i="1"/>
  <c r="S26" i="1" s="1"/>
  <c r="S38" i="1" s="1"/>
  <c r="S66" i="1" l="1"/>
  <c r="R84" i="1"/>
  <c r="R86" i="1" s="1"/>
  <c r="S84" i="1"/>
  <c r="S86" i="1" s="1"/>
  <c r="Q84" i="1"/>
  <c r="Q86" i="1" s="1"/>
</calcChain>
</file>

<file path=xl/sharedStrings.xml><?xml version="1.0" encoding="utf-8"?>
<sst xmlns="http://schemas.openxmlformats.org/spreadsheetml/2006/main" count="338" uniqueCount="196">
  <si>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</si>
  <si>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</si>
  <si>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</si>
  <si>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</si>
  <si>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</si>
  <si>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</si>
  <si>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</si>
  <si>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</si>
  <si>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</si>
  <si>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</si>
  <si>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</si>
  <si>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</si>
  <si>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</si>
  <si>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</si>
  <si>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</si>
  <si>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</si>
  <si>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</si>
  <si>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</si>
  <si>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</si>
  <si>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</si>
  <si>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</si>
  <si>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</si>
  <si>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</si>
  <si>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</si>
  <si>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</si>
  <si>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</si>
  <si>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</si>
  <si>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</si>
  <si>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</si>
  <si>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</si>
  <si>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</si>
  <si>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</si>
  <si>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</si>
  <si>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</si>
  <si>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</si>
  <si>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</si>
  <si>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</si>
  <si>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</si>
  <si>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</si>
  <si>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</si>
  <si>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</si>
  <si>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</si>
  <si>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</si>
  <si>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</si>
  <si>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</si>
  <si>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</si>
  <si>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</si>
  <si>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</si>
  <si>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</si>
  <si>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</si>
  <si>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</si>
  <si>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</si>
  <si>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</si>
  <si>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</si>
  <si>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</si>
  <si>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</si>
  <si>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</si>
  <si>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</si>
  <si>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</si>
  <si>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</si>
  <si>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</si>
  <si>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</si>
  <si>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</si>
  <si>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</si>
  <si>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</si>
  <si>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</si>
  <si>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</si>
  <si>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</si>
  <si>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</si>
  <si>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</si>
  <si>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</si>
  <si>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</si>
  <si>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</si>
  <si>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</si>
  <si>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</si>
  <si>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</si>
  <si>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</si>
  <si>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</si>
  <si>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</si>
  <si>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</si>
  <si>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</si>
  <si>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</si>
  <si>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</si>
  <si>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</si>
  <si>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</si>
  <si>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</si>
  <si>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</si>
  <si>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</si>
  <si>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</si>
  <si>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</si>
  <si>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</si>
  <si>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</si>
  <si>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</si>
  <si>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</si>
  <si>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</si>
  <si>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</si>
  <si>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</si>
  <si>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</si>
  <si>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</si>
  <si>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</si>
  <si>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</si>
  <si>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</si>
  <si>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</si>
  <si>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</si>
  <si>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</si>
  <si>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</si>
  <si>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</si>
  <si>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</si>
  <si>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</si>
  <si>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</si>
  <si>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</si>
  <si>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</si>
  <si>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</si>
  <si>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</si>
  <si>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</si>
  <si>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</si>
  <si>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</si>
  <si>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</si>
  <si>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</si>
  <si>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</si>
  <si>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</si>
  <si>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</si>
  <si>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</si>
  <si>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</si>
  <si>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</si>
  <si>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</si>
  <si>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</si>
  <si>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</si>
  <si>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</si>
  <si>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</si>
  <si>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</si>
  <si>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</si>
  <si>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</si>
  <si>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</si>
  <si>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</si>
  <si>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</si>
  <si>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</si>
  <si>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</si>
  <si>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</si>
  <si>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</si>
  <si>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</si>
  <si>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</si>
  <si>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</si>
  <si>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</si>
  <si>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№ ЗІNST81-01790 від "11" листопада 2020 року</t>
  </si>
  <si>
    <t>Повна назва організації Грантоотримувача: Комунальний заклад "Обласний організаційно-методичний центр культури" Закарпатської обласної ради</t>
  </si>
  <si>
    <t>Проектор Acer C200 (MR.JQC11.001)</t>
  </si>
  <si>
    <t>Проекційний екран СHARMOUNT CTPC120 на тринозі 240х180 см</t>
  </si>
  <si>
    <t>6.4</t>
  </si>
  <si>
    <t>Принтер Сanon LBP-6030B (8468B006)</t>
  </si>
  <si>
    <t>Телевізор Kivi 40F510KD</t>
  </si>
  <si>
    <t>6.5</t>
  </si>
  <si>
    <t>Термометр цифровий інфрачервоний лобний Gierat</t>
  </si>
  <si>
    <t>6.6</t>
  </si>
  <si>
    <t>Автоматичний спрей диспенсер</t>
  </si>
  <si>
    <t>Головний бухгалтер</t>
  </si>
  <si>
    <t>Мигович Ярослав Емерикович</t>
  </si>
  <si>
    <t>6/6.1</t>
  </si>
  <si>
    <t xml:space="preserve">                   за проектом "Інституційна підтримка" </t>
  </si>
  <si>
    <t>у період з 11 листопада 2020 року по 31 грудня 2020 року</t>
  </si>
  <si>
    <t>Витрати за даними звіту про використання гранту</t>
  </si>
  <si>
    <t>Назва контрагента (код ЄДРПОУ) /    Виконавець (ІПН)</t>
  </si>
  <si>
    <t>Договір, додатки до договору   (номер та дата)</t>
  </si>
  <si>
    <t>Проектор Acer C-200 (MR.JQC11.001)</t>
  </si>
  <si>
    <t>ФОП Тороні К.В. ІПН 3106614145</t>
  </si>
  <si>
    <t>Договір № 60 від 08.12.20 р.</t>
  </si>
  <si>
    <t>Видаткова накладна №85 від 23.12.2020р.</t>
  </si>
  <si>
    <t>Платіжне доручення " 3 від 14.12.20 р.</t>
  </si>
  <si>
    <t>6/6,2</t>
  </si>
  <si>
    <t>Проекційний екран СYARMOUNT 120 на тринозі 240х180 см</t>
  </si>
  <si>
    <t>Видаткова накладна №76 від 11.12.2020р.</t>
  </si>
  <si>
    <t>6/6.3</t>
  </si>
  <si>
    <t>Принтер Canon LBP- 6030B (8468B006)dpi, 1 чб стр/хв ,5000 стр/м</t>
  </si>
  <si>
    <t>6/6.4</t>
  </si>
  <si>
    <t>Телеввізор Kivi 40F510KD</t>
  </si>
  <si>
    <t>6/6.5</t>
  </si>
  <si>
    <t>Термометрцифр.інфрачерв.лобний Great</t>
  </si>
  <si>
    <t xml:space="preserve"> Аптека №1  ТОВ"Хустфарм"ІПД 20463185</t>
  </si>
  <si>
    <t>Договір поставки № 63 від 11.12.2020 р.</t>
  </si>
  <si>
    <t>Видаткова накладна № 79336 від 11.12.2020 р.</t>
  </si>
  <si>
    <t>Платіжне доручення " 2 від 14.12.20 р.</t>
  </si>
  <si>
    <t>6/6.6</t>
  </si>
  <si>
    <t>ФОП Томишинець І.В. ІПН 3016701259</t>
  </si>
  <si>
    <t>Договір поставки № 66 від 09.12.2020 р.</t>
  </si>
  <si>
    <t>Видаткова накладна №132 від 09.12.2020р.</t>
  </si>
  <si>
    <t>Платіжне доручення " 1 від 14.12.20 р.</t>
  </si>
  <si>
    <t>10/10.1</t>
  </si>
  <si>
    <t>ПП "Аудит" ІПД  20432138</t>
  </si>
  <si>
    <t>Договір про надання аудиторських послуг № 8 від 16.12.2020 р.</t>
  </si>
  <si>
    <t>Акт приймання-передачи аудиторських послуг від 16.12.2020 р.</t>
  </si>
  <si>
    <t>Платіжне доручення " 4 від 17.12.20 р.</t>
  </si>
  <si>
    <t>Загальна сума</t>
  </si>
  <si>
    <t xml:space="preserve"> </t>
  </si>
  <si>
    <t>Витрати за даними звіту за рахунок співфінансування</t>
  </si>
  <si>
    <t>Витрати за даними звіту за рахунок реінвестицій</t>
  </si>
  <si>
    <t>Директор ПП"Аудит  "                                                        Кілару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</si>
</sst>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</font>
    <font>
      <i/>
      <sz val="12"/>
      <color theme="1"/>
      <name val="Calibri"/>
      <family val="2"/>
      <charset val="204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4" fillId="0" borderId="0" xfId="0" applyFont="1"/>
    <xf numFmtId="4" fontId="5" fillId="0" borderId="71" xfId="0" applyNumberFormat="1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center" wrapText="1"/>
    </xf>
    <xf numFmtId="4" fontId="26" fillId="0" borderId="25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right" wrapText="1"/>
    </xf>
    <xf numFmtId="166" fontId="30" fillId="0" borderId="64" xfId="0" applyNumberFormat="1" applyFont="1" applyBorder="1" applyAlignment="1">
      <alignment vertical="top" wrapText="1"/>
    </xf>
    <xf numFmtId="4" fontId="29" fillId="0" borderId="25" xfId="0" applyNumberFormat="1" applyFont="1" applyBorder="1"/>
    <xf numFmtId="0" fontId="25" fillId="0" borderId="25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49" fontId="26" fillId="0" borderId="25" xfId="0" applyNumberFormat="1" applyFont="1" applyBorder="1" applyAlignment="1">
      <alignment horizontal="right" wrapText="1"/>
    </xf>
    <xf numFmtId="166" fontId="31" fillId="0" borderId="64" xfId="0" applyNumberFormat="1" applyFont="1" applyBorder="1" applyAlignment="1">
      <alignment vertical="top" wrapText="1"/>
    </xf>
    <xf numFmtId="4" fontId="26" fillId="0" borderId="25" xfId="0" applyNumberFormat="1" applyFont="1" applyBorder="1"/>
    <xf numFmtId="0" fontId="28" fillId="0" borderId="25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9" fillId="0" borderId="0" xfId="0" applyFont="1" applyAlignment="1">
      <alignment wrapText="1"/>
    </xf>
    <xf numFmtId="4" fontId="29" fillId="0" borderId="0" xfId="0" applyNumberFormat="1" applyFont="1"/>
    <xf numFmtId="0" fontId="25" fillId="0" borderId="0" xfId="0" applyFont="1" applyAlignment="1">
      <alignment wrapText="1"/>
    </xf>
    <xf numFmtId="0" fontId="29" fillId="0" borderId="0" xfId="0" applyFont="1"/>
    <xf numFmtId="0" fontId="32" fillId="0" borderId="0" xfId="0" applyFont="1"/>
    <xf numFmtId="4" fontId="33" fillId="0" borderId="0" xfId="0" applyNumberFormat="1" applyFont="1"/>
    <xf numFmtId="0" fontId="34" fillId="0" borderId="0" xfId="0" applyFont="1"/>
    <xf numFmtId="4" fontId="32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70" xfId="0" applyNumberFormat="1" applyFont="1" applyBorder="1" applyAlignment="1">
      <alignment wrapText="1"/>
    </xf>
    <xf numFmtId="0" fontId="0" fillId="0" borderId="70" xfId="0" applyFont="1" applyBorder="1" applyAlignment="1">
      <alignment wrapText="1"/>
    </xf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6" fillId="0" borderId="62" xfId="0" applyFont="1" applyBorder="1" applyAlignment="1">
      <alignment horizontal="right" wrapText="1"/>
    </xf>
    <xf numFmtId="0" fontId="27" fillId="0" borderId="79" xfId="0" applyFont="1" applyBorder="1"/>
    <xf numFmtId="0" fontId="26" fillId="5" borderId="62" xfId="0" applyFont="1" applyFill="1" applyBorder="1" applyAlignment="1">
      <alignment horizontal="center" vertical="center" wrapText="1"/>
    </xf>
    <xf numFmtId="0" fontId="27" fillId="0" borderId="80" xfId="0" applyFont="1" applyBorder="1"/>
    <xf numFmtId="4" fontId="26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3"/>
  <sheetViews>
    <sheetView zoomScale="55" zoomScaleNormal="55" workbookViewId="0">
      <selection activeCell="H97" sqref="H97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00" t="s">
        <v>2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00" t="s">
        <v>3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02" t="s">
        <v>145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03" t="s">
        <v>4</v>
      </c>
      <c r="B17" s="205" t="s">
        <v>5</v>
      </c>
      <c r="C17" s="205" t="s">
        <v>6</v>
      </c>
      <c r="D17" s="207" t="s">
        <v>7</v>
      </c>
      <c r="E17" s="194" t="s">
        <v>8</v>
      </c>
      <c r="F17" s="195"/>
      <c r="G17" s="196"/>
      <c r="H17" s="194" t="s">
        <v>9</v>
      </c>
      <c r="I17" s="195"/>
      <c r="J17" s="196"/>
      <c r="K17" s="194" t="s">
        <v>10</v>
      </c>
      <c r="L17" s="195"/>
      <c r="M17" s="196"/>
      <c r="N17" s="194" t="s">
        <v>11</v>
      </c>
      <c r="O17" s="195"/>
      <c r="P17" s="196"/>
      <c r="Q17" s="197" t="s">
        <v>12</v>
      </c>
      <c r="R17" s="195"/>
      <c r="S17" s="196"/>
      <c r="T17" s="198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04"/>
      <c r="B18" s="206"/>
      <c r="C18" s="206"/>
      <c r="D18" s="208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19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32991</v>
      </c>
      <c r="M21" s="40">
        <v>32991</v>
      </c>
      <c r="N21" s="38">
        <v>1</v>
      </c>
      <c r="O21" s="39">
        <v>28791</v>
      </c>
      <c r="P21" s="40">
        <v>28791</v>
      </c>
      <c r="Q21" s="40">
        <f>G21+M21</f>
        <v>32991</v>
      </c>
      <c r="R21" s="40">
        <f>J21+P21</f>
        <v>28791</v>
      </c>
      <c r="S21" s="40">
        <f>Q21-R21</f>
        <v>4200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>
        <v>1</v>
      </c>
      <c r="L22" s="47">
        <v>32991</v>
      </c>
      <c r="M22" s="48">
        <f>SUM(M21)</f>
        <v>32991</v>
      </c>
      <c r="N22" s="46">
        <v>1</v>
      </c>
      <c r="O22" s="47">
        <v>28791</v>
      </c>
      <c r="P22" s="48">
        <f t="shared" ref="P22:S22" si="0">SUM(P21)</f>
        <v>28791</v>
      </c>
      <c r="Q22" s="48">
        <f t="shared" si="0"/>
        <v>32991</v>
      </c>
      <c r="R22" s="48">
        <f t="shared" si="0"/>
        <v>28791</v>
      </c>
      <c r="S22" s="48">
        <f t="shared" si="0"/>
        <v>4200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14"/>
      <c r="B23" s="201"/>
      <c r="C23" s="20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38</v>
      </c>
      <c r="B27" s="79" t="s">
        <v>39</v>
      </c>
      <c r="C27" s="80" t="s">
        <v>40</v>
      </c>
      <c r="D27" s="81" t="s">
        <v>41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38</v>
      </c>
      <c r="B28" s="87" t="s">
        <v>42</v>
      </c>
      <c r="C28" s="80" t="s">
        <v>40</v>
      </c>
      <c r="D28" s="81" t="s">
        <v>41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38</v>
      </c>
      <c r="B31" s="79" t="s">
        <v>46</v>
      </c>
      <c r="C31" s="80" t="s">
        <v>40</v>
      </c>
      <c r="D31" s="81"/>
      <c r="E31" s="215" t="s">
        <v>47</v>
      </c>
      <c r="F31" s="201"/>
      <c r="G31" s="216"/>
      <c r="H31" s="215" t="s">
        <v>47</v>
      </c>
      <c r="I31" s="201"/>
      <c r="J31" s="216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38</v>
      </c>
      <c r="B32" s="87" t="s">
        <v>48</v>
      </c>
      <c r="C32" s="80" t="s">
        <v>40</v>
      </c>
      <c r="D32" s="81"/>
      <c r="E32" s="217"/>
      <c r="F32" s="201"/>
      <c r="G32" s="216"/>
      <c r="H32" s="217"/>
      <c r="I32" s="201"/>
      <c r="J32" s="216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38</v>
      </c>
      <c r="B33" s="89" t="s">
        <v>49</v>
      </c>
      <c r="C33" s="90" t="s">
        <v>40</v>
      </c>
      <c r="D33" s="91"/>
      <c r="E33" s="217"/>
      <c r="F33" s="201"/>
      <c r="G33" s="216"/>
      <c r="H33" s="217"/>
      <c r="I33" s="201"/>
      <c r="J33" s="216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35</v>
      </c>
      <c r="B34" s="72" t="s">
        <v>50</v>
      </c>
      <c r="C34" s="71" t="s">
        <v>51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38</v>
      </c>
      <c r="B35" s="79" t="s">
        <v>52</v>
      </c>
      <c r="C35" s="80" t="s">
        <v>40</v>
      </c>
      <c r="D35" s="81"/>
      <c r="E35" s="215" t="s">
        <v>47</v>
      </c>
      <c r="F35" s="201"/>
      <c r="G35" s="216"/>
      <c r="H35" s="215" t="s">
        <v>47</v>
      </c>
      <c r="I35" s="201"/>
      <c r="J35" s="216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38</v>
      </c>
      <c r="B36" s="87" t="s">
        <v>53</v>
      </c>
      <c r="C36" s="80" t="s">
        <v>40</v>
      </c>
      <c r="D36" s="81"/>
      <c r="E36" s="217"/>
      <c r="F36" s="201"/>
      <c r="G36" s="216"/>
      <c r="H36" s="217"/>
      <c r="I36" s="201"/>
      <c r="J36" s="216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38</v>
      </c>
      <c r="B37" s="89" t="s">
        <v>54</v>
      </c>
      <c r="C37" s="90" t="s">
        <v>40</v>
      </c>
      <c r="D37" s="91"/>
      <c r="E37" s="218"/>
      <c r="F37" s="219"/>
      <c r="G37" s="220"/>
      <c r="H37" s="218"/>
      <c r="I37" s="219"/>
      <c r="J37" s="220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55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27</v>
      </c>
      <c r="B39" s="72" t="s">
        <v>56</v>
      </c>
      <c r="C39" s="71" t="s">
        <v>57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38</v>
      </c>
      <c r="B40" s="105" t="s">
        <v>58</v>
      </c>
      <c r="C40" s="80" t="s">
        <v>59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38</v>
      </c>
      <c r="B41" s="87" t="s">
        <v>60</v>
      </c>
      <c r="C41" s="80" t="s">
        <v>45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61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27</v>
      </c>
      <c r="B43" s="72" t="s">
        <v>62</v>
      </c>
      <c r="C43" s="71" t="s">
        <v>63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38</v>
      </c>
      <c r="B44" s="105" t="s">
        <v>64</v>
      </c>
      <c r="C44" s="107" t="s">
        <v>65</v>
      </c>
      <c r="D44" s="81" t="s">
        <v>41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38</v>
      </c>
      <c r="B45" s="87" t="s">
        <v>66</v>
      </c>
      <c r="C45" s="107" t="s">
        <v>65</v>
      </c>
      <c r="D45" s="81" t="s">
        <v>41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38</v>
      </c>
      <c r="B46" s="89" t="s">
        <v>67</v>
      </c>
      <c r="C46" s="107" t="s">
        <v>65</v>
      </c>
      <c r="D46" s="91" t="s">
        <v>41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68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42" customHeight="1" x14ac:dyDescent="0.2">
      <c r="A48" s="71" t="s">
        <v>27</v>
      </c>
      <c r="B48" s="72" t="s">
        <v>69</v>
      </c>
      <c r="C48" s="108" t="s">
        <v>70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38</v>
      </c>
      <c r="B49" s="105" t="s">
        <v>71</v>
      </c>
      <c r="C49" s="107" t="s">
        <v>72</v>
      </c>
      <c r="D49" s="81" t="s">
        <v>41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38</v>
      </c>
      <c r="B50" s="89" t="s">
        <v>73</v>
      </c>
      <c r="C50" s="107" t="s">
        <v>74</v>
      </c>
      <c r="D50" s="81" t="s">
        <v>41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38</v>
      </c>
      <c r="B51" s="87" t="s">
        <v>75</v>
      </c>
      <c r="C51" s="109" t="s">
        <v>76</v>
      </c>
      <c r="D51" s="81" t="s">
        <v>41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38</v>
      </c>
      <c r="B52" s="87" t="s">
        <v>77</v>
      </c>
      <c r="C52" s="110" t="s">
        <v>78</v>
      </c>
      <c r="D52" s="91" t="s">
        <v>41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79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27</v>
      </c>
      <c r="B54" s="72" t="s">
        <v>80</v>
      </c>
      <c r="C54" s="71" t="s">
        <v>81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38</v>
      </c>
      <c r="B55" s="105" t="s">
        <v>82</v>
      </c>
      <c r="C55" s="112" t="s">
        <v>83</v>
      </c>
      <c r="D55" s="81" t="s">
        <v>41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38</v>
      </c>
      <c r="B56" s="87" t="s">
        <v>84</v>
      </c>
      <c r="C56" s="112" t="s">
        <v>85</v>
      </c>
      <c r="D56" s="81" t="s">
        <v>41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38</v>
      </c>
      <c r="B57" s="89" t="s">
        <v>86</v>
      </c>
      <c r="C57" s="113" t="s">
        <v>87</v>
      </c>
      <c r="D57" s="91" t="s">
        <v>41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88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27</v>
      </c>
      <c r="B59" s="72" t="s">
        <v>89</v>
      </c>
      <c r="C59" s="71" t="s">
        <v>90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38</v>
      </c>
      <c r="B60" s="105" t="s">
        <v>91</v>
      </c>
      <c r="C60" s="112" t="s">
        <v>146</v>
      </c>
      <c r="D60" s="81" t="s">
        <v>92</v>
      </c>
      <c r="E60" s="82"/>
      <c r="F60" s="83"/>
      <c r="G60" s="84">
        <f t="shared" ref="G60:G65" si="54">E60*F60</f>
        <v>0</v>
      </c>
      <c r="H60" s="82"/>
      <c r="I60" s="83"/>
      <c r="J60" s="84">
        <f t="shared" ref="J60:J65" si="55">H60*I60</f>
        <v>0</v>
      </c>
      <c r="K60" s="82">
        <v>1</v>
      </c>
      <c r="L60" s="83">
        <v>6000</v>
      </c>
      <c r="M60" s="84">
        <f t="shared" ref="M60:M65" si="56">K60*L60</f>
        <v>6000</v>
      </c>
      <c r="N60" s="82">
        <v>1</v>
      </c>
      <c r="O60" s="83">
        <v>6000</v>
      </c>
      <c r="P60" s="84">
        <f t="shared" ref="P60:P65" si="57">N60*O60</f>
        <v>6000</v>
      </c>
      <c r="Q60" s="84">
        <f t="shared" ref="Q60:Q65" si="58">G60+M60</f>
        <v>6000</v>
      </c>
      <c r="R60" s="84">
        <f t="shared" ref="R60:R65" si="59">J60+P60</f>
        <v>6000</v>
      </c>
      <c r="S60" s="84">
        <f t="shared" ref="S60:S65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38</v>
      </c>
      <c r="B61" s="87" t="s">
        <v>93</v>
      </c>
      <c r="C61" s="112" t="s">
        <v>147</v>
      </c>
      <c r="D61" s="81" t="s">
        <v>92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>
        <v>1</v>
      </c>
      <c r="L61" s="83">
        <v>5031</v>
      </c>
      <c r="M61" s="84">
        <f t="shared" si="56"/>
        <v>5031</v>
      </c>
      <c r="N61" s="82">
        <v>1</v>
      </c>
      <c r="O61" s="83">
        <v>3300</v>
      </c>
      <c r="P61" s="84">
        <f t="shared" si="57"/>
        <v>3300</v>
      </c>
      <c r="Q61" s="84">
        <f t="shared" si="58"/>
        <v>5031</v>
      </c>
      <c r="R61" s="84">
        <f t="shared" si="59"/>
        <v>3300</v>
      </c>
      <c r="S61" s="84">
        <f t="shared" si="60"/>
        <v>1731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38</v>
      </c>
      <c r="B62" s="89" t="s">
        <v>94</v>
      </c>
      <c r="C62" s="113" t="s">
        <v>149</v>
      </c>
      <c r="D62" s="91" t="s">
        <v>92</v>
      </c>
      <c r="E62" s="92"/>
      <c r="F62" s="93"/>
      <c r="G62" s="94">
        <f t="shared" ref="G62:G63" si="61">E62*F62</f>
        <v>0</v>
      </c>
      <c r="H62" s="92"/>
      <c r="I62" s="93"/>
      <c r="J62" s="94">
        <f t="shared" ref="J62:J63" si="62">H62*I62</f>
        <v>0</v>
      </c>
      <c r="K62" s="92">
        <v>1</v>
      </c>
      <c r="L62" s="93">
        <v>5850</v>
      </c>
      <c r="M62" s="94">
        <f t="shared" ref="M62:M64" si="63">K62*L62</f>
        <v>5850</v>
      </c>
      <c r="N62" s="92">
        <v>1</v>
      </c>
      <c r="O62" s="93">
        <v>5850</v>
      </c>
      <c r="P62" s="94">
        <f t="shared" ref="P62:P64" si="64">N62*O62</f>
        <v>5850</v>
      </c>
      <c r="Q62" s="84">
        <f t="shared" ref="Q62:Q64" si="65">G62+M62</f>
        <v>5850</v>
      </c>
      <c r="R62" s="84">
        <f t="shared" ref="R62:R64" si="66">J62+P62</f>
        <v>5850</v>
      </c>
      <c r="S62" s="84">
        <f t="shared" ref="S62:S64" si="67">Q62-R62</f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8" t="s">
        <v>38</v>
      </c>
      <c r="B63" s="89" t="s">
        <v>148</v>
      </c>
      <c r="C63" s="113" t="s">
        <v>150</v>
      </c>
      <c r="D63" s="91" t="s">
        <v>92</v>
      </c>
      <c r="E63" s="92"/>
      <c r="F63" s="93"/>
      <c r="G63" s="94">
        <f t="shared" si="61"/>
        <v>0</v>
      </c>
      <c r="H63" s="92"/>
      <c r="I63" s="93"/>
      <c r="J63" s="94">
        <f t="shared" si="62"/>
        <v>0</v>
      </c>
      <c r="K63" s="92">
        <v>1</v>
      </c>
      <c r="L63" s="93">
        <v>5950</v>
      </c>
      <c r="M63" s="94">
        <f t="shared" si="63"/>
        <v>5950</v>
      </c>
      <c r="N63" s="92">
        <v>1</v>
      </c>
      <c r="O63" s="93">
        <v>5950</v>
      </c>
      <c r="P63" s="94">
        <f t="shared" si="64"/>
        <v>5950</v>
      </c>
      <c r="Q63" s="84">
        <f t="shared" si="65"/>
        <v>5950</v>
      </c>
      <c r="R63" s="84">
        <f t="shared" si="66"/>
        <v>5950</v>
      </c>
      <c r="S63" s="84">
        <f t="shared" si="67"/>
        <v>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8" t="s">
        <v>38</v>
      </c>
      <c r="B64" s="89" t="s">
        <v>151</v>
      </c>
      <c r="C64" s="113" t="s">
        <v>152</v>
      </c>
      <c r="D64" s="91"/>
      <c r="E64" s="92"/>
      <c r="F64" s="172"/>
      <c r="G64" s="94"/>
      <c r="H64" s="92"/>
      <c r="I64" s="172"/>
      <c r="J64" s="94"/>
      <c r="K64" s="92">
        <v>1</v>
      </c>
      <c r="L64" s="172">
        <v>2600</v>
      </c>
      <c r="M64" s="94">
        <f t="shared" si="63"/>
        <v>2600</v>
      </c>
      <c r="N64" s="92">
        <v>1</v>
      </c>
      <c r="O64" s="172">
        <v>2100</v>
      </c>
      <c r="P64" s="94">
        <f t="shared" si="64"/>
        <v>2100</v>
      </c>
      <c r="Q64" s="84">
        <f t="shared" si="65"/>
        <v>2600</v>
      </c>
      <c r="R64" s="84">
        <f t="shared" si="66"/>
        <v>2100</v>
      </c>
      <c r="S64" s="84">
        <f t="shared" si="67"/>
        <v>500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88" t="s">
        <v>38</v>
      </c>
      <c r="B65" s="89" t="s">
        <v>153</v>
      </c>
      <c r="C65" s="113" t="s">
        <v>154</v>
      </c>
      <c r="D65" s="91" t="s">
        <v>92</v>
      </c>
      <c r="E65" s="92"/>
      <c r="F65" s="93"/>
      <c r="G65" s="94">
        <f t="shared" si="54"/>
        <v>0</v>
      </c>
      <c r="H65" s="92"/>
      <c r="I65" s="93"/>
      <c r="J65" s="94">
        <f t="shared" si="55"/>
        <v>0</v>
      </c>
      <c r="K65" s="92">
        <v>1</v>
      </c>
      <c r="L65" s="93">
        <v>6000</v>
      </c>
      <c r="M65" s="94">
        <f t="shared" si="56"/>
        <v>6000</v>
      </c>
      <c r="N65" s="92">
        <v>1</v>
      </c>
      <c r="O65" s="93">
        <v>2300</v>
      </c>
      <c r="P65" s="94">
        <f t="shared" si="57"/>
        <v>2300</v>
      </c>
      <c r="Q65" s="84">
        <f t="shared" si="58"/>
        <v>6000</v>
      </c>
      <c r="R65" s="84">
        <f t="shared" si="59"/>
        <v>2300</v>
      </c>
      <c r="S65" s="84">
        <f t="shared" si="60"/>
        <v>3700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96" t="s">
        <v>95</v>
      </c>
      <c r="B66" s="97"/>
      <c r="C66" s="98"/>
      <c r="D66" s="99"/>
      <c r="E66" s="100"/>
      <c r="F66" s="101"/>
      <c r="G66" s="102">
        <f>SUM(G60:G65)</f>
        <v>0</v>
      </c>
      <c r="H66" s="100"/>
      <c r="I66" s="101"/>
      <c r="J66" s="102">
        <f>SUM(J60:J65)</f>
        <v>0</v>
      </c>
      <c r="K66" s="100"/>
      <c r="L66" s="101"/>
      <c r="M66" s="102">
        <f>SUM(M60:M65)</f>
        <v>31431</v>
      </c>
      <c r="N66" s="100"/>
      <c r="O66" s="101"/>
      <c r="P66" s="102">
        <f t="shared" ref="P66:S66" si="68">SUM(P60:P65)</f>
        <v>25500</v>
      </c>
      <c r="Q66" s="102">
        <f t="shared" si="68"/>
        <v>31431</v>
      </c>
      <c r="R66" s="102">
        <f t="shared" si="68"/>
        <v>25500</v>
      </c>
      <c r="S66" s="102">
        <f t="shared" si="68"/>
        <v>5931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42" customHeight="1" x14ac:dyDescent="0.2">
      <c r="A67" s="71" t="s">
        <v>27</v>
      </c>
      <c r="B67" s="72" t="s">
        <v>96</v>
      </c>
      <c r="C67" s="108" t="s">
        <v>97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30" customHeight="1" x14ac:dyDescent="0.2">
      <c r="A68" s="78" t="s">
        <v>38</v>
      </c>
      <c r="B68" s="105" t="s">
        <v>98</v>
      </c>
      <c r="C68" s="112" t="s">
        <v>99</v>
      </c>
      <c r="D68" s="81" t="s">
        <v>41</v>
      </c>
      <c r="E68" s="82"/>
      <c r="F68" s="83"/>
      <c r="G68" s="84">
        <f t="shared" ref="G68:G70" si="69">E68*F68</f>
        <v>0</v>
      </c>
      <c r="H68" s="82"/>
      <c r="I68" s="83"/>
      <c r="J68" s="84">
        <f t="shared" ref="J68:J70" si="70">H68*I68</f>
        <v>0</v>
      </c>
      <c r="K68" s="82"/>
      <c r="L68" s="83"/>
      <c r="M68" s="84">
        <f t="shared" ref="M68:M70" si="71">K68*L68</f>
        <v>0</v>
      </c>
      <c r="N68" s="82"/>
      <c r="O68" s="83"/>
      <c r="P68" s="84">
        <f t="shared" ref="P68:P70" si="72">N68*O68</f>
        <v>0</v>
      </c>
      <c r="Q68" s="84">
        <f t="shared" ref="Q68:Q70" si="73">G68+M68</f>
        <v>0</v>
      </c>
      <c r="R68" s="84">
        <f t="shared" ref="R68:R70" si="74">J68+P68</f>
        <v>0</v>
      </c>
      <c r="S68" s="84">
        <f t="shared" ref="S68:S70" si="75">Q68-R68</f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6" t="s">
        <v>38</v>
      </c>
      <c r="B69" s="87" t="s">
        <v>100</v>
      </c>
      <c r="C69" s="112" t="s">
        <v>101</v>
      </c>
      <c r="D69" s="81" t="s">
        <v>41</v>
      </c>
      <c r="E69" s="82"/>
      <c r="F69" s="83"/>
      <c r="G69" s="84">
        <f t="shared" si="69"/>
        <v>0</v>
      </c>
      <c r="H69" s="82"/>
      <c r="I69" s="83"/>
      <c r="J69" s="84">
        <f t="shared" si="70"/>
        <v>0</v>
      </c>
      <c r="K69" s="82"/>
      <c r="L69" s="83"/>
      <c r="M69" s="84">
        <f t="shared" si="71"/>
        <v>0</v>
      </c>
      <c r="N69" s="82"/>
      <c r="O69" s="83"/>
      <c r="P69" s="84">
        <f t="shared" si="72"/>
        <v>0</v>
      </c>
      <c r="Q69" s="84">
        <f t="shared" si="73"/>
        <v>0</v>
      </c>
      <c r="R69" s="84">
        <f t="shared" si="74"/>
        <v>0</v>
      </c>
      <c r="S69" s="84">
        <f t="shared" si="75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8" t="s">
        <v>38</v>
      </c>
      <c r="B70" s="89" t="s">
        <v>102</v>
      </c>
      <c r="C70" s="113" t="s">
        <v>103</v>
      </c>
      <c r="D70" s="91" t="s">
        <v>41</v>
      </c>
      <c r="E70" s="92"/>
      <c r="F70" s="93"/>
      <c r="G70" s="94">
        <f t="shared" si="69"/>
        <v>0</v>
      </c>
      <c r="H70" s="92"/>
      <c r="I70" s="93"/>
      <c r="J70" s="94">
        <f t="shared" si="70"/>
        <v>0</v>
      </c>
      <c r="K70" s="92"/>
      <c r="L70" s="93"/>
      <c r="M70" s="94">
        <f t="shared" si="71"/>
        <v>0</v>
      </c>
      <c r="N70" s="92"/>
      <c r="O70" s="93"/>
      <c r="P70" s="94">
        <f t="shared" si="72"/>
        <v>0</v>
      </c>
      <c r="Q70" s="84">
        <f t="shared" si="73"/>
        <v>0</v>
      </c>
      <c r="R70" s="84">
        <f t="shared" si="74"/>
        <v>0</v>
      </c>
      <c r="S70" s="84">
        <f t="shared" si="75"/>
        <v>0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96" t="s">
        <v>104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0</v>
      </c>
      <c r="N71" s="100"/>
      <c r="O71" s="101"/>
      <c r="P71" s="102">
        <f t="shared" ref="P71:S71" si="76">SUM(P68:P70)</f>
        <v>0</v>
      </c>
      <c r="Q71" s="102">
        <f t="shared" si="76"/>
        <v>0</v>
      </c>
      <c r="R71" s="102">
        <f t="shared" si="76"/>
        <v>0</v>
      </c>
      <c r="S71" s="102">
        <f t="shared" si="76"/>
        <v>0</v>
      </c>
      <c r="T71" s="103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 x14ac:dyDescent="0.2">
      <c r="A72" s="71" t="s">
        <v>27</v>
      </c>
      <c r="B72" s="72" t="s">
        <v>105</v>
      </c>
      <c r="C72" s="108" t="s">
        <v>106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x14ac:dyDescent="0.2">
      <c r="A73" s="78" t="s">
        <v>38</v>
      </c>
      <c r="B73" s="105" t="s">
        <v>107</v>
      </c>
      <c r="C73" s="107" t="s">
        <v>108</v>
      </c>
      <c r="D73" s="81"/>
      <c r="E73" s="82"/>
      <c r="F73" s="83"/>
      <c r="G73" s="84">
        <f t="shared" ref="G73:G75" si="77">E73*F73</f>
        <v>0</v>
      </c>
      <c r="H73" s="82"/>
      <c r="I73" s="83"/>
      <c r="J73" s="84">
        <f t="shared" ref="J73:J75" si="78">H73*I73</f>
        <v>0</v>
      </c>
      <c r="K73" s="82"/>
      <c r="L73" s="83"/>
      <c r="M73" s="84">
        <f t="shared" ref="M73:M75" si="79">K73*L73</f>
        <v>0</v>
      </c>
      <c r="N73" s="82"/>
      <c r="O73" s="83"/>
      <c r="P73" s="84">
        <f t="shared" ref="P73:P75" si="80">N73*O73</f>
        <v>0</v>
      </c>
      <c r="Q73" s="84">
        <f t="shared" ref="Q73:Q75" si="81">G73+M73</f>
        <v>0</v>
      </c>
      <c r="R73" s="84">
        <f t="shared" ref="R73:R75" si="82">J73+P73</f>
        <v>0</v>
      </c>
      <c r="S73" s="84">
        <f t="shared" ref="S73:S75" si="83">Q73-R73</f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78" t="s">
        <v>38</v>
      </c>
      <c r="B74" s="79" t="s">
        <v>109</v>
      </c>
      <c r="C74" s="107" t="s">
        <v>110</v>
      </c>
      <c r="D74" s="81"/>
      <c r="E74" s="82"/>
      <c r="F74" s="83"/>
      <c r="G74" s="84">
        <f t="shared" si="77"/>
        <v>0</v>
      </c>
      <c r="H74" s="82"/>
      <c r="I74" s="83"/>
      <c r="J74" s="84">
        <f t="shared" si="78"/>
        <v>0</v>
      </c>
      <c r="K74" s="82"/>
      <c r="L74" s="83"/>
      <c r="M74" s="84">
        <f t="shared" si="79"/>
        <v>0</v>
      </c>
      <c r="N74" s="82"/>
      <c r="O74" s="83"/>
      <c r="P74" s="84">
        <f t="shared" si="80"/>
        <v>0</v>
      </c>
      <c r="Q74" s="84">
        <f t="shared" si="81"/>
        <v>0</v>
      </c>
      <c r="R74" s="84">
        <f t="shared" si="82"/>
        <v>0</v>
      </c>
      <c r="S74" s="84">
        <f t="shared" si="83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86" t="s">
        <v>38</v>
      </c>
      <c r="B75" s="87" t="s">
        <v>111</v>
      </c>
      <c r="C75" s="107" t="s">
        <v>112</v>
      </c>
      <c r="D75" s="81"/>
      <c r="E75" s="82"/>
      <c r="F75" s="83"/>
      <c r="G75" s="84">
        <f t="shared" si="77"/>
        <v>0</v>
      </c>
      <c r="H75" s="82"/>
      <c r="I75" s="83"/>
      <c r="J75" s="84">
        <f t="shared" si="78"/>
        <v>0</v>
      </c>
      <c r="K75" s="82"/>
      <c r="L75" s="83"/>
      <c r="M75" s="84">
        <f t="shared" si="79"/>
        <v>0</v>
      </c>
      <c r="N75" s="82"/>
      <c r="O75" s="83"/>
      <c r="P75" s="84">
        <f t="shared" si="80"/>
        <v>0</v>
      </c>
      <c r="Q75" s="84">
        <f t="shared" si="81"/>
        <v>0</v>
      </c>
      <c r="R75" s="84">
        <f t="shared" si="82"/>
        <v>0</v>
      </c>
      <c r="S75" s="84">
        <f t="shared" si="83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111" t="s">
        <v>113</v>
      </c>
      <c r="B76" s="114"/>
      <c r="C76" s="98"/>
      <c r="D76" s="99"/>
      <c r="E76" s="100"/>
      <c r="F76" s="101"/>
      <c r="G76" s="102">
        <f>SUM(G73:G75)</f>
        <v>0</v>
      </c>
      <c r="H76" s="100"/>
      <c r="I76" s="101"/>
      <c r="J76" s="102">
        <f>SUM(J73:J75)</f>
        <v>0</v>
      </c>
      <c r="K76" s="100"/>
      <c r="L76" s="101"/>
      <c r="M76" s="102">
        <f>SUM(M73:M75)</f>
        <v>0</v>
      </c>
      <c r="N76" s="100"/>
      <c r="O76" s="101"/>
      <c r="P76" s="102">
        <f t="shared" ref="P76:S76" si="84">SUM(P73:P75)</f>
        <v>0</v>
      </c>
      <c r="Q76" s="102">
        <f t="shared" si="84"/>
        <v>0</v>
      </c>
      <c r="R76" s="102">
        <f t="shared" si="84"/>
        <v>0</v>
      </c>
      <c r="S76" s="102">
        <f t="shared" si="84"/>
        <v>0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5">
      <c r="A77" s="71" t="s">
        <v>27</v>
      </c>
      <c r="B77" s="115" t="s">
        <v>114</v>
      </c>
      <c r="C77" s="116" t="s">
        <v>115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0" customHeight="1" x14ac:dyDescent="0.2">
      <c r="A78" s="78" t="s">
        <v>38</v>
      </c>
      <c r="B78" s="117" t="s">
        <v>116</v>
      </c>
      <c r="C78" s="118" t="s">
        <v>115</v>
      </c>
      <c r="D78" s="119"/>
      <c r="E78" s="223" t="s">
        <v>47</v>
      </c>
      <c r="F78" s="224"/>
      <c r="G78" s="225"/>
      <c r="H78" s="223" t="s">
        <v>47</v>
      </c>
      <c r="I78" s="224"/>
      <c r="J78" s="225"/>
      <c r="K78" s="82"/>
      <c r="L78" s="83"/>
      <c r="M78" s="84">
        <f t="shared" ref="M78:M79" si="85">K78*L78</f>
        <v>0</v>
      </c>
      <c r="N78" s="82"/>
      <c r="O78" s="83"/>
      <c r="P78" s="84">
        <f t="shared" ref="P78:P79" si="86">N78*O78</f>
        <v>0</v>
      </c>
      <c r="Q78" s="84">
        <f t="shared" ref="Q78:Q79" si="87">G78+M78</f>
        <v>0</v>
      </c>
      <c r="R78" s="84">
        <f t="shared" ref="R78:R79" si="88">J78+P78</f>
        <v>0</v>
      </c>
      <c r="S78" s="84">
        <f t="shared" ref="S78:S79" si="89">Q78-R78</f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6" t="s">
        <v>38</v>
      </c>
      <c r="B79" s="120" t="s">
        <v>117</v>
      </c>
      <c r="C79" s="121" t="s">
        <v>115</v>
      </c>
      <c r="D79" s="119"/>
      <c r="E79" s="226"/>
      <c r="F79" s="227"/>
      <c r="G79" s="228"/>
      <c r="H79" s="226"/>
      <c r="I79" s="227"/>
      <c r="J79" s="228"/>
      <c r="K79" s="82"/>
      <c r="L79" s="83"/>
      <c r="M79" s="84">
        <f t="shared" si="85"/>
        <v>0</v>
      </c>
      <c r="N79" s="82"/>
      <c r="O79" s="83"/>
      <c r="P79" s="84">
        <f t="shared" si="86"/>
        <v>0</v>
      </c>
      <c r="Q79" s="84">
        <f t="shared" si="87"/>
        <v>0</v>
      </c>
      <c r="R79" s="84">
        <f t="shared" si="88"/>
        <v>0</v>
      </c>
      <c r="S79" s="84">
        <f t="shared" si="89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111" t="s">
        <v>118</v>
      </c>
      <c r="B80" s="122"/>
      <c r="C80" s="123"/>
      <c r="D80" s="99"/>
      <c r="E80" s="100"/>
      <c r="F80" s="101"/>
      <c r="G80" s="102">
        <f>SUM(G78:G79)</f>
        <v>0</v>
      </c>
      <c r="H80" s="100"/>
      <c r="I80" s="101"/>
      <c r="J80" s="102">
        <f>SUM(J78:J79)</f>
        <v>0</v>
      </c>
      <c r="K80" s="100"/>
      <c r="L80" s="101"/>
      <c r="M80" s="102">
        <f>SUM(M78:M79)</f>
        <v>0</v>
      </c>
      <c r="N80" s="100"/>
      <c r="O80" s="101"/>
      <c r="P80" s="102">
        <f t="shared" ref="P80:S80" si="90">SUM(P78:P79)</f>
        <v>0</v>
      </c>
      <c r="Q80" s="102">
        <f t="shared" si="90"/>
        <v>0</v>
      </c>
      <c r="R80" s="102">
        <f t="shared" si="90"/>
        <v>0</v>
      </c>
      <c r="S80" s="102">
        <f t="shared" si="90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x14ac:dyDescent="0.25">
      <c r="A81" s="71" t="s">
        <v>27</v>
      </c>
      <c r="B81" s="124" t="s">
        <v>119</v>
      </c>
      <c r="C81" s="116" t="s">
        <v>120</v>
      </c>
      <c r="D81" s="73"/>
      <c r="E81" s="74"/>
      <c r="F81" s="75"/>
      <c r="G81" s="104"/>
      <c r="H81" s="74"/>
      <c r="I81" s="75"/>
      <c r="J81" s="104"/>
      <c r="K81" s="74"/>
      <c r="L81" s="75"/>
      <c r="M81" s="104"/>
      <c r="N81" s="74"/>
      <c r="O81" s="75"/>
      <c r="P81" s="104"/>
      <c r="Q81" s="104"/>
      <c r="R81" s="104"/>
      <c r="S81" s="104"/>
      <c r="T81" s="77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41.25" customHeight="1" x14ac:dyDescent="0.2">
      <c r="A82" s="86" t="s">
        <v>38</v>
      </c>
      <c r="B82" s="125" t="s">
        <v>121</v>
      </c>
      <c r="C82" s="126" t="s">
        <v>120</v>
      </c>
      <c r="D82" s="119" t="s">
        <v>122</v>
      </c>
      <c r="E82" s="229" t="s">
        <v>47</v>
      </c>
      <c r="F82" s="227"/>
      <c r="G82" s="228"/>
      <c r="H82" s="229" t="s">
        <v>47</v>
      </c>
      <c r="I82" s="227"/>
      <c r="J82" s="228"/>
      <c r="K82" s="82">
        <v>1</v>
      </c>
      <c r="L82" s="83">
        <v>1560</v>
      </c>
      <c r="M82" s="84">
        <f>K82*L82</f>
        <v>1560</v>
      </c>
      <c r="N82" s="82">
        <v>1</v>
      </c>
      <c r="O82" s="83">
        <v>3291</v>
      </c>
      <c r="P82" s="84">
        <f>N82*O82</f>
        <v>3291</v>
      </c>
      <c r="Q82" s="84">
        <f>G82+M82</f>
        <v>1560</v>
      </c>
      <c r="R82" s="84">
        <f>J82+P82</f>
        <v>3291</v>
      </c>
      <c r="S82" s="84">
        <f>Q82-R82</f>
        <v>-1731</v>
      </c>
      <c r="T82" s="85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2">
      <c r="A83" s="111" t="s">
        <v>123</v>
      </c>
      <c r="B83" s="127"/>
      <c r="C83" s="123"/>
      <c r="D83" s="99"/>
      <c r="E83" s="100"/>
      <c r="F83" s="101"/>
      <c r="G83" s="102">
        <f>SUM(G82)</f>
        <v>0</v>
      </c>
      <c r="H83" s="100"/>
      <c r="I83" s="101"/>
      <c r="J83" s="102">
        <f>SUM(J82)</f>
        <v>0</v>
      </c>
      <c r="K83" s="100"/>
      <c r="L83" s="101"/>
      <c r="M83" s="102">
        <f>SUM(M82)</f>
        <v>1560</v>
      </c>
      <c r="N83" s="100"/>
      <c r="O83" s="101"/>
      <c r="P83" s="102">
        <f t="shared" ref="P83:S83" si="91">SUM(P82)</f>
        <v>3291</v>
      </c>
      <c r="Q83" s="102">
        <f t="shared" si="91"/>
        <v>1560</v>
      </c>
      <c r="R83" s="102">
        <f t="shared" si="91"/>
        <v>3291</v>
      </c>
      <c r="S83" s="102">
        <f t="shared" si="91"/>
        <v>-1731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19.5" customHeight="1" x14ac:dyDescent="0.2">
      <c r="A84" s="128" t="s">
        <v>124</v>
      </c>
      <c r="B84" s="129"/>
      <c r="C84" s="130"/>
      <c r="D84" s="131"/>
      <c r="E84" s="132"/>
      <c r="F84" s="133"/>
      <c r="G84" s="134">
        <f>G38+G42+G47+G53+G58+G66+G71+G76+G80+G83</f>
        <v>0</v>
      </c>
      <c r="H84" s="132"/>
      <c r="I84" s="133"/>
      <c r="J84" s="134">
        <f>J38+J42+J47+J53+J58+J66+J71+J76+J80+J83</f>
        <v>0</v>
      </c>
      <c r="K84" s="132"/>
      <c r="L84" s="133"/>
      <c r="M84" s="134">
        <f>M38+M42+M47+M53+M58+M66+M71+M76+M80+M83</f>
        <v>32991</v>
      </c>
      <c r="N84" s="132"/>
      <c r="O84" s="133"/>
      <c r="P84" s="134">
        <f t="shared" ref="P84:S84" si="92">P38+P42+P47+P53+P58+P66+P71+P76+P80+P83</f>
        <v>28791</v>
      </c>
      <c r="Q84" s="134">
        <f t="shared" si="92"/>
        <v>32991</v>
      </c>
      <c r="R84" s="134">
        <f t="shared" si="92"/>
        <v>28791</v>
      </c>
      <c r="S84" s="134">
        <f t="shared" si="92"/>
        <v>4200</v>
      </c>
      <c r="T84" s="135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</row>
    <row r="85" spans="1:38" ht="15.75" customHeight="1" x14ac:dyDescent="0.25">
      <c r="A85" s="230"/>
      <c r="B85" s="210"/>
      <c r="C85" s="210"/>
      <c r="D85" s="137"/>
      <c r="E85" s="138"/>
      <c r="F85" s="139"/>
      <c r="G85" s="140"/>
      <c r="H85" s="138"/>
      <c r="I85" s="139"/>
      <c r="J85" s="140"/>
      <c r="K85" s="138"/>
      <c r="L85" s="139"/>
      <c r="M85" s="140"/>
      <c r="N85" s="138"/>
      <c r="O85" s="139"/>
      <c r="P85" s="140"/>
      <c r="Q85" s="140"/>
      <c r="R85" s="140"/>
      <c r="S85" s="140"/>
      <c r="T85" s="14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9.5" customHeight="1" x14ac:dyDescent="0.25">
      <c r="A86" s="209" t="s">
        <v>125</v>
      </c>
      <c r="B86" s="210"/>
      <c r="C86" s="211"/>
      <c r="D86" s="142"/>
      <c r="E86" s="143"/>
      <c r="F86" s="144"/>
      <c r="G86" s="145">
        <f>G22-G84</f>
        <v>0</v>
      </c>
      <c r="H86" s="143"/>
      <c r="I86" s="144"/>
      <c r="J86" s="145">
        <f>J22-J84</f>
        <v>0</v>
      </c>
      <c r="K86" s="146"/>
      <c r="L86" s="144"/>
      <c r="M86" s="147">
        <f>M22-M84</f>
        <v>0</v>
      </c>
      <c r="N86" s="146"/>
      <c r="O86" s="144"/>
      <c r="P86" s="147">
        <f t="shared" ref="P86:S86" si="93">P22-P84</f>
        <v>0</v>
      </c>
      <c r="Q86" s="148">
        <f t="shared" si="93"/>
        <v>0</v>
      </c>
      <c r="R86" s="148">
        <f t="shared" si="93"/>
        <v>0</v>
      </c>
      <c r="S86" s="148">
        <f t="shared" si="93"/>
        <v>0</v>
      </c>
      <c r="T86" s="14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50"/>
      <c r="B87" s="151"/>
      <c r="C87" s="150"/>
      <c r="D87" s="150"/>
      <c r="E87" s="51"/>
      <c r="F87" s="150"/>
      <c r="G87" s="150"/>
      <c r="H87" s="51"/>
      <c r="I87" s="150"/>
      <c r="J87" s="150"/>
      <c r="K87" s="51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50"/>
      <c r="B88" s="151"/>
      <c r="C88" s="150"/>
      <c r="D88" s="150"/>
      <c r="E88" s="51"/>
      <c r="F88" s="150"/>
      <c r="G88" s="150"/>
      <c r="H88" s="51"/>
      <c r="I88" s="150"/>
      <c r="J88" s="150"/>
      <c r="K88" s="51"/>
      <c r="L88" s="150"/>
      <c r="M88" s="150"/>
      <c r="N88" s="51"/>
      <c r="O88" s="150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 t="s">
        <v>126</v>
      </c>
      <c r="B89" s="151"/>
      <c r="C89" s="152" t="s">
        <v>155</v>
      </c>
      <c r="D89" s="150"/>
      <c r="E89" s="153"/>
      <c r="F89" s="152"/>
      <c r="G89" s="150"/>
      <c r="H89" s="221" t="s">
        <v>156</v>
      </c>
      <c r="I89" s="222"/>
      <c r="J89" s="222"/>
      <c r="K89" s="222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1"/>
      <c r="C90" s="154" t="s">
        <v>127</v>
      </c>
      <c r="D90" s="150"/>
      <c r="E90" s="212" t="s">
        <v>128</v>
      </c>
      <c r="F90" s="213"/>
      <c r="G90" s="150"/>
      <c r="H90" s="51"/>
      <c r="I90" s="155" t="s">
        <v>129</v>
      </c>
      <c r="J90" s="150"/>
      <c r="K90" s="51"/>
      <c r="L90" s="155"/>
      <c r="M90" s="150"/>
      <c r="N90" s="51"/>
      <c r="O90" s="155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5">
      <c r="A91" s="1"/>
      <c r="B91" s="1"/>
      <c r="C91" s="156"/>
      <c r="D91" s="157"/>
      <c r="E91" s="158"/>
      <c r="F91" s="159"/>
      <c r="G91" s="160"/>
      <c r="H91" s="158"/>
      <c r="I91" s="159"/>
      <c r="J91" s="160"/>
      <c r="K91" s="161"/>
      <c r="L91" s="159"/>
      <c r="M91" s="160"/>
      <c r="N91" s="161"/>
      <c r="O91" s="159"/>
      <c r="P91" s="160"/>
      <c r="Q91" s="160"/>
      <c r="R91" s="160"/>
      <c r="S91" s="16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50"/>
      <c r="B96" s="151"/>
      <c r="C96" s="150"/>
      <c r="D96" s="150"/>
      <c r="E96" s="51"/>
      <c r="F96" s="150"/>
      <c r="G96" s="150"/>
      <c r="H96" s="51"/>
      <c r="I96" s="150"/>
      <c r="J96" s="150"/>
      <c r="K96" s="51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/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autoFilter ref="A19:T19" xr:uid="{00000000-0009-0000-0000-000000000000}"/>
  <mergeCells count="26">
    <mergeCell ref="A86:C86"/>
    <mergeCell ref="E90:F90"/>
    <mergeCell ref="E17:G17"/>
    <mergeCell ref="H17:J17"/>
    <mergeCell ref="A23:C23"/>
    <mergeCell ref="E31:G33"/>
    <mergeCell ref="H31:J33"/>
    <mergeCell ref="E35:G37"/>
    <mergeCell ref="H35:J37"/>
    <mergeCell ref="H89:K89"/>
    <mergeCell ref="E78:G79"/>
    <mergeCell ref="H78:J79"/>
    <mergeCell ref="E82:G82"/>
    <mergeCell ref="H82:J82"/>
    <mergeCell ref="A85:C85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abSelected="1" topLeftCell="B1" zoomScale="87" zoomScaleNormal="87" workbookViewId="0">
      <selection activeCell="G19" sqref="G19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130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37" t="s">
        <v>131</v>
      </c>
      <c r="I2" s="201"/>
      <c r="J2" s="20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37" t="s">
        <v>132</v>
      </c>
      <c r="I3" s="201"/>
      <c r="J3" s="20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36" t="s">
        <v>133</v>
      </c>
      <c r="C5" s="201"/>
      <c r="D5" s="201"/>
      <c r="E5" s="201"/>
      <c r="F5" s="201"/>
      <c r="G5" s="201"/>
      <c r="H5" s="201"/>
      <c r="I5" s="201"/>
      <c r="J5" s="201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36" t="s">
        <v>158</v>
      </c>
      <c r="C6" s="201"/>
      <c r="D6" s="201"/>
      <c r="E6" s="201"/>
      <c r="F6" s="201"/>
      <c r="G6" s="201"/>
      <c r="H6" s="201"/>
      <c r="I6" s="201"/>
      <c r="J6" s="201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38" t="s">
        <v>134</v>
      </c>
      <c r="C7" s="201"/>
      <c r="D7" s="201"/>
      <c r="E7" s="201"/>
      <c r="F7" s="201"/>
      <c r="G7" s="201"/>
      <c r="H7" s="201"/>
      <c r="I7" s="201"/>
      <c r="J7" s="201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36" t="s">
        <v>159</v>
      </c>
      <c r="C8" s="201"/>
      <c r="D8" s="201"/>
      <c r="E8" s="201"/>
      <c r="F8" s="201"/>
      <c r="G8" s="201"/>
      <c r="H8" s="201"/>
      <c r="I8" s="201"/>
      <c r="J8" s="201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33" t="s">
        <v>160</v>
      </c>
      <c r="C10" s="232"/>
      <c r="D10" s="234"/>
      <c r="E10" s="235" t="s">
        <v>135</v>
      </c>
      <c r="F10" s="232"/>
      <c r="G10" s="232"/>
      <c r="H10" s="232"/>
      <c r="I10" s="232"/>
      <c r="J10" s="234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136</v>
      </c>
      <c r="B11" s="173" t="s">
        <v>137</v>
      </c>
      <c r="C11" s="173" t="s">
        <v>6</v>
      </c>
      <c r="D11" s="174" t="s">
        <v>138</v>
      </c>
      <c r="E11" s="175" t="s">
        <v>161</v>
      </c>
      <c r="F11" s="174" t="s">
        <v>138</v>
      </c>
      <c r="G11" s="173" t="s">
        <v>162</v>
      </c>
      <c r="H11" s="173" t="s">
        <v>139</v>
      </c>
      <c r="I11" s="173" t="s">
        <v>140</v>
      </c>
      <c r="J11" s="173" t="s">
        <v>141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5">
      <c r="A12" s="168"/>
      <c r="B12" s="176" t="s">
        <v>157</v>
      </c>
      <c r="C12" s="177" t="s">
        <v>163</v>
      </c>
      <c r="D12" s="178">
        <v>6000</v>
      </c>
      <c r="E12" s="179" t="s">
        <v>164</v>
      </c>
      <c r="F12" s="178">
        <v>6000</v>
      </c>
      <c r="G12" s="180" t="s">
        <v>165</v>
      </c>
      <c r="H12" s="180" t="s">
        <v>166</v>
      </c>
      <c r="I12" s="178">
        <v>6000</v>
      </c>
      <c r="J12" s="180" t="s">
        <v>167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5">
      <c r="A13" s="168"/>
      <c r="B13" s="176" t="s">
        <v>168</v>
      </c>
      <c r="C13" s="177" t="s">
        <v>169</v>
      </c>
      <c r="D13" s="178">
        <v>3300</v>
      </c>
      <c r="E13" s="179" t="s">
        <v>164</v>
      </c>
      <c r="F13" s="178">
        <v>3300</v>
      </c>
      <c r="G13" s="180" t="s">
        <v>165</v>
      </c>
      <c r="H13" s="180" t="s">
        <v>170</v>
      </c>
      <c r="I13" s="178">
        <v>3300</v>
      </c>
      <c r="J13" s="180" t="s">
        <v>167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5">
      <c r="A14" s="168"/>
      <c r="B14" s="176" t="s">
        <v>171</v>
      </c>
      <c r="C14" s="177" t="s">
        <v>172</v>
      </c>
      <c r="D14" s="178">
        <v>5850</v>
      </c>
      <c r="E14" s="179" t="s">
        <v>164</v>
      </c>
      <c r="F14" s="178">
        <v>5850</v>
      </c>
      <c r="G14" s="180" t="s">
        <v>165</v>
      </c>
      <c r="H14" s="180" t="s">
        <v>170</v>
      </c>
      <c r="I14" s="178">
        <v>5850</v>
      </c>
      <c r="J14" s="180" t="s">
        <v>167</v>
      </c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5">
      <c r="A15" s="168"/>
      <c r="B15" s="176" t="s">
        <v>173</v>
      </c>
      <c r="C15" s="177" t="s">
        <v>174</v>
      </c>
      <c r="D15" s="178">
        <v>5950</v>
      </c>
      <c r="E15" s="179" t="s">
        <v>164</v>
      </c>
      <c r="F15" s="178">
        <v>5950</v>
      </c>
      <c r="G15" s="180" t="s">
        <v>165</v>
      </c>
      <c r="H15" s="180" t="s">
        <v>170</v>
      </c>
      <c r="I15" s="178">
        <v>5950</v>
      </c>
      <c r="J15" s="180" t="s">
        <v>167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5">
      <c r="A16" s="168"/>
      <c r="B16" s="176" t="s">
        <v>175</v>
      </c>
      <c r="C16" s="177" t="s">
        <v>176</v>
      </c>
      <c r="D16" s="178">
        <v>2100</v>
      </c>
      <c r="E16" s="179" t="s">
        <v>177</v>
      </c>
      <c r="F16" s="178">
        <v>2100</v>
      </c>
      <c r="G16" s="180" t="s">
        <v>178</v>
      </c>
      <c r="H16" s="180" t="s">
        <v>179</v>
      </c>
      <c r="I16" s="178">
        <v>2100</v>
      </c>
      <c r="J16" s="180" t="s">
        <v>180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5">
      <c r="A17" s="168"/>
      <c r="B17" s="176" t="s">
        <v>181</v>
      </c>
      <c r="C17" s="177" t="s">
        <v>154</v>
      </c>
      <c r="D17" s="178">
        <v>2300</v>
      </c>
      <c r="E17" s="179" t="s">
        <v>182</v>
      </c>
      <c r="F17" s="178">
        <v>2300</v>
      </c>
      <c r="G17" s="180" t="s">
        <v>183</v>
      </c>
      <c r="H17" s="180" t="s">
        <v>184</v>
      </c>
      <c r="I17" s="178">
        <v>2300</v>
      </c>
      <c r="J17" s="180" t="s">
        <v>185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69"/>
      <c r="B18" s="176" t="s">
        <v>186</v>
      </c>
      <c r="C18" s="177" t="s">
        <v>120</v>
      </c>
      <c r="D18" s="178">
        <v>3291</v>
      </c>
      <c r="E18" s="179" t="s">
        <v>187</v>
      </c>
      <c r="F18" s="178">
        <v>3291</v>
      </c>
      <c r="G18" s="180" t="s">
        <v>188</v>
      </c>
      <c r="H18" s="180" t="s">
        <v>189</v>
      </c>
      <c r="I18" s="178">
        <v>3291</v>
      </c>
      <c r="J18" s="180" t="s">
        <v>190</v>
      </c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14.25" customHeight="1" x14ac:dyDescent="0.25">
      <c r="A19" s="162"/>
      <c r="B19" s="181"/>
      <c r="C19" s="182" t="s">
        <v>191</v>
      </c>
      <c r="D19" s="183">
        <v>28791</v>
      </c>
      <c r="E19" s="184"/>
      <c r="F19" s="183">
        <v>28791</v>
      </c>
      <c r="G19" s="185"/>
      <c r="H19" s="185"/>
      <c r="I19" s="183">
        <v>28791</v>
      </c>
      <c r="J19" s="185" t="s">
        <v>192</v>
      </c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5">
      <c r="A20" s="162"/>
      <c r="B20" s="186"/>
      <c r="C20" s="186"/>
      <c r="D20" s="187"/>
      <c r="E20" s="188"/>
      <c r="F20" s="187"/>
      <c r="G20" s="186"/>
      <c r="H20" s="186"/>
      <c r="I20" s="189"/>
      <c r="J20" s="18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33" t="s">
        <v>193</v>
      </c>
      <c r="C21" s="232"/>
      <c r="D21" s="234"/>
      <c r="E21" s="235" t="s">
        <v>135</v>
      </c>
      <c r="F21" s="232"/>
      <c r="G21" s="232"/>
      <c r="H21" s="232"/>
      <c r="I21" s="232"/>
      <c r="J21" s="234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">
      <c r="A22" s="167" t="s">
        <v>136</v>
      </c>
      <c r="B22" s="173" t="s">
        <v>137</v>
      </c>
      <c r="C22" s="173" t="s">
        <v>6</v>
      </c>
      <c r="D22" s="174" t="s">
        <v>138</v>
      </c>
      <c r="E22" s="175" t="s">
        <v>161</v>
      </c>
      <c r="F22" s="174" t="s">
        <v>138</v>
      </c>
      <c r="G22" s="173" t="s">
        <v>162</v>
      </c>
      <c r="H22" s="173" t="s">
        <v>139</v>
      </c>
      <c r="I22" s="173" t="s">
        <v>140</v>
      </c>
      <c r="J22" s="173" t="s">
        <v>141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5">
      <c r="A23" s="168"/>
      <c r="B23" s="176" t="s">
        <v>36</v>
      </c>
      <c r="C23" s="180"/>
      <c r="D23" s="178"/>
      <c r="E23" s="179"/>
      <c r="F23" s="178"/>
      <c r="G23" s="180"/>
      <c r="H23" s="180"/>
      <c r="I23" s="178"/>
      <c r="J23" s="18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5">
      <c r="A24" s="168"/>
      <c r="B24" s="176" t="s">
        <v>58</v>
      </c>
      <c r="C24" s="180"/>
      <c r="D24" s="178"/>
      <c r="E24" s="179"/>
      <c r="F24" s="178"/>
      <c r="G24" s="180"/>
      <c r="H24" s="180"/>
      <c r="I24" s="178"/>
      <c r="J24" s="18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5">
      <c r="A25" s="168"/>
      <c r="B25" s="176" t="s">
        <v>60</v>
      </c>
      <c r="C25" s="180"/>
      <c r="D25" s="178"/>
      <c r="E25" s="179"/>
      <c r="F25" s="178"/>
      <c r="G25" s="180"/>
      <c r="H25" s="180"/>
      <c r="I25" s="178"/>
      <c r="J25" s="18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5">
      <c r="A26" s="168"/>
      <c r="B26" s="176" t="s">
        <v>64</v>
      </c>
      <c r="C26" s="180"/>
      <c r="D26" s="178"/>
      <c r="E26" s="179"/>
      <c r="F26" s="178"/>
      <c r="G26" s="180"/>
      <c r="H26" s="180"/>
      <c r="I26" s="178"/>
      <c r="J26" s="18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5">
      <c r="A27" s="168"/>
      <c r="B27" s="176" t="s">
        <v>71</v>
      </c>
      <c r="C27" s="180"/>
      <c r="D27" s="178"/>
      <c r="E27" s="179"/>
      <c r="F27" s="178"/>
      <c r="G27" s="180"/>
      <c r="H27" s="180"/>
      <c r="I27" s="178"/>
      <c r="J27" s="18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5">
      <c r="A28" s="168"/>
      <c r="B28" s="176"/>
      <c r="C28" s="180"/>
      <c r="D28" s="178"/>
      <c r="E28" s="179"/>
      <c r="F28" s="178"/>
      <c r="G28" s="180"/>
      <c r="H28" s="180"/>
      <c r="I28" s="178"/>
      <c r="J28" s="18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5">
      <c r="A29" s="169"/>
      <c r="B29" s="231" t="s">
        <v>142</v>
      </c>
      <c r="C29" s="232"/>
      <c r="D29" s="185"/>
      <c r="E29" s="184"/>
      <c r="F29" s="185"/>
      <c r="G29" s="185"/>
      <c r="H29" s="185"/>
      <c r="I29" s="183"/>
      <c r="J29" s="185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spans="1:26" ht="14.25" customHeight="1" x14ac:dyDescent="0.25">
      <c r="A30" s="162"/>
      <c r="B30" s="186"/>
      <c r="C30" s="186"/>
      <c r="D30" s="187"/>
      <c r="E30" s="188"/>
      <c r="F30" s="187"/>
      <c r="G30" s="186"/>
      <c r="H30" s="186"/>
      <c r="I30" s="189"/>
      <c r="J30" s="189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1"/>
      <c r="B31" s="233" t="s">
        <v>194</v>
      </c>
      <c r="C31" s="232"/>
      <c r="D31" s="234"/>
      <c r="E31" s="235" t="s">
        <v>135</v>
      </c>
      <c r="F31" s="232"/>
      <c r="G31" s="232"/>
      <c r="H31" s="232"/>
      <c r="I31" s="232"/>
      <c r="J31" s="234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spans="1:26" ht="14.25" customHeight="1" x14ac:dyDescent="0.2">
      <c r="A32" s="162"/>
      <c r="B32" s="173" t="s">
        <v>137</v>
      </c>
      <c r="C32" s="173" t="s">
        <v>6</v>
      </c>
      <c r="D32" s="174" t="s">
        <v>138</v>
      </c>
      <c r="E32" s="175" t="s">
        <v>161</v>
      </c>
      <c r="F32" s="174" t="s">
        <v>138</v>
      </c>
      <c r="G32" s="173" t="s">
        <v>162</v>
      </c>
      <c r="H32" s="173" t="s">
        <v>139</v>
      </c>
      <c r="I32" s="173" t="s">
        <v>140</v>
      </c>
      <c r="J32" s="173" t="s">
        <v>141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5">
      <c r="A33" s="162"/>
      <c r="B33" s="176" t="s">
        <v>36</v>
      </c>
      <c r="C33" s="180"/>
      <c r="D33" s="178"/>
      <c r="E33" s="179"/>
      <c r="F33" s="178"/>
      <c r="G33" s="180"/>
      <c r="H33" s="180"/>
      <c r="I33" s="178"/>
      <c r="J33" s="180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5">
      <c r="A34" s="162"/>
      <c r="B34" s="176" t="s">
        <v>58</v>
      </c>
      <c r="C34" s="180"/>
      <c r="D34" s="178"/>
      <c r="E34" s="179"/>
      <c r="F34" s="178"/>
      <c r="G34" s="180"/>
      <c r="H34" s="180"/>
      <c r="I34" s="178"/>
      <c r="J34" s="180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5">
      <c r="A35" s="162"/>
      <c r="B35" s="176" t="s">
        <v>60</v>
      </c>
      <c r="C35" s="180"/>
      <c r="D35" s="178"/>
      <c r="E35" s="179"/>
      <c r="F35" s="178"/>
      <c r="G35" s="180"/>
      <c r="H35" s="180"/>
      <c r="I35" s="178"/>
      <c r="J35" s="180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5">
      <c r="A36" s="162"/>
      <c r="B36" s="176" t="s">
        <v>64</v>
      </c>
      <c r="C36" s="180"/>
      <c r="D36" s="178"/>
      <c r="E36" s="179"/>
      <c r="F36" s="178"/>
      <c r="G36" s="180"/>
      <c r="H36" s="180"/>
      <c r="I36" s="178"/>
      <c r="J36" s="180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5">
      <c r="A37" s="162"/>
      <c r="B37" s="176" t="s">
        <v>71</v>
      </c>
      <c r="C37" s="180"/>
      <c r="D37" s="178"/>
      <c r="E37" s="179"/>
      <c r="F37" s="178"/>
      <c r="G37" s="180"/>
      <c r="H37" s="180"/>
      <c r="I37" s="178"/>
      <c r="J37" s="180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5">
      <c r="A38" s="162"/>
      <c r="B38" s="176"/>
      <c r="C38" s="180"/>
      <c r="D38" s="178"/>
      <c r="E38" s="179"/>
      <c r="F38" s="178"/>
      <c r="G38" s="180"/>
      <c r="H38" s="180"/>
      <c r="I38" s="178"/>
      <c r="J38" s="180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5">
      <c r="A39" s="162"/>
      <c r="B39" s="231" t="s">
        <v>142</v>
      </c>
      <c r="C39" s="232"/>
      <c r="D39" s="185"/>
      <c r="E39" s="184"/>
      <c r="F39" s="185"/>
      <c r="G39" s="185"/>
      <c r="H39" s="185"/>
      <c r="I39" s="183"/>
      <c r="J39" s="185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5">
      <c r="A40" s="162"/>
      <c r="B40" s="186"/>
      <c r="C40" s="186"/>
      <c r="D40" s="187"/>
      <c r="E40" s="188"/>
      <c r="F40" s="187"/>
      <c r="G40" s="186"/>
      <c r="H40" s="186"/>
      <c r="I40" s="189"/>
      <c r="J40" s="189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5">
      <c r="A41" s="162"/>
      <c r="B41" s="190" t="s">
        <v>143</v>
      </c>
      <c r="C41" s="190"/>
      <c r="D41" s="191" t="s">
        <v>195</v>
      </c>
      <c r="E41" s="192"/>
      <c r="F41" s="193"/>
      <c r="G41" s="190"/>
      <c r="H41" s="190"/>
      <c r="I41" s="190"/>
      <c r="J41" s="190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B8:J8"/>
    <mergeCell ref="E10:J10"/>
    <mergeCell ref="H2:J2"/>
    <mergeCell ref="H3:J3"/>
    <mergeCell ref="B5:J5"/>
    <mergeCell ref="B6:J6"/>
    <mergeCell ref="B7:J7"/>
    <mergeCell ref="B10:D10"/>
    <mergeCell ref="B39:C39"/>
    <mergeCell ref="B21:D21"/>
    <mergeCell ref="E21:J21"/>
    <mergeCell ref="B29:C29"/>
    <mergeCell ref="B31:D31"/>
    <mergeCell ref="E31:J3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</dc:creator>
  <cp:lastModifiedBy>Admin</cp:lastModifiedBy>
  <dcterms:created xsi:type="dcterms:W3CDTF">2021-01-05T11:04:08Z</dcterms:created>
  <dcterms:modified xsi:type="dcterms:W3CDTF">2021-01-15T14:37:59Z</dcterms:modified>
</cp:coreProperties>
</file>