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10" windowWidth="21735" windowHeight="13230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4525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I64" i="2" l="1"/>
  <c r="D64" i="2"/>
  <c r="F64" i="2"/>
  <c r="P21" i="1" l="1"/>
  <c r="M21" i="1"/>
  <c r="R61" i="1"/>
  <c r="P61" i="1"/>
  <c r="P62" i="1"/>
  <c r="P63" i="1"/>
  <c r="M61" i="1"/>
  <c r="Q61" i="1" s="1"/>
  <c r="S61" i="1" s="1"/>
  <c r="M62" i="1"/>
  <c r="M63" i="1"/>
  <c r="J61" i="1"/>
  <c r="J62" i="1"/>
  <c r="R62" i="1" s="1"/>
  <c r="J63" i="1"/>
  <c r="G61" i="1"/>
  <c r="G62" i="1"/>
  <c r="Q62" i="1" s="1"/>
  <c r="G63" i="1"/>
  <c r="Q63" i="1" s="1"/>
  <c r="S62" i="1" l="1"/>
  <c r="R63" i="1"/>
  <c r="S63" i="1"/>
  <c r="J83" i="1"/>
  <c r="G83" i="1"/>
  <c r="P82" i="1"/>
  <c r="P83" i="1" s="1"/>
  <c r="M82" i="1"/>
  <c r="M83" i="1" s="1"/>
  <c r="J80" i="1"/>
  <c r="G80" i="1"/>
  <c r="P79" i="1"/>
  <c r="R79" i="1" s="1"/>
  <c r="M79" i="1"/>
  <c r="Q79" i="1" s="1"/>
  <c r="S79" i="1" s="1"/>
  <c r="P78" i="1"/>
  <c r="M78" i="1"/>
  <c r="P75" i="1"/>
  <c r="M75" i="1"/>
  <c r="J75" i="1"/>
  <c r="G75" i="1"/>
  <c r="Q75" i="1" s="1"/>
  <c r="P74" i="1"/>
  <c r="M74" i="1"/>
  <c r="J74" i="1"/>
  <c r="G74" i="1"/>
  <c r="P73" i="1"/>
  <c r="P76" i="1" s="1"/>
  <c r="M73" i="1"/>
  <c r="M76" i="1" s="1"/>
  <c r="J73" i="1"/>
  <c r="G73" i="1"/>
  <c r="G76" i="1" s="1"/>
  <c r="P70" i="1"/>
  <c r="M70" i="1"/>
  <c r="J70" i="1"/>
  <c r="G70" i="1"/>
  <c r="P69" i="1"/>
  <c r="M69" i="1"/>
  <c r="J69" i="1"/>
  <c r="R69" i="1" s="1"/>
  <c r="G69" i="1"/>
  <c r="Q69" i="1" s="1"/>
  <c r="P68" i="1"/>
  <c r="M68" i="1"/>
  <c r="J68" i="1"/>
  <c r="R68" i="1" s="1"/>
  <c r="G68" i="1"/>
  <c r="P65" i="1"/>
  <c r="M65" i="1"/>
  <c r="J65" i="1"/>
  <c r="G65" i="1"/>
  <c r="P64" i="1"/>
  <c r="M64" i="1"/>
  <c r="J64" i="1"/>
  <c r="R64" i="1" s="1"/>
  <c r="G64" i="1"/>
  <c r="P60" i="1"/>
  <c r="P66" i="1" s="1"/>
  <c r="M60" i="1"/>
  <c r="M66" i="1" s="1"/>
  <c r="J60" i="1"/>
  <c r="G60" i="1"/>
  <c r="P57" i="1"/>
  <c r="M57" i="1"/>
  <c r="J57" i="1"/>
  <c r="G57" i="1"/>
  <c r="P56" i="1"/>
  <c r="M56" i="1"/>
  <c r="J56" i="1"/>
  <c r="G56" i="1"/>
  <c r="P55" i="1"/>
  <c r="M55" i="1"/>
  <c r="M58" i="1" s="1"/>
  <c r="J55" i="1"/>
  <c r="G55" i="1"/>
  <c r="G58" i="1" s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J53" i="1" s="1"/>
  <c r="G49" i="1"/>
  <c r="G53" i="1" s="1"/>
  <c r="J47" i="1"/>
  <c r="P46" i="1"/>
  <c r="M46" i="1"/>
  <c r="J46" i="1"/>
  <c r="G46" i="1"/>
  <c r="P45" i="1"/>
  <c r="M45" i="1"/>
  <c r="J45" i="1"/>
  <c r="G45" i="1"/>
  <c r="Q45" i="1" s="1"/>
  <c r="P44" i="1"/>
  <c r="P47" i="1" s="1"/>
  <c r="M44" i="1"/>
  <c r="J44" i="1"/>
  <c r="G44" i="1"/>
  <c r="Q44" i="1" s="1"/>
  <c r="J42" i="1"/>
  <c r="P41" i="1"/>
  <c r="J41" i="1"/>
  <c r="G41" i="1"/>
  <c r="G42" i="1" s="1"/>
  <c r="P40" i="1"/>
  <c r="J40" i="1"/>
  <c r="G40" i="1"/>
  <c r="P37" i="1"/>
  <c r="R37" i="1" s="1"/>
  <c r="M37" i="1"/>
  <c r="Q37" i="1" s="1"/>
  <c r="S37" i="1" s="1"/>
  <c r="P36" i="1"/>
  <c r="R36" i="1" s="1"/>
  <c r="M36" i="1"/>
  <c r="Q36" i="1" s="1"/>
  <c r="P35" i="1"/>
  <c r="R35" i="1" s="1"/>
  <c r="M35" i="1"/>
  <c r="P33" i="1"/>
  <c r="R33" i="1" s="1"/>
  <c r="M33" i="1"/>
  <c r="Q33" i="1" s="1"/>
  <c r="P32" i="1"/>
  <c r="R32" i="1" s="1"/>
  <c r="M32" i="1"/>
  <c r="Q32" i="1" s="1"/>
  <c r="P31" i="1"/>
  <c r="R31" i="1" s="1"/>
  <c r="M31" i="1"/>
  <c r="P29" i="1"/>
  <c r="M29" i="1"/>
  <c r="J29" i="1"/>
  <c r="G29" i="1"/>
  <c r="P28" i="1"/>
  <c r="M28" i="1"/>
  <c r="J28" i="1"/>
  <c r="R28" i="1" s="1"/>
  <c r="G28" i="1"/>
  <c r="G26" i="1" s="1"/>
  <c r="G38" i="1" s="1"/>
  <c r="P27" i="1"/>
  <c r="P26" i="1" s="1"/>
  <c r="M27" i="1"/>
  <c r="M26" i="1" s="1"/>
  <c r="K40" i="1" s="1"/>
  <c r="M40" i="1" s="1"/>
  <c r="J27" i="1"/>
  <c r="G27" i="1"/>
  <c r="P22" i="1"/>
  <c r="M22" i="1"/>
  <c r="J22" i="1"/>
  <c r="G22" i="1"/>
  <c r="R21" i="1"/>
  <c r="R22" i="1" s="1"/>
  <c r="Q21" i="1"/>
  <c r="S21" i="1" s="1"/>
  <c r="S22" i="1" s="1"/>
  <c r="J66" i="1" l="1"/>
  <c r="J76" i="1"/>
  <c r="R45" i="1"/>
  <c r="S45" i="1" s="1"/>
  <c r="Q51" i="1"/>
  <c r="S51" i="1" s="1"/>
  <c r="Q57" i="1"/>
  <c r="M34" i="1"/>
  <c r="R51" i="1"/>
  <c r="R55" i="1"/>
  <c r="J58" i="1"/>
  <c r="Q64" i="1"/>
  <c r="J26" i="1"/>
  <c r="J38" i="1" s="1"/>
  <c r="R34" i="1"/>
  <c r="Q40" i="1"/>
  <c r="M53" i="1"/>
  <c r="G71" i="1"/>
  <c r="M80" i="1"/>
  <c r="S36" i="1"/>
  <c r="G47" i="1"/>
  <c r="P53" i="1"/>
  <c r="P58" i="1"/>
  <c r="P80" i="1"/>
  <c r="R44" i="1"/>
  <c r="R47" i="1" s="1"/>
  <c r="R46" i="1"/>
  <c r="Q50" i="1"/>
  <c r="Q52" i="1"/>
  <c r="Q56" i="1"/>
  <c r="M71" i="1"/>
  <c r="Q78" i="1"/>
  <c r="Q80" i="1" s="1"/>
  <c r="Q27" i="1"/>
  <c r="Q26" i="1" s="1"/>
  <c r="Q29" i="1"/>
  <c r="M47" i="1"/>
  <c r="R50" i="1"/>
  <c r="R52" i="1"/>
  <c r="R56" i="1"/>
  <c r="G66" i="1"/>
  <c r="Q65" i="1"/>
  <c r="P71" i="1"/>
  <c r="R78" i="1"/>
  <c r="R80" i="1" s="1"/>
  <c r="Q82" i="1"/>
  <c r="R73" i="1"/>
  <c r="R60" i="1"/>
  <c r="R74" i="1"/>
  <c r="R70" i="1"/>
  <c r="R71" i="1" s="1"/>
  <c r="R41" i="1"/>
  <c r="P42" i="1"/>
  <c r="R40" i="1"/>
  <c r="R30" i="1"/>
  <c r="S33" i="1"/>
  <c r="S32" i="1"/>
  <c r="R27" i="1"/>
  <c r="Q74" i="1"/>
  <c r="Q70" i="1"/>
  <c r="M30" i="1"/>
  <c r="K41" i="1" s="1"/>
  <c r="M41" i="1" s="1"/>
  <c r="M42" i="1" s="1"/>
  <c r="S69" i="1"/>
  <c r="S64" i="1"/>
  <c r="G84" i="1"/>
  <c r="G86" i="1" s="1"/>
  <c r="Q28" i="1"/>
  <c r="S28" i="1" s="1"/>
  <c r="R29" i="1"/>
  <c r="R26" i="1" s="1"/>
  <c r="Q46" i="1"/>
  <c r="S46" i="1" s="1"/>
  <c r="R57" i="1"/>
  <c r="S57" i="1" s="1"/>
  <c r="Q22" i="1"/>
  <c r="R49" i="1"/>
  <c r="J71" i="1"/>
  <c r="Q83" i="1"/>
  <c r="Q31" i="1"/>
  <c r="Q35" i="1"/>
  <c r="Q55" i="1"/>
  <c r="Q60" i="1"/>
  <c r="Q68" i="1"/>
  <c r="Q73" i="1"/>
  <c r="R82" i="1"/>
  <c r="R83" i="1" s="1"/>
  <c r="R65" i="1"/>
  <c r="S65" i="1" s="1"/>
  <c r="R75" i="1"/>
  <c r="S75" i="1" s="1"/>
  <c r="P30" i="1"/>
  <c r="P34" i="1"/>
  <c r="Q49" i="1"/>
  <c r="Q41" i="1" l="1"/>
  <c r="S41" i="1" s="1"/>
  <c r="M38" i="1"/>
  <c r="M84" i="1" s="1"/>
  <c r="M86" i="1" s="1"/>
  <c r="J84" i="1"/>
  <c r="J86" i="1" s="1"/>
  <c r="R53" i="1"/>
  <c r="S27" i="1"/>
  <c r="S56" i="1"/>
  <c r="S78" i="1"/>
  <c r="S80" i="1" s="1"/>
  <c r="S52" i="1"/>
  <c r="S50" i="1"/>
  <c r="P38" i="1"/>
  <c r="P84" i="1" s="1"/>
  <c r="P86" i="1" s="1"/>
  <c r="S44" i="1"/>
  <c r="S47" i="1" s="1"/>
  <c r="R76" i="1"/>
  <c r="S74" i="1"/>
  <c r="S70" i="1"/>
  <c r="R42" i="1"/>
  <c r="S40" i="1"/>
  <c r="S42" i="1" s="1"/>
  <c r="R38" i="1"/>
  <c r="R66" i="1"/>
  <c r="Q53" i="1"/>
  <c r="S49" i="1"/>
  <c r="Q71" i="1"/>
  <c r="S68" i="1"/>
  <c r="S71" i="1" s="1"/>
  <c r="S31" i="1"/>
  <c r="S30" i="1" s="1"/>
  <c r="Q30" i="1"/>
  <c r="S29" i="1"/>
  <c r="S26" i="1" s="1"/>
  <c r="S82" i="1"/>
  <c r="S83" i="1" s="1"/>
  <c r="Q58" i="1"/>
  <c r="S55" i="1"/>
  <c r="S58" i="1" s="1"/>
  <c r="Q66" i="1"/>
  <c r="S60" i="1"/>
  <c r="S66" i="1" s="1"/>
  <c r="Q76" i="1"/>
  <c r="S73" i="1"/>
  <c r="S35" i="1"/>
  <c r="S34" i="1" s="1"/>
  <c r="Q34" i="1"/>
  <c r="Q38" i="1" s="1"/>
  <c r="R58" i="1"/>
  <c r="Q47" i="1"/>
  <c r="Q42" i="1" l="1"/>
  <c r="S53" i="1"/>
  <c r="S76" i="1"/>
  <c r="R84" i="1"/>
  <c r="R86" i="1" s="1"/>
  <c r="S38" i="1"/>
  <c r="Q84" i="1"/>
  <c r="Q86" i="1" s="1"/>
  <c r="S84" i="1" l="1"/>
  <c r="S86" i="1" s="1"/>
</calcChain>
</file>

<file path=xl/sharedStrings.xml><?xml version="1.0" encoding="utf-8"?>
<sst xmlns="http://schemas.openxmlformats.org/spreadsheetml/2006/main" count="529" uniqueCount="281">
  <si>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</si>
  <si>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</si>
  <si>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</si>
  <si>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</si>
  <si>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</si>
  <si>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</si>
  <si>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</si>
  <si>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</si>
  <si>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</si>
  <si>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</si>
  <si>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</si>
  <si>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</si>
  <si>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</si>
  <si>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</si>
  <si>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</si>
  <si>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</si>
  <si>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</si>
  <si>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</si>
  <si>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</si>
  <si>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</si>
  <si>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</si>
  <si>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</si>
  <si>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</si>
  <si>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</si>
  <si>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</si>
  <si>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</si>
  <si>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</si>
  <si>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</si>
  <si>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</si>
  <si>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</si>
  <si>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</si>
  <si>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</si>
  <si>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</si>
  <si>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</si>
  <si>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</si>
  <si>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</si>
  <si>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</si>
  <si>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</si>
  <si>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</si>
  <si>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</si>
  <si>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</si>
  <si>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</si>
  <si>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</si>
  <si>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</si>
  <si>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</si>
  <si>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</si>
  <si>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</si>
  <si>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</si>
  <si>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</si>
  <si>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</si>
  <si>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</si>
  <si>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</si>
  <si>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</si>
  <si>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</si>
  <si>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</si>
  <si>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</si>
  <si>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</si>
  <si>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</si>
  <si>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</si>
  <si>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</si>
  <si>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</si>
  <si>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</si>
  <si>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</si>
  <si>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</si>
  <si>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</si>
  <si>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</si>
  <si>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</si>
  <si>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</si>
  <si>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</si>
  <si>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</si>
  <si>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</si>
  <si>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</si>
  <si>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</si>
  <si>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</si>
  <si>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</si>
  <si>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</si>
  <si>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</si>
  <si>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</si>
  <si>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</si>
  <si>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</si>
  <si>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</si>
  <si>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</si>
  <si>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</si>
  <si>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</si>
  <si>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</si>
  <si>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</si>
  <si>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</si>
  <si>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</si>
  <si>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</si>
  <si>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</si>
  <si>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</si>
  <si>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</si>
  <si>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</si>
  <si>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</si>
  <si>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</si>
  <si>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</si>
  <si>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</si>
  <si>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</si>
  <si>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</si>
  <si>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</si>
  <si>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</si>
  <si>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</si>
  <si>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</si>
  <si>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</si>
  <si>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</si>
  <si>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</si>
  <si>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</si>
  <si>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</si>
  <si>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</si>
  <si>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</si>
  <si>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</si>
  <si>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</si>
  <si>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</si>
  <si>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</si>
  <si>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</si>
  <si>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</si>
  <si>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</si>
  <si>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</si>
  <si>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</si>
  <si>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</si>
  <si>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</si>
  <si>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</si>
  <si>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</si>
  <si>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</si>
  <si>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</si>
  <si>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</si>
  <si>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</si>
  <si>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</si>
  <si>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</si>
  <si>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</si>
  <si>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</si>
  <si>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</si>
  <si>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</si>
  <si>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</si>
  <si>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</si>
  <si>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</si>
  <si>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</si>
  <si>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</si>
  <si>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</si>
  <si>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</si>
  <si>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Балашов Дмитро Сергійович, керівник ГО "Центр підтримки та розвитку культурних ініціатив"</t>
  </si>
  <si>
    <t>6.4</t>
  </si>
  <si>
    <t>6.5</t>
  </si>
  <si>
    <t>6.6</t>
  </si>
  <si>
    <t>Канцелярські товари</t>
  </si>
  <si>
    <t>Флеш-накопичувач Transcend JetFlash 910 128GB USB 3.1 (або аналог)</t>
  </si>
  <si>
    <t>Жорсткий диск зовнішній Silicon Power Armor A60 4TB SP040TBPHDA60S3K 2.5" USB 3.1 External (або аналог)</t>
  </si>
  <si>
    <t>SSD-диск внутрішній Samsung 970 Evo Plus 500GB M.2 PCIe 3.0 x4 V-NAND MLC (або аналог)</t>
  </si>
  <si>
    <t>Джерело безперебійного живлення LogicPower LPM U1400VA-P (або аналог)</t>
  </si>
  <si>
    <t>Картрідж чорний Canon 725 (до прінтера Canon LBP6000B)</t>
  </si>
  <si>
    <t>Рекламне обслуговування сторінки ГО та сторінок її проєктів</t>
  </si>
  <si>
    <t>Без номера (згідно банківської виписки)</t>
  </si>
  <si>
    <t>Тімошенко Єлизавета Андріївна, копірайтер</t>
  </si>
  <si>
    <t>Мартинюк Наталія Володимирівна, операційний менеджер</t>
  </si>
  <si>
    <t>Калініна Віра Валентинівна, бухгалтер</t>
  </si>
  <si>
    <t>Номер документа згідно банківської виписки: 2, 3, 4, 19, 20, 21, 27, 28, 29</t>
  </si>
  <si>
    <t>Номер документа згідно банківської виписки: 1, 18, 26</t>
  </si>
  <si>
    <t>Номер документа згідно банківської виписки: 5, 10, 14, 30, 34, 39</t>
  </si>
  <si>
    <t>Кривець Л.С.ФОП. Договір № 20-04 від 05 жовтня 2020 р. Номер документа згідно банківської виписки: 9, 38</t>
  </si>
  <si>
    <t>ТОВ, АФ РЕСПЕКТ. Договір №56 вiд 09 листопада 2020 р. Номер документа згідно банківської виписки: 23</t>
  </si>
  <si>
    <t>Возьний А.В. ФОП. Рахунок № 248 вiд 10 листопада 2020 р. Номер документа згідно банківської виписки: 22</t>
  </si>
  <si>
    <t>Керівник</t>
  </si>
  <si>
    <t>Балашов Дмитро Сергійович</t>
  </si>
  <si>
    <t>Повна назва організації Грантоотримувача: Громадська організація "Центр підтримки та розвитку культурних ініціатив"</t>
  </si>
  <si>
    <t>Хавич А.Р. ФОП. Рахунок № 72 вiд 02 грудня 2020 р.,  № 83 вiд 18 грудня 2020 р.Номер документа згідно банківської виписки: 24, 44</t>
  </si>
  <si>
    <t>Винагорода керівнику ГО Балашову Д.С.</t>
  </si>
  <si>
    <t>Прибутковий податок із зп Балашова Д.С.</t>
  </si>
  <si>
    <t>Військовий збір із зп Балашова Д.С.</t>
  </si>
  <si>
    <t>Платіжне доручення №2 від 29.10.2020</t>
  </si>
  <si>
    <t>Платіжне доручення №3 від 29.10.2020</t>
  </si>
  <si>
    <t>ТАБЕЛЬ ОБЛІКУ ВИКОРИСТАННЯ РОБОЧОГО ЧАСУ за жовтень 2020</t>
  </si>
  <si>
    <t>ТАБЕЛЬ ОБЛІКУ ВИКОРИСТАННЯ РОБОЧОГО ЧАСУ за листопад 2020</t>
  </si>
  <si>
    <t>ТАБЕЛЬ ОБЛІКУ ВИКОРИСТАННЯ РОБОЧОГО ЧАСУ за грудень 2020</t>
  </si>
  <si>
    <t xml:space="preserve">Протокол Загальних зборів №4 ГО «Центр підтримки та розвитку культурних ініціатив.» від 02.03.2020 року про призначення Головою Ради Громадської організації.  </t>
  </si>
  <si>
    <t>Платіжне доручення №21 від 05.11.2020</t>
  </si>
  <si>
    <t>Платіжне доручення №19 від 05.11.2020</t>
  </si>
  <si>
    <t>Платіжне доручення №20 від 05.11.2020</t>
  </si>
  <si>
    <t>Платіжне доручення №29 від 04.12.2020</t>
  </si>
  <si>
    <t>Платіжне доручення №27 від 04.12.2020</t>
  </si>
  <si>
    <t>Платіжне доручення №28 від 04.12.2020</t>
  </si>
  <si>
    <t>Соціальний внесок з оплати праці (нарахування ЄСВ) штатного працівника Балашов Д.С.</t>
  </si>
  <si>
    <t>Платіжне доручення №1 від 29.10.2020</t>
  </si>
  <si>
    <t>Платіжне доручення №18 від 05.11.2020</t>
  </si>
  <si>
    <t>Платіжне доручення №26 від 04.12.2020</t>
  </si>
  <si>
    <t>Винагорода за договором ЦПХ Калініна В.В., бухгалтер</t>
  </si>
  <si>
    <t>Прибутковий податок із винагороди за договором ЦПХ Калініна В.В.</t>
  </si>
  <si>
    <t>Військовий збір із винагороди за договором ЦПХ Калініна В.В.</t>
  </si>
  <si>
    <t>Соціальний внесок за договором ЦПХ(нарахування ЄСВ) Калініна В.В.</t>
  </si>
  <si>
    <t>Соціальний внесок за договором ЦПХ(нарахування ЄСВ) Мартинюк Н.В.</t>
  </si>
  <si>
    <t>Соціальний внесок за договором ЦПХ(нарахування ЄСВ) Тімошенко Є.А.</t>
  </si>
  <si>
    <t xml:space="preserve">Цивільно-правовий договір № 20-01 про надання послуг від 05.10.2020 року
</t>
  </si>
  <si>
    <t xml:space="preserve">АКТ Прийому та передачі виконання робіт та послуг
За Договором №20-01 від 14 грудня 2020 року
</t>
  </si>
  <si>
    <t>Платіжне доручення №8 від 30.10.2020</t>
  </si>
  <si>
    <t>Платіжне доручення №6 від 30.10.2020</t>
  </si>
  <si>
    <t>Платіжне доручення №7 від 30.10.2020</t>
  </si>
  <si>
    <t>Платіжне доручення №37 від 14.12.2020</t>
  </si>
  <si>
    <t>Платіжне доручення №35 від 14.12.2020</t>
  </si>
  <si>
    <t>Платіжне доручення №36 від 14.12.2020</t>
  </si>
  <si>
    <t>Платіжне доручення №5 від 30.10.2020</t>
  </si>
  <si>
    <t>Платіжне доручення №34 від 14.12.2020</t>
  </si>
  <si>
    <t>Винагорода за договором ЦПХ Мартинюк Н.В., операційний менеджер</t>
  </si>
  <si>
    <t>Прибутковий податок із винагороди за договором ЦПХ Мартинюк Н.В.</t>
  </si>
  <si>
    <t>Військовий збір із винагороди за договором ЦПХ Мартинюк Н.В.</t>
  </si>
  <si>
    <t>Винагорода за договором ЦПХ Тімошенко Є.А., копірайтер</t>
  </si>
  <si>
    <t>Прибутковий податок із винагороди за договором ЦПХ Тімошенко Є.А.</t>
  </si>
  <si>
    <t>Військовий збір із винагороди за договором ЦПХ Тімошенко Є.А.</t>
  </si>
  <si>
    <t xml:space="preserve">Цивільно-правовий договір № 20-02 про надання послуг від 05.10.2020 року
</t>
  </si>
  <si>
    <t xml:space="preserve">АКТ Прийому та передачі виконання робіт та послуг
За Договором №20-02 від 14 грудня 2020 року
</t>
  </si>
  <si>
    <t>Платіжне доручення №13 від 30.10.2020</t>
  </si>
  <si>
    <t>Платіжне доручення №11 від 30.10.2020</t>
  </si>
  <si>
    <t>Платіжне доручення №12 від 30.10.2020</t>
  </si>
  <si>
    <t>Платіжне доручення №33 від 14.12.2020</t>
  </si>
  <si>
    <t>Платіжне доручення №31 від 14.12.2020</t>
  </si>
  <si>
    <t>Платіжне доручення №32 від 14.12.2020</t>
  </si>
  <si>
    <t xml:space="preserve">Цивільно-правовий договір № 20-03 про надання послуг від 05.10.2020 року
</t>
  </si>
  <si>
    <t xml:space="preserve">АКТ Прийому та передачі виконання робіт та послуг
За Договором №20-03 від 15 грудня 2020 року
</t>
  </si>
  <si>
    <t>Платіжне доручення №10 від 30.10.2020</t>
  </si>
  <si>
    <t>Платіжне доручення №30 від 14.12.2020</t>
  </si>
  <si>
    <t>Платіжне доручення №14 від 30.10.2020</t>
  </si>
  <si>
    <t>Платіжне доручення №39 від 15.12.2020</t>
  </si>
  <si>
    <t>Платіжне доручення №17 від 30.10.2020</t>
  </si>
  <si>
    <t>Платіжне доручення №15 від 30.10.2020</t>
  </si>
  <si>
    <t>Платіжне доручення №16 від 30.10.2020</t>
  </si>
  <si>
    <t>Платіжне доручення №42 від 15.12.2020</t>
  </si>
  <si>
    <t>Платіжне доручення №41 від 15.12.2020</t>
  </si>
  <si>
    <t>у період з 12.03.2020 року по 31.12.2020 року</t>
  </si>
  <si>
    <t>ВН №389 від 22.12.2020 року</t>
  </si>
  <si>
    <t>ВН №364 від 02.12.2020 року</t>
  </si>
  <si>
    <t>ВН №247 від 10.11.2020 року</t>
  </si>
  <si>
    <t>Платіжне доручення №22 від 10.11.2020</t>
  </si>
  <si>
    <t>Платіжне доручення №24 від 02.12.2020</t>
  </si>
  <si>
    <t>Платіжне доручення №44 від 18.12.2020</t>
  </si>
  <si>
    <t>Договір № 20-04 про надання послуг від 05.10.2020 року</t>
  </si>
  <si>
    <t>Платіжне доручення №09 від 30.10.2020</t>
  </si>
  <si>
    <t>Платіжне доручення №38 від 14.12.2020</t>
  </si>
  <si>
    <t>Згідно банківської виписки</t>
  </si>
  <si>
    <t xml:space="preserve">ДОГОВІР № 56 про надання аудиторських послуг з виконання завдання з надання впевненості від 09.11.2020 року
</t>
  </si>
  <si>
    <t>Платіжне доручення №23 від 18.11.2020</t>
  </si>
  <si>
    <t>за проектом інституційної підтримки УКФ № 3INST81-00622 від 21 жовтня 2020</t>
  </si>
  <si>
    <t xml:space="preserve">АКТ Прийому та передачі виконання робіт та послуг  від 14 грудня 2020 року
за Договором №20-01
</t>
  </si>
  <si>
    <t>АКТ Прийому та передачі виконання робіт та послуг  від 14 грудня 2020 року
за Договором №20-01</t>
  </si>
  <si>
    <t xml:space="preserve">АКТ Прийому та передачі виконання робіт та послуг  від 14 грудня 2020 року
за Договором №20-02
</t>
  </si>
  <si>
    <t xml:space="preserve">АКТ Прийому та передачі виконання робіт та послуг  від 14 грудня 2020 року
за Договором №20-03
</t>
  </si>
  <si>
    <t xml:space="preserve">АКТ Прийому та передачі виконання робіт та послуг  від 14 грудня 2020 року
за Договором №20-04
</t>
  </si>
  <si>
    <t xml:space="preserve">АКТ приймання-передачі результатів аудиту від 31 грудня 2020 року
за Договором №56 </t>
  </si>
  <si>
    <t>Картрідж Canon 725</t>
  </si>
  <si>
    <t>Блок безперебійного живлення LogicPower LPM U1400VA-P</t>
  </si>
  <si>
    <t>SSD M/2 500GB Samsung 970 Evo Plus series</t>
  </si>
  <si>
    <t xml:space="preserve">HDD External 2/5" 4TB Transcend StoreLet 25H3 USB 3/1 Purple </t>
  </si>
  <si>
    <t>USB Flash drive Kingstone Data Travel Micro 128GB USB3.1</t>
  </si>
  <si>
    <t>Платіжне доручення №40 від 15.12.2020</t>
  </si>
  <si>
    <t>Платіжне доручення №4 від 29.10.2020</t>
  </si>
  <si>
    <t>Балашов Д.С. 2815504317</t>
  </si>
  <si>
    <t>Балашов Д.С. 38007594</t>
  </si>
  <si>
    <t>Балашов Д.С.  38007594</t>
  </si>
  <si>
    <t>Калініна В.В. 2669212723</t>
  </si>
  <si>
    <t>Мартинюк Н.В. 2868204762</t>
  </si>
  <si>
    <t>Тімошенко Є.А. 3670304463</t>
  </si>
  <si>
    <t>ФОП Хавич А.Р. 2874210151</t>
  </si>
  <si>
    <t>ФОП Хавич А.Р.  2874210151</t>
  </si>
  <si>
    <t>ФОП Возьний А.В. 3312105617</t>
  </si>
  <si>
    <t>ФОП Кривець Л.С. 3297603069</t>
  </si>
  <si>
    <t>ТОВ "АФ Респект" у вигляді ТОВ 20971605</t>
  </si>
  <si>
    <t xml:space="preserve">Витрати за даними звіту про використання гранту  </t>
  </si>
  <si>
    <t>Ключовий партнер</t>
  </si>
  <si>
    <t>із завдання з надання впевненості</t>
  </si>
  <si>
    <t>Карпенко Наталія Сергіївна</t>
  </si>
  <si>
    <t>Генеральний директор</t>
  </si>
  <si>
    <t>АФ «РЕСПЕКТ» У ВИГЛЯДІ ТОВ</t>
  </si>
  <si>
    <t>Швець Олена Олександрівна</t>
  </si>
  <si>
    <t xml:space="preserve">до Порядку здійснення контролю за виконанням </t>
  </si>
  <si>
    <t xml:space="preserve">суб'єктами, які отримують фінансування, згідно </t>
  </si>
  <si>
    <t>Договору про надання гранту, зобов'язань перед</t>
  </si>
  <si>
    <t>Українським культурним фондом.</t>
  </si>
  <si>
    <t>АКТ Прийому та передачі виконання робіт та послуг  від 15 грудня 2020 року
за Договором №20-03</t>
  </si>
  <si>
    <t>Договір № 20-01 від 05.10.2020. Номер документа згідно банківської виписки: 6, 7, 8, 35, 36, 37</t>
  </si>
  <si>
    <t>Договір № 20-02 від 05.10.2020. Номер документа згідно банківської виписки: 11, 12, 13, 31, 32, 33</t>
  </si>
  <si>
    <t>Договір № 20-03 від 05.10.2020. Номер документа згідно банківської виписки: 15, 16, 17, 40, 41, 42</t>
  </si>
  <si>
    <t>Додаток № 4</t>
  </si>
  <si>
    <t>№ 3INST81-00622 від "21" жовтня 2020 року</t>
  </si>
  <si>
    <t xml:space="preserve">АКТ Прийому та передачі виконання робіт та послуг  від 15 грудня 2020 року
за Договором №20-03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</si>
</sst>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3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166" fontId="21" fillId="0" borderId="81" xfId="0" applyNumberFormat="1" applyFont="1" applyBorder="1" applyAlignment="1">
      <alignment vertical="top" wrapText="1"/>
    </xf>
    <xf numFmtId="166" fontId="21" fillId="0" borderId="82" xfId="0" applyNumberFormat="1" applyFont="1" applyBorder="1" applyAlignment="1">
      <alignment vertical="top" wrapText="1"/>
    </xf>
    <xf numFmtId="166" fontId="21" fillId="0" borderId="50" xfId="0" applyNumberFormat="1" applyFont="1" applyBorder="1" applyAlignment="1">
      <alignment vertical="top" wrapText="1"/>
    </xf>
    <xf numFmtId="3" fontId="21" fillId="0" borderId="83" xfId="0" applyNumberFormat="1" applyFont="1" applyBorder="1" applyAlignment="1">
      <alignment horizontal="center" vertical="top" wrapText="1"/>
    </xf>
    <xf numFmtId="4" fontId="21" fillId="0" borderId="84" xfId="0" applyNumberFormat="1" applyFont="1" applyBorder="1" applyAlignment="1">
      <alignment horizontal="center" vertical="top" wrapText="1"/>
    </xf>
    <xf numFmtId="3" fontId="21" fillId="0" borderId="85" xfId="0" applyNumberFormat="1" applyFont="1" applyBorder="1" applyAlignment="1">
      <alignment horizontal="center" vertical="top" wrapText="1"/>
    </xf>
    <xf numFmtId="4" fontId="21" fillId="0" borderId="86" xfId="0" applyNumberFormat="1" applyFont="1" applyBorder="1" applyAlignment="1">
      <alignment horizontal="center" vertical="top" wrapText="1"/>
    </xf>
    <xf numFmtId="3" fontId="21" fillId="0" borderId="52" xfId="0" applyNumberFormat="1" applyFont="1" applyBorder="1" applyAlignment="1">
      <alignment horizontal="center" vertical="top" wrapText="1"/>
    </xf>
    <xf numFmtId="4" fontId="21" fillId="0" borderId="71" xfId="0" applyNumberFormat="1" applyFont="1" applyBorder="1" applyAlignment="1">
      <alignment horizontal="center" vertical="top" wrapText="1"/>
    </xf>
    <xf numFmtId="4" fontId="21" fillId="0" borderId="44" xfId="0" applyNumberFormat="1" applyFont="1" applyBorder="1" applyAlignment="1">
      <alignment horizontal="center" vertical="top" wrapText="1"/>
    </xf>
    <xf numFmtId="167" fontId="21" fillId="0" borderId="62" xfId="0" applyNumberFormat="1" applyFont="1" applyBorder="1" applyAlignment="1">
      <alignment horizontal="left" vertical="top" wrapText="1"/>
    </xf>
    <xf numFmtId="167" fontId="21" fillId="0" borderId="64" xfId="0" applyNumberFormat="1" applyFont="1" applyBorder="1" applyAlignment="1">
      <alignment horizontal="left" vertical="top" wrapText="1"/>
    </xf>
    <xf numFmtId="3" fontId="21" fillId="0" borderId="44" xfId="0" applyNumberFormat="1" applyFont="1" applyBorder="1" applyAlignment="1">
      <alignment horizontal="center" vertical="top" wrapText="1"/>
    </xf>
    <xf numFmtId="4" fontId="21" fillId="0" borderId="45" xfId="0" applyNumberFormat="1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wrapText="1"/>
    </xf>
    <xf numFmtId="0" fontId="5" fillId="0" borderId="70" xfId="0" applyFont="1" applyBorder="1" applyAlignment="1"/>
    <xf numFmtId="167" fontId="23" fillId="0" borderId="72" xfId="0" applyNumberFormat="1" applyFont="1" applyBorder="1" applyAlignment="1">
      <alignment vertical="top" wrapText="1"/>
    </xf>
    <xf numFmtId="4" fontId="24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 applyAlignment="1"/>
    <xf numFmtId="0" fontId="24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8" fillId="0" borderId="0" xfId="0" applyFont="1" applyAlignment="1">
      <alignment horizontal="center" vertical="center" wrapText="1"/>
    </xf>
    <xf numFmtId="0" fontId="28" fillId="0" borderId="62" xfId="0" applyFont="1" applyBorder="1" applyAlignment="1">
      <alignment horizontal="right" wrapText="1"/>
    </xf>
    <xf numFmtId="0" fontId="29" fillId="0" borderId="79" xfId="0" applyFont="1" applyBorder="1"/>
    <xf numFmtId="4" fontId="28" fillId="0" borderId="80" xfId="0" applyNumberFormat="1" applyFont="1" applyBorder="1" applyAlignment="1">
      <alignment wrapText="1"/>
    </xf>
    <xf numFmtId="0" fontId="28" fillId="0" borderId="62" xfId="0" applyFont="1" applyBorder="1" applyAlignment="1">
      <alignment wrapText="1"/>
    </xf>
    <xf numFmtId="4" fontId="28" fillId="0" borderId="79" xfId="0" applyNumberFormat="1" applyFont="1" applyBorder="1" applyAlignment="1">
      <alignment wrapText="1"/>
    </xf>
    <xf numFmtId="0" fontId="28" fillId="0" borderId="79" xfId="0" applyFont="1" applyBorder="1" applyAlignment="1">
      <alignment wrapText="1"/>
    </xf>
    <xf numFmtId="0" fontId="28" fillId="0" borderId="80" xfId="0" applyFont="1" applyBorder="1" applyAlignment="1">
      <alignment wrapText="1"/>
    </xf>
    <xf numFmtId="0" fontId="28" fillId="0" borderId="25" xfId="0" applyFont="1" applyBorder="1" applyAlignment="1">
      <alignment horizontal="center" vertical="center" wrapText="1"/>
    </xf>
    <xf numFmtId="4" fontId="28" fillId="0" borderId="25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right" wrapText="1"/>
    </xf>
    <xf numFmtId="49" fontId="30" fillId="0" borderId="25" xfId="0" applyNumberFormat="1" applyFont="1" applyBorder="1" applyAlignment="1">
      <alignment horizontal="right" vertical="top" wrapText="1"/>
    </xf>
    <xf numFmtId="0" fontId="30" fillId="0" borderId="25" xfId="0" applyFont="1" applyBorder="1" applyAlignment="1">
      <alignment vertical="top" wrapText="1"/>
    </xf>
    <xf numFmtId="4" fontId="30" fillId="0" borderId="25" xfId="0" applyNumberFormat="1" applyFont="1" applyBorder="1" applyAlignment="1">
      <alignment vertical="top" wrapText="1"/>
    </xf>
    <xf numFmtId="0" fontId="30" fillId="0" borderId="25" xfId="0" applyFont="1" applyBorder="1" applyAlignment="1">
      <alignment horizontal="right" vertical="top" wrapText="1"/>
    </xf>
    <xf numFmtId="4" fontId="31" fillId="0" borderId="25" xfId="0" applyNumberFormat="1" applyFont="1" applyBorder="1" applyAlignment="1">
      <alignment vertical="top" wrapText="1"/>
    </xf>
    <xf numFmtId="0" fontId="31" fillId="0" borderId="25" xfId="0" applyFont="1" applyBorder="1" applyAlignment="1">
      <alignment horizontal="right" vertical="top" wrapText="1"/>
    </xf>
    <xf numFmtId="0" fontId="31" fillId="0" borderId="25" xfId="0" applyFont="1" applyBorder="1" applyAlignment="1">
      <alignment vertical="top" wrapText="1"/>
    </xf>
    <xf numFmtId="49" fontId="24" fillId="0" borderId="0" xfId="0" applyNumberFormat="1" applyFont="1" applyBorder="1" applyAlignment="1">
      <alignment horizontal="right" wrapText="1"/>
    </xf>
    <xf numFmtId="49" fontId="30" fillId="0" borderId="87" xfId="0" applyNumberFormat="1" applyFont="1" applyBorder="1" applyAlignment="1">
      <alignment horizontal="right" vertical="top" wrapText="1"/>
    </xf>
    <xf numFmtId="0" fontId="30" fillId="0" borderId="79" xfId="0" applyFont="1" applyBorder="1" applyAlignment="1">
      <alignment vertical="top" wrapText="1"/>
    </xf>
    <xf numFmtId="0" fontId="28" fillId="0" borderId="0" xfId="0" applyFont="1" applyAlignment="1">
      <alignment wrapText="1"/>
    </xf>
    <xf numFmtId="4" fontId="32" fillId="0" borderId="25" xfId="0" applyNumberFormat="1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0" fontId="28" fillId="0" borderId="0" xfId="0" applyFont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4" fillId="0" borderId="0" xfId="0" applyFont="1" applyAlignment="1">
      <alignment wrapText="1"/>
    </xf>
    <xf numFmtId="0" fontId="24" fillId="0" borderId="0" xfId="0" applyFont="1" applyAlignment="1"/>
    <xf numFmtId="0" fontId="32" fillId="0" borderId="62" xfId="0" applyFont="1" applyBorder="1" applyAlignment="1">
      <alignment horizontal="right" vertical="top" wrapText="1"/>
    </xf>
    <xf numFmtId="0" fontId="31" fillId="0" borderId="79" xfId="0" applyFont="1" applyBorder="1" applyAlignment="1">
      <alignment vertical="top"/>
    </xf>
    <xf numFmtId="0" fontId="26" fillId="0" borderId="0" xfId="0" applyFont="1" applyAlignment="1">
      <alignment horizontal="center" wrapText="1"/>
    </xf>
    <xf numFmtId="0" fontId="28" fillId="5" borderId="62" xfId="0" applyFont="1" applyFill="1" applyBorder="1" applyAlignment="1">
      <alignment horizontal="center" vertical="center" wrapText="1"/>
    </xf>
    <xf numFmtId="0" fontId="28" fillId="5" borderId="79" xfId="0" applyFont="1" applyFill="1" applyBorder="1" applyAlignment="1">
      <alignment horizontal="center" vertical="center" wrapText="1"/>
    </xf>
    <xf numFmtId="0" fontId="28" fillId="5" borderId="80" xfId="0" applyFont="1" applyFill="1" applyBorder="1" applyAlignment="1">
      <alignment horizontal="center" vertical="center" wrapText="1"/>
    </xf>
    <xf numFmtId="4" fontId="28" fillId="5" borderId="62" xfId="0" applyNumberFormat="1" applyFont="1" applyFill="1" applyBorder="1" applyAlignment="1">
      <alignment horizontal="center" vertical="center" wrapText="1"/>
    </xf>
    <xf numFmtId="4" fontId="28" fillId="5" borderId="79" xfId="0" applyNumberFormat="1" applyFont="1" applyFill="1" applyBorder="1" applyAlignment="1">
      <alignment horizontal="center" vertical="center" wrapText="1"/>
    </xf>
    <xf numFmtId="4" fontId="28" fillId="5" borderId="8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4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3"/>
  <sheetViews>
    <sheetView zoomScale="70" zoomScaleNormal="70" workbookViewId="0">
      <selection activeCell="AA20" sqref="AA20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278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279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36" t="s">
        <v>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36" t="s">
        <v>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37" t="s">
        <v>163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38" t="s">
        <v>3</v>
      </c>
      <c r="B17" s="240" t="s">
        <v>4</v>
      </c>
      <c r="C17" s="240" t="s">
        <v>5</v>
      </c>
      <c r="D17" s="242" t="s">
        <v>6</v>
      </c>
      <c r="E17" s="214" t="s">
        <v>7</v>
      </c>
      <c r="F17" s="215"/>
      <c r="G17" s="216"/>
      <c r="H17" s="214" t="s">
        <v>8</v>
      </c>
      <c r="I17" s="215"/>
      <c r="J17" s="216"/>
      <c r="K17" s="214" t="s">
        <v>9</v>
      </c>
      <c r="L17" s="215"/>
      <c r="M17" s="216"/>
      <c r="N17" s="214" t="s">
        <v>10</v>
      </c>
      <c r="O17" s="215"/>
      <c r="P17" s="216"/>
      <c r="Q17" s="233" t="s">
        <v>11</v>
      </c>
      <c r="R17" s="215"/>
      <c r="S17" s="216"/>
      <c r="T17" s="234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39"/>
      <c r="B18" s="241"/>
      <c r="C18" s="241"/>
      <c r="D18" s="243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3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260823.54</v>
      </c>
      <c r="M21" s="40">
        <f>K21*L21</f>
        <v>260823.54</v>
      </c>
      <c r="N21" s="38">
        <v>1</v>
      </c>
      <c r="O21" s="39">
        <v>260823.54</v>
      </c>
      <c r="P21" s="40">
        <f>N21*O21</f>
        <v>260823.54</v>
      </c>
      <c r="Q21" s="40">
        <f>G21+M21</f>
        <v>260823.54</v>
      </c>
      <c r="R21" s="40">
        <f>J21+P21</f>
        <v>260823.54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260823.54</v>
      </c>
      <c r="N22" s="46"/>
      <c r="O22" s="47"/>
      <c r="P22" s="48">
        <f t="shared" ref="P22:S22" si="0">SUM(P21)</f>
        <v>260823.54</v>
      </c>
      <c r="Q22" s="48">
        <f t="shared" si="0"/>
        <v>260823.54</v>
      </c>
      <c r="R22" s="48">
        <f t="shared" si="0"/>
        <v>260823.54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17"/>
      <c r="B23" s="218"/>
      <c r="C23" s="218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42507</v>
      </c>
      <c r="N26" s="74"/>
      <c r="O26" s="75"/>
      <c r="P26" s="76">
        <f t="shared" ref="P26:S26" si="1">SUM(P27:P29)</f>
        <v>42507</v>
      </c>
      <c r="Q26" s="76">
        <f t="shared" si="1"/>
        <v>42507</v>
      </c>
      <c r="R26" s="76">
        <f t="shared" si="1"/>
        <v>42507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45" customHeight="1" x14ac:dyDescent="0.2">
      <c r="A27" s="78" t="s">
        <v>37</v>
      </c>
      <c r="B27" s="79" t="s">
        <v>38</v>
      </c>
      <c r="C27" s="80" t="s">
        <v>140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3</v>
      </c>
      <c r="L27" s="83">
        <v>14169</v>
      </c>
      <c r="M27" s="84">
        <f t="shared" ref="M27:M29" si="4">K27*L27</f>
        <v>42507</v>
      </c>
      <c r="N27" s="82">
        <v>3</v>
      </c>
      <c r="O27" s="83">
        <v>14169</v>
      </c>
      <c r="P27" s="84">
        <f t="shared" ref="P27:P29" si="5">N27*O27</f>
        <v>42507</v>
      </c>
      <c r="Q27" s="84">
        <f t="shared" ref="Q27:Q29" si="6">G27+M27</f>
        <v>42507</v>
      </c>
      <c r="R27" s="84">
        <f t="shared" ref="R27:R29" si="7">J27+P27</f>
        <v>42507</v>
      </c>
      <c r="S27" s="84">
        <f t="shared" ref="S27:S29" si="8">Q27-R27</f>
        <v>0</v>
      </c>
      <c r="T27" s="85" t="s">
        <v>155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114000</v>
      </c>
      <c r="N30" s="74"/>
      <c r="O30" s="75"/>
      <c r="P30" s="76">
        <f t="shared" ref="P30:S30" si="9">SUM(P31:P33)</f>
        <v>114000</v>
      </c>
      <c r="Q30" s="76">
        <f t="shared" si="9"/>
        <v>114000</v>
      </c>
      <c r="R30" s="76">
        <f t="shared" si="9"/>
        <v>114000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67.5" customHeight="1" x14ac:dyDescent="0.2">
      <c r="A31" s="78" t="s">
        <v>37</v>
      </c>
      <c r="B31" s="79" t="s">
        <v>45</v>
      </c>
      <c r="C31" s="161" t="s">
        <v>154</v>
      </c>
      <c r="D31" s="81"/>
      <c r="E31" s="219" t="s">
        <v>46</v>
      </c>
      <c r="F31" s="218"/>
      <c r="G31" s="220"/>
      <c r="H31" s="219" t="s">
        <v>46</v>
      </c>
      <c r="I31" s="218"/>
      <c r="J31" s="220"/>
      <c r="K31" s="164">
        <v>3</v>
      </c>
      <c r="L31" s="165">
        <v>14000</v>
      </c>
      <c r="M31" s="84">
        <f t="shared" ref="M31:M33" si="10">K31*L31</f>
        <v>42000</v>
      </c>
      <c r="N31" s="82">
        <v>3</v>
      </c>
      <c r="O31" s="83">
        <v>14000</v>
      </c>
      <c r="P31" s="84">
        <f t="shared" ref="P31:P33" si="11">N31*O31</f>
        <v>42000</v>
      </c>
      <c r="Q31" s="84">
        <f t="shared" ref="Q31:Q33" si="12">G31+M31</f>
        <v>42000</v>
      </c>
      <c r="R31" s="84">
        <f t="shared" ref="R31:R33" si="13">J31+P31</f>
        <v>42000</v>
      </c>
      <c r="S31" s="84">
        <f t="shared" ref="S31:S33" si="14">Q31-R31</f>
        <v>0</v>
      </c>
      <c r="T31" s="85" t="s">
        <v>275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63.75" customHeight="1" x14ac:dyDescent="0.2">
      <c r="A32" s="86" t="s">
        <v>37</v>
      </c>
      <c r="B32" s="87" t="s">
        <v>47</v>
      </c>
      <c r="C32" s="162" t="s">
        <v>153</v>
      </c>
      <c r="D32" s="81"/>
      <c r="E32" s="221"/>
      <c r="F32" s="218"/>
      <c r="G32" s="220"/>
      <c r="H32" s="221"/>
      <c r="I32" s="218"/>
      <c r="J32" s="220"/>
      <c r="K32" s="166">
        <v>3</v>
      </c>
      <c r="L32" s="167">
        <v>14000</v>
      </c>
      <c r="M32" s="84">
        <f t="shared" si="10"/>
        <v>42000</v>
      </c>
      <c r="N32" s="82">
        <v>3</v>
      </c>
      <c r="O32" s="83">
        <v>14000</v>
      </c>
      <c r="P32" s="84">
        <f t="shared" si="11"/>
        <v>42000</v>
      </c>
      <c r="Q32" s="84">
        <f t="shared" si="12"/>
        <v>42000</v>
      </c>
      <c r="R32" s="84">
        <f t="shared" si="13"/>
        <v>42000</v>
      </c>
      <c r="S32" s="84">
        <f t="shared" si="14"/>
        <v>0</v>
      </c>
      <c r="T32" s="85" t="s">
        <v>276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66" customHeight="1" thickBot="1" x14ac:dyDescent="0.25">
      <c r="A33" s="88" t="s">
        <v>37</v>
      </c>
      <c r="B33" s="89" t="s">
        <v>48</v>
      </c>
      <c r="C33" s="163" t="s">
        <v>152</v>
      </c>
      <c r="D33" s="91"/>
      <c r="E33" s="221"/>
      <c r="F33" s="218"/>
      <c r="G33" s="220"/>
      <c r="H33" s="221"/>
      <c r="I33" s="218"/>
      <c r="J33" s="220"/>
      <c r="K33" s="168">
        <v>3</v>
      </c>
      <c r="L33" s="169">
        <v>10000</v>
      </c>
      <c r="M33" s="94">
        <f t="shared" si="10"/>
        <v>30000</v>
      </c>
      <c r="N33" s="92">
        <v>3</v>
      </c>
      <c r="O33" s="93">
        <v>10000</v>
      </c>
      <c r="P33" s="94">
        <f t="shared" si="11"/>
        <v>30000</v>
      </c>
      <c r="Q33" s="94">
        <f t="shared" si="12"/>
        <v>30000</v>
      </c>
      <c r="R33" s="94">
        <f t="shared" si="13"/>
        <v>30000</v>
      </c>
      <c r="S33" s="94">
        <f t="shared" si="14"/>
        <v>0</v>
      </c>
      <c r="T33" s="95" t="s">
        <v>277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37</v>
      </c>
      <c r="B35" s="79" t="s">
        <v>51</v>
      </c>
      <c r="C35" s="80" t="s">
        <v>39</v>
      </c>
      <c r="D35" s="81"/>
      <c r="E35" s="219" t="s">
        <v>46</v>
      </c>
      <c r="F35" s="218"/>
      <c r="G35" s="220"/>
      <c r="H35" s="219" t="s">
        <v>46</v>
      </c>
      <c r="I35" s="218"/>
      <c r="J35" s="220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37</v>
      </c>
      <c r="B36" s="87" t="s">
        <v>52</v>
      </c>
      <c r="C36" s="80" t="s">
        <v>39</v>
      </c>
      <c r="D36" s="81"/>
      <c r="E36" s="221"/>
      <c r="F36" s="218"/>
      <c r="G36" s="220"/>
      <c r="H36" s="221"/>
      <c r="I36" s="218"/>
      <c r="J36" s="220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37</v>
      </c>
      <c r="B37" s="89" t="s">
        <v>53</v>
      </c>
      <c r="C37" s="90" t="s">
        <v>39</v>
      </c>
      <c r="D37" s="91"/>
      <c r="E37" s="222"/>
      <c r="F37" s="223"/>
      <c r="G37" s="224"/>
      <c r="H37" s="222"/>
      <c r="I37" s="223"/>
      <c r="J37" s="224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156507</v>
      </c>
      <c r="N38" s="100"/>
      <c r="O38" s="101"/>
      <c r="P38" s="102">
        <f t="shared" ref="P38:S38" si="21">P26+P30+P34</f>
        <v>156507</v>
      </c>
      <c r="Q38" s="102">
        <f t="shared" si="21"/>
        <v>156507</v>
      </c>
      <c r="R38" s="102">
        <f t="shared" si="21"/>
        <v>156507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45" customHeight="1" x14ac:dyDescent="0.2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170">
        <f>M26</f>
        <v>42507</v>
      </c>
      <c r="L40" s="106">
        <v>0.22</v>
      </c>
      <c r="M40" s="84">
        <f t="shared" ref="M40:M41" si="24">K40*L40</f>
        <v>9351.5400000000009</v>
      </c>
      <c r="N40" s="82">
        <v>42507</v>
      </c>
      <c r="O40" s="106">
        <v>0.22</v>
      </c>
      <c r="P40" s="84">
        <f t="shared" ref="P40:P41" si="25">N40*O40</f>
        <v>9351.5400000000009</v>
      </c>
      <c r="Q40" s="84">
        <f t="shared" ref="Q40:Q41" si="26">G40+M40</f>
        <v>9351.5400000000009</v>
      </c>
      <c r="R40" s="84">
        <f t="shared" ref="R40:R41" si="27">J40+P40</f>
        <v>9351.5400000000009</v>
      </c>
      <c r="S40" s="84">
        <f t="shared" ref="S40:S41" si="28">Q40-R40</f>
        <v>0</v>
      </c>
      <c r="T40" s="85" t="s">
        <v>156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48" customHeight="1" x14ac:dyDescent="0.2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170">
        <f>M30</f>
        <v>114000</v>
      </c>
      <c r="L41" s="106">
        <v>0.22</v>
      </c>
      <c r="M41" s="84">
        <f t="shared" si="24"/>
        <v>25080</v>
      </c>
      <c r="N41" s="82">
        <v>114000</v>
      </c>
      <c r="O41" s="106">
        <v>0.22</v>
      </c>
      <c r="P41" s="84">
        <f t="shared" si="25"/>
        <v>25080</v>
      </c>
      <c r="Q41" s="84">
        <f t="shared" si="26"/>
        <v>25080</v>
      </c>
      <c r="R41" s="84">
        <f t="shared" si="27"/>
        <v>25080</v>
      </c>
      <c r="S41" s="84">
        <f t="shared" si="28"/>
        <v>0</v>
      </c>
      <c r="T41" s="85" t="s">
        <v>157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34431.54</v>
      </c>
      <c r="N42" s="100"/>
      <c r="O42" s="101"/>
      <c r="P42" s="102">
        <f t="shared" ref="P42:S42" si="29">SUM(P40:P41)</f>
        <v>34431.54</v>
      </c>
      <c r="Q42" s="102">
        <f t="shared" si="29"/>
        <v>34431.54</v>
      </c>
      <c r="R42" s="102">
        <f t="shared" si="29"/>
        <v>34431.54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90.75" customHeight="1" thickBot="1" x14ac:dyDescent="0.25">
      <c r="A60" s="78" t="s">
        <v>37</v>
      </c>
      <c r="B60" s="105" t="s">
        <v>90</v>
      </c>
      <c r="C60" s="171" t="s">
        <v>144</v>
      </c>
      <c r="D60" s="81" t="s">
        <v>91</v>
      </c>
      <c r="E60" s="82"/>
      <c r="F60" s="83"/>
      <c r="G60" s="84">
        <f t="shared" ref="G60:G65" si="54">E60*F60</f>
        <v>0</v>
      </c>
      <c r="H60" s="82"/>
      <c r="I60" s="83"/>
      <c r="J60" s="84">
        <f t="shared" ref="J60:J65" si="55">H60*I60</f>
        <v>0</v>
      </c>
      <c r="K60" s="173">
        <v>3</v>
      </c>
      <c r="L60" s="174">
        <v>350</v>
      </c>
      <c r="M60" s="84">
        <f t="shared" ref="M60:M65" si="56">K60*L60</f>
        <v>1050</v>
      </c>
      <c r="N60" s="82">
        <v>1</v>
      </c>
      <c r="O60" s="83">
        <v>942</v>
      </c>
      <c r="P60" s="84">
        <f t="shared" ref="P60:P65" si="57">N60*O60</f>
        <v>942</v>
      </c>
      <c r="Q60" s="84">
        <f t="shared" ref="Q60:Q65" si="58">G60+M60</f>
        <v>1050</v>
      </c>
      <c r="R60" s="84">
        <f t="shared" ref="R60:R65" si="59">J60+P60</f>
        <v>942</v>
      </c>
      <c r="S60" s="84">
        <f t="shared" ref="S60:S65" si="60">Q60-R60</f>
        <v>108</v>
      </c>
      <c r="T60" s="85" t="s">
        <v>164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80.25" customHeight="1" thickBot="1" x14ac:dyDescent="0.25">
      <c r="A61" s="78" t="s">
        <v>37</v>
      </c>
      <c r="B61" s="105" t="s">
        <v>92</v>
      </c>
      <c r="C61" s="171" t="s">
        <v>145</v>
      </c>
      <c r="D61" s="81" t="s">
        <v>91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173">
        <v>4</v>
      </c>
      <c r="L61" s="174">
        <v>1200</v>
      </c>
      <c r="M61" s="84">
        <f t="shared" si="56"/>
        <v>4800</v>
      </c>
      <c r="N61" s="82">
        <v>4</v>
      </c>
      <c r="O61" s="83">
        <v>1200</v>
      </c>
      <c r="P61" s="84">
        <f t="shared" si="57"/>
        <v>4800</v>
      </c>
      <c r="Q61" s="84">
        <f t="shared" si="58"/>
        <v>4800</v>
      </c>
      <c r="R61" s="84">
        <f t="shared" si="59"/>
        <v>4800</v>
      </c>
      <c r="S61" s="84">
        <f t="shared" si="60"/>
        <v>0</v>
      </c>
      <c r="T61" s="85" t="s">
        <v>160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81" customHeight="1" thickBot="1" x14ac:dyDescent="0.25">
      <c r="A62" s="78" t="s">
        <v>37</v>
      </c>
      <c r="B62" s="105" t="s">
        <v>93</v>
      </c>
      <c r="C62" s="172" t="s">
        <v>146</v>
      </c>
      <c r="D62" s="81" t="s">
        <v>91</v>
      </c>
      <c r="E62" s="82"/>
      <c r="F62" s="83"/>
      <c r="G62" s="84">
        <f t="shared" si="54"/>
        <v>0</v>
      </c>
      <c r="H62" s="82"/>
      <c r="I62" s="83"/>
      <c r="J62" s="84">
        <f t="shared" si="55"/>
        <v>0</v>
      </c>
      <c r="K62" s="173">
        <v>2</v>
      </c>
      <c r="L62" s="174">
        <v>3500</v>
      </c>
      <c r="M62" s="84">
        <f t="shared" si="56"/>
        <v>7000</v>
      </c>
      <c r="N62" s="82">
        <v>2</v>
      </c>
      <c r="O62" s="83">
        <v>3500</v>
      </c>
      <c r="P62" s="84">
        <f t="shared" si="57"/>
        <v>7000</v>
      </c>
      <c r="Q62" s="84">
        <f t="shared" si="58"/>
        <v>7000</v>
      </c>
      <c r="R62" s="84">
        <f t="shared" si="59"/>
        <v>7000</v>
      </c>
      <c r="S62" s="84">
        <f t="shared" si="60"/>
        <v>0</v>
      </c>
      <c r="T62" s="85" t="s">
        <v>160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81" customHeight="1" thickBot="1" x14ac:dyDescent="0.25">
      <c r="A63" s="78" t="s">
        <v>37</v>
      </c>
      <c r="B63" s="105" t="s">
        <v>141</v>
      </c>
      <c r="C63" s="172" t="s">
        <v>147</v>
      </c>
      <c r="D63" s="81" t="s">
        <v>91</v>
      </c>
      <c r="E63" s="82"/>
      <c r="F63" s="83"/>
      <c r="G63" s="84">
        <f t="shared" si="54"/>
        <v>0</v>
      </c>
      <c r="H63" s="82"/>
      <c r="I63" s="83"/>
      <c r="J63" s="84">
        <f t="shared" si="55"/>
        <v>0</v>
      </c>
      <c r="K63" s="173">
        <v>2</v>
      </c>
      <c r="L63" s="174">
        <v>3500</v>
      </c>
      <c r="M63" s="84">
        <f t="shared" si="56"/>
        <v>7000</v>
      </c>
      <c r="N63" s="82">
        <v>2</v>
      </c>
      <c r="O63" s="83">
        <v>3500</v>
      </c>
      <c r="P63" s="84">
        <f t="shared" si="57"/>
        <v>7000</v>
      </c>
      <c r="Q63" s="84">
        <f t="shared" si="58"/>
        <v>7000</v>
      </c>
      <c r="R63" s="84">
        <f t="shared" si="59"/>
        <v>7000</v>
      </c>
      <c r="S63" s="84">
        <f t="shared" si="60"/>
        <v>0</v>
      </c>
      <c r="T63" s="85" t="s">
        <v>160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78.75" customHeight="1" thickBot="1" x14ac:dyDescent="0.25">
      <c r="A64" s="86" t="s">
        <v>37</v>
      </c>
      <c r="B64" s="105" t="s">
        <v>142</v>
      </c>
      <c r="C64" s="172" t="s">
        <v>148</v>
      </c>
      <c r="D64" s="81" t="s">
        <v>91</v>
      </c>
      <c r="E64" s="82"/>
      <c r="F64" s="83"/>
      <c r="G64" s="84">
        <f t="shared" si="54"/>
        <v>0</v>
      </c>
      <c r="H64" s="82"/>
      <c r="I64" s="83"/>
      <c r="J64" s="84">
        <f t="shared" si="55"/>
        <v>0</v>
      </c>
      <c r="K64" s="173">
        <v>1</v>
      </c>
      <c r="L64" s="174">
        <v>2500</v>
      </c>
      <c r="M64" s="84">
        <f t="shared" si="56"/>
        <v>2500</v>
      </c>
      <c r="N64" s="82">
        <v>1</v>
      </c>
      <c r="O64" s="83">
        <v>2500</v>
      </c>
      <c r="P64" s="84">
        <f t="shared" si="57"/>
        <v>2500</v>
      </c>
      <c r="Q64" s="84">
        <f t="shared" si="58"/>
        <v>2500</v>
      </c>
      <c r="R64" s="84">
        <f t="shared" si="59"/>
        <v>2500</v>
      </c>
      <c r="S64" s="84">
        <f t="shared" si="60"/>
        <v>0</v>
      </c>
      <c r="T64" s="85" t="s">
        <v>160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86.25" customHeight="1" thickBot="1" x14ac:dyDescent="0.25">
      <c r="A65" s="88" t="s">
        <v>37</v>
      </c>
      <c r="B65" s="105" t="s">
        <v>143</v>
      </c>
      <c r="C65" s="172" t="s">
        <v>149</v>
      </c>
      <c r="D65" s="91" t="s">
        <v>91</v>
      </c>
      <c r="E65" s="92"/>
      <c r="F65" s="93"/>
      <c r="G65" s="94">
        <f t="shared" si="54"/>
        <v>0</v>
      </c>
      <c r="H65" s="92"/>
      <c r="I65" s="93"/>
      <c r="J65" s="94">
        <f t="shared" si="55"/>
        <v>0</v>
      </c>
      <c r="K65" s="173">
        <v>1</v>
      </c>
      <c r="L65" s="174">
        <v>1600</v>
      </c>
      <c r="M65" s="94">
        <f t="shared" si="56"/>
        <v>1600</v>
      </c>
      <c r="N65" s="92">
        <v>1</v>
      </c>
      <c r="O65" s="93">
        <v>1600</v>
      </c>
      <c r="P65" s="94">
        <f t="shared" si="57"/>
        <v>1600</v>
      </c>
      <c r="Q65" s="84">
        <f t="shared" si="58"/>
        <v>1600</v>
      </c>
      <c r="R65" s="84">
        <f t="shared" si="59"/>
        <v>1600</v>
      </c>
      <c r="S65" s="84">
        <f t="shared" si="60"/>
        <v>0</v>
      </c>
      <c r="T65" s="95" t="s">
        <v>160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25">
      <c r="A66" s="96" t="s">
        <v>94</v>
      </c>
      <c r="B66" s="97"/>
      <c r="C66" s="98"/>
      <c r="D66" s="99"/>
      <c r="E66" s="100"/>
      <c r="F66" s="101"/>
      <c r="G66" s="102">
        <f>SUM(G60:G65)</f>
        <v>0</v>
      </c>
      <c r="H66" s="100"/>
      <c r="I66" s="101"/>
      <c r="J66" s="102">
        <f>SUM(J60:J65)</f>
        <v>0</v>
      </c>
      <c r="K66" s="100"/>
      <c r="L66" s="101"/>
      <c r="M66" s="102">
        <f>SUM(M60:M65)</f>
        <v>23950</v>
      </c>
      <c r="N66" s="100"/>
      <c r="O66" s="101"/>
      <c r="P66" s="102">
        <f t="shared" ref="P66:S66" si="61">SUM(P60:P65)</f>
        <v>23842</v>
      </c>
      <c r="Q66" s="102">
        <f t="shared" si="61"/>
        <v>23950</v>
      </c>
      <c r="R66" s="102">
        <f t="shared" si="61"/>
        <v>23842</v>
      </c>
      <c r="S66" s="102">
        <f t="shared" si="61"/>
        <v>108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42" customHeight="1" x14ac:dyDescent="0.2">
      <c r="A67" s="71" t="s">
        <v>26</v>
      </c>
      <c r="B67" s="72" t="s">
        <v>95</v>
      </c>
      <c r="C67" s="108" t="s">
        <v>96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30" customHeight="1" x14ac:dyDescent="0.2">
      <c r="A68" s="78" t="s">
        <v>37</v>
      </c>
      <c r="B68" s="105" t="s">
        <v>97</v>
      </c>
      <c r="C68" s="112" t="s">
        <v>98</v>
      </c>
      <c r="D68" s="81" t="s">
        <v>40</v>
      </c>
      <c r="E68" s="82"/>
      <c r="F68" s="83"/>
      <c r="G68" s="84">
        <f t="shared" ref="G68:G70" si="62">E68*F68</f>
        <v>0</v>
      </c>
      <c r="H68" s="82"/>
      <c r="I68" s="83"/>
      <c r="J68" s="84">
        <f t="shared" ref="J68:J70" si="63">H68*I68</f>
        <v>0</v>
      </c>
      <c r="K68" s="82"/>
      <c r="L68" s="83"/>
      <c r="M68" s="84">
        <f t="shared" ref="M68:M70" si="64">K68*L68</f>
        <v>0</v>
      </c>
      <c r="N68" s="82"/>
      <c r="O68" s="83"/>
      <c r="P68" s="84">
        <f t="shared" ref="P68:P70" si="65">N68*O68</f>
        <v>0</v>
      </c>
      <c r="Q68" s="84">
        <f t="shared" ref="Q68:Q70" si="66">G68+M68</f>
        <v>0</v>
      </c>
      <c r="R68" s="84">
        <f t="shared" ref="R68:R70" si="67">J68+P68</f>
        <v>0</v>
      </c>
      <c r="S68" s="84">
        <f t="shared" ref="S68:S70" si="68">Q68-R68</f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6" t="s">
        <v>37</v>
      </c>
      <c r="B69" s="87" t="s">
        <v>99</v>
      </c>
      <c r="C69" s="112" t="s">
        <v>100</v>
      </c>
      <c r="D69" s="81" t="s">
        <v>40</v>
      </c>
      <c r="E69" s="82"/>
      <c r="F69" s="83"/>
      <c r="G69" s="84">
        <f t="shared" si="62"/>
        <v>0</v>
      </c>
      <c r="H69" s="82"/>
      <c r="I69" s="83"/>
      <c r="J69" s="84">
        <f t="shared" si="63"/>
        <v>0</v>
      </c>
      <c r="K69" s="82"/>
      <c r="L69" s="83"/>
      <c r="M69" s="84">
        <f t="shared" si="64"/>
        <v>0</v>
      </c>
      <c r="N69" s="82"/>
      <c r="O69" s="83"/>
      <c r="P69" s="84">
        <f t="shared" si="65"/>
        <v>0</v>
      </c>
      <c r="Q69" s="84">
        <f t="shared" si="66"/>
        <v>0</v>
      </c>
      <c r="R69" s="84">
        <f t="shared" si="67"/>
        <v>0</v>
      </c>
      <c r="S69" s="84">
        <f t="shared" si="68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73.5" customHeight="1" x14ac:dyDescent="0.2">
      <c r="A70" s="88" t="s">
        <v>37</v>
      </c>
      <c r="B70" s="89" t="s">
        <v>101</v>
      </c>
      <c r="C70" s="172" t="s">
        <v>150</v>
      </c>
      <c r="D70" s="91" t="s">
        <v>40</v>
      </c>
      <c r="E70" s="92"/>
      <c r="F70" s="93"/>
      <c r="G70" s="94">
        <f t="shared" si="62"/>
        <v>0</v>
      </c>
      <c r="H70" s="92"/>
      <c r="I70" s="93"/>
      <c r="J70" s="94">
        <f t="shared" si="63"/>
        <v>0</v>
      </c>
      <c r="K70" s="168">
        <v>3</v>
      </c>
      <c r="L70" s="169">
        <v>8500</v>
      </c>
      <c r="M70" s="94">
        <f t="shared" si="64"/>
        <v>25500</v>
      </c>
      <c r="N70" s="92">
        <v>3</v>
      </c>
      <c r="O70" s="93">
        <v>8500</v>
      </c>
      <c r="P70" s="94">
        <f t="shared" si="65"/>
        <v>25500</v>
      </c>
      <c r="Q70" s="84">
        <f t="shared" si="66"/>
        <v>25500</v>
      </c>
      <c r="R70" s="84">
        <f t="shared" si="67"/>
        <v>25500</v>
      </c>
      <c r="S70" s="84">
        <f t="shared" si="68"/>
        <v>0</v>
      </c>
      <c r="T70" s="95" t="s">
        <v>158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96" t="s">
        <v>102</v>
      </c>
      <c r="B71" s="97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0</v>
      </c>
      <c r="K71" s="100"/>
      <c r="L71" s="101"/>
      <c r="M71" s="102">
        <f>SUM(M68:M70)</f>
        <v>25500</v>
      </c>
      <c r="N71" s="100"/>
      <c r="O71" s="101"/>
      <c r="P71" s="102">
        <f t="shared" ref="P71:S71" si="69">SUM(P68:P70)</f>
        <v>25500</v>
      </c>
      <c r="Q71" s="102">
        <f t="shared" si="69"/>
        <v>25500</v>
      </c>
      <c r="R71" s="102">
        <f t="shared" si="69"/>
        <v>25500</v>
      </c>
      <c r="S71" s="102">
        <f t="shared" si="69"/>
        <v>0</v>
      </c>
      <c r="T71" s="10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 x14ac:dyDescent="0.2">
      <c r="A72" s="71" t="s">
        <v>26</v>
      </c>
      <c r="B72" s="72" t="s">
        <v>103</v>
      </c>
      <c r="C72" s="108" t="s">
        <v>104</v>
      </c>
      <c r="D72" s="73"/>
      <c r="E72" s="74"/>
      <c r="F72" s="75"/>
      <c r="G72" s="104"/>
      <c r="H72" s="74"/>
      <c r="I72" s="75"/>
      <c r="J72" s="104"/>
      <c r="K72" s="74"/>
      <c r="L72" s="75"/>
      <c r="M72" s="104"/>
      <c r="N72" s="74"/>
      <c r="O72" s="75"/>
      <c r="P72" s="104"/>
      <c r="Q72" s="104"/>
      <c r="R72" s="104"/>
      <c r="S72" s="104"/>
      <c r="T72" s="77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30" customHeight="1" x14ac:dyDescent="0.2">
      <c r="A73" s="78" t="s">
        <v>37</v>
      </c>
      <c r="B73" s="105" t="s">
        <v>105</v>
      </c>
      <c r="C73" s="107" t="s">
        <v>106</v>
      </c>
      <c r="D73" s="81"/>
      <c r="E73" s="82"/>
      <c r="F73" s="83"/>
      <c r="G73" s="84">
        <f t="shared" ref="G73:G75" si="70">E73*F73</f>
        <v>0</v>
      </c>
      <c r="H73" s="82"/>
      <c r="I73" s="83"/>
      <c r="J73" s="84">
        <f t="shared" ref="J73:J75" si="71">H73*I73</f>
        <v>0</v>
      </c>
      <c r="K73" s="173">
        <v>45</v>
      </c>
      <c r="L73" s="174">
        <v>3</v>
      </c>
      <c r="M73" s="84">
        <f t="shared" ref="M73:M75" si="72">K73*L73</f>
        <v>135</v>
      </c>
      <c r="N73" s="82">
        <v>31</v>
      </c>
      <c r="O73" s="83">
        <v>3</v>
      </c>
      <c r="P73" s="84">
        <f t="shared" ref="P73:P75" si="73">N73*O73</f>
        <v>93</v>
      </c>
      <c r="Q73" s="84">
        <f t="shared" ref="Q73:Q75" si="74">G73+M73</f>
        <v>135</v>
      </c>
      <c r="R73" s="84">
        <f t="shared" ref="R73:R75" si="75">J73+P73</f>
        <v>93</v>
      </c>
      <c r="S73" s="84">
        <f t="shared" ref="S73:S75" si="76">Q73-R73</f>
        <v>42</v>
      </c>
      <c r="T73" s="85" t="s">
        <v>151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78" t="s">
        <v>37</v>
      </c>
      <c r="B74" s="79" t="s">
        <v>107</v>
      </c>
      <c r="C74" s="107" t="s">
        <v>108</v>
      </c>
      <c r="D74" s="81"/>
      <c r="E74" s="82"/>
      <c r="F74" s="83"/>
      <c r="G74" s="84">
        <f t="shared" si="70"/>
        <v>0</v>
      </c>
      <c r="H74" s="82"/>
      <c r="I74" s="83"/>
      <c r="J74" s="84">
        <f t="shared" si="71"/>
        <v>0</v>
      </c>
      <c r="K74" s="173">
        <v>3</v>
      </c>
      <c r="L74" s="174">
        <v>100</v>
      </c>
      <c r="M74" s="84">
        <f t="shared" si="72"/>
        <v>300</v>
      </c>
      <c r="N74" s="82">
        <v>3</v>
      </c>
      <c r="O74" s="83">
        <v>150</v>
      </c>
      <c r="P74" s="84">
        <f t="shared" si="73"/>
        <v>450</v>
      </c>
      <c r="Q74" s="84">
        <f t="shared" si="74"/>
        <v>300</v>
      </c>
      <c r="R74" s="84">
        <f t="shared" si="75"/>
        <v>450</v>
      </c>
      <c r="S74" s="84">
        <f t="shared" si="76"/>
        <v>-150</v>
      </c>
      <c r="T74" s="85" t="s">
        <v>151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86" t="s">
        <v>37</v>
      </c>
      <c r="B75" s="87" t="s">
        <v>109</v>
      </c>
      <c r="C75" s="107" t="s">
        <v>110</v>
      </c>
      <c r="D75" s="81"/>
      <c r="E75" s="82"/>
      <c r="F75" s="83"/>
      <c r="G75" s="84">
        <f t="shared" si="70"/>
        <v>0</v>
      </c>
      <c r="H75" s="82"/>
      <c r="I75" s="83"/>
      <c r="J75" s="84">
        <f t="shared" si="71"/>
        <v>0</v>
      </c>
      <c r="K75" s="82"/>
      <c r="L75" s="83"/>
      <c r="M75" s="84">
        <f t="shared" si="72"/>
        <v>0</v>
      </c>
      <c r="N75" s="82"/>
      <c r="O75" s="83"/>
      <c r="P75" s="84">
        <f t="shared" si="73"/>
        <v>0</v>
      </c>
      <c r="Q75" s="84">
        <f t="shared" si="74"/>
        <v>0</v>
      </c>
      <c r="R75" s="84">
        <f t="shared" si="75"/>
        <v>0</v>
      </c>
      <c r="S75" s="84">
        <f t="shared" si="76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111" t="s">
        <v>111</v>
      </c>
      <c r="B76" s="114"/>
      <c r="C76" s="98"/>
      <c r="D76" s="99"/>
      <c r="E76" s="100"/>
      <c r="F76" s="101"/>
      <c r="G76" s="102">
        <f>SUM(G73:G75)</f>
        <v>0</v>
      </c>
      <c r="H76" s="100"/>
      <c r="I76" s="101"/>
      <c r="J76" s="102">
        <f>SUM(J73:J75)</f>
        <v>0</v>
      </c>
      <c r="K76" s="100"/>
      <c r="L76" s="101"/>
      <c r="M76" s="102">
        <f>SUM(M73:M75)</f>
        <v>435</v>
      </c>
      <c r="N76" s="100"/>
      <c r="O76" s="101"/>
      <c r="P76" s="102">
        <f t="shared" ref="P76:S76" si="77">SUM(P73:P75)</f>
        <v>543</v>
      </c>
      <c r="Q76" s="102">
        <f t="shared" si="77"/>
        <v>435</v>
      </c>
      <c r="R76" s="102">
        <f t="shared" si="77"/>
        <v>543</v>
      </c>
      <c r="S76" s="102">
        <f t="shared" si="77"/>
        <v>-108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5">
      <c r="A77" s="71" t="s">
        <v>26</v>
      </c>
      <c r="B77" s="115" t="s">
        <v>112</v>
      </c>
      <c r="C77" s="116" t="s">
        <v>113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30" customHeight="1" x14ac:dyDescent="0.2">
      <c r="A78" s="78" t="s">
        <v>37</v>
      </c>
      <c r="B78" s="117" t="s">
        <v>114</v>
      </c>
      <c r="C78" s="118" t="s">
        <v>113</v>
      </c>
      <c r="D78" s="119"/>
      <c r="E78" s="225" t="s">
        <v>46</v>
      </c>
      <c r="F78" s="226"/>
      <c r="G78" s="227"/>
      <c r="H78" s="225" t="s">
        <v>46</v>
      </c>
      <c r="I78" s="226"/>
      <c r="J78" s="227"/>
      <c r="K78" s="82"/>
      <c r="L78" s="83"/>
      <c r="M78" s="84">
        <f t="shared" ref="M78:M79" si="78">K78*L78</f>
        <v>0</v>
      </c>
      <c r="N78" s="82"/>
      <c r="O78" s="83"/>
      <c r="P78" s="84">
        <f t="shared" ref="P78:P79" si="79">N78*O78</f>
        <v>0</v>
      </c>
      <c r="Q78" s="84">
        <f t="shared" ref="Q78:Q79" si="80">G78+M78</f>
        <v>0</v>
      </c>
      <c r="R78" s="84">
        <f t="shared" ref="R78:R79" si="81">J78+P78</f>
        <v>0</v>
      </c>
      <c r="S78" s="84">
        <f t="shared" ref="S78:S79" si="82"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6" t="s">
        <v>37</v>
      </c>
      <c r="B79" s="120" t="s">
        <v>115</v>
      </c>
      <c r="C79" s="121" t="s">
        <v>113</v>
      </c>
      <c r="D79" s="119"/>
      <c r="E79" s="228"/>
      <c r="F79" s="229"/>
      <c r="G79" s="230"/>
      <c r="H79" s="228"/>
      <c r="I79" s="229"/>
      <c r="J79" s="230"/>
      <c r="K79" s="82"/>
      <c r="L79" s="83"/>
      <c r="M79" s="84">
        <f t="shared" si="78"/>
        <v>0</v>
      </c>
      <c r="N79" s="82"/>
      <c r="O79" s="83"/>
      <c r="P79" s="84">
        <f t="shared" si="79"/>
        <v>0</v>
      </c>
      <c r="Q79" s="84">
        <f t="shared" si="80"/>
        <v>0</v>
      </c>
      <c r="R79" s="84">
        <f t="shared" si="81"/>
        <v>0</v>
      </c>
      <c r="S79" s="84">
        <f t="shared" si="82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111" t="s">
        <v>116</v>
      </c>
      <c r="B80" s="122"/>
      <c r="C80" s="123"/>
      <c r="D80" s="99"/>
      <c r="E80" s="100"/>
      <c r="F80" s="101"/>
      <c r="G80" s="102">
        <f>SUM(G78:G79)</f>
        <v>0</v>
      </c>
      <c r="H80" s="100"/>
      <c r="I80" s="101"/>
      <c r="J80" s="102">
        <f>SUM(J78:J79)</f>
        <v>0</v>
      </c>
      <c r="K80" s="100"/>
      <c r="L80" s="101"/>
      <c r="M80" s="102">
        <f>SUM(M78:M79)</f>
        <v>0</v>
      </c>
      <c r="N80" s="100"/>
      <c r="O80" s="101"/>
      <c r="P80" s="102">
        <f t="shared" ref="P80:S80" si="83">SUM(P78:P79)</f>
        <v>0</v>
      </c>
      <c r="Q80" s="102">
        <f t="shared" si="83"/>
        <v>0</v>
      </c>
      <c r="R80" s="102">
        <f t="shared" si="83"/>
        <v>0</v>
      </c>
      <c r="S80" s="102">
        <f t="shared" si="83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x14ac:dyDescent="0.25">
      <c r="A81" s="71" t="s">
        <v>26</v>
      </c>
      <c r="B81" s="124" t="s">
        <v>117</v>
      </c>
      <c r="C81" s="116" t="s">
        <v>118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86.25" customHeight="1" x14ac:dyDescent="0.2">
      <c r="A82" s="86" t="s">
        <v>37</v>
      </c>
      <c r="B82" s="125" t="s">
        <v>119</v>
      </c>
      <c r="C82" s="177" t="s">
        <v>118</v>
      </c>
      <c r="D82" s="119" t="s">
        <v>120</v>
      </c>
      <c r="E82" s="231" t="s">
        <v>46</v>
      </c>
      <c r="F82" s="229"/>
      <c r="G82" s="230"/>
      <c r="H82" s="231" t="s">
        <v>46</v>
      </c>
      <c r="I82" s="229"/>
      <c r="J82" s="230"/>
      <c r="K82" s="173">
        <v>1</v>
      </c>
      <c r="L82" s="174">
        <v>20000</v>
      </c>
      <c r="M82" s="84">
        <f>K82*L82</f>
        <v>20000</v>
      </c>
      <c r="N82" s="82">
        <v>1</v>
      </c>
      <c r="O82" s="83">
        <v>20000</v>
      </c>
      <c r="P82" s="84">
        <f>N82*O82</f>
        <v>20000</v>
      </c>
      <c r="Q82" s="84">
        <f>G82+M82</f>
        <v>20000</v>
      </c>
      <c r="R82" s="84">
        <f>J82+P82</f>
        <v>20000</v>
      </c>
      <c r="S82" s="84">
        <f>Q82-R82</f>
        <v>0</v>
      </c>
      <c r="T82" s="85" t="s">
        <v>159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2">
      <c r="A83" s="111" t="s">
        <v>121</v>
      </c>
      <c r="B83" s="126"/>
      <c r="C83" s="123"/>
      <c r="D83" s="99"/>
      <c r="E83" s="100"/>
      <c r="F83" s="101"/>
      <c r="G83" s="102">
        <f>SUM(G82)</f>
        <v>0</v>
      </c>
      <c r="H83" s="100"/>
      <c r="I83" s="101"/>
      <c r="J83" s="102">
        <f>SUM(J82)</f>
        <v>0</v>
      </c>
      <c r="K83" s="100"/>
      <c r="L83" s="101"/>
      <c r="M83" s="102">
        <f>SUM(M82)</f>
        <v>20000</v>
      </c>
      <c r="N83" s="100"/>
      <c r="O83" s="101"/>
      <c r="P83" s="102">
        <f t="shared" ref="P83:S83" si="84">SUM(P82)</f>
        <v>20000</v>
      </c>
      <c r="Q83" s="102">
        <f t="shared" si="84"/>
        <v>20000</v>
      </c>
      <c r="R83" s="102">
        <f t="shared" si="84"/>
        <v>20000</v>
      </c>
      <c r="S83" s="102">
        <f t="shared" si="84"/>
        <v>0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9.5" customHeight="1" x14ac:dyDescent="0.2">
      <c r="A84" s="127" t="s">
        <v>122</v>
      </c>
      <c r="B84" s="128"/>
      <c r="C84" s="129"/>
      <c r="D84" s="130"/>
      <c r="E84" s="131"/>
      <c r="F84" s="132"/>
      <c r="G84" s="133">
        <f>G38+G42+G47+G53+G58+G66+G71+G76+G80+G83</f>
        <v>0</v>
      </c>
      <c r="H84" s="131"/>
      <c r="I84" s="132"/>
      <c r="J84" s="133">
        <f>J38+J42+J47+J53+J58+J66+J71+J76+J80+J83</f>
        <v>0</v>
      </c>
      <c r="K84" s="131"/>
      <c r="L84" s="132"/>
      <c r="M84" s="133">
        <f>M38+M42+M47+M53+M58+M66+M71+M76+M80+M83</f>
        <v>260823.54</v>
      </c>
      <c r="N84" s="131"/>
      <c r="O84" s="132"/>
      <c r="P84" s="133">
        <f t="shared" ref="P84:S84" si="85">P38+P42+P47+P53+P58+P66+P71+P76+P80+P83</f>
        <v>260823.54</v>
      </c>
      <c r="Q84" s="133">
        <f t="shared" si="85"/>
        <v>260823.54</v>
      </c>
      <c r="R84" s="133">
        <f t="shared" si="85"/>
        <v>260823.54</v>
      </c>
      <c r="S84" s="133">
        <f t="shared" si="85"/>
        <v>0</v>
      </c>
      <c r="T84" s="134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</row>
    <row r="85" spans="1:38" ht="15.75" customHeight="1" x14ac:dyDescent="0.25">
      <c r="A85" s="232"/>
      <c r="B85" s="210"/>
      <c r="C85" s="210"/>
      <c r="D85" s="136"/>
      <c r="E85" s="137"/>
      <c r="F85" s="138"/>
      <c r="G85" s="139"/>
      <c r="H85" s="137"/>
      <c r="I85" s="138"/>
      <c r="J85" s="139"/>
      <c r="K85" s="137"/>
      <c r="L85" s="138"/>
      <c r="M85" s="139"/>
      <c r="N85" s="137"/>
      <c r="O85" s="138"/>
      <c r="P85" s="139"/>
      <c r="Q85" s="139"/>
      <c r="R85" s="139"/>
      <c r="S85" s="139"/>
      <c r="T85" s="14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9.5" customHeight="1" x14ac:dyDescent="0.25">
      <c r="A86" s="209" t="s">
        <v>123</v>
      </c>
      <c r="B86" s="210"/>
      <c r="C86" s="211"/>
      <c r="D86" s="141"/>
      <c r="E86" s="142"/>
      <c r="F86" s="143"/>
      <c r="G86" s="144">
        <f>G22-G84</f>
        <v>0</v>
      </c>
      <c r="H86" s="142"/>
      <c r="I86" s="143"/>
      <c r="J86" s="144">
        <f>J22-J84</f>
        <v>0</v>
      </c>
      <c r="K86" s="145"/>
      <c r="L86" s="143"/>
      <c r="M86" s="146">
        <f>M22-M84</f>
        <v>0</v>
      </c>
      <c r="N86" s="145"/>
      <c r="O86" s="143"/>
      <c r="P86" s="146">
        <f t="shared" ref="P86:S86" si="86">P22-P84</f>
        <v>0</v>
      </c>
      <c r="Q86" s="147">
        <f t="shared" si="86"/>
        <v>0</v>
      </c>
      <c r="R86" s="147">
        <f t="shared" si="86"/>
        <v>0</v>
      </c>
      <c r="S86" s="147">
        <f t="shared" si="86"/>
        <v>0</v>
      </c>
      <c r="T86" s="14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49"/>
      <c r="B87" s="150"/>
      <c r="C87" s="149"/>
      <c r="D87" s="149"/>
      <c r="E87" s="51"/>
      <c r="F87" s="149"/>
      <c r="G87" s="149"/>
      <c r="H87" s="51"/>
      <c r="I87" s="149"/>
      <c r="J87" s="149"/>
      <c r="K87" s="51"/>
      <c r="L87" s="149"/>
      <c r="M87" s="149"/>
      <c r="N87" s="51"/>
      <c r="O87" s="149"/>
      <c r="P87" s="149"/>
      <c r="Q87" s="149"/>
      <c r="R87" s="149"/>
      <c r="S87" s="149"/>
      <c r="T87" s="14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49"/>
      <c r="B88" s="150"/>
      <c r="C88" s="149"/>
      <c r="D88" s="149"/>
      <c r="E88" s="51"/>
      <c r="F88" s="149"/>
      <c r="G88" s="149"/>
      <c r="H88" s="51"/>
      <c r="I88" s="149"/>
      <c r="J88" s="149"/>
      <c r="K88" s="51"/>
      <c r="L88" s="149"/>
      <c r="M88" s="149"/>
      <c r="N88" s="51"/>
      <c r="O88" s="149"/>
      <c r="P88" s="149"/>
      <c r="Q88" s="149"/>
      <c r="R88" s="149"/>
      <c r="S88" s="149"/>
      <c r="T88" s="14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49" t="s">
        <v>124</v>
      </c>
      <c r="B89" s="150"/>
      <c r="C89" s="175" t="s">
        <v>161</v>
      </c>
      <c r="D89" s="149"/>
      <c r="E89" s="152"/>
      <c r="F89" s="151"/>
      <c r="G89" s="149"/>
      <c r="H89" s="152"/>
      <c r="I89" s="176" t="s">
        <v>162</v>
      </c>
      <c r="J89" s="151"/>
      <c r="K89" s="152"/>
      <c r="L89" s="149"/>
      <c r="M89" s="149"/>
      <c r="N89" s="51"/>
      <c r="O89" s="149"/>
      <c r="P89" s="149"/>
      <c r="Q89" s="149"/>
      <c r="R89" s="149"/>
      <c r="S89" s="149"/>
      <c r="T89" s="14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"/>
      <c r="B90" s="1"/>
      <c r="C90" s="153" t="s">
        <v>125</v>
      </c>
      <c r="D90" s="149"/>
      <c r="E90" s="212" t="s">
        <v>126</v>
      </c>
      <c r="F90" s="213"/>
      <c r="G90" s="149"/>
      <c r="H90" s="51"/>
      <c r="I90" s="154" t="s">
        <v>127</v>
      </c>
      <c r="J90" s="149"/>
      <c r="K90" s="51"/>
      <c r="L90" s="154"/>
      <c r="M90" s="149"/>
      <c r="N90" s="51"/>
      <c r="O90" s="154"/>
      <c r="P90" s="149"/>
      <c r="Q90" s="149"/>
      <c r="R90" s="149"/>
      <c r="S90" s="149"/>
      <c r="T90" s="14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5">
      <c r="A91" s="1"/>
      <c r="B91" s="1"/>
      <c r="C91" s="155"/>
      <c r="D91" s="156"/>
      <c r="E91" s="157"/>
      <c r="F91" s="158"/>
      <c r="G91" s="159"/>
      <c r="H91" s="157"/>
      <c r="I91" s="158"/>
      <c r="J91" s="159"/>
      <c r="K91" s="160"/>
      <c r="L91" s="158"/>
      <c r="M91" s="159"/>
      <c r="N91" s="160"/>
      <c r="O91" s="158"/>
      <c r="P91" s="159"/>
      <c r="Q91" s="159"/>
      <c r="R91" s="159"/>
      <c r="S91" s="159"/>
      <c r="T91" s="14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49"/>
      <c r="B92" s="150"/>
      <c r="C92" s="149"/>
      <c r="D92" s="149"/>
      <c r="E92" s="51"/>
      <c r="F92" s="149"/>
      <c r="G92" s="149"/>
      <c r="H92" s="51"/>
      <c r="I92" s="149"/>
      <c r="J92" s="149"/>
      <c r="K92" s="51"/>
      <c r="L92" s="149"/>
      <c r="M92" s="149"/>
      <c r="N92" s="51"/>
      <c r="O92" s="149"/>
      <c r="P92" s="149"/>
      <c r="Q92" s="149"/>
      <c r="R92" s="149"/>
      <c r="S92" s="149"/>
      <c r="T92" s="14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49"/>
      <c r="B93" s="150"/>
      <c r="C93" s="149"/>
      <c r="D93" s="149"/>
      <c r="E93" s="51"/>
      <c r="F93" s="149"/>
      <c r="G93" s="149"/>
      <c r="H93" s="51"/>
      <c r="I93" s="149"/>
      <c r="J93" s="149"/>
      <c r="K93" s="51"/>
      <c r="L93" s="149"/>
      <c r="M93" s="149"/>
      <c r="N93" s="51"/>
      <c r="O93" s="149"/>
      <c r="P93" s="149"/>
      <c r="Q93" s="149"/>
      <c r="R93" s="149"/>
      <c r="S93" s="149"/>
      <c r="T93" s="14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49"/>
      <c r="B94" s="150"/>
      <c r="C94" s="149"/>
      <c r="D94" s="149"/>
      <c r="E94" s="51"/>
      <c r="F94" s="149"/>
      <c r="G94" s="149"/>
      <c r="H94" s="51"/>
      <c r="I94" s="149"/>
      <c r="J94" s="149"/>
      <c r="K94" s="51"/>
      <c r="L94" s="149"/>
      <c r="M94" s="149"/>
      <c r="N94" s="51"/>
      <c r="O94" s="149"/>
      <c r="P94" s="149"/>
      <c r="Q94" s="149"/>
      <c r="R94" s="149"/>
      <c r="S94" s="149"/>
      <c r="T94" s="149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49"/>
      <c r="B95" s="150"/>
      <c r="C95" s="149"/>
      <c r="D95" s="149"/>
      <c r="E95" s="51"/>
      <c r="F95" s="149"/>
      <c r="G95" s="149"/>
      <c r="H95" s="51"/>
      <c r="I95" s="149"/>
      <c r="J95" s="149"/>
      <c r="K95" s="51"/>
      <c r="L95" s="149"/>
      <c r="M95" s="149"/>
      <c r="N95" s="51"/>
      <c r="O95" s="149"/>
      <c r="P95" s="149"/>
      <c r="Q95" s="149"/>
      <c r="R95" s="149"/>
      <c r="S95" s="149"/>
      <c r="T95" s="149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49"/>
      <c r="B96" s="150"/>
      <c r="C96" s="149"/>
      <c r="D96" s="149"/>
      <c r="E96" s="51"/>
      <c r="F96" s="149"/>
      <c r="G96" s="149"/>
      <c r="H96" s="51"/>
      <c r="I96" s="149"/>
      <c r="J96" s="149"/>
      <c r="K96" s="51"/>
      <c r="L96" s="149"/>
      <c r="M96" s="149"/>
      <c r="N96" s="51"/>
      <c r="O96" s="149"/>
      <c r="P96" s="149"/>
      <c r="Q96" s="149"/>
      <c r="R96" s="149"/>
      <c r="S96" s="149"/>
      <c r="T96" s="149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/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6:C86"/>
    <mergeCell ref="E90:F90"/>
    <mergeCell ref="E17:G17"/>
    <mergeCell ref="H17:J17"/>
    <mergeCell ref="A23:C23"/>
    <mergeCell ref="E31:G33"/>
    <mergeCell ref="H31:J33"/>
    <mergeCell ref="E35:G37"/>
    <mergeCell ref="H35:J37"/>
    <mergeCell ref="E78:G79"/>
    <mergeCell ref="H78:J79"/>
    <mergeCell ref="E82:G82"/>
    <mergeCell ref="H82:J82"/>
    <mergeCell ref="A85:C85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34"/>
  <sheetViews>
    <sheetView tabSelected="1" topLeftCell="B43" zoomScale="110" zoomScaleNormal="110" workbookViewId="0">
      <selection activeCell="L43" sqref="L43"/>
    </sheetView>
  </sheetViews>
  <sheetFormatPr defaultColWidth="12.625" defaultRowHeight="15" customHeight="1" x14ac:dyDescent="0.25"/>
  <cols>
    <col min="1" max="1" width="12.875" style="180" hidden="1" customWidth="1"/>
    <col min="2" max="2" width="10" style="180" customWidth="1"/>
    <col min="3" max="3" width="12.625" style="180" customWidth="1"/>
    <col min="4" max="4" width="12.75" style="180" customWidth="1"/>
    <col min="5" max="5" width="17.75" style="180" customWidth="1"/>
    <col min="6" max="6" width="11.375" style="180" customWidth="1"/>
    <col min="7" max="7" width="18.5" style="180" customWidth="1"/>
    <col min="8" max="8" width="21.375" style="180" customWidth="1"/>
    <col min="9" max="9" width="9.875" style="180" customWidth="1"/>
    <col min="10" max="10" width="16.125" style="180" customWidth="1"/>
    <col min="11" max="26" width="6.75" style="180" customWidth="1"/>
    <col min="27" max="16384" width="12.625" style="180"/>
  </cols>
  <sheetData>
    <row r="1" spans="1:26" ht="15" customHeight="1" x14ac:dyDescent="0.25">
      <c r="A1" s="179"/>
      <c r="B1" s="179"/>
      <c r="C1" s="179"/>
      <c r="D1" s="178"/>
      <c r="E1" s="179"/>
      <c r="F1" s="178"/>
      <c r="G1" s="179"/>
      <c r="H1" s="179"/>
      <c r="I1" s="181"/>
      <c r="J1" s="182" t="s">
        <v>128</v>
      </c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5" customHeight="1" x14ac:dyDescent="0.25">
      <c r="A2" s="179"/>
      <c r="B2" s="179"/>
      <c r="C2" s="179"/>
      <c r="D2" s="178"/>
      <c r="E2" s="179"/>
      <c r="F2" s="178"/>
      <c r="G2" s="179"/>
      <c r="H2" s="255" t="s">
        <v>270</v>
      </c>
      <c r="I2" s="245"/>
      <c r="J2" s="245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5" customHeight="1" x14ac:dyDescent="0.25">
      <c r="A3" s="179"/>
      <c r="B3" s="179"/>
      <c r="C3" s="179"/>
      <c r="D3" s="178"/>
      <c r="E3" s="179"/>
      <c r="F3" s="178"/>
      <c r="G3" s="179"/>
      <c r="H3" s="255" t="s">
        <v>271</v>
      </c>
      <c r="I3" s="245"/>
      <c r="J3" s="245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15" customHeight="1" x14ac:dyDescent="0.25">
      <c r="A4" s="179"/>
      <c r="B4" s="179"/>
      <c r="C4" s="179"/>
      <c r="D4" s="178"/>
      <c r="E4" s="179"/>
      <c r="F4" s="178"/>
      <c r="G4" s="179"/>
      <c r="H4" s="255" t="s">
        <v>272</v>
      </c>
      <c r="I4" s="245"/>
      <c r="J4" s="245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5" customHeight="1" x14ac:dyDescent="0.25">
      <c r="A5" s="179"/>
      <c r="B5" s="179"/>
      <c r="C5" s="179"/>
      <c r="D5" s="178"/>
      <c r="E5" s="179"/>
      <c r="F5" s="178"/>
      <c r="G5" s="179"/>
      <c r="H5" s="255" t="s">
        <v>273</v>
      </c>
      <c r="I5" s="245"/>
      <c r="J5" s="245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5" customHeight="1" x14ac:dyDescent="0.25">
      <c r="A6" s="179"/>
      <c r="B6" s="179"/>
      <c r="C6" s="179"/>
      <c r="D6" s="178"/>
      <c r="E6" s="179"/>
      <c r="F6" s="178"/>
      <c r="G6" s="179"/>
      <c r="H6" s="183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6" ht="14.25" customHeight="1" x14ac:dyDescent="0.25">
      <c r="A7" s="179"/>
      <c r="B7" s="179"/>
      <c r="C7" s="179"/>
      <c r="D7" s="178"/>
      <c r="E7" s="179"/>
      <c r="F7" s="178"/>
      <c r="G7" s="179"/>
      <c r="H7" s="179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1" customHeight="1" x14ac:dyDescent="0.3">
      <c r="A8" s="179"/>
      <c r="B8" s="248" t="s">
        <v>129</v>
      </c>
      <c r="C8" s="245"/>
      <c r="D8" s="245"/>
      <c r="E8" s="245"/>
      <c r="F8" s="245"/>
      <c r="G8" s="245"/>
      <c r="H8" s="245"/>
      <c r="I8" s="245"/>
      <c r="J8" s="245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21" customHeight="1" x14ac:dyDescent="0.3">
      <c r="A9" s="179"/>
      <c r="B9" s="248" t="s">
        <v>238</v>
      </c>
      <c r="C9" s="245"/>
      <c r="D9" s="245"/>
      <c r="E9" s="245"/>
      <c r="F9" s="245"/>
      <c r="G9" s="245"/>
      <c r="H9" s="245"/>
      <c r="I9" s="245"/>
      <c r="J9" s="245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:26" ht="21" customHeight="1" x14ac:dyDescent="0.3">
      <c r="A10" s="179"/>
      <c r="B10" s="256" t="s">
        <v>130</v>
      </c>
      <c r="C10" s="245"/>
      <c r="D10" s="245"/>
      <c r="E10" s="245"/>
      <c r="F10" s="245"/>
      <c r="G10" s="245"/>
      <c r="H10" s="245"/>
      <c r="I10" s="245"/>
      <c r="J10" s="245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21" customHeight="1" x14ac:dyDescent="0.3">
      <c r="A11" s="179"/>
      <c r="B11" s="248" t="s">
        <v>225</v>
      </c>
      <c r="C11" s="245"/>
      <c r="D11" s="245"/>
      <c r="E11" s="245"/>
      <c r="F11" s="245"/>
      <c r="G11" s="245"/>
      <c r="H11" s="245"/>
      <c r="I11" s="245"/>
      <c r="J11" s="245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ht="27.75" customHeight="1" x14ac:dyDescent="0.25">
      <c r="A12" s="179"/>
      <c r="B12" s="179"/>
      <c r="C12" s="179"/>
      <c r="D12" s="178"/>
      <c r="E12" s="179"/>
      <c r="F12" s="178"/>
      <c r="G12" s="179"/>
      <c r="H12" s="179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ht="20.25" hidden="1" customHeight="1" x14ac:dyDescent="0.25">
      <c r="A13" s="184"/>
      <c r="B13" s="185"/>
      <c r="C13" s="186"/>
      <c r="D13" s="187"/>
      <c r="E13" s="188"/>
      <c r="F13" s="189"/>
      <c r="G13" s="190"/>
      <c r="H13" s="190"/>
      <c r="I13" s="189"/>
      <c r="J13" s="191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ht="44.25" customHeight="1" x14ac:dyDescent="0.25">
      <c r="A14" s="184"/>
      <c r="B14" s="249" t="s">
        <v>263</v>
      </c>
      <c r="C14" s="250"/>
      <c r="D14" s="251"/>
      <c r="E14" s="252" t="s">
        <v>131</v>
      </c>
      <c r="F14" s="253"/>
      <c r="G14" s="253"/>
      <c r="H14" s="253"/>
      <c r="I14" s="253"/>
      <c r="J14" s="25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ht="66.75" customHeight="1" x14ac:dyDescent="0.25">
      <c r="A15" s="184"/>
      <c r="B15" s="192" t="s">
        <v>132</v>
      </c>
      <c r="C15" s="192" t="s">
        <v>5</v>
      </c>
      <c r="D15" s="193" t="s">
        <v>133</v>
      </c>
      <c r="E15" s="192" t="s">
        <v>134</v>
      </c>
      <c r="F15" s="193" t="s">
        <v>133</v>
      </c>
      <c r="G15" s="192" t="s">
        <v>135</v>
      </c>
      <c r="H15" s="192" t="s">
        <v>136</v>
      </c>
      <c r="I15" s="192" t="s">
        <v>137</v>
      </c>
      <c r="J15" s="192" t="s">
        <v>138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06.5" customHeight="1" x14ac:dyDescent="0.25">
      <c r="A16" s="194"/>
      <c r="B16" s="195" t="s">
        <v>38</v>
      </c>
      <c r="C16" s="196" t="s">
        <v>165</v>
      </c>
      <c r="D16" s="197">
        <v>11406.04</v>
      </c>
      <c r="E16" s="198" t="s">
        <v>252</v>
      </c>
      <c r="F16" s="197">
        <v>11406.04</v>
      </c>
      <c r="G16" s="196" t="s">
        <v>173</v>
      </c>
      <c r="H16" s="196" t="s">
        <v>170</v>
      </c>
      <c r="I16" s="197">
        <v>11406.04</v>
      </c>
      <c r="J16" s="196" t="s">
        <v>251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03.5" customHeight="1" x14ac:dyDescent="0.25">
      <c r="A17" s="194"/>
      <c r="B17" s="195" t="s">
        <v>38</v>
      </c>
      <c r="C17" s="196" t="s">
        <v>166</v>
      </c>
      <c r="D17" s="197">
        <v>2550.42</v>
      </c>
      <c r="E17" s="196">
        <v>38007594</v>
      </c>
      <c r="F17" s="197">
        <v>2550.42</v>
      </c>
      <c r="G17" s="196" t="s">
        <v>173</v>
      </c>
      <c r="H17" s="196" t="s">
        <v>170</v>
      </c>
      <c r="I17" s="197">
        <v>2550.42</v>
      </c>
      <c r="J17" s="196" t="s">
        <v>168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ht="107.25" customHeight="1" x14ac:dyDescent="0.25">
      <c r="A18" s="194"/>
      <c r="B18" s="195" t="s">
        <v>38</v>
      </c>
      <c r="C18" s="196" t="s">
        <v>167</v>
      </c>
      <c r="D18" s="197">
        <v>212.54</v>
      </c>
      <c r="E18" s="198" t="s">
        <v>253</v>
      </c>
      <c r="F18" s="197">
        <v>212.54</v>
      </c>
      <c r="G18" s="196" t="s">
        <v>173</v>
      </c>
      <c r="H18" s="196" t="s">
        <v>170</v>
      </c>
      <c r="I18" s="197">
        <v>212.54</v>
      </c>
      <c r="J18" s="196" t="s">
        <v>169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ht="104.25" customHeight="1" x14ac:dyDescent="0.25">
      <c r="A19" s="194"/>
      <c r="B19" s="195" t="s">
        <v>38</v>
      </c>
      <c r="C19" s="196" t="s">
        <v>165</v>
      </c>
      <c r="D19" s="197">
        <v>11406.04</v>
      </c>
      <c r="E19" s="196">
        <v>2815504317</v>
      </c>
      <c r="F19" s="197">
        <v>11406.04</v>
      </c>
      <c r="G19" s="196" t="s">
        <v>173</v>
      </c>
      <c r="H19" s="196" t="s">
        <v>171</v>
      </c>
      <c r="I19" s="197">
        <v>11406.04</v>
      </c>
      <c r="J19" s="196" t="s">
        <v>174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ht="101.25" customHeight="1" x14ac:dyDescent="0.25">
      <c r="A20" s="194"/>
      <c r="B20" s="195" t="s">
        <v>38</v>
      </c>
      <c r="C20" s="196" t="s">
        <v>166</v>
      </c>
      <c r="D20" s="197">
        <v>2550.42</v>
      </c>
      <c r="E20" s="196">
        <v>38007594</v>
      </c>
      <c r="F20" s="197">
        <v>2550.42</v>
      </c>
      <c r="G20" s="196" t="s">
        <v>173</v>
      </c>
      <c r="H20" s="196" t="s">
        <v>171</v>
      </c>
      <c r="I20" s="197">
        <v>2550.42</v>
      </c>
      <c r="J20" s="196" t="s">
        <v>175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ht="106.5" customHeight="1" x14ac:dyDescent="0.25">
      <c r="A21" s="194"/>
      <c r="B21" s="195" t="s">
        <v>38</v>
      </c>
      <c r="C21" s="196" t="s">
        <v>167</v>
      </c>
      <c r="D21" s="197">
        <v>212.54</v>
      </c>
      <c r="E21" s="196">
        <v>38007594</v>
      </c>
      <c r="F21" s="197">
        <v>212.54</v>
      </c>
      <c r="G21" s="196" t="s">
        <v>173</v>
      </c>
      <c r="H21" s="196" t="s">
        <v>171</v>
      </c>
      <c r="I21" s="197">
        <v>212.54</v>
      </c>
      <c r="J21" s="196" t="s">
        <v>176</v>
      </c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ht="106.5" customHeight="1" x14ac:dyDescent="0.25">
      <c r="A22" s="194"/>
      <c r="B22" s="195" t="s">
        <v>38</v>
      </c>
      <c r="C22" s="196" t="s">
        <v>165</v>
      </c>
      <c r="D22" s="197">
        <v>11406.04</v>
      </c>
      <c r="E22" s="196">
        <v>2815504317</v>
      </c>
      <c r="F22" s="197">
        <v>11406.04</v>
      </c>
      <c r="G22" s="196" t="s">
        <v>173</v>
      </c>
      <c r="H22" s="196" t="s">
        <v>172</v>
      </c>
      <c r="I22" s="197">
        <v>11406.04</v>
      </c>
      <c r="J22" s="196" t="s">
        <v>177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6" ht="103.5" customHeight="1" x14ac:dyDescent="0.25">
      <c r="A23" s="194"/>
      <c r="B23" s="195" t="s">
        <v>38</v>
      </c>
      <c r="C23" s="196" t="s">
        <v>166</v>
      </c>
      <c r="D23" s="197">
        <v>2550.42</v>
      </c>
      <c r="E23" s="198" t="s">
        <v>254</v>
      </c>
      <c r="F23" s="197">
        <v>2550.42</v>
      </c>
      <c r="G23" s="196" t="s">
        <v>173</v>
      </c>
      <c r="H23" s="196" t="s">
        <v>172</v>
      </c>
      <c r="I23" s="197">
        <v>2550.42</v>
      </c>
      <c r="J23" s="196" t="s">
        <v>178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ht="104.25" customHeight="1" x14ac:dyDescent="0.25">
      <c r="A24" s="194"/>
      <c r="B24" s="195" t="s">
        <v>38</v>
      </c>
      <c r="C24" s="196" t="s">
        <v>167</v>
      </c>
      <c r="D24" s="197">
        <v>212.54</v>
      </c>
      <c r="E24" s="196">
        <v>38007594</v>
      </c>
      <c r="F24" s="197">
        <v>212.54</v>
      </c>
      <c r="G24" s="196" t="s">
        <v>173</v>
      </c>
      <c r="H24" s="196" t="s">
        <v>172</v>
      </c>
      <c r="I24" s="197">
        <v>212.54</v>
      </c>
      <c r="J24" s="196" t="s">
        <v>179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ht="54.75" customHeight="1" x14ac:dyDescent="0.25">
      <c r="A25" s="194"/>
      <c r="B25" s="195" t="s">
        <v>45</v>
      </c>
      <c r="C25" s="196" t="s">
        <v>184</v>
      </c>
      <c r="D25" s="197">
        <v>29785</v>
      </c>
      <c r="E25" s="196">
        <v>2669212723</v>
      </c>
      <c r="F25" s="197">
        <v>29785</v>
      </c>
      <c r="G25" s="196" t="s">
        <v>190</v>
      </c>
      <c r="H25" s="196" t="s">
        <v>239</v>
      </c>
      <c r="I25" s="197">
        <v>29785</v>
      </c>
      <c r="J25" s="196" t="s">
        <v>192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ht="69" customHeight="1" x14ac:dyDescent="0.25">
      <c r="A26" s="194"/>
      <c r="B26" s="195" t="s">
        <v>45</v>
      </c>
      <c r="C26" s="196" t="s">
        <v>185</v>
      </c>
      <c r="D26" s="197">
        <v>6660</v>
      </c>
      <c r="E26" s="196">
        <v>38007594</v>
      </c>
      <c r="F26" s="197">
        <v>6660</v>
      </c>
      <c r="G26" s="196" t="s">
        <v>190</v>
      </c>
      <c r="H26" s="196" t="s">
        <v>239</v>
      </c>
      <c r="I26" s="197">
        <v>6660</v>
      </c>
      <c r="J26" s="196" t="s">
        <v>193</v>
      </c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ht="67.5" customHeight="1" x14ac:dyDescent="0.25">
      <c r="A27" s="194"/>
      <c r="B27" s="195" t="s">
        <v>45</v>
      </c>
      <c r="C27" s="196" t="s">
        <v>186</v>
      </c>
      <c r="D27" s="197">
        <v>555</v>
      </c>
      <c r="E27" s="196">
        <v>38007594</v>
      </c>
      <c r="F27" s="197">
        <v>555</v>
      </c>
      <c r="G27" s="196" t="s">
        <v>190</v>
      </c>
      <c r="H27" s="196" t="s">
        <v>240</v>
      </c>
      <c r="I27" s="197">
        <v>555</v>
      </c>
      <c r="J27" s="196" t="s">
        <v>194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6" ht="57.75" customHeight="1" x14ac:dyDescent="0.25">
      <c r="A28" s="194"/>
      <c r="B28" s="195" t="s">
        <v>45</v>
      </c>
      <c r="C28" s="196" t="s">
        <v>184</v>
      </c>
      <c r="D28" s="197">
        <v>4025</v>
      </c>
      <c r="E28" s="198" t="s">
        <v>255</v>
      </c>
      <c r="F28" s="197">
        <v>4025</v>
      </c>
      <c r="G28" s="196" t="s">
        <v>190</v>
      </c>
      <c r="H28" s="196" t="s">
        <v>191</v>
      </c>
      <c r="I28" s="197">
        <v>4025</v>
      </c>
      <c r="J28" s="196" t="s">
        <v>195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26" ht="68.25" customHeight="1" x14ac:dyDescent="0.25">
      <c r="A29" s="194"/>
      <c r="B29" s="195" t="s">
        <v>45</v>
      </c>
      <c r="C29" s="196" t="s">
        <v>185</v>
      </c>
      <c r="D29" s="197">
        <v>900</v>
      </c>
      <c r="E29" s="196">
        <v>38007594</v>
      </c>
      <c r="F29" s="197">
        <v>900</v>
      </c>
      <c r="G29" s="196" t="s">
        <v>190</v>
      </c>
      <c r="H29" s="196" t="s">
        <v>191</v>
      </c>
      <c r="I29" s="197">
        <v>900</v>
      </c>
      <c r="J29" s="196" t="s">
        <v>196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1:26" ht="70.5" customHeight="1" x14ac:dyDescent="0.25">
      <c r="A30" s="194"/>
      <c r="B30" s="195" t="s">
        <v>45</v>
      </c>
      <c r="C30" s="196" t="s">
        <v>186</v>
      </c>
      <c r="D30" s="197">
        <v>75</v>
      </c>
      <c r="E30" s="196">
        <v>38007594</v>
      </c>
      <c r="F30" s="197">
        <v>75</v>
      </c>
      <c r="G30" s="196" t="s">
        <v>190</v>
      </c>
      <c r="H30" s="196" t="s">
        <v>191</v>
      </c>
      <c r="I30" s="197">
        <v>75</v>
      </c>
      <c r="J30" s="196" t="s">
        <v>197</v>
      </c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6" ht="67.5" customHeight="1" x14ac:dyDescent="0.25">
      <c r="A31" s="194"/>
      <c r="B31" s="195" t="s">
        <v>47</v>
      </c>
      <c r="C31" s="196" t="s">
        <v>200</v>
      </c>
      <c r="D31" s="199">
        <v>29785</v>
      </c>
      <c r="E31" s="200" t="s">
        <v>256</v>
      </c>
      <c r="F31" s="199">
        <v>29785</v>
      </c>
      <c r="G31" s="201" t="s">
        <v>206</v>
      </c>
      <c r="H31" s="201" t="s">
        <v>241</v>
      </c>
      <c r="I31" s="199">
        <v>29785</v>
      </c>
      <c r="J31" s="201" t="s">
        <v>208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</row>
    <row r="32" spans="1:26" ht="67.5" customHeight="1" x14ac:dyDescent="0.25">
      <c r="A32" s="194"/>
      <c r="B32" s="195" t="s">
        <v>47</v>
      </c>
      <c r="C32" s="196" t="s">
        <v>201</v>
      </c>
      <c r="D32" s="199">
        <v>6660</v>
      </c>
      <c r="E32" s="201">
        <v>38007594</v>
      </c>
      <c r="F32" s="199">
        <v>6660</v>
      </c>
      <c r="G32" s="201" t="s">
        <v>206</v>
      </c>
      <c r="H32" s="201" t="s">
        <v>241</v>
      </c>
      <c r="I32" s="199">
        <v>6660</v>
      </c>
      <c r="J32" s="201" t="s">
        <v>209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</row>
    <row r="33" spans="1:26" ht="65.25" customHeight="1" x14ac:dyDescent="0.25">
      <c r="A33" s="194"/>
      <c r="B33" s="195" t="s">
        <v>47</v>
      </c>
      <c r="C33" s="196" t="s">
        <v>202</v>
      </c>
      <c r="D33" s="199">
        <v>555</v>
      </c>
      <c r="E33" s="201">
        <v>38007594</v>
      </c>
      <c r="F33" s="199">
        <v>555</v>
      </c>
      <c r="G33" s="201" t="s">
        <v>206</v>
      </c>
      <c r="H33" s="201" t="s">
        <v>241</v>
      </c>
      <c r="I33" s="199">
        <v>555</v>
      </c>
      <c r="J33" s="201" t="s">
        <v>210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</row>
    <row r="34" spans="1:26" ht="64.5" customHeight="1" x14ac:dyDescent="0.25">
      <c r="A34" s="194"/>
      <c r="B34" s="195" t="s">
        <v>47</v>
      </c>
      <c r="C34" s="196" t="s">
        <v>200</v>
      </c>
      <c r="D34" s="199">
        <v>4025</v>
      </c>
      <c r="E34" s="200" t="s">
        <v>256</v>
      </c>
      <c r="F34" s="199">
        <v>4025</v>
      </c>
      <c r="G34" s="201" t="s">
        <v>206</v>
      </c>
      <c r="H34" s="201" t="s">
        <v>241</v>
      </c>
      <c r="I34" s="199">
        <v>4025</v>
      </c>
      <c r="J34" s="201" t="s">
        <v>211</v>
      </c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 spans="1:26" ht="66" customHeight="1" x14ac:dyDescent="0.25">
      <c r="A35" s="194"/>
      <c r="B35" s="195" t="s">
        <v>47</v>
      </c>
      <c r="C35" s="196" t="s">
        <v>201</v>
      </c>
      <c r="D35" s="199">
        <v>900</v>
      </c>
      <c r="E35" s="201">
        <v>38007594</v>
      </c>
      <c r="F35" s="199">
        <v>900</v>
      </c>
      <c r="G35" s="201" t="s">
        <v>206</v>
      </c>
      <c r="H35" s="201" t="s">
        <v>241</v>
      </c>
      <c r="I35" s="199">
        <v>900</v>
      </c>
      <c r="J35" s="201" t="s">
        <v>212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 spans="1:26" ht="66" customHeight="1" x14ac:dyDescent="0.25">
      <c r="A36" s="194"/>
      <c r="B36" s="195" t="s">
        <v>47</v>
      </c>
      <c r="C36" s="196" t="s">
        <v>202</v>
      </c>
      <c r="D36" s="199">
        <v>75</v>
      </c>
      <c r="E36" s="201">
        <v>38007594</v>
      </c>
      <c r="F36" s="199">
        <v>75</v>
      </c>
      <c r="G36" s="201" t="s">
        <v>206</v>
      </c>
      <c r="H36" s="201" t="s">
        <v>241</v>
      </c>
      <c r="I36" s="199">
        <v>75</v>
      </c>
      <c r="J36" s="201" t="s">
        <v>213</v>
      </c>
      <c r="K36" s="181"/>
      <c r="L36" s="181"/>
      <c r="M36" s="181"/>
      <c r="N36" s="181"/>
      <c r="O36" s="257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 spans="1:26" ht="70.5" customHeight="1" x14ac:dyDescent="0.25">
      <c r="A37" s="194"/>
      <c r="B37" s="195" t="s">
        <v>48</v>
      </c>
      <c r="C37" s="196" t="s">
        <v>203</v>
      </c>
      <c r="D37" s="199">
        <v>20125</v>
      </c>
      <c r="E37" s="200" t="s">
        <v>257</v>
      </c>
      <c r="F37" s="199">
        <v>20125</v>
      </c>
      <c r="G37" s="201" t="s">
        <v>214</v>
      </c>
      <c r="H37" s="201" t="s">
        <v>280</v>
      </c>
      <c r="I37" s="199">
        <v>20125</v>
      </c>
      <c r="J37" s="201" t="s">
        <v>220</v>
      </c>
      <c r="K37" s="181"/>
      <c r="L37" s="181"/>
      <c r="M37" s="181"/>
      <c r="N37" s="181"/>
      <c r="O37" s="257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 spans="1:26" ht="69" customHeight="1" x14ac:dyDescent="0.25">
      <c r="A38" s="194"/>
      <c r="B38" s="195" t="s">
        <v>48</v>
      </c>
      <c r="C38" s="196" t="s">
        <v>204</v>
      </c>
      <c r="D38" s="199">
        <v>4500</v>
      </c>
      <c r="E38" s="201">
        <v>38007594</v>
      </c>
      <c r="F38" s="199">
        <v>4500</v>
      </c>
      <c r="G38" s="201" t="s">
        <v>214</v>
      </c>
      <c r="H38" s="201" t="s">
        <v>274</v>
      </c>
      <c r="I38" s="199">
        <v>4500</v>
      </c>
      <c r="J38" s="201" t="s">
        <v>221</v>
      </c>
      <c r="K38" s="181"/>
      <c r="L38" s="181"/>
      <c r="M38" s="181"/>
      <c r="N38" s="181"/>
      <c r="O38" s="257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 spans="1:26" ht="67.5" customHeight="1" x14ac:dyDescent="0.25">
      <c r="A39" s="194"/>
      <c r="B39" s="195" t="s">
        <v>48</v>
      </c>
      <c r="C39" s="196" t="s">
        <v>205</v>
      </c>
      <c r="D39" s="199">
        <v>375</v>
      </c>
      <c r="E39" s="201">
        <v>38007594</v>
      </c>
      <c r="F39" s="199">
        <v>375</v>
      </c>
      <c r="G39" s="201" t="s">
        <v>214</v>
      </c>
      <c r="H39" s="201" t="s">
        <v>274</v>
      </c>
      <c r="I39" s="199">
        <v>375</v>
      </c>
      <c r="J39" s="201" t="s">
        <v>222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</row>
    <row r="40" spans="1:26" ht="69.75" customHeight="1" x14ac:dyDescent="0.25">
      <c r="A40" s="194"/>
      <c r="B40" s="195" t="s">
        <v>48</v>
      </c>
      <c r="C40" s="196" t="s">
        <v>203</v>
      </c>
      <c r="D40" s="199">
        <v>4025</v>
      </c>
      <c r="E40" s="200" t="s">
        <v>257</v>
      </c>
      <c r="F40" s="199">
        <v>4025</v>
      </c>
      <c r="G40" s="201" t="s">
        <v>214</v>
      </c>
      <c r="H40" s="201" t="s">
        <v>274</v>
      </c>
      <c r="I40" s="199">
        <v>4025</v>
      </c>
      <c r="J40" s="201" t="s">
        <v>223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 spans="1:26" ht="68.25" customHeight="1" x14ac:dyDescent="0.25">
      <c r="A41" s="194"/>
      <c r="B41" s="195" t="s">
        <v>48</v>
      </c>
      <c r="C41" s="196" t="s">
        <v>204</v>
      </c>
      <c r="D41" s="199">
        <v>900</v>
      </c>
      <c r="E41" s="201">
        <v>38007594</v>
      </c>
      <c r="F41" s="199">
        <v>900</v>
      </c>
      <c r="G41" s="201" t="s">
        <v>214</v>
      </c>
      <c r="H41" s="201" t="s">
        <v>242</v>
      </c>
      <c r="I41" s="199">
        <v>900</v>
      </c>
      <c r="J41" s="201" t="s">
        <v>250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ht="63.75" customHeight="1" x14ac:dyDescent="0.25">
      <c r="A42" s="194"/>
      <c r="B42" s="195" t="s">
        <v>48</v>
      </c>
      <c r="C42" s="196" t="s">
        <v>205</v>
      </c>
      <c r="D42" s="199">
        <v>75</v>
      </c>
      <c r="E42" s="201">
        <v>38007594</v>
      </c>
      <c r="F42" s="199">
        <v>75</v>
      </c>
      <c r="G42" s="201" t="s">
        <v>214</v>
      </c>
      <c r="H42" s="201" t="s">
        <v>274</v>
      </c>
      <c r="I42" s="199">
        <v>75</v>
      </c>
      <c r="J42" s="201" t="s">
        <v>224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</row>
    <row r="43" spans="1:26" ht="91.5" customHeight="1" x14ac:dyDescent="0.25">
      <c r="A43" s="194"/>
      <c r="B43" s="195" t="s">
        <v>57</v>
      </c>
      <c r="C43" s="196" t="s">
        <v>180</v>
      </c>
      <c r="D43" s="197">
        <v>3117.18</v>
      </c>
      <c r="E43" s="196">
        <v>43143039</v>
      </c>
      <c r="F43" s="197">
        <v>3117.18</v>
      </c>
      <c r="G43" s="196" t="s">
        <v>173</v>
      </c>
      <c r="H43" s="196" t="s">
        <v>170</v>
      </c>
      <c r="I43" s="197">
        <v>3117.18</v>
      </c>
      <c r="J43" s="196" t="s">
        <v>181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</row>
    <row r="44" spans="1:26" ht="92.25" customHeight="1" x14ac:dyDescent="0.25">
      <c r="A44" s="194"/>
      <c r="B44" s="195" t="s">
        <v>57</v>
      </c>
      <c r="C44" s="196" t="s">
        <v>180</v>
      </c>
      <c r="D44" s="197">
        <v>3117.18</v>
      </c>
      <c r="E44" s="196">
        <v>43143039</v>
      </c>
      <c r="F44" s="197">
        <v>3117.18</v>
      </c>
      <c r="G44" s="196" t="s">
        <v>173</v>
      </c>
      <c r="H44" s="196" t="s">
        <v>171</v>
      </c>
      <c r="I44" s="197">
        <v>3117.18</v>
      </c>
      <c r="J44" s="196" t="s">
        <v>182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</row>
    <row r="45" spans="1:26" ht="93" customHeight="1" x14ac:dyDescent="0.25">
      <c r="A45" s="194"/>
      <c r="B45" s="195" t="s">
        <v>57</v>
      </c>
      <c r="C45" s="196" t="s">
        <v>180</v>
      </c>
      <c r="D45" s="197">
        <v>3117.18</v>
      </c>
      <c r="E45" s="196">
        <v>43143039</v>
      </c>
      <c r="F45" s="197">
        <v>3117.18</v>
      </c>
      <c r="G45" s="196" t="s">
        <v>173</v>
      </c>
      <c r="H45" s="196" t="s">
        <v>172</v>
      </c>
      <c r="I45" s="197">
        <v>3117.18</v>
      </c>
      <c r="J45" s="196" t="s">
        <v>183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</row>
    <row r="46" spans="1:26" ht="76.5" customHeight="1" x14ac:dyDescent="0.25">
      <c r="A46" s="194"/>
      <c r="B46" s="195" t="s">
        <v>59</v>
      </c>
      <c r="C46" s="196" t="s">
        <v>187</v>
      </c>
      <c r="D46" s="197">
        <v>8140</v>
      </c>
      <c r="E46" s="196">
        <v>43143039</v>
      </c>
      <c r="F46" s="197">
        <v>8140</v>
      </c>
      <c r="G46" s="196" t="s">
        <v>190</v>
      </c>
      <c r="H46" s="196" t="s">
        <v>191</v>
      </c>
      <c r="I46" s="197">
        <v>8140</v>
      </c>
      <c r="J46" s="196" t="s">
        <v>198</v>
      </c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 spans="1:26" ht="82.5" customHeight="1" x14ac:dyDescent="0.25">
      <c r="A47" s="194"/>
      <c r="B47" s="195" t="s">
        <v>59</v>
      </c>
      <c r="C47" s="196" t="s">
        <v>187</v>
      </c>
      <c r="D47" s="197">
        <v>1100</v>
      </c>
      <c r="E47" s="196">
        <v>43143039</v>
      </c>
      <c r="F47" s="197">
        <v>1100</v>
      </c>
      <c r="G47" s="196" t="s">
        <v>190</v>
      </c>
      <c r="H47" s="196" t="s">
        <v>191</v>
      </c>
      <c r="I47" s="197">
        <v>1100</v>
      </c>
      <c r="J47" s="196" t="s">
        <v>199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</row>
    <row r="48" spans="1:26" ht="75" customHeight="1" x14ac:dyDescent="0.25">
      <c r="A48" s="194"/>
      <c r="B48" s="195" t="s">
        <v>59</v>
      </c>
      <c r="C48" s="196" t="s">
        <v>188</v>
      </c>
      <c r="D48" s="197">
        <v>8140</v>
      </c>
      <c r="E48" s="196">
        <v>43143039</v>
      </c>
      <c r="F48" s="197">
        <v>8140</v>
      </c>
      <c r="G48" s="201" t="s">
        <v>206</v>
      </c>
      <c r="H48" s="201" t="s">
        <v>207</v>
      </c>
      <c r="I48" s="197">
        <v>8140</v>
      </c>
      <c r="J48" s="196" t="s">
        <v>216</v>
      </c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 spans="1:26" ht="80.25" customHeight="1" x14ac:dyDescent="0.25">
      <c r="A49" s="194"/>
      <c r="B49" s="195" t="s">
        <v>59</v>
      </c>
      <c r="C49" s="196" t="s">
        <v>188</v>
      </c>
      <c r="D49" s="197">
        <v>1100</v>
      </c>
      <c r="E49" s="196">
        <v>43143039</v>
      </c>
      <c r="F49" s="197">
        <v>1100</v>
      </c>
      <c r="G49" s="201" t="s">
        <v>206</v>
      </c>
      <c r="H49" s="201" t="s">
        <v>207</v>
      </c>
      <c r="I49" s="197">
        <v>1100</v>
      </c>
      <c r="J49" s="196" t="s">
        <v>217</v>
      </c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</row>
    <row r="50" spans="1:26" ht="77.25" customHeight="1" x14ac:dyDescent="0.25">
      <c r="A50" s="194"/>
      <c r="B50" s="195" t="s">
        <v>59</v>
      </c>
      <c r="C50" s="196" t="s">
        <v>189</v>
      </c>
      <c r="D50" s="197">
        <v>5500</v>
      </c>
      <c r="E50" s="196">
        <v>43143039</v>
      </c>
      <c r="F50" s="197">
        <v>5500</v>
      </c>
      <c r="G50" s="201" t="s">
        <v>214</v>
      </c>
      <c r="H50" s="201" t="s">
        <v>215</v>
      </c>
      <c r="I50" s="197">
        <v>5500</v>
      </c>
      <c r="J50" s="196" t="s">
        <v>218</v>
      </c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 spans="1:26" ht="78.75" customHeight="1" x14ac:dyDescent="0.25">
      <c r="A51" s="194"/>
      <c r="B51" s="195" t="s">
        <v>59</v>
      </c>
      <c r="C51" s="196" t="s">
        <v>189</v>
      </c>
      <c r="D51" s="197">
        <v>1100</v>
      </c>
      <c r="E51" s="196">
        <v>43143039</v>
      </c>
      <c r="F51" s="197">
        <v>1100</v>
      </c>
      <c r="G51" s="201" t="s">
        <v>214</v>
      </c>
      <c r="H51" s="201" t="s">
        <v>215</v>
      </c>
      <c r="I51" s="197">
        <v>1100</v>
      </c>
      <c r="J51" s="196" t="s">
        <v>219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</row>
    <row r="52" spans="1:26" ht="28.5" customHeight="1" x14ac:dyDescent="0.25">
      <c r="A52" s="194"/>
      <c r="B52" s="195" t="s">
        <v>90</v>
      </c>
      <c r="C52" s="196" t="s">
        <v>144</v>
      </c>
      <c r="D52" s="197">
        <v>550</v>
      </c>
      <c r="E52" s="198" t="s">
        <v>258</v>
      </c>
      <c r="F52" s="197">
        <v>550</v>
      </c>
      <c r="G52" s="196"/>
      <c r="H52" s="196" t="s">
        <v>227</v>
      </c>
      <c r="I52" s="197">
        <v>550</v>
      </c>
      <c r="J52" s="196" t="s">
        <v>230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</row>
    <row r="53" spans="1:26" ht="29.25" customHeight="1" x14ac:dyDescent="0.25">
      <c r="A53" s="194"/>
      <c r="B53" s="195" t="s">
        <v>90</v>
      </c>
      <c r="C53" s="196" t="s">
        <v>144</v>
      </c>
      <c r="D53" s="197">
        <v>392</v>
      </c>
      <c r="E53" s="198" t="s">
        <v>259</v>
      </c>
      <c r="F53" s="197">
        <v>392</v>
      </c>
      <c r="G53" s="196"/>
      <c r="H53" s="196" t="s">
        <v>226</v>
      </c>
      <c r="I53" s="197">
        <v>392</v>
      </c>
      <c r="J53" s="196" t="s">
        <v>231</v>
      </c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 spans="1:26" ht="58.5" customHeight="1" x14ac:dyDescent="0.25">
      <c r="A54" s="194"/>
      <c r="B54" s="195" t="s">
        <v>92</v>
      </c>
      <c r="C54" s="196" t="s">
        <v>249</v>
      </c>
      <c r="D54" s="197">
        <v>4800</v>
      </c>
      <c r="E54" s="198" t="s">
        <v>260</v>
      </c>
      <c r="F54" s="197">
        <v>4800</v>
      </c>
      <c r="G54" s="196"/>
      <c r="H54" s="196" t="s">
        <v>228</v>
      </c>
      <c r="I54" s="197">
        <v>4800</v>
      </c>
      <c r="J54" s="196" t="s">
        <v>229</v>
      </c>
      <c r="K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</row>
    <row r="55" spans="1:26" ht="69" customHeight="1" x14ac:dyDescent="0.25">
      <c r="A55" s="194"/>
      <c r="B55" s="195" t="s">
        <v>93</v>
      </c>
      <c r="C55" s="196" t="s">
        <v>248</v>
      </c>
      <c r="D55" s="197">
        <v>7000</v>
      </c>
      <c r="E55" s="198" t="s">
        <v>260</v>
      </c>
      <c r="F55" s="197">
        <v>7000</v>
      </c>
      <c r="G55" s="196"/>
      <c r="H55" s="196" t="s">
        <v>228</v>
      </c>
      <c r="I55" s="197">
        <v>7000</v>
      </c>
      <c r="J55" s="196" t="s">
        <v>229</v>
      </c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</row>
    <row r="56" spans="1:26" ht="45" customHeight="1" x14ac:dyDescent="0.25">
      <c r="A56" s="194"/>
      <c r="B56" s="195" t="s">
        <v>141</v>
      </c>
      <c r="C56" s="196" t="s">
        <v>247</v>
      </c>
      <c r="D56" s="197">
        <v>7000</v>
      </c>
      <c r="E56" s="198" t="s">
        <v>260</v>
      </c>
      <c r="F56" s="197">
        <v>7000</v>
      </c>
      <c r="G56" s="196"/>
      <c r="H56" s="196" t="s">
        <v>228</v>
      </c>
      <c r="I56" s="197">
        <v>7000</v>
      </c>
      <c r="J56" s="196" t="s">
        <v>229</v>
      </c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 spans="1:26" ht="78" customHeight="1" x14ac:dyDescent="0.25">
      <c r="A57" s="194"/>
      <c r="B57" s="195" t="s">
        <v>142</v>
      </c>
      <c r="C57" s="196" t="s">
        <v>246</v>
      </c>
      <c r="D57" s="197">
        <v>2500</v>
      </c>
      <c r="E57" s="198" t="s">
        <v>260</v>
      </c>
      <c r="F57" s="197">
        <v>2500</v>
      </c>
      <c r="G57" s="196"/>
      <c r="H57" s="196" t="s">
        <v>228</v>
      </c>
      <c r="I57" s="197">
        <v>2500</v>
      </c>
      <c r="J57" s="196" t="s">
        <v>229</v>
      </c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 spans="1:26" ht="36" customHeight="1" x14ac:dyDescent="0.25">
      <c r="A58" s="194"/>
      <c r="B58" s="195" t="s">
        <v>143</v>
      </c>
      <c r="C58" s="196" t="s">
        <v>245</v>
      </c>
      <c r="D58" s="197">
        <v>1600</v>
      </c>
      <c r="E58" s="198" t="s">
        <v>260</v>
      </c>
      <c r="F58" s="197">
        <v>1600</v>
      </c>
      <c r="G58" s="196"/>
      <c r="H58" s="196" t="s">
        <v>228</v>
      </c>
      <c r="I58" s="197">
        <v>1600</v>
      </c>
      <c r="J58" s="196" t="s">
        <v>229</v>
      </c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</row>
    <row r="59" spans="1:26" ht="68.25" customHeight="1" x14ac:dyDescent="0.25">
      <c r="A59" s="194"/>
      <c r="B59" s="195" t="s">
        <v>101</v>
      </c>
      <c r="C59" s="196" t="s">
        <v>150</v>
      </c>
      <c r="D59" s="197">
        <v>20400</v>
      </c>
      <c r="E59" s="198" t="s">
        <v>261</v>
      </c>
      <c r="F59" s="197">
        <v>20400</v>
      </c>
      <c r="G59" s="196" t="s">
        <v>232</v>
      </c>
      <c r="H59" s="201" t="s">
        <v>243</v>
      </c>
      <c r="I59" s="197">
        <v>20400</v>
      </c>
      <c r="J59" s="196" t="s">
        <v>233</v>
      </c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</row>
    <row r="60" spans="1:26" ht="65.25" customHeight="1" x14ac:dyDescent="0.25">
      <c r="A60" s="202"/>
      <c r="B60" s="195" t="s">
        <v>101</v>
      </c>
      <c r="C60" s="196" t="s">
        <v>150</v>
      </c>
      <c r="D60" s="197">
        <v>5100</v>
      </c>
      <c r="E60" s="198" t="s">
        <v>261</v>
      </c>
      <c r="F60" s="197">
        <v>5100</v>
      </c>
      <c r="G60" s="196" t="s">
        <v>232</v>
      </c>
      <c r="H60" s="201" t="s">
        <v>243</v>
      </c>
      <c r="I60" s="197">
        <v>5100</v>
      </c>
      <c r="J60" s="196" t="s">
        <v>234</v>
      </c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 spans="1:26" ht="42" customHeight="1" x14ac:dyDescent="0.25">
      <c r="A61" s="202"/>
      <c r="B61" s="203" t="s">
        <v>105</v>
      </c>
      <c r="C61" s="204" t="s">
        <v>106</v>
      </c>
      <c r="D61" s="197">
        <v>93</v>
      </c>
      <c r="E61" s="196">
        <v>14360570</v>
      </c>
      <c r="F61" s="197">
        <v>93</v>
      </c>
      <c r="G61" s="196"/>
      <c r="H61" s="196"/>
      <c r="I61" s="197">
        <v>93</v>
      </c>
      <c r="J61" s="196" t="s">
        <v>235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</row>
    <row r="62" spans="1:26" ht="41.25" customHeight="1" x14ac:dyDescent="0.25">
      <c r="A62" s="202"/>
      <c r="B62" s="203" t="s">
        <v>107</v>
      </c>
      <c r="C62" s="204" t="s">
        <v>108</v>
      </c>
      <c r="D62" s="197">
        <v>450</v>
      </c>
      <c r="E62" s="196">
        <v>14360570</v>
      </c>
      <c r="F62" s="197">
        <v>450</v>
      </c>
      <c r="G62" s="196"/>
      <c r="H62" s="196"/>
      <c r="I62" s="197">
        <v>450</v>
      </c>
      <c r="J62" s="196" t="s">
        <v>235</v>
      </c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 spans="1:26" ht="76.5" customHeight="1" x14ac:dyDescent="0.25">
      <c r="A63" s="202"/>
      <c r="B63" s="203" t="s">
        <v>119</v>
      </c>
      <c r="C63" s="204" t="s">
        <v>118</v>
      </c>
      <c r="D63" s="197">
        <v>20000</v>
      </c>
      <c r="E63" s="196" t="s">
        <v>262</v>
      </c>
      <c r="F63" s="197">
        <v>20000</v>
      </c>
      <c r="G63" s="196" t="s">
        <v>236</v>
      </c>
      <c r="H63" s="196" t="s">
        <v>244</v>
      </c>
      <c r="I63" s="197">
        <v>20000</v>
      </c>
      <c r="J63" s="196" t="s">
        <v>237</v>
      </c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</row>
    <row r="64" spans="1:26" ht="15" customHeight="1" x14ac:dyDescent="0.25">
      <c r="A64" s="205"/>
      <c r="B64" s="246" t="s">
        <v>139</v>
      </c>
      <c r="C64" s="247"/>
      <c r="D64" s="206">
        <f>SUM(D16:D63)</f>
        <v>260823.53999999998</v>
      </c>
      <c r="E64" s="207"/>
      <c r="F64" s="206">
        <f>SUM(F16:F63)</f>
        <v>260823.53999999998</v>
      </c>
      <c r="G64" s="207"/>
      <c r="H64" s="207"/>
      <c r="I64" s="206">
        <f>SUM(I16:I63)</f>
        <v>260823.53999999998</v>
      </c>
      <c r="J64" s="207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 spans="1:26" ht="14.25" customHeight="1" x14ac:dyDescent="0.25">
      <c r="A65" s="179"/>
      <c r="B65" s="179"/>
      <c r="C65" s="179"/>
      <c r="D65" s="178"/>
      <c r="E65" s="179"/>
      <c r="F65" s="178"/>
      <c r="G65" s="179"/>
      <c r="H65" s="179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6" spans="1:26" ht="14.25" customHeight="1" x14ac:dyDescent="0.25">
      <c r="A66" s="179"/>
      <c r="B66" s="179"/>
      <c r="C66" s="179"/>
      <c r="D66" s="178"/>
      <c r="E66" s="179"/>
      <c r="F66" s="178"/>
      <c r="G66" s="179"/>
      <c r="H66" s="179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</row>
    <row r="67" spans="1:26" ht="14.25" customHeight="1" x14ac:dyDescent="0.25">
      <c r="A67" s="179"/>
      <c r="B67" s="179"/>
      <c r="C67" s="179"/>
      <c r="D67" s="178"/>
      <c r="E67" s="179"/>
      <c r="F67" s="178"/>
      <c r="G67" s="179"/>
      <c r="H67" s="179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</row>
    <row r="68" spans="1:26" ht="14.25" customHeight="1" x14ac:dyDescent="0.25">
      <c r="A68" s="179"/>
      <c r="B68" s="179"/>
      <c r="C68" s="179"/>
      <c r="D68" s="178"/>
      <c r="E68" s="179"/>
      <c r="F68" s="178"/>
      <c r="G68" s="179"/>
      <c r="H68" s="179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 spans="1:26" ht="14.25" customHeight="1" x14ac:dyDescent="0.25">
      <c r="A69" s="179"/>
      <c r="B69" s="179"/>
      <c r="C69" s="179"/>
      <c r="D69" s="178"/>
      <c r="E69" s="179"/>
      <c r="F69" s="178"/>
      <c r="G69" s="179"/>
      <c r="H69" s="179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</row>
    <row r="70" spans="1:26" ht="14.25" customHeight="1" x14ac:dyDescent="0.25">
      <c r="A70" s="179"/>
      <c r="B70" s="244" t="s">
        <v>264</v>
      </c>
      <c r="C70" s="245"/>
      <c r="D70" s="245"/>
      <c r="E70" s="179"/>
      <c r="F70" s="178"/>
      <c r="G70" s="179"/>
      <c r="H70" s="179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 spans="1:26" ht="14.25" customHeight="1" x14ac:dyDescent="0.25">
      <c r="A71" s="179"/>
      <c r="B71" s="244" t="s">
        <v>265</v>
      </c>
      <c r="C71" s="245"/>
      <c r="D71" s="245"/>
      <c r="E71" s="179"/>
      <c r="F71" s="178"/>
      <c r="G71" s="244" t="s">
        <v>266</v>
      </c>
      <c r="H71" s="244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</row>
    <row r="72" spans="1:26" ht="14.25" customHeight="1" x14ac:dyDescent="0.25">
      <c r="A72" s="179"/>
      <c r="B72" s="179"/>
      <c r="C72" s="179"/>
      <c r="D72" s="178"/>
      <c r="E72" s="179"/>
      <c r="F72" s="178"/>
      <c r="G72" s="179"/>
      <c r="H72" s="179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</row>
    <row r="73" spans="1:26" ht="14.25" customHeight="1" x14ac:dyDescent="0.25">
      <c r="A73" s="179"/>
      <c r="B73" s="179"/>
      <c r="C73" s="179"/>
      <c r="D73" s="178"/>
      <c r="E73" s="179"/>
      <c r="F73" s="178"/>
      <c r="G73" s="179"/>
      <c r="H73" s="179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</row>
    <row r="74" spans="1:26" ht="14.25" customHeight="1" x14ac:dyDescent="0.25">
      <c r="A74" s="179"/>
      <c r="B74" s="179"/>
      <c r="C74" s="179"/>
      <c r="D74" s="178"/>
      <c r="E74" s="179"/>
      <c r="F74" s="178"/>
      <c r="G74" s="179"/>
      <c r="H74" s="179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</row>
    <row r="75" spans="1:26" ht="14.25" customHeight="1" x14ac:dyDescent="0.25">
      <c r="A75" s="179"/>
      <c r="B75" s="244" t="s">
        <v>267</v>
      </c>
      <c r="C75" s="245"/>
      <c r="D75" s="245"/>
      <c r="E75" s="179"/>
      <c r="F75" s="178"/>
      <c r="G75" s="179"/>
      <c r="H75" s="179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</row>
    <row r="76" spans="1:26" ht="14.25" customHeight="1" x14ac:dyDescent="0.25">
      <c r="A76" s="179"/>
      <c r="B76" s="244" t="s">
        <v>268</v>
      </c>
      <c r="C76" s="245"/>
      <c r="D76" s="245"/>
      <c r="E76" s="179"/>
      <c r="F76" s="178"/>
      <c r="G76" s="244" t="s">
        <v>269</v>
      </c>
      <c r="H76" s="244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</row>
    <row r="77" spans="1:26" ht="14.25" customHeight="1" x14ac:dyDescent="0.25">
      <c r="A77" s="179"/>
      <c r="B77" s="179"/>
      <c r="C77" s="179"/>
      <c r="D77" s="178"/>
      <c r="E77" s="179"/>
      <c r="F77" s="178"/>
      <c r="G77" s="179"/>
      <c r="H77" s="179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  <row r="78" spans="1:26" ht="14.25" customHeight="1" x14ac:dyDescent="0.25">
      <c r="A78" s="179"/>
      <c r="B78" s="179"/>
      <c r="C78" s="179"/>
      <c r="D78" s="178"/>
      <c r="E78" s="179"/>
      <c r="F78" s="178"/>
      <c r="G78" s="179"/>
      <c r="H78" s="179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ht="14.25" customHeight="1" x14ac:dyDescent="0.25">
      <c r="A79" s="179"/>
      <c r="B79" s="179"/>
      <c r="C79" s="179"/>
      <c r="D79" s="178"/>
      <c r="E79" s="179"/>
      <c r="F79" s="178"/>
      <c r="G79" s="179"/>
      <c r="H79" s="179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</row>
    <row r="80" spans="1:26" ht="14.25" customHeight="1" x14ac:dyDescent="0.25">
      <c r="A80" s="179"/>
      <c r="B80" s="179"/>
      <c r="C80" s="179"/>
      <c r="D80" s="178"/>
      <c r="E80" s="179"/>
      <c r="F80" s="178"/>
      <c r="G80" s="179"/>
      <c r="H80" s="179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6" ht="14.25" customHeight="1" x14ac:dyDescent="0.25">
      <c r="A81" s="179"/>
      <c r="B81" s="179"/>
      <c r="C81" s="179"/>
      <c r="D81" s="178"/>
      <c r="E81" s="179"/>
      <c r="F81" s="178"/>
      <c r="G81" s="179"/>
      <c r="H81" s="179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</row>
    <row r="82" spans="1:26" ht="14.25" customHeight="1" x14ac:dyDescent="0.25">
      <c r="A82" s="179"/>
      <c r="B82" s="179"/>
      <c r="C82" s="179"/>
      <c r="D82" s="178"/>
      <c r="E82" s="179"/>
      <c r="F82" s="178"/>
      <c r="G82" s="179"/>
      <c r="H82" s="179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</row>
    <row r="83" spans="1:26" ht="14.25" customHeight="1" x14ac:dyDescent="0.25">
      <c r="A83" s="179"/>
      <c r="B83" s="179"/>
      <c r="C83" s="179"/>
      <c r="D83" s="178"/>
      <c r="E83" s="179"/>
      <c r="F83" s="178"/>
      <c r="G83" s="179"/>
      <c r="H83" s="179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</row>
    <row r="84" spans="1:26" ht="14.25" customHeight="1" x14ac:dyDescent="0.25">
      <c r="A84" s="179"/>
      <c r="B84" s="179"/>
      <c r="C84" s="179"/>
      <c r="D84" s="178"/>
      <c r="E84" s="179"/>
      <c r="F84" s="178"/>
      <c r="G84" s="179"/>
      <c r="H84" s="179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</row>
    <row r="85" spans="1:26" ht="14.25" customHeight="1" x14ac:dyDescent="0.25">
      <c r="A85" s="179"/>
      <c r="B85" s="179"/>
      <c r="C85" s="179"/>
      <c r="D85" s="178"/>
      <c r="E85" s="179"/>
      <c r="F85" s="178"/>
      <c r="G85" s="179"/>
      <c r="H85" s="179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</row>
    <row r="86" spans="1:26" ht="14.25" customHeight="1" x14ac:dyDescent="0.25">
      <c r="A86" s="179"/>
      <c r="B86" s="179"/>
      <c r="C86" s="179"/>
      <c r="D86" s="178"/>
      <c r="E86" s="179"/>
      <c r="F86" s="178"/>
      <c r="G86" s="179"/>
      <c r="H86" s="179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</row>
    <row r="87" spans="1:26" ht="14.25" customHeight="1" x14ac:dyDescent="0.25">
      <c r="A87" s="179"/>
      <c r="B87" s="179"/>
      <c r="C87" s="179"/>
      <c r="D87" s="178"/>
      <c r="E87" s="179"/>
      <c r="F87" s="178"/>
      <c r="G87" s="179"/>
      <c r="H87" s="179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</row>
    <row r="88" spans="1:26" ht="14.25" customHeight="1" x14ac:dyDescent="0.25">
      <c r="A88" s="179"/>
      <c r="B88" s="179"/>
      <c r="C88" s="179"/>
      <c r="D88" s="178"/>
      <c r="E88" s="179"/>
      <c r="F88" s="178"/>
      <c r="G88" s="179"/>
      <c r="H88" s="179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</row>
    <row r="89" spans="1:26" ht="14.25" customHeight="1" x14ac:dyDescent="0.25">
      <c r="A89" s="179"/>
      <c r="B89" s="179"/>
      <c r="C89" s="179"/>
      <c r="D89" s="178"/>
      <c r="E89" s="179"/>
      <c r="F89" s="178"/>
      <c r="G89" s="179"/>
      <c r="H89" s="179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</row>
    <row r="90" spans="1:26" ht="14.25" customHeight="1" x14ac:dyDescent="0.25">
      <c r="A90" s="179"/>
      <c r="B90" s="179"/>
      <c r="C90" s="179"/>
      <c r="D90" s="178"/>
      <c r="E90" s="179"/>
      <c r="F90" s="178"/>
      <c r="G90" s="179"/>
      <c r="H90" s="179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</row>
    <row r="91" spans="1:26" ht="14.25" customHeight="1" x14ac:dyDescent="0.25">
      <c r="A91" s="179"/>
      <c r="B91" s="179"/>
      <c r="C91" s="179"/>
      <c r="D91" s="178"/>
      <c r="E91" s="179"/>
      <c r="F91" s="178"/>
      <c r="G91" s="179"/>
      <c r="H91" s="179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</row>
    <row r="92" spans="1:26" ht="14.25" customHeight="1" x14ac:dyDescent="0.25">
      <c r="A92" s="179"/>
      <c r="B92" s="179"/>
      <c r="C92" s="179"/>
      <c r="D92" s="178"/>
      <c r="E92" s="179"/>
      <c r="F92" s="178"/>
      <c r="G92" s="179"/>
      <c r="H92" s="179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</row>
    <row r="93" spans="1:26" ht="14.25" customHeight="1" x14ac:dyDescent="0.25">
      <c r="A93" s="179"/>
      <c r="B93" s="179"/>
      <c r="C93" s="179"/>
      <c r="D93" s="178"/>
      <c r="E93" s="179"/>
      <c r="F93" s="178"/>
      <c r="G93" s="179"/>
      <c r="H93" s="179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</row>
    <row r="94" spans="1:26" ht="14.25" customHeight="1" x14ac:dyDescent="0.25">
      <c r="A94" s="179"/>
      <c r="B94" s="179"/>
      <c r="C94" s="179"/>
      <c r="D94" s="178"/>
      <c r="E94" s="179"/>
      <c r="F94" s="178"/>
      <c r="G94" s="179"/>
      <c r="H94" s="179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</row>
    <row r="95" spans="1:26" ht="14.25" customHeight="1" x14ac:dyDescent="0.25">
      <c r="A95" s="179"/>
      <c r="B95" s="179"/>
      <c r="C95" s="179"/>
      <c r="D95" s="178"/>
      <c r="E95" s="179"/>
      <c r="F95" s="178"/>
      <c r="G95" s="179"/>
      <c r="H95" s="179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</row>
    <row r="96" spans="1:26" ht="14.25" customHeight="1" x14ac:dyDescent="0.25">
      <c r="A96" s="179"/>
      <c r="B96" s="179"/>
      <c r="C96" s="179"/>
      <c r="D96" s="178"/>
      <c r="E96" s="179"/>
      <c r="F96" s="178"/>
      <c r="G96" s="179"/>
      <c r="H96" s="179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</row>
    <row r="97" spans="1:26" ht="14.25" customHeight="1" x14ac:dyDescent="0.25">
      <c r="A97" s="179"/>
      <c r="B97" s="179"/>
      <c r="C97" s="179"/>
      <c r="D97" s="178"/>
      <c r="E97" s="179"/>
      <c r="F97" s="178"/>
      <c r="G97" s="179"/>
      <c r="H97" s="179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</row>
    <row r="98" spans="1:26" ht="14.25" customHeight="1" x14ac:dyDescent="0.25">
      <c r="A98" s="179"/>
      <c r="B98" s="179"/>
      <c r="C98" s="179"/>
      <c r="D98" s="178"/>
      <c r="E98" s="179"/>
      <c r="F98" s="178"/>
      <c r="G98" s="179"/>
      <c r="H98" s="179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</row>
    <row r="99" spans="1:26" ht="14.25" customHeight="1" x14ac:dyDescent="0.25">
      <c r="A99" s="179"/>
      <c r="B99" s="179"/>
      <c r="C99" s="179"/>
      <c r="D99" s="178"/>
      <c r="E99" s="179"/>
      <c r="F99" s="178"/>
      <c r="G99" s="179"/>
      <c r="H99" s="179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</row>
    <row r="100" spans="1:26" ht="14.25" customHeight="1" x14ac:dyDescent="0.25">
      <c r="A100" s="179"/>
      <c r="B100" s="179"/>
      <c r="C100" s="179"/>
      <c r="D100" s="178"/>
      <c r="E100" s="179"/>
      <c r="F100" s="178"/>
      <c r="G100" s="179"/>
      <c r="H100" s="179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</row>
    <row r="101" spans="1:26" ht="14.25" customHeight="1" x14ac:dyDescent="0.25">
      <c r="A101" s="179"/>
      <c r="B101" s="179"/>
      <c r="C101" s="179"/>
      <c r="D101" s="178"/>
      <c r="E101" s="179"/>
      <c r="F101" s="178"/>
      <c r="G101" s="179"/>
      <c r="H101" s="179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</row>
    <row r="102" spans="1:26" ht="14.25" customHeight="1" x14ac:dyDescent="0.25">
      <c r="A102" s="179"/>
      <c r="B102" s="179"/>
      <c r="C102" s="179"/>
      <c r="D102" s="178"/>
      <c r="E102" s="179"/>
      <c r="F102" s="178"/>
      <c r="G102" s="179"/>
      <c r="H102" s="179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</row>
    <row r="103" spans="1:26" ht="14.25" customHeight="1" x14ac:dyDescent="0.25">
      <c r="A103" s="179"/>
      <c r="B103" s="179"/>
      <c r="C103" s="179"/>
      <c r="D103" s="178"/>
      <c r="E103" s="179"/>
      <c r="F103" s="178"/>
      <c r="G103" s="179"/>
      <c r="H103" s="179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</row>
    <row r="104" spans="1:26" ht="14.25" customHeight="1" x14ac:dyDescent="0.25">
      <c r="A104" s="179"/>
      <c r="B104" s="179"/>
      <c r="C104" s="179"/>
      <c r="D104" s="178"/>
      <c r="E104" s="179"/>
      <c r="F104" s="178"/>
      <c r="G104" s="179"/>
      <c r="H104" s="179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</row>
    <row r="105" spans="1:26" ht="14.25" customHeight="1" x14ac:dyDescent="0.25">
      <c r="A105" s="179"/>
      <c r="B105" s="179"/>
      <c r="C105" s="179"/>
      <c r="D105" s="178"/>
      <c r="E105" s="179"/>
      <c r="F105" s="178"/>
      <c r="G105" s="179"/>
      <c r="H105" s="179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</row>
    <row r="106" spans="1:26" ht="14.25" customHeight="1" x14ac:dyDescent="0.25">
      <c r="A106" s="179"/>
      <c r="B106" s="179"/>
      <c r="C106" s="179"/>
      <c r="D106" s="178"/>
      <c r="E106" s="179"/>
      <c r="F106" s="178"/>
      <c r="G106" s="179"/>
      <c r="H106" s="179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</row>
    <row r="107" spans="1:26" ht="14.25" customHeight="1" x14ac:dyDescent="0.25">
      <c r="A107" s="179"/>
      <c r="B107" s="179"/>
      <c r="C107" s="179"/>
      <c r="D107" s="178"/>
      <c r="E107" s="179"/>
      <c r="F107" s="178"/>
      <c r="G107" s="179"/>
      <c r="H107" s="179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</row>
    <row r="108" spans="1:26" ht="14.25" customHeight="1" x14ac:dyDescent="0.25">
      <c r="A108" s="179"/>
      <c r="B108" s="179"/>
      <c r="C108" s="179"/>
      <c r="D108" s="178"/>
      <c r="E108" s="179"/>
      <c r="F108" s="178"/>
      <c r="G108" s="179"/>
      <c r="H108" s="179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 spans="1:26" ht="14.25" customHeight="1" x14ac:dyDescent="0.25">
      <c r="A109" s="179"/>
      <c r="B109" s="179"/>
      <c r="C109" s="179"/>
      <c r="D109" s="178"/>
      <c r="E109" s="179"/>
      <c r="F109" s="178"/>
      <c r="G109" s="179"/>
      <c r="H109" s="179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</row>
    <row r="110" spans="1:26" ht="14.25" customHeight="1" x14ac:dyDescent="0.25">
      <c r="A110" s="179"/>
      <c r="B110" s="179"/>
      <c r="C110" s="179"/>
      <c r="D110" s="178"/>
      <c r="E110" s="179"/>
      <c r="F110" s="178"/>
      <c r="G110" s="179"/>
      <c r="H110" s="179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</row>
    <row r="111" spans="1:26" ht="14.25" customHeight="1" x14ac:dyDescent="0.25">
      <c r="A111" s="179"/>
      <c r="B111" s="179"/>
      <c r="C111" s="179"/>
      <c r="D111" s="178"/>
      <c r="E111" s="179"/>
      <c r="F111" s="178"/>
      <c r="G111" s="179"/>
      <c r="H111" s="179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</row>
    <row r="112" spans="1:26" ht="14.25" customHeight="1" x14ac:dyDescent="0.25">
      <c r="A112" s="179"/>
      <c r="B112" s="179"/>
      <c r="C112" s="179"/>
      <c r="D112" s="178"/>
      <c r="E112" s="179"/>
      <c r="F112" s="178"/>
      <c r="G112" s="179"/>
      <c r="H112" s="179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</row>
    <row r="113" spans="1:26" ht="14.25" customHeight="1" x14ac:dyDescent="0.25">
      <c r="A113" s="179"/>
      <c r="B113" s="179"/>
      <c r="C113" s="179"/>
      <c r="D113" s="178"/>
      <c r="E113" s="179"/>
      <c r="F113" s="178"/>
      <c r="G113" s="179"/>
      <c r="H113" s="179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</row>
    <row r="114" spans="1:26" ht="14.25" customHeight="1" x14ac:dyDescent="0.25">
      <c r="A114" s="179"/>
      <c r="B114" s="179"/>
      <c r="C114" s="179"/>
      <c r="D114" s="178"/>
      <c r="E114" s="179"/>
      <c r="F114" s="178"/>
      <c r="G114" s="179"/>
      <c r="H114" s="179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</row>
    <row r="115" spans="1:26" ht="14.25" customHeight="1" x14ac:dyDescent="0.25">
      <c r="A115" s="179"/>
      <c r="B115" s="179"/>
      <c r="C115" s="179"/>
      <c r="D115" s="178"/>
      <c r="E115" s="179"/>
      <c r="F115" s="178"/>
      <c r="G115" s="179"/>
      <c r="H115" s="179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</row>
    <row r="116" spans="1:26" ht="14.25" customHeight="1" x14ac:dyDescent="0.25">
      <c r="A116" s="179"/>
      <c r="B116" s="179"/>
      <c r="C116" s="179"/>
      <c r="D116" s="178"/>
      <c r="E116" s="179"/>
      <c r="F116" s="178"/>
      <c r="G116" s="179"/>
      <c r="H116" s="179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</row>
    <row r="117" spans="1:26" ht="14.25" customHeight="1" x14ac:dyDescent="0.25">
      <c r="A117" s="179"/>
      <c r="B117" s="179"/>
      <c r="C117" s="179"/>
      <c r="D117" s="178"/>
      <c r="E117" s="179"/>
      <c r="F117" s="178"/>
      <c r="G117" s="179"/>
      <c r="H117" s="179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</row>
    <row r="118" spans="1:26" ht="14.25" customHeight="1" x14ac:dyDescent="0.25">
      <c r="A118" s="179"/>
      <c r="B118" s="179"/>
      <c r="C118" s="179"/>
      <c r="D118" s="178"/>
      <c r="E118" s="179"/>
      <c r="F118" s="178"/>
      <c r="G118" s="179"/>
      <c r="H118" s="179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</row>
    <row r="119" spans="1:26" ht="14.25" customHeight="1" x14ac:dyDescent="0.25">
      <c r="A119" s="179"/>
      <c r="B119" s="179"/>
      <c r="C119" s="179"/>
      <c r="D119" s="178"/>
      <c r="E119" s="179"/>
      <c r="F119" s="178"/>
      <c r="G119" s="179"/>
      <c r="H119" s="179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</row>
    <row r="120" spans="1:26" ht="14.25" customHeight="1" x14ac:dyDescent="0.25">
      <c r="A120" s="179"/>
      <c r="B120" s="179"/>
      <c r="C120" s="179"/>
      <c r="D120" s="178"/>
      <c r="E120" s="179"/>
      <c r="F120" s="178"/>
      <c r="G120" s="179"/>
      <c r="H120" s="179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</row>
    <row r="121" spans="1:26" ht="14.25" customHeight="1" x14ac:dyDescent="0.25">
      <c r="A121" s="179"/>
      <c r="B121" s="179"/>
      <c r="C121" s="179"/>
      <c r="D121" s="178"/>
      <c r="E121" s="179"/>
      <c r="F121" s="178"/>
      <c r="G121" s="179"/>
      <c r="H121" s="179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</row>
    <row r="122" spans="1:26" ht="14.25" customHeight="1" x14ac:dyDescent="0.25">
      <c r="A122" s="179"/>
      <c r="B122" s="179"/>
      <c r="C122" s="179"/>
      <c r="D122" s="178"/>
      <c r="E122" s="179"/>
      <c r="F122" s="178"/>
      <c r="G122" s="179"/>
      <c r="H122" s="179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</row>
    <row r="123" spans="1:26" ht="14.25" customHeight="1" x14ac:dyDescent="0.25">
      <c r="A123" s="179"/>
      <c r="B123" s="179"/>
      <c r="C123" s="179"/>
      <c r="D123" s="178"/>
      <c r="E123" s="179"/>
      <c r="F123" s="178"/>
      <c r="G123" s="179"/>
      <c r="H123" s="179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</row>
    <row r="124" spans="1:26" ht="14.25" customHeight="1" x14ac:dyDescent="0.25">
      <c r="A124" s="179"/>
      <c r="B124" s="179"/>
      <c r="C124" s="179"/>
      <c r="D124" s="178"/>
      <c r="E124" s="179"/>
      <c r="F124" s="178"/>
      <c r="G124" s="179"/>
      <c r="H124" s="179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</row>
    <row r="125" spans="1:26" ht="14.25" customHeight="1" x14ac:dyDescent="0.25">
      <c r="A125" s="179"/>
      <c r="B125" s="179"/>
      <c r="C125" s="179"/>
      <c r="D125" s="178"/>
      <c r="E125" s="179"/>
      <c r="F125" s="178"/>
      <c r="G125" s="179"/>
      <c r="H125" s="179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</row>
    <row r="126" spans="1:26" ht="14.25" customHeight="1" x14ac:dyDescent="0.25">
      <c r="A126" s="179"/>
      <c r="B126" s="179"/>
      <c r="C126" s="179"/>
      <c r="D126" s="178"/>
      <c r="E126" s="179"/>
      <c r="F126" s="178"/>
      <c r="G126" s="179"/>
      <c r="H126" s="179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</row>
    <row r="127" spans="1:26" ht="14.25" customHeight="1" x14ac:dyDescent="0.25">
      <c r="A127" s="179"/>
      <c r="B127" s="179"/>
      <c r="C127" s="179"/>
      <c r="D127" s="178"/>
      <c r="E127" s="179"/>
      <c r="F127" s="178"/>
      <c r="G127" s="179"/>
      <c r="H127" s="179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</row>
    <row r="128" spans="1:26" ht="14.25" customHeight="1" x14ac:dyDescent="0.25">
      <c r="A128" s="179"/>
      <c r="B128" s="179"/>
      <c r="C128" s="179"/>
      <c r="D128" s="178"/>
      <c r="E128" s="179"/>
      <c r="F128" s="178"/>
      <c r="G128" s="179"/>
      <c r="H128" s="179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</row>
    <row r="129" spans="1:26" ht="14.25" customHeight="1" x14ac:dyDescent="0.25">
      <c r="A129" s="179"/>
      <c r="B129" s="179"/>
      <c r="C129" s="179"/>
      <c r="D129" s="178"/>
      <c r="E129" s="179"/>
      <c r="F129" s="178"/>
      <c r="G129" s="179"/>
      <c r="H129" s="179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</row>
    <row r="130" spans="1:26" ht="14.25" customHeight="1" x14ac:dyDescent="0.25">
      <c r="A130" s="179"/>
      <c r="B130" s="179"/>
      <c r="C130" s="179"/>
      <c r="D130" s="178"/>
      <c r="E130" s="179"/>
      <c r="F130" s="178"/>
      <c r="G130" s="179"/>
      <c r="H130" s="179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</row>
    <row r="131" spans="1:26" ht="14.25" customHeight="1" x14ac:dyDescent="0.25">
      <c r="A131" s="179"/>
      <c r="B131" s="179"/>
      <c r="C131" s="179"/>
      <c r="D131" s="178"/>
      <c r="E131" s="179"/>
      <c r="F131" s="178"/>
      <c r="G131" s="179"/>
      <c r="H131" s="179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</row>
    <row r="132" spans="1:26" ht="14.25" customHeight="1" x14ac:dyDescent="0.25">
      <c r="A132" s="179"/>
      <c r="B132" s="179"/>
      <c r="C132" s="179"/>
      <c r="D132" s="178"/>
      <c r="E132" s="179"/>
      <c r="F132" s="178"/>
      <c r="G132" s="179"/>
      <c r="H132" s="179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</row>
    <row r="133" spans="1:26" ht="14.25" customHeight="1" x14ac:dyDescent="0.25">
      <c r="A133" s="179"/>
      <c r="B133" s="179"/>
      <c r="C133" s="179"/>
      <c r="D133" s="178"/>
      <c r="E133" s="179"/>
      <c r="F133" s="178"/>
      <c r="G133" s="179"/>
      <c r="H133" s="179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</row>
    <row r="134" spans="1:26" ht="14.25" customHeight="1" x14ac:dyDescent="0.25">
      <c r="A134" s="179"/>
      <c r="B134" s="179"/>
      <c r="C134" s="179"/>
      <c r="D134" s="178"/>
      <c r="E134" s="179"/>
      <c r="F134" s="178"/>
      <c r="G134" s="179"/>
      <c r="H134" s="179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</row>
    <row r="135" spans="1:26" ht="14.25" customHeight="1" x14ac:dyDescent="0.25">
      <c r="A135" s="179"/>
      <c r="B135" s="179"/>
      <c r="C135" s="179"/>
      <c r="D135" s="178"/>
      <c r="E135" s="179"/>
      <c r="F135" s="178"/>
      <c r="G135" s="179"/>
      <c r="H135" s="179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</row>
    <row r="136" spans="1:26" ht="14.25" customHeight="1" x14ac:dyDescent="0.25">
      <c r="A136" s="179"/>
      <c r="B136" s="179"/>
      <c r="C136" s="179"/>
      <c r="D136" s="178"/>
      <c r="E136" s="179"/>
      <c r="F136" s="178"/>
      <c r="G136" s="179"/>
      <c r="H136" s="179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</row>
    <row r="137" spans="1:26" ht="14.25" customHeight="1" x14ac:dyDescent="0.25">
      <c r="A137" s="179"/>
      <c r="B137" s="179"/>
      <c r="C137" s="179"/>
      <c r="D137" s="178"/>
      <c r="E137" s="179"/>
      <c r="F137" s="178"/>
      <c r="G137" s="179"/>
      <c r="H137" s="179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</row>
    <row r="138" spans="1:26" ht="14.25" customHeight="1" x14ac:dyDescent="0.25">
      <c r="A138" s="179"/>
      <c r="B138" s="179"/>
      <c r="C138" s="179"/>
      <c r="D138" s="178"/>
      <c r="E138" s="179"/>
      <c r="F138" s="178"/>
      <c r="G138" s="179"/>
      <c r="H138" s="179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</row>
    <row r="139" spans="1:26" ht="14.25" customHeight="1" x14ac:dyDescent="0.25">
      <c r="A139" s="179"/>
      <c r="B139" s="179"/>
      <c r="C139" s="179"/>
      <c r="D139" s="178"/>
      <c r="E139" s="179"/>
      <c r="F139" s="178"/>
      <c r="G139" s="179"/>
      <c r="H139" s="179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</row>
    <row r="140" spans="1:26" ht="14.25" customHeight="1" x14ac:dyDescent="0.25">
      <c r="A140" s="179"/>
      <c r="B140" s="179"/>
      <c r="C140" s="179"/>
      <c r="D140" s="178"/>
      <c r="E140" s="179"/>
      <c r="F140" s="178"/>
      <c r="G140" s="179"/>
      <c r="H140" s="179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</row>
    <row r="141" spans="1:26" ht="14.25" customHeight="1" x14ac:dyDescent="0.25">
      <c r="A141" s="179"/>
      <c r="B141" s="179"/>
      <c r="C141" s="179"/>
      <c r="D141" s="178"/>
      <c r="E141" s="179"/>
      <c r="F141" s="178"/>
      <c r="G141" s="179"/>
      <c r="H141" s="179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</row>
    <row r="142" spans="1:26" ht="14.25" customHeight="1" x14ac:dyDescent="0.25">
      <c r="A142" s="179"/>
      <c r="B142" s="179"/>
      <c r="C142" s="179"/>
      <c r="D142" s="178"/>
      <c r="E142" s="179"/>
      <c r="F142" s="178"/>
      <c r="G142" s="179"/>
      <c r="H142" s="179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</row>
    <row r="143" spans="1:26" ht="14.25" customHeight="1" x14ac:dyDescent="0.25">
      <c r="A143" s="179"/>
      <c r="B143" s="179"/>
      <c r="C143" s="179"/>
      <c r="D143" s="178"/>
      <c r="E143" s="179"/>
      <c r="F143" s="178"/>
      <c r="G143" s="179"/>
      <c r="H143" s="179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</row>
    <row r="144" spans="1:26" ht="14.25" customHeight="1" x14ac:dyDescent="0.25">
      <c r="A144" s="179"/>
      <c r="B144" s="179"/>
      <c r="C144" s="179"/>
      <c r="D144" s="178"/>
      <c r="E144" s="179"/>
      <c r="F144" s="178"/>
      <c r="G144" s="179"/>
      <c r="H144" s="179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</row>
    <row r="145" spans="1:26" ht="14.25" customHeight="1" x14ac:dyDescent="0.25">
      <c r="A145" s="179"/>
      <c r="B145" s="179"/>
      <c r="C145" s="179"/>
      <c r="D145" s="178"/>
      <c r="E145" s="179"/>
      <c r="F145" s="178"/>
      <c r="G145" s="179"/>
      <c r="H145" s="179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</row>
    <row r="146" spans="1:26" ht="14.25" customHeight="1" x14ac:dyDescent="0.25">
      <c r="A146" s="179"/>
      <c r="B146" s="179"/>
      <c r="C146" s="179"/>
      <c r="D146" s="178"/>
      <c r="E146" s="179"/>
      <c r="F146" s="178"/>
      <c r="G146" s="179"/>
      <c r="H146" s="179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</row>
    <row r="147" spans="1:26" ht="14.25" customHeight="1" x14ac:dyDescent="0.25">
      <c r="A147" s="179"/>
      <c r="B147" s="179"/>
      <c r="C147" s="179"/>
      <c r="D147" s="178"/>
      <c r="E147" s="179"/>
      <c r="F147" s="178"/>
      <c r="G147" s="179"/>
      <c r="H147" s="179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</row>
    <row r="148" spans="1:26" ht="14.25" customHeight="1" x14ac:dyDescent="0.25">
      <c r="A148" s="179"/>
      <c r="B148" s="179"/>
      <c r="C148" s="179"/>
      <c r="D148" s="178"/>
      <c r="E148" s="179"/>
      <c r="F148" s="178"/>
      <c r="G148" s="179"/>
      <c r="H148" s="179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</row>
    <row r="149" spans="1:26" ht="14.25" customHeight="1" x14ac:dyDescent="0.25">
      <c r="A149" s="179"/>
      <c r="B149" s="179"/>
      <c r="C149" s="179"/>
      <c r="D149" s="178"/>
      <c r="E149" s="179"/>
      <c r="F149" s="178"/>
      <c r="G149" s="179"/>
      <c r="H149" s="179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</row>
    <row r="150" spans="1:26" ht="14.25" customHeight="1" x14ac:dyDescent="0.25">
      <c r="A150" s="179"/>
      <c r="B150" s="179"/>
      <c r="C150" s="179"/>
      <c r="D150" s="178"/>
      <c r="E150" s="179"/>
      <c r="F150" s="178"/>
      <c r="G150" s="179"/>
      <c r="H150" s="179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</row>
    <row r="151" spans="1:26" ht="14.25" customHeight="1" x14ac:dyDescent="0.25">
      <c r="A151" s="179"/>
      <c r="B151" s="179"/>
      <c r="C151" s="179"/>
      <c r="D151" s="178"/>
      <c r="E151" s="179"/>
      <c r="F151" s="178"/>
      <c r="G151" s="179"/>
      <c r="H151" s="179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</row>
    <row r="152" spans="1:26" ht="14.25" customHeight="1" x14ac:dyDescent="0.25">
      <c r="A152" s="179"/>
      <c r="B152" s="179"/>
      <c r="C152" s="179"/>
      <c r="D152" s="178"/>
      <c r="E152" s="179"/>
      <c r="F152" s="178"/>
      <c r="G152" s="179"/>
      <c r="H152" s="179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</row>
    <row r="153" spans="1:26" ht="14.25" customHeight="1" x14ac:dyDescent="0.25">
      <c r="A153" s="179"/>
      <c r="B153" s="179"/>
      <c r="C153" s="179"/>
      <c r="D153" s="178"/>
      <c r="E153" s="179"/>
      <c r="F153" s="178"/>
      <c r="G153" s="179"/>
      <c r="H153" s="179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</row>
    <row r="154" spans="1:26" ht="14.25" customHeight="1" x14ac:dyDescent="0.25">
      <c r="A154" s="179"/>
      <c r="B154" s="179"/>
      <c r="C154" s="179"/>
      <c r="D154" s="178"/>
      <c r="E154" s="179"/>
      <c r="F154" s="178"/>
      <c r="G154" s="179"/>
      <c r="H154" s="179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</row>
    <row r="155" spans="1:26" ht="14.25" customHeight="1" x14ac:dyDescent="0.25">
      <c r="A155" s="179"/>
      <c r="B155" s="179"/>
      <c r="C155" s="179"/>
      <c r="D155" s="178"/>
      <c r="E155" s="179"/>
      <c r="F155" s="178"/>
      <c r="G155" s="179"/>
      <c r="H155" s="179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</row>
    <row r="156" spans="1:26" ht="14.25" customHeight="1" x14ac:dyDescent="0.25">
      <c r="A156" s="179"/>
      <c r="B156" s="179"/>
      <c r="C156" s="179"/>
      <c r="D156" s="178"/>
      <c r="E156" s="179"/>
      <c r="F156" s="178"/>
      <c r="G156" s="179"/>
      <c r="H156" s="179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</row>
    <row r="157" spans="1:26" ht="14.25" customHeight="1" x14ac:dyDescent="0.25">
      <c r="A157" s="179"/>
      <c r="B157" s="179"/>
      <c r="C157" s="179"/>
      <c r="D157" s="178"/>
      <c r="E157" s="179"/>
      <c r="F157" s="178"/>
      <c r="G157" s="179"/>
      <c r="H157" s="179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</row>
    <row r="158" spans="1:26" ht="14.25" customHeight="1" x14ac:dyDescent="0.25">
      <c r="A158" s="179"/>
      <c r="B158" s="179"/>
      <c r="C158" s="179"/>
      <c r="D158" s="178"/>
      <c r="E158" s="179"/>
      <c r="F158" s="178"/>
      <c r="G158" s="179"/>
      <c r="H158" s="179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</row>
    <row r="159" spans="1:26" ht="14.25" customHeight="1" x14ac:dyDescent="0.25">
      <c r="A159" s="179"/>
      <c r="B159" s="179"/>
      <c r="C159" s="179"/>
      <c r="D159" s="178"/>
      <c r="E159" s="179"/>
      <c r="F159" s="178"/>
      <c r="G159" s="179"/>
      <c r="H159" s="179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</row>
    <row r="160" spans="1:26" ht="14.25" customHeight="1" x14ac:dyDescent="0.25">
      <c r="A160" s="179"/>
      <c r="B160" s="179"/>
      <c r="C160" s="179"/>
      <c r="D160" s="178"/>
      <c r="E160" s="179"/>
      <c r="F160" s="178"/>
      <c r="G160" s="179"/>
      <c r="H160" s="179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</row>
    <row r="161" spans="1:26" ht="14.25" customHeight="1" x14ac:dyDescent="0.25">
      <c r="A161" s="179"/>
      <c r="B161" s="179"/>
      <c r="C161" s="179"/>
      <c r="D161" s="178"/>
      <c r="E161" s="179"/>
      <c r="F161" s="178"/>
      <c r="G161" s="179"/>
      <c r="H161" s="179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</row>
    <row r="162" spans="1:26" ht="14.25" customHeight="1" x14ac:dyDescent="0.25">
      <c r="A162" s="179"/>
      <c r="B162" s="179"/>
      <c r="C162" s="179"/>
      <c r="D162" s="178"/>
      <c r="E162" s="179"/>
      <c r="F162" s="178"/>
      <c r="G162" s="179"/>
      <c r="H162" s="179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</row>
    <row r="163" spans="1:26" ht="14.25" customHeight="1" x14ac:dyDescent="0.25">
      <c r="A163" s="179"/>
      <c r="B163" s="179"/>
      <c r="C163" s="179"/>
      <c r="D163" s="178"/>
      <c r="E163" s="179"/>
      <c r="F163" s="178"/>
      <c r="G163" s="179"/>
      <c r="H163" s="179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</row>
    <row r="164" spans="1:26" ht="14.25" customHeight="1" x14ac:dyDescent="0.25">
      <c r="A164" s="179"/>
      <c r="B164" s="179"/>
      <c r="C164" s="179"/>
      <c r="D164" s="178"/>
      <c r="E164" s="179"/>
      <c r="F164" s="178"/>
      <c r="G164" s="179"/>
      <c r="H164" s="179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</row>
    <row r="165" spans="1:26" ht="14.25" customHeight="1" x14ac:dyDescent="0.25">
      <c r="A165" s="179"/>
      <c r="B165" s="179"/>
      <c r="C165" s="179"/>
      <c r="D165" s="178"/>
      <c r="E165" s="179"/>
      <c r="F165" s="178"/>
      <c r="G165" s="179"/>
      <c r="H165" s="179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</row>
    <row r="166" spans="1:26" ht="14.25" customHeight="1" x14ac:dyDescent="0.25">
      <c r="A166" s="179"/>
      <c r="B166" s="179"/>
      <c r="C166" s="179"/>
      <c r="D166" s="178"/>
      <c r="E166" s="179"/>
      <c r="F166" s="178"/>
      <c r="G166" s="179"/>
      <c r="H166" s="179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</row>
    <row r="167" spans="1:26" ht="14.25" customHeight="1" x14ac:dyDescent="0.25">
      <c r="A167" s="179"/>
      <c r="B167" s="179"/>
      <c r="C167" s="179"/>
      <c r="D167" s="178"/>
      <c r="E167" s="179"/>
      <c r="F167" s="178"/>
      <c r="G167" s="179"/>
      <c r="H167" s="179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</row>
    <row r="168" spans="1:26" ht="14.25" customHeight="1" x14ac:dyDescent="0.25">
      <c r="A168" s="179"/>
      <c r="B168" s="179"/>
      <c r="C168" s="179"/>
      <c r="D168" s="178"/>
      <c r="E168" s="179"/>
      <c r="F168" s="178"/>
      <c r="G168" s="179"/>
      <c r="H168" s="179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</row>
    <row r="169" spans="1:26" ht="14.25" customHeight="1" x14ac:dyDescent="0.25">
      <c r="A169" s="179"/>
      <c r="B169" s="179"/>
      <c r="C169" s="179"/>
      <c r="D169" s="178"/>
      <c r="E169" s="179"/>
      <c r="F169" s="178"/>
      <c r="G169" s="179"/>
      <c r="H169" s="179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</row>
    <row r="170" spans="1:26" ht="14.25" customHeight="1" x14ac:dyDescent="0.25">
      <c r="A170" s="179"/>
      <c r="B170" s="179"/>
      <c r="C170" s="179"/>
      <c r="D170" s="178"/>
      <c r="E170" s="179"/>
      <c r="F170" s="178"/>
      <c r="G170" s="179"/>
      <c r="H170" s="179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</row>
    <row r="171" spans="1:26" ht="14.25" customHeight="1" x14ac:dyDescent="0.25">
      <c r="A171" s="179"/>
      <c r="B171" s="179"/>
      <c r="C171" s="179"/>
      <c r="D171" s="178"/>
      <c r="E171" s="179"/>
      <c r="F171" s="178"/>
      <c r="G171" s="179"/>
      <c r="H171" s="179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</row>
    <row r="172" spans="1:26" ht="14.25" customHeight="1" x14ac:dyDescent="0.25">
      <c r="A172" s="179"/>
      <c r="B172" s="179"/>
      <c r="C172" s="179"/>
      <c r="D172" s="178"/>
      <c r="E172" s="179"/>
      <c r="F172" s="178"/>
      <c r="G172" s="179"/>
      <c r="H172" s="179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</row>
    <row r="173" spans="1:26" ht="14.25" customHeight="1" x14ac:dyDescent="0.25">
      <c r="A173" s="179"/>
      <c r="B173" s="179"/>
      <c r="C173" s="179"/>
      <c r="D173" s="178"/>
      <c r="E173" s="179"/>
      <c r="F173" s="178"/>
      <c r="G173" s="179"/>
      <c r="H173" s="179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</row>
    <row r="174" spans="1:26" ht="14.25" customHeight="1" x14ac:dyDescent="0.25">
      <c r="A174" s="179"/>
      <c r="B174" s="179"/>
      <c r="C174" s="179"/>
      <c r="D174" s="178"/>
      <c r="E174" s="179"/>
      <c r="F174" s="178"/>
      <c r="G174" s="179"/>
      <c r="H174" s="179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</row>
    <row r="175" spans="1:26" ht="14.25" customHeight="1" x14ac:dyDescent="0.25">
      <c r="A175" s="179"/>
      <c r="B175" s="179"/>
      <c r="C175" s="179"/>
      <c r="D175" s="178"/>
      <c r="E175" s="179"/>
      <c r="F175" s="178"/>
      <c r="G175" s="179"/>
      <c r="H175" s="179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</row>
    <row r="176" spans="1:26" ht="14.25" customHeight="1" x14ac:dyDescent="0.25">
      <c r="A176" s="179"/>
      <c r="B176" s="179"/>
      <c r="C176" s="179"/>
      <c r="D176" s="178"/>
      <c r="E176" s="179"/>
      <c r="F176" s="178"/>
      <c r="G176" s="179"/>
      <c r="H176" s="179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</row>
    <row r="177" spans="1:26" ht="14.25" customHeight="1" x14ac:dyDescent="0.25">
      <c r="A177" s="179"/>
      <c r="B177" s="179"/>
      <c r="C177" s="179"/>
      <c r="D177" s="178"/>
      <c r="E177" s="179"/>
      <c r="F177" s="178"/>
      <c r="G177" s="179"/>
      <c r="H177" s="179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</row>
    <row r="178" spans="1:26" ht="14.25" customHeight="1" x14ac:dyDescent="0.25">
      <c r="A178" s="179"/>
      <c r="B178" s="179"/>
      <c r="C178" s="179"/>
      <c r="D178" s="178"/>
      <c r="E178" s="179"/>
      <c r="F178" s="178"/>
      <c r="G178" s="179"/>
      <c r="H178" s="179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</row>
    <row r="179" spans="1:26" ht="14.25" customHeight="1" x14ac:dyDescent="0.25">
      <c r="A179" s="179"/>
      <c r="B179" s="179"/>
      <c r="C179" s="179"/>
      <c r="D179" s="178"/>
      <c r="E179" s="179"/>
      <c r="F179" s="178"/>
      <c r="G179" s="179"/>
      <c r="H179" s="179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</row>
    <row r="180" spans="1:26" ht="14.25" customHeight="1" x14ac:dyDescent="0.25">
      <c r="A180" s="179"/>
      <c r="B180" s="179"/>
      <c r="C180" s="179"/>
      <c r="D180" s="178"/>
      <c r="E180" s="179"/>
      <c r="F180" s="178"/>
      <c r="G180" s="179"/>
      <c r="H180" s="179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</row>
    <row r="181" spans="1:26" ht="14.25" customHeight="1" x14ac:dyDescent="0.25">
      <c r="A181" s="179"/>
      <c r="B181" s="179"/>
      <c r="C181" s="179"/>
      <c r="D181" s="178"/>
      <c r="E181" s="179"/>
      <c r="F181" s="178"/>
      <c r="G181" s="179"/>
      <c r="H181" s="179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</row>
    <row r="182" spans="1:26" ht="14.25" customHeight="1" x14ac:dyDescent="0.25">
      <c r="A182" s="179"/>
      <c r="B182" s="179"/>
      <c r="C182" s="179"/>
      <c r="D182" s="178"/>
      <c r="E182" s="179"/>
      <c r="F182" s="178"/>
      <c r="G182" s="179"/>
      <c r="H182" s="179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</row>
    <row r="183" spans="1:26" ht="14.25" customHeight="1" x14ac:dyDescent="0.25">
      <c r="A183" s="179"/>
      <c r="B183" s="179"/>
      <c r="C183" s="179"/>
      <c r="D183" s="178"/>
      <c r="E183" s="179"/>
      <c r="F183" s="178"/>
      <c r="G183" s="179"/>
      <c r="H183" s="179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</row>
    <row r="184" spans="1:26" ht="14.25" customHeight="1" x14ac:dyDescent="0.25">
      <c r="A184" s="179"/>
      <c r="B184" s="179"/>
      <c r="C184" s="179"/>
      <c r="D184" s="178"/>
      <c r="E184" s="179"/>
      <c r="F184" s="178"/>
      <c r="G184" s="179"/>
      <c r="H184" s="179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</row>
    <row r="185" spans="1:26" ht="14.25" customHeight="1" x14ac:dyDescent="0.25">
      <c r="A185" s="179"/>
      <c r="B185" s="179"/>
      <c r="C185" s="179"/>
      <c r="D185" s="178"/>
      <c r="E185" s="179"/>
      <c r="F185" s="178"/>
      <c r="G185" s="179"/>
      <c r="H185" s="179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</row>
    <row r="186" spans="1:26" ht="14.25" customHeight="1" x14ac:dyDescent="0.25">
      <c r="A186" s="179"/>
      <c r="B186" s="179"/>
      <c r="C186" s="179"/>
      <c r="D186" s="178"/>
      <c r="E186" s="179"/>
      <c r="F186" s="178"/>
      <c r="G186" s="179"/>
      <c r="H186" s="179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</row>
    <row r="187" spans="1:26" ht="14.25" customHeight="1" x14ac:dyDescent="0.25">
      <c r="A187" s="179"/>
      <c r="B187" s="179"/>
      <c r="C187" s="179"/>
      <c r="D187" s="178"/>
      <c r="E187" s="179"/>
      <c r="F187" s="178"/>
      <c r="G187" s="179"/>
      <c r="H187" s="179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</row>
    <row r="188" spans="1:26" ht="14.25" customHeight="1" x14ac:dyDescent="0.25">
      <c r="A188" s="179"/>
      <c r="B188" s="179"/>
      <c r="C188" s="179"/>
      <c r="D188" s="178"/>
      <c r="E188" s="179"/>
      <c r="F188" s="178"/>
      <c r="G188" s="179"/>
      <c r="H188" s="179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</row>
    <row r="189" spans="1:26" ht="14.25" customHeight="1" x14ac:dyDescent="0.25">
      <c r="A189" s="179"/>
      <c r="B189" s="179"/>
      <c r="C189" s="179"/>
      <c r="D189" s="178"/>
      <c r="E189" s="179"/>
      <c r="F189" s="178"/>
      <c r="G189" s="179"/>
      <c r="H189" s="179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</row>
    <row r="190" spans="1:26" ht="14.25" customHeight="1" x14ac:dyDescent="0.25">
      <c r="A190" s="179"/>
      <c r="B190" s="179"/>
      <c r="C190" s="179"/>
      <c r="D190" s="178"/>
      <c r="E190" s="179"/>
      <c r="F190" s="178"/>
      <c r="G190" s="179"/>
      <c r="H190" s="179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</row>
    <row r="191" spans="1:26" ht="14.25" customHeight="1" x14ac:dyDescent="0.25">
      <c r="A191" s="179"/>
      <c r="B191" s="179"/>
      <c r="C191" s="179"/>
      <c r="D191" s="178"/>
      <c r="E191" s="179"/>
      <c r="F191" s="178"/>
      <c r="G191" s="179"/>
      <c r="H191" s="179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</row>
    <row r="192" spans="1:26" ht="14.25" customHeight="1" x14ac:dyDescent="0.25">
      <c r="A192" s="179"/>
      <c r="B192" s="179"/>
      <c r="C192" s="179"/>
      <c r="D192" s="178"/>
      <c r="E192" s="179"/>
      <c r="F192" s="178"/>
      <c r="G192" s="179"/>
      <c r="H192" s="179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</row>
    <row r="193" spans="1:26" ht="14.25" customHeight="1" x14ac:dyDescent="0.25">
      <c r="A193" s="179"/>
      <c r="B193" s="179"/>
      <c r="C193" s="179"/>
      <c r="D193" s="178"/>
      <c r="E193" s="179"/>
      <c r="F193" s="178"/>
      <c r="G193" s="179"/>
      <c r="H193" s="179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</row>
    <row r="194" spans="1:26" ht="14.25" customHeight="1" x14ac:dyDescent="0.25">
      <c r="A194" s="179"/>
      <c r="B194" s="179"/>
      <c r="C194" s="179"/>
      <c r="D194" s="178"/>
      <c r="E194" s="179"/>
      <c r="F194" s="178"/>
      <c r="G194" s="179"/>
      <c r="H194" s="179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</row>
    <row r="195" spans="1:26" ht="14.25" customHeight="1" x14ac:dyDescent="0.25">
      <c r="A195" s="179"/>
      <c r="B195" s="179"/>
      <c r="C195" s="179"/>
      <c r="D195" s="178"/>
      <c r="E195" s="179"/>
      <c r="F195" s="178"/>
      <c r="G195" s="179"/>
      <c r="H195" s="179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</row>
    <row r="196" spans="1:26" ht="14.25" customHeight="1" x14ac:dyDescent="0.25">
      <c r="A196" s="179"/>
      <c r="B196" s="179"/>
      <c r="C196" s="179"/>
      <c r="D196" s="178"/>
      <c r="E196" s="179"/>
      <c r="F196" s="178"/>
      <c r="G196" s="179"/>
      <c r="H196" s="179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</row>
    <row r="197" spans="1:26" ht="14.25" customHeight="1" x14ac:dyDescent="0.25">
      <c r="A197" s="179"/>
      <c r="B197" s="179"/>
      <c r="C197" s="179"/>
      <c r="D197" s="178"/>
      <c r="E197" s="179"/>
      <c r="F197" s="178"/>
      <c r="G197" s="179"/>
      <c r="H197" s="179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</row>
    <row r="198" spans="1:26" ht="14.25" customHeight="1" x14ac:dyDescent="0.25">
      <c r="A198" s="179"/>
      <c r="B198" s="179"/>
      <c r="C198" s="179"/>
      <c r="D198" s="178"/>
      <c r="E198" s="179"/>
      <c r="F198" s="178"/>
      <c r="G198" s="179"/>
      <c r="H198" s="179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</row>
    <row r="199" spans="1:26" ht="14.25" customHeight="1" x14ac:dyDescent="0.25">
      <c r="A199" s="179"/>
      <c r="B199" s="179"/>
      <c r="C199" s="179"/>
      <c r="D199" s="178"/>
      <c r="E199" s="179"/>
      <c r="F199" s="178"/>
      <c r="G199" s="179"/>
      <c r="H199" s="179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</row>
    <row r="200" spans="1:26" ht="14.25" customHeight="1" x14ac:dyDescent="0.25">
      <c r="A200" s="179"/>
      <c r="B200" s="179"/>
      <c r="C200" s="179"/>
      <c r="D200" s="178"/>
      <c r="E200" s="179"/>
      <c r="F200" s="178"/>
      <c r="G200" s="179"/>
      <c r="H200" s="179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</row>
    <row r="201" spans="1:26" ht="14.25" customHeight="1" x14ac:dyDescent="0.25">
      <c r="A201" s="179"/>
      <c r="B201" s="179"/>
      <c r="C201" s="179"/>
      <c r="D201" s="178"/>
      <c r="E201" s="179"/>
      <c r="F201" s="178"/>
      <c r="G201" s="179"/>
      <c r="H201" s="179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</row>
    <row r="202" spans="1:26" ht="14.25" customHeight="1" x14ac:dyDescent="0.25">
      <c r="A202" s="179"/>
      <c r="B202" s="179"/>
      <c r="C202" s="179"/>
      <c r="D202" s="178"/>
      <c r="E202" s="179"/>
      <c r="F202" s="178"/>
      <c r="G202" s="179"/>
      <c r="H202" s="179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</row>
    <row r="203" spans="1:26" ht="14.25" customHeight="1" x14ac:dyDescent="0.25">
      <c r="A203" s="179"/>
      <c r="B203" s="179"/>
      <c r="C203" s="179"/>
      <c r="D203" s="178"/>
      <c r="E203" s="179"/>
      <c r="F203" s="178"/>
      <c r="G203" s="179"/>
      <c r="H203" s="179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</row>
    <row r="204" spans="1:26" ht="14.25" customHeight="1" x14ac:dyDescent="0.25">
      <c r="A204" s="179"/>
      <c r="B204" s="179"/>
      <c r="C204" s="179"/>
      <c r="D204" s="178"/>
      <c r="E204" s="179"/>
      <c r="F204" s="178"/>
      <c r="G204" s="179"/>
      <c r="H204" s="179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</row>
    <row r="205" spans="1:26" ht="14.25" customHeight="1" x14ac:dyDescent="0.25">
      <c r="A205" s="179"/>
      <c r="B205" s="179"/>
      <c r="C205" s="179"/>
      <c r="D205" s="178"/>
      <c r="E205" s="179"/>
      <c r="F205" s="178"/>
      <c r="G205" s="179"/>
      <c r="H205" s="179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</row>
    <row r="206" spans="1:26" ht="14.25" customHeight="1" x14ac:dyDescent="0.25">
      <c r="A206" s="179"/>
      <c r="B206" s="179"/>
      <c r="C206" s="179"/>
      <c r="D206" s="178"/>
      <c r="E206" s="179"/>
      <c r="F206" s="178"/>
      <c r="G206" s="179"/>
      <c r="H206" s="179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</row>
    <row r="207" spans="1:26" ht="14.25" customHeight="1" x14ac:dyDescent="0.25">
      <c r="A207" s="179"/>
      <c r="B207" s="179"/>
      <c r="C207" s="179"/>
      <c r="D207" s="178"/>
      <c r="E207" s="179"/>
      <c r="F207" s="178"/>
      <c r="G207" s="179"/>
      <c r="H207" s="179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</row>
    <row r="208" spans="1:26" ht="14.25" customHeight="1" x14ac:dyDescent="0.25">
      <c r="A208" s="179"/>
      <c r="B208" s="179"/>
      <c r="C208" s="179"/>
      <c r="D208" s="178"/>
      <c r="E208" s="179"/>
      <c r="F208" s="178"/>
      <c r="G208" s="179"/>
      <c r="H208" s="179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</row>
    <row r="209" spans="1:26" ht="14.25" customHeight="1" x14ac:dyDescent="0.25">
      <c r="A209" s="179"/>
      <c r="B209" s="179"/>
      <c r="C209" s="179"/>
      <c r="D209" s="178"/>
      <c r="E209" s="179"/>
      <c r="F209" s="178"/>
      <c r="G209" s="179"/>
      <c r="H209" s="179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</row>
    <row r="210" spans="1:26" ht="14.25" customHeight="1" x14ac:dyDescent="0.25">
      <c r="A210" s="179"/>
      <c r="B210" s="179"/>
      <c r="C210" s="179"/>
      <c r="D210" s="178"/>
      <c r="E210" s="179"/>
      <c r="F210" s="178"/>
      <c r="G210" s="179"/>
      <c r="H210" s="179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</row>
    <row r="211" spans="1:26" ht="14.25" customHeight="1" x14ac:dyDescent="0.25">
      <c r="A211" s="179"/>
      <c r="B211" s="179"/>
      <c r="C211" s="179"/>
      <c r="D211" s="178"/>
      <c r="E211" s="179"/>
      <c r="F211" s="178"/>
      <c r="G211" s="179"/>
      <c r="H211" s="179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</row>
    <row r="212" spans="1:26" ht="14.25" customHeight="1" x14ac:dyDescent="0.25">
      <c r="A212" s="179"/>
      <c r="B212" s="179"/>
      <c r="C212" s="179"/>
      <c r="D212" s="178"/>
      <c r="E212" s="179"/>
      <c r="F212" s="178"/>
      <c r="G212" s="179"/>
      <c r="H212" s="179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</row>
    <row r="213" spans="1:26" ht="14.25" customHeight="1" x14ac:dyDescent="0.25">
      <c r="A213" s="179"/>
      <c r="B213" s="179"/>
      <c r="C213" s="179"/>
      <c r="D213" s="178"/>
      <c r="E213" s="179"/>
      <c r="F213" s="178"/>
      <c r="G213" s="179"/>
      <c r="H213" s="179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</row>
    <row r="214" spans="1:26" ht="14.25" customHeight="1" x14ac:dyDescent="0.25">
      <c r="A214" s="179"/>
      <c r="B214" s="179"/>
      <c r="C214" s="179"/>
      <c r="D214" s="178"/>
      <c r="E214" s="179"/>
      <c r="F214" s="178"/>
      <c r="G214" s="179"/>
      <c r="H214" s="179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</row>
    <row r="215" spans="1:26" ht="14.25" customHeight="1" x14ac:dyDescent="0.25">
      <c r="A215" s="179"/>
      <c r="B215" s="179"/>
      <c r="C215" s="179"/>
      <c r="D215" s="178"/>
      <c r="E215" s="179"/>
      <c r="F215" s="178"/>
      <c r="G215" s="179"/>
      <c r="H215" s="179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</row>
    <row r="216" spans="1:26" ht="14.25" customHeight="1" x14ac:dyDescent="0.25">
      <c r="A216" s="179"/>
      <c r="B216" s="179"/>
      <c r="C216" s="179"/>
      <c r="D216" s="178"/>
      <c r="E216" s="179"/>
      <c r="F216" s="178"/>
      <c r="G216" s="179"/>
      <c r="H216" s="179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</row>
    <row r="217" spans="1:26" ht="14.25" customHeight="1" x14ac:dyDescent="0.25">
      <c r="A217" s="179"/>
      <c r="B217" s="179"/>
      <c r="C217" s="179"/>
      <c r="D217" s="178"/>
      <c r="E217" s="179"/>
      <c r="F217" s="178"/>
      <c r="G217" s="179"/>
      <c r="H217" s="179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</row>
    <row r="218" spans="1:26" ht="14.25" customHeight="1" x14ac:dyDescent="0.25">
      <c r="A218" s="179"/>
      <c r="B218" s="179"/>
      <c r="C218" s="179"/>
      <c r="D218" s="178"/>
      <c r="E218" s="179"/>
      <c r="F218" s="178"/>
      <c r="G218" s="179"/>
      <c r="H218" s="179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</row>
    <row r="219" spans="1:26" ht="14.25" customHeight="1" x14ac:dyDescent="0.25">
      <c r="A219" s="179"/>
      <c r="B219" s="179"/>
      <c r="C219" s="179"/>
      <c r="D219" s="178"/>
      <c r="E219" s="179"/>
      <c r="F219" s="178"/>
      <c r="G219" s="179"/>
      <c r="H219" s="179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</row>
    <row r="220" spans="1:26" ht="14.25" customHeight="1" x14ac:dyDescent="0.25">
      <c r="A220" s="179"/>
      <c r="B220" s="179"/>
      <c r="C220" s="179"/>
      <c r="D220" s="178"/>
      <c r="E220" s="179"/>
      <c r="F220" s="178"/>
      <c r="G220" s="179"/>
      <c r="H220" s="179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</row>
    <row r="221" spans="1:26" ht="14.25" customHeight="1" x14ac:dyDescent="0.25">
      <c r="A221" s="179"/>
      <c r="B221" s="179"/>
      <c r="C221" s="179"/>
      <c r="D221" s="178"/>
      <c r="E221" s="179"/>
      <c r="F221" s="178"/>
      <c r="G221" s="179"/>
      <c r="H221" s="179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</row>
    <row r="222" spans="1:26" ht="14.25" customHeight="1" x14ac:dyDescent="0.25">
      <c r="A222" s="179"/>
      <c r="B222" s="179"/>
      <c r="C222" s="179"/>
      <c r="D222" s="178"/>
      <c r="E222" s="179"/>
      <c r="F222" s="178"/>
      <c r="G222" s="179"/>
      <c r="H222" s="179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</row>
    <row r="223" spans="1:26" ht="14.25" customHeight="1" x14ac:dyDescent="0.25">
      <c r="A223" s="179"/>
      <c r="B223" s="179"/>
      <c r="C223" s="179"/>
      <c r="D223" s="178"/>
      <c r="E223" s="179"/>
      <c r="F223" s="178"/>
      <c r="G223" s="179"/>
      <c r="H223" s="179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</row>
    <row r="224" spans="1:26" ht="14.25" customHeight="1" x14ac:dyDescent="0.25">
      <c r="A224" s="179"/>
      <c r="B224" s="179"/>
      <c r="C224" s="179"/>
      <c r="D224" s="178"/>
      <c r="E224" s="179"/>
      <c r="F224" s="178"/>
      <c r="G224" s="179"/>
      <c r="H224" s="179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</row>
    <row r="225" spans="1:26" ht="14.25" customHeight="1" x14ac:dyDescent="0.25">
      <c r="A225" s="179"/>
      <c r="B225" s="179"/>
      <c r="C225" s="179"/>
      <c r="D225" s="178"/>
      <c r="E225" s="179"/>
      <c r="F225" s="178"/>
      <c r="G225" s="179"/>
      <c r="H225" s="179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</row>
    <row r="226" spans="1:26" ht="14.25" customHeight="1" x14ac:dyDescent="0.25">
      <c r="A226" s="179"/>
      <c r="B226" s="179"/>
      <c r="C226" s="179"/>
      <c r="D226" s="178"/>
      <c r="E226" s="179"/>
      <c r="F226" s="178"/>
      <c r="G226" s="179"/>
      <c r="H226" s="179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</row>
    <row r="227" spans="1:26" ht="14.25" customHeight="1" x14ac:dyDescent="0.25">
      <c r="A227" s="179"/>
      <c r="B227" s="179"/>
      <c r="C227" s="179"/>
      <c r="D227" s="178"/>
      <c r="E227" s="179"/>
      <c r="F227" s="178"/>
      <c r="G227" s="179"/>
      <c r="H227" s="179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</row>
    <row r="228" spans="1:26" ht="14.25" customHeight="1" x14ac:dyDescent="0.25">
      <c r="A228" s="179"/>
      <c r="B228" s="179"/>
      <c r="C228" s="179"/>
      <c r="D228" s="178"/>
      <c r="E228" s="179"/>
      <c r="F228" s="178"/>
      <c r="G228" s="179"/>
      <c r="H228" s="179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</row>
    <row r="229" spans="1:26" ht="14.25" customHeight="1" x14ac:dyDescent="0.25">
      <c r="A229" s="179"/>
      <c r="B229" s="179"/>
      <c r="C229" s="179"/>
      <c r="D229" s="178"/>
      <c r="E229" s="179"/>
      <c r="F229" s="178"/>
      <c r="G229" s="179"/>
      <c r="H229" s="179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</row>
    <row r="230" spans="1:26" ht="14.25" customHeight="1" x14ac:dyDescent="0.25">
      <c r="A230" s="179"/>
      <c r="B230" s="179"/>
      <c r="C230" s="179"/>
      <c r="D230" s="178"/>
      <c r="E230" s="179"/>
      <c r="F230" s="178"/>
      <c r="G230" s="179"/>
      <c r="H230" s="179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</row>
    <row r="231" spans="1:26" ht="14.25" customHeight="1" x14ac:dyDescent="0.25">
      <c r="A231" s="179"/>
      <c r="B231" s="179"/>
      <c r="C231" s="179"/>
      <c r="D231" s="178"/>
      <c r="E231" s="179"/>
      <c r="F231" s="178"/>
      <c r="G231" s="179"/>
      <c r="H231" s="179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</row>
    <row r="232" spans="1:26" ht="14.25" customHeight="1" x14ac:dyDescent="0.25">
      <c r="A232" s="179"/>
      <c r="B232" s="179"/>
      <c r="C232" s="179"/>
      <c r="D232" s="178"/>
      <c r="E232" s="179"/>
      <c r="F232" s="178"/>
      <c r="G232" s="179"/>
      <c r="H232" s="179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</row>
    <row r="233" spans="1:26" ht="14.25" customHeight="1" x14ac:dyDescent="0.25">
      <c r="A233" s="179"/>
      <c r="B233" s="179"/>
      <c r="C233" s="179"/>
      <c r="D233" s="178"/>
      <c r="E233" s="179"/>
      <c r="F233" s="178"/>
      <c r="G233" s="179"/>
      <c r="H233" s="179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</row>
    <row r="234" spans="1:26" ht="14.25" customHeight="1" x14ac:dyDescent="0.25">
      <c r="A234" s="179"/>
      <c r="B234" s="179"/>
      <c r="C234" s="179"/>
      <c r="D234" s="178"/>
      <c r="E234" s="179"/>
      <c r="F234" s="178"/>
      <c r="G234" s="179"/>
      <c r="H234" s="179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</row>
    <row r="235" spans="1:26" ht="14.25" customHeight="1" x14ac:dyDescent="0.25">
      <c r="A235" s="179"/>
      <c r="B235" s="179"/>
      <c r="C235" s="179"/>
      <c r="D235" s="178"/>
      <c r="E235" s="179"/>
      <c r="F235" s="178"/>
      <c r="G235" s="179"/>
      <c r="H235" s="179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</row>
    <row r="236" spans="1:26" ht="14.25" customHeight="1" x14ac:dyDescent="0.25">
      <c r="A236" s="179"/>
      <c r="B236" s="179"/>
      <c r="C236" s="179"/>
      <c r="D236" s="178"/>
      <c r="E236" s="179"/>
      <c r="F236" s="178"/>
      <c r="G236" s="179"/>
      <c r="H236" s="179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</row>
    <row r="237" spans="1:26" ht="14.25" customHeight="1" x14ac:dyDescent="0.25">
      <c r="A237" s="179"/>
      <c r="B237" s="179"/>
      <c r="C237" s="179"/>
      <c r="D237" s="178"/>
      <c r="E237" s="179"/>
      <c r="F237" s="178"/>
      <c r="G237" s="179"/>
      <c r="H237" s="179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</row>
    <row r="238" spans="1:26" ht="14.25" customHeight="1" x14ac:dyDescent="0.25">
      <c r="A238" s="179"/>
      <c r="B238" s="179"/>
      <c r="C238" s="179"/>
      <c r="D238" s="178"/>
      <c r="E238" s="179"/>
      <c r="F238" s="178"/>
      <c r="G238" s="179"/>
      <c r="H238" s="179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</row>
    <row r="239" spans="1:26" ht="14.25" customHeight="1" x14ac:dyDescent="0.25">
      <c r="A239" s="179"/>
      <c r="B239" s="179"/>
      <c r="C239" s="179"/>
      <c r="D239" s="178"/>
      <c r="E239" s="179"/>
      <c r="F239" s="178"/>
      <c r="G239" s="179"/>
      <c r="H239" s="179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</row>
    <row r="240" spans="1:26" ht="14.25" customHeight="1" x14ac:dyDescent="0.25">
      <c r="A240" s="179"/>
      <c r="B240" s="179"/>
      <c r="C240" s="179"/>
      <c r="D240" s="178"/>
      <c r="E240" s="179"/>
      <c r="F240" s="178"/>
      <c r="G240" s="179"/>
      <c r="H240" s="179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</row>
    <row r="241" spans="1:26" ht="14.25" customHeight="1" x14ac:dyDescent="0.25">
      <c r="A241" s="179"/>
      <c r="B241" s="179"/>
      <c r="C241" s="179"/>
      <c r="D241" s="178"/>
      <c r="E241" s="179"/>
      <c r="F241" s="178"/>
      <c r="G241" s="179"/>
      <c r="H241" s="179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</row>
    <row r="242" spans="1:26" ht="14.25" customHeight="1" x14ac:dyDescent="0.25">
      <c r="A242" s="179"/>
      <c r="B242" s="179"/>
      <c r="C242" s="179"/>
      <c r="D242" s="178"/>
      <c r="E242" s="179"/>
      <c r="F242" s="178"/>
      <c r="G242" s="179"/>
      <c r="H242" s="179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</row>
    <row r="243" spans="1:26" ht="14.25" customHeight="1" x14ac:dyDescent="0.25">
      <c r="A243" s="179"/>
      <c r="B243" s="179"/>
      <c r="C243" s="179"/>
      <c r="D243" s="178"/>
      <c r="E243" s="179"/>
      <c r="F243" s="178"/>
      <c r="G243" s="179"/>
      <c r="H243" s="179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</row>
    <row r="244" spans="1:26" ht="14.25" customHeight="1" x14ac:dyDescent="0.25">
      <c r="A244" s="179"/>
      <c r="B244" s="179"/>
      <c r="C244" s="179"/>
      <c r="D244" s="178"/>
      <c r="E244" s="179"/>
      <c r="F244" s="178"/>
      <c r="G244" s="179"/>
      <c r="H244" s="179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</row>
    <row r="245" spans="1:26" ht="14.25" customHeight="1" x14ac:dyDescent="0.25">
      <c r="A245" s="179"/>
      <c r="B245" s="179"/>
      <c r="C245" s="179"/>
      <c r="D245" s="178"/>
      <c r="E245" s="179"/>
      <c r="F245" s="178"/>
      <c r="G245" s="179"/>
      <c r="H245" s="179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</row>
    <row r="246" spans="1:26" ht="14.25" customHeight="1" x14ac:dyDescent="0.25">
      <c r="A246" s="179"/>
      <c r="B246" s="179"/>
      <c r="C246" s="179"/>
      <c r="D246" s="178"/>
      <c r="E246" s="179"/>
      <c r="F246" s="178"/>
      <c r="G246" s="179"/>
      <c r="H246" s="179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</row>
    <row r="247" spans="1:26" ht="14.25" customHeight="1" x14ac:dyDescent="0.25">
      <c r="A247" s="179"/>
      <c r="B247" s="179"/>
      <c r="C247" s="179"/>
      <c r="D247" s="178"/>
      <c r="E247" s="179"/>
      <c r="F247" s="178"/>
      <c r="G247" s="179"/>
      <c r="H247" s="179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</row>
    <row r="248" spans="1:26" ht="14.25" customHeight="1" x14ac:dyDescent="0.25">
      <c r="A248" s="179"/>
      <c r="B248" s="179"/>
      <c r="C248" s="179"/>
      <c r="D248" s="178"/>
      <c r="E248" s="179"/>
      <c r="F248" s="178"/>
      <c r="G248" s="179"/>
      <c r="H248" s="179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</row>
    <row r="249" spans="1:26" ht="14.25" customHeight="1" x14ac:dyDescent="0.25">
      <c r="A249" s="179"/>
      <c r="B249" s="179"/>
      <c r="C249" s="179"/>
      <c r="D249" s="178"/>
      <c r="E249" s="179"/>
      <c r="F249" s="178"/>
      <c r="G249" s="179"/>
      <c r="H249" s="179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</row>
    <row r="250" spans="1:26" ht="14.25" customHeight="1" x14ac:dyDescent="0.25">
      <c r="A250" s="179"/>
      <c r="B250" s="179"/>
      <c r="C250" s="179"/>
      <c r="D250" s="178"/>
      <c r="E250" s="179"/>
      <c r="F250" s="178"/>
      <c r="G250" s="179"/>
      <c r="H250" s="179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</row>
    <row r="251" spans="1:26" ht="14.25" customHeight="1" x14ac:dyDescent="0.25">
      <c r="A251" s="179"/>
      <c r="B251" s="179"/>
      <c r="C251" s="179"/>
      <c r="D251" s="178"/>
      <c r="E251" s="179"/>
      <c r="F251" s="178"/>
      <c r="G251" s="179"/>
      <c r="H251" s="179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</row>
    <row r="252" spans="1:26" ht="14.25" customHeight="1" x14ac:dyDescent="0.25">
      <c r="A252" s="179"/>
      <c r="B252" s="179"/>
      <c r="C252" s="179"/>
      <c r="D252" s="178"/>
      <c r="E252" s="179"/>
      <c r="F252" s="178"/>
      <c r="G252" s="179"/>
      <c r="H252" s="179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</row>
    <row r="253" spans="1:26" ht="14.25" customHeight="1" x14ac:dyDescent="0.25">
      <c r="A253" s="179"/>
      <c r="B253" s="179"/>
      <c r="C253" s="179"/>
      <c r="D253" s="178"/>
      <c r="E253" s="179"/>
      <c r="F253" s="178"/>
      <c r="G253" s="179"/>
      <c r="H253" s="179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</row>
    <row r="254" spans="1:26" ht="14.25" customHeight="1" x14ac:dyDescent="0.25">
      <c r="A254" s="179"/>
      <c r="B254" s="179"/>
      <c r="C254" s="179"/>
      <c r="D254" s="178"/>
      <c r="E254" s="179"/>
      <c r="F254" s="178"/>
      <c r="G254" s="179"/>
      <c r="H254" s="179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</row>
    <row r="255" spans="1:26" ht="14.25" customHeight="1" x14ac:dyDescent="0.25">
      <c r="A255" s="179"/>
      <c r="B255" s="179"/>
      <c r="C255" s="179"/>
      <c r="D255" s="178"/>
      <c r="E255" s="179"/>
      <c r="F255" s="178"/>
      <c r="G255" s="179"/>
      <c r="H255" s="179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</row>
    <row r="256" spans="1:26" ht="14.25" customHeight="1" x14ac:dyDescent="0.25">
      <c r="A256" s="179"/>
      <c r="B256" s="179"/>
      <c r="C256" s="179"/>
      <c r="D256" s="178"/>
      <c r="E256" s="179"/>
      <c r="F256" s="178"/>
      <c r="G256" s="179"/>
      <c r="H256" s="179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</row>
    <row r="257" spans="1:26" ht="14.25" customHeight="1" x14ac:dyDescent="0.25">
      <c r="A257" s="179"/>
      <c r="B257" s="179"/>
      <c r="C257" s="179"/>
      <c r="D257" s="178"/>
      <c r="E257" s="179"/>
      <c r="F257" s="178"/>
      <c r="G257" s="179"/>
      <c r="H257" s="179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</row>
    <row r="258" spans="1:26" ht="14.25" customHeight="1" x14ac:dyDescent="0.25">
      <c r="A258" s="179"/>
      <c r="B258" s="179"/>
      <c r="C258" s="179"/>
      <c r="D258" s="178"/>
      <c r="E258" s="179"/>
      <c r="F258" s="178"/>
      <c r="G258" s="179"/>
      <c r="H258" s="179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</row>
    <row r="259" spans="1:26" ht="14.25" customHeight="1" x14ac:dyDescent="0.25">
      <c r="A259" s="179"/>
      <c r="B259" s="179"/>
      <c r="C259" s="179"/>
      <c r="D259" s="178"/>
      <c r="E259" s="179"/>
      <c r="F259" s="178"/>
      <c r="G259" s="179"/>
      <c r="H259" s="179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</row>
    <row r="260" spans="1:26" ht="14.25" customHeight="1" x14ac:dyDescent="0.25">
      <c r="A260" s="179"/>
      <c r="B260" s="179"/>
      <c r="C260" s="179"/>
      <c r="D260" s="178"/>
      <c r="E260" s="179"/>
      <c r="F260" s="178"/>
      <c r="G260" s="179"/>
      <c r="H260" s="179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</row>
    <row r="261" spans="1:26" ht="14.25" customHeight="1" x14ac:dyDescent="0.25">
      <c r="A261" s="179"/>
      <c r="B261" s="179"/>
      <c r="C261" s="179"/>
      <c r="D261" s="178"/>
      <c r="E261" s="179"/>
      <c r="F261" s="178"/>
      <c r="G261" s="179"/>
      <c r="H261" s="179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</row>
    <row r="262" spans="1:26" ht="14.25" customHeight="1" x14ac:dyDescent="0.25">
      <c r="A262" s="179"/>
      <c r="B262" s="179"/>
      <c r="C262" s="179"/>
      <c r="D262" s="178"/>
      <c r="E262" s="179"/>
      <c r="F262" s="178"/>
      <c r="G262" s="179"/>
      <c r="H262" s="179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</row>
    <row r="263" spans="1:26" ht="14.25" customHeight="1" x14ac:dyDescent="0.25">
      <c r="A263" s="179"/>
      <c r="B263" s="179"/>
      <c r="C263" s="179"/>
      <c r="D263" s="178"/>
      <c r="E263" s="179"/>
      <c r="F263" s="178"/>
      <c r="G263" s="179"/>
      <c r="H263" s="179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</row>
    <row r="264" spans="1:26" ht="14.25" customHeight="1" x14ac:dyDescent="0.25">
      <c r="A264" s="179"/>
      <c r="B264" s="179"/>
      <c r="C264" s="179"/>
      <c r="D264" s="178"/>
      <c r="E264" s="179"/>
      <c r="F264" s="178"/>
      <c r="G264" s="179"/>
      <c r="H264" s="179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</row>
    <row r="265" spans="1:26" ht="14.25" customHeight="1" x14ac:dyDescent="0.25">
      <c r="A265" s="179"/>
      <c r="B265" s="179"/>
      <c r="C265" s="179"/>
      <c r="D265" s="178"/>
      <c r="E265" s="179"/>
      <c r="F265" s="178"/>
      <c r="G265" s="179"/>
      <c r="H265" s="179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</row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</sheetData>
  <mergeCells count="17">
    <mergeCell ref="B64:C64"/>
    <mergeCell ref="B11:J11"/>
    <mergeCell ref="B14:D14"/>
    <mergeCell ref="E14:J14"/>
    <mergeCell ref="H2:J2"/>
    <mergeCell ref="H3:J3"/>
    <mergeCell ref="B8:J8"/>
    <mergeCell ref="B9:J9"/>
    <mergeCell ref="B10:J10"/>
    <mergeCell ref="H4:J4"/>
    <mergeCell ref="H5:J5"/>
    <mergeCell ref="B70:D70"/>
    <mergeCell ref="B71:D71"/>
    <mergeCell ref="B75:D75"/>
    <mergeCell ref="B76:D76"/>
    <mergeCell ref="G71:H71"/>
    <mergeCell ref="G76:H7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respect.karpenko@gmail.com</cp:lastModifiedBy>
  <cp:lastPrinted>2021-01-06T10:24:55Z</cp:lastPrinted>
  <dcterms:created xsi:type="dcterms:W3CDTF">2020-12-24T09:48:39Z</dcterms:created>
  <dcterms:modified xsi:type="dcterms:W3CDTF">2021-01-06T11:58:54Z</dcterms:modified>
</cp:coreProperties>
</file>