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1/Desktop/УКФ/"/>
    </mc:Choice>
  </mc:AlternateContent>
  <xr:revisionPtr revIDLastSave="0" documentId="13_ncr:1_{9D098FB8-A49B-5A4F-958F-C156E4249F71}" xr6:coauthVersionLast="36" xr6:coauthVersionMax="36" xr10:uidLastSave="{00000000-0000-0000-0000-000000000000}"/>
  <bookViews>
    <workbookView xWindow="0" yWindow="460" windowWidth="24180" windowHeight="13000" xr2:uid="{00000000-000D-0000-FFFF-FFFF00000000}"/>
  </bookViews>
  <sheets>
    <sheet name="Table 1" sheetId="1" r:id="rId1"/>
  </sheets>
  <calcPr calcId="181029" refMode="R1C1"/>
</workbook>
</file>

<file path=xl/calcChain.xml><?xml version="1.0" encoding="utf-8"?>
<calcChain xmlns="http://schemas.openxmlformats.org/spreadsheetml/2006/main">
  <c r="U12" i="1" l="1"/>
  <c r="S12" i="1"/>
  <c r="U11" i="1"/>
  <c r="T12" i="1"/>
  <c r="T11" i="1"/>
  <c r="S11" i="1"/>
  <c r="R12" i="1"/>
  <c r="R11" i="1"/>
  <c r="O12" i="1"/>
  <c r="U71" i="1"/>
  <c r="T71" i="1"/>
  <c r="S71" i="1"/>
  <c r="R59" i="1" l="1"/>
  <c r="U56" i="1"/>
  <c r="T30" i="1"/>
  <c r="T56" i="1"/>
  <c r="S69" i="1"/>
  <c r="R39" i="1" l="1"/>
  <c r="R40" i="1"/>
  <c r="O39" i="1"/>
  <c r="O40" i="1"/>
  <c r="T39" i="1"/>
  <c r="T40" i="1"/>
  <c r="S39" i="1"/>
  <c r="S40" i="1"/>
  <c r="T34" i="1"/>
  <c r="S33" i="1"/>
  <c r="S34" i="1"/>
  <c r="U34" i="1" s="1"/>
  <c r="R33" i="1"/>
  <c r="T33" i="1" s="1"/>
  <c r="R34" i="1"/>
  <c r="U33" i="1" l="1"/>
  <c r="U39" i="1"/>
  <c r="U40" i="1"/>
  <c r="T24" i="1"/>
  <c r="T25" i="1"/>
  <c r="T67" i="1"/>
  <c r="T68" i="1" s="1"/>
  <c r="S55" i="1"/>
  <c r="R37" i="1"/>
  <c r="T37" i="1" s="1"/>
  <c r="R38" i="1"/>
  <c r="T38" i="1" s="1"/>
  <c r="R48" i="1"/>
  <c r="R51" i="1" s="1"/>
  <c r="T59" i="1"/>
  <c r="R58" i="1"/>
  <c r="T58" i="1" s="1"/>
  <c r="R55" i="1"/>
  <c r="R56" i="1" s="1"/>
  <c r="R68" i="1"/>
  <c r="R32" i="1"/>
  <c r="T32" i="1" s="1"/>
  <c r="T35" i="1" s="1"/>
  <c r="R17" i="1"/>
  <c r="R16" i="1" s="1"/>
  <c r="R20" i="1"/>
  <c r="T20" i="1" s="1"/>
  <c r="R21" i="1"/>
  <c r="T21" i="1" s="1"/>
  <c r="R19" i="1"/>
  <c r="T19" i="1" s="1"/>
  <c r="R24" i="1"/>
  <c r="R25" i="1"/>
  <c r="R23" i="1"/>
  <c r="T23" i="1" s="1"/>
  <c r="R29" i="1"/>
  <c r="T29" i="1" s="1"/>
  <c r="R28" i="1"/>
  <c r="T28" i="1" s="1"/>
  <c r="O55" i="1"/>
  <c r="O56" i="1" s="1"/>
  <c r="T61" i="1" l="1"/>
  <c r="T69" i="1" s="1"/>
  <c r="U55" i="1"/>
  <c r="T18" i="1"/>
  <c r="T55" i="1"/>
  <c r="T22" i="1"/>
  <c r="S56" i="1"/>
  <c r="R35" i="1"/>
  <c r="T41" i="1"/>
  <c r="R61" i="1"/>
  <c r="R22" i="1"/>
  <c r="T48" i="1"/>
  <c r="T51" i="1" s="1"/>
  <c r="R41" i="1"/>
  <c r="R18" i="1"/>
  <c r="T17" i="1"/>
  <c r="R30" i="1"/>
  <c r="T16" i="1" l="1"/>
  <c r="R26" i="1"/>
  <c r="R69" i="1" s="1"/>
  <c r="T26" i="1" l="1"/>
  <c r="O48" i="1"/>
  <c r="S48" i="1" s="1"/>
  <c r="O68" i="1"/>
  <c r="O67" i="1"/>
  <c r="S67" i="1" s="1"/>
  <c r="O59" i="1"/>
  <c r="S59" i="1" s="1"/>
  <c r="O58" i="1"/>
  <c r="S58" i="1" s="1"/>
  <c r="U58" i="1" s="1"/>
  <c r="O38" i="1"/>
  <c r="S38" i="1" s="1"/>
  <c r="U38" i="1" s="1"/>
  <c r="O37" i="1"/>
  <c r="S37" i="1" s="1"/>
  <c r="O32" i="1"/>
  <c r="S32" i="1" s="1"/>
  <c r="O29" i="1"/>
  <c r="S29" i="1" s="1"/>
  <c r="O28" i="1"/>
  <c r="S28" i="1" s="1"/>
  <c r="U28" i="1" s="1"/>
  <c r="O24" i="1"/>
  <c r="S24" i="1" s="1"/>
  <c r="U24" i="1" s="1"/>
  <c r="O25" i="1"/>
  <c r="S25" i="1" s="1"/>
  <c r="U25" i="1" s="1"/>
  <c r="O23" i="1"/>
  <c r="S23" i="1" s="1"/>
  <c r="O20" i="1"/>
  <c r="S20" i="1" s="1"/>
  <c r="U20" i="1" s="1"/>
  <c r="O21" i="1"/>
  <c r="S21" i="1" s="1"/>
  <c r="U21" i="1" s="1"/>
  <c r="O19" i="1"/>
  <c r="S19" i="1" s="1"/>
  <c r="O17" i="1"/>
  <c r="S17" i="1" s="1"/>
  <c r="S35" i="1" l="1"/>
  <c r="U32" i="1"/>
  <c r="U35" i="1" s="1"/>
  <c r="S61" i="1"/>
  <c r="U59" i="1"/>
  <c r="U61" i="1" s="1"/>
  <c r="S18" i="1"/>
  <c r="U18" i="1" s="1"/>
  <c r="U19" i="1"/>
  <c r="O18" i="1"/>
  <c r="O22" i="1"/>
  <c r="S30" i="1"/>
  <c r="U29" i="1"/>
  <c r="S41" i="1"/>
  <c r="U41" i="1" s="1"/>
  <c r="U37" i="1"/>
  <c r="S68" i="1"/>
  <c r="U67" i="1"/>
  <c r="U68" i="1" s="1"/>
  <c r="O61" i="1"/>
  <c r="O51" i="1"/>
  <c r="O35" i="1"/>
  <c r="S16" i="1"/>
  <c r="U16" i="1" s="1"/>
  <c r="U17" i="1"/>
  <c r="O16" i="1"/>
  <c r="S22" i="1"/>
  <c r="S26" i="1" s="1"/>
  <c r="U23" i="1"/>
  <c r="U22" i="1" s="1"/>
  <c r="S51" i="1"/>
  <c r="U48" i="1"/>
  <c r="U51" i="1" s="1"/>
  <c r="O41" i="1"/>
  <c r="O30" i="1"/>
  <c r="U69" i="1" l="1"/>
  <c r="O26" i="1"/>
  <c r="O69" i="1" s="1"/>
  <c r="U26" i="1"/>
</calcChain>
</file>

<file path=xl/sharedStrings.xml><?xml version="1.0" encoding="utf-8"?>
<sst xmlns="http://schemas.openxmlformats.org/spreadsheetml/2006/main" count="343" uniqueCount="128">
  <si>
    <r>
      <rPr>
        <sz val="4.5"/>
        <rFont val="Calibri"/>
        <family val="2"/>
      </rPr>
      <t>Додаток № 4</t>
    </r>
  </si>
  <si>
    <r>
      <rPr>
        <sz val="4.5"/>
        <rFont val="Calibri"/>
        <family val="2"/>
      </rPr>
      <t>до Договору про надання гранту інституційної підтримки</t>
    </r>
  </si>
  <si>
    <r>
      <rPr>
        <b/>
        <sz val="5"/>
        <rFont val="Arial"/>
        <family val="2"/>
      </rPr>
      <t>ЗВІТ</t>
    </r>
  </si>
  <si>
    <r>
      <rPr>
        <b/>
        <sz val="5"/>
        <rFont val="Arial"/>
        <family val="2"/>
      </rPr>
      <t>про надходження та використання коштів для реалізації Проєкту інституційної підтримки</t>
    </r>
  </si>
  <si>
    <r>
      <rPr>
        <b/>
        <sz val="4"/>
        <rFont val="Arial"/>
        <family val="2"/>
      </rPr>
      <t>Розділ: Стаття: Пункт:</t>
    </r>
  </si>
  <si>
    <r>
      <rPr>
        <b/>
        <sz val="4"/>
        <rFont val="Arial"/>
        <family val="2"/>
      </rPr>
      <t>№</t>
    </r>
  </si>
  <si>
    <r>
      <rPr>
        <b/>
        <sz val="4"/>
        <rFont val="Arial"/>
        <family val="2"/>
      </rPr>
      <t>Найменування витрат</t>
    </r>
  </si>
  <si>
    <r>
      <rPr>
        <b/>
        <sz val="4"/>
        <rFont val="Arial"/>
        <family val="2"/>
      </rPr>
      <t>Одиниця виміру</t>
    </r>
  </si>
  <si>
    <r>
      <rPr>
        <b/>
        <sz val="4"/>
        <rFont val="Arial"/>
        <family val="2"/>
      </rPr>
      <t xml:space="preserve">Планові витрати гранту інституційної підтримки УКФ
</t>
    </r>
    <r>
      <rPr>
        <b/>
        <sz val="4"/>
        <rFont val="Arial"/>
        <family val="2"/>
      </rPr>
      <t>(кредиторська заборгованість) з 12.03.2020 року</t>
    </r>
  </si>
  <si>
    <r>
      <rPr>
        <b/>
        <sz val="4"/>
        <rFont val="Arial"/>
        <family val="2"/>
      </rPr>
      <t xml:space="preserve">Фактичні витрати гранту інституційної підтримки УКФ
</t>
    </r>
    <r>
      <rPr>
        <b/>
        <sz val="4"/>
        <rFont val="Arial"/>
        <family val="2"/>
      </rPr>
      <t>(кредиторська заборгованість) з 12.03.2020 року</t>
    </r>
  </si>
  <si>
    <r>
      <rPr>
        <b/>
        <sz val="4"/>
        <rFont val="Arial"/>
        <family val="2"/>
      </rPr>
      <t xml:space="preserve">Планові витрати за рахунок інституційної підтримки УКФ
</t>
    </r>
    <r>
      <rPr>
        <b/>
        <sz val="4"/>
        <rFont val="Arial"/>
        <family val="2"/>
      </rPr>
      <t>(заплановані витрати)  до 31.12.2020 року включно</t>
    </r>
  </si>
  <si>
    <r>
      <rPr>
        <b/>
        <sz val="4"/>
        <rFont val="Arial"/>
        <family val="2"/>
      </rPr>
      <t xml:space="preserve">Фактичні витрати за рахунок інституційної підтримки УКФ (заплановані витрати)
</t>
    </r>
    <r>
      <rPr>
        <b/>
        <sz val="4"/>
        <rFont val="Arial"/>
        <family val="2"/>
      </rPr>
      <t>до 31.12.2020 року включно</t>
    </r>
  </si>
  <si>
    <r>
      <rPr>
        <b/>
        <sz val="4"/>
        <rFont val="Arial"/>
        <family val="2"/>
      </rPr>
      <t>Загальна сума витрат гранту інституційної підтримки УКФ</t>
    </r>
  </si>
  <si>
    <r>
      <rPr>
        <b/>
        <sz val="4"/>
        <rFont val="Arial"/>
        <family val="2"/>
      </rPr>
      <t>ПРИМІТКИ</t>
    </r>
  </si>
  <si>
    <r>
      <rPr>
        <b/>
        <sz val="4"/>
        <rFont val="Arial"/>
        <family val="2"/>
      </rPr>
      <t>Кількість/ Період</t>
    </r>
  </si>
  <si>
    <r>
      <rPr>
        <b/>
        <sz val="4"/>
        <rFont val="Arial"/>
        <family val="2"/>
      </rPr>
      <t>Вартість за одиницю, грн</t>
    </r>
  </si>
  <si>
    <r>
      <rPr>
        <b/>
        <sz val="4"/>
        <rFont val="Arial"/>
        <family val="2"/>
      </rPr>
      <t>Загальна сума, грн (=4*5)</t>
    </r>
  </si>
  <si>
    <r>
      <rPr>
        <b/>
        <sz val="4"/>
        <rFont val="Arial"/>
        <family val="2"/>
      </rPr>
      <t>Загальна сума, грн (=5*6)</t>
    </r>
  </si>
  <si>
    <r>
      <rPr>
        <b/>
        <sz val="4"/>
        <rFont val="Arial"/>
        <family val="2"/>
      </rPr>
      <t>Загальна сума, грн (=8*9)</t>
    </r>
  </si>
  <si>
    <r>
      <rPr>
        <b/>
        <sz val="4"/>
        <rFont val="Arial"/>
        <family val="2"/>
      </rPr>
      <t>Загальна сума, грн (=11*12)</t>
    </r>
  </si>
  <si>
    <r>
      <rPr>
        <b/>
        <sz val="4"/>
        <rFont val="Arial"/>
        <family val="2"/>
      </rPr>
      <t>планова сума, грн (=6+10)</t>
    </r>
  </si>
  <si>
    <r>
      <rPr>
        <b/>
        <sz val="4"/>
        <rFont val="Arial"/>
        <family val="2"/>
      </rPr>
      <t>фактична сума, грн (=7+13)</t>
    </r>
  </si>
  <si>
    <r>
      <rPr>
        <b/>
        <sz val="4"/>
        <rFont val="Arial"/>
        <family val="2"/>
      </rPr>
      <t>різниця, грн (=14-15)</t>
    </r>
  </si>
  <si>
    <r>
      <rPr>
        <b/>
        <sz val="4"/>
        <rFont val="Arial"/>
        <family val="2"/>
      </rPr>
      <t>Стовпці:</t>
    </r>
  </si>
  <si>
    <r>
      <rPr>
        <b/>
        <sz val="5"/>
        <rFont val="Arial"/>
        <family val="2"/>
      </rPr>
      <t>Розділ:</t>
    </r>
  </si>
  <si>
    <r>
      <rPr>
        <b/>
        <sz val="5"/>
        <rFont val="Arial"/>
        <family val="2"/>
      </rPr>
      <t>І</t>
    </r>
  </si>
  <si>
    <r>
      <rPr>
        <b/>
        <sz val="5"/>
        <rFont val="Arial"/>
        <family val="2"/>
      </rPr>
      <t>Надходження:</t>
    </r>
  </si>
  <si>
    <r>
      <rPr>
        <b/>
        <sz val="4"/>
        <rFont val="Arial"/>
        <family val="2"/>
      </rPr>
      <t>Стаття:</t>
    </r>
  </si>
  <si>
    <r>
      <rPr>
        <sz val="4"/>
        <rFont val="Arial"/>
        <family val="2"/>
      </rPr>
      <t>Український культурний фонд</t>
    </r>
  </si>
  <si>
    <r>
      <rPr>
        <sz val="4"/>
        <rFont val="Arial"/>
        <family val="2"/>
      </rPr>
      <t>грн</t>
    </r>
  </si>
  <si>
    <r>
      <rPr>
        <sz val="4"/>
        <rFont val="Arial"/>
        <family val="2"/>
      </rPr>
      <t>0,00</t>
    </r>
  </si>
  <si>
    <r>
      <rPr>
        <b/>
        <i/>
        <sz val="5"/>
        <rFont val="Arial"/>
        <family val="2"/>
      </rPr>
      <t>Всього по розділу І "Надходження":</t>
    </r>
  </si>
  <si>
    <r>
      <rPr>
        <b/>
        <sz val="5"/>
        <rFont val="Arial"/>
        <family val="2"/>
      </rPr>
      <t>0,00</t>
    </r>
  </si>
  <si>
    <r>
      <rPr>
        <b/>
        <sz val="5"/>
        <rFont val="Arial"/>
        <family val="2"/>
      </rPr>
      <t>ІІ</t>
    </r>
  </si>
  <si>
    <r>
      <rPr>
        <b/>
        <sz val="5"/>
        <rFont val="Arial"/>
        <family val="2"/>
      </rPr>
      <t>Витрати:</t>
    </r>
  </si>
  <si>
    <r>
      <rPr>
        <b/>
        <sz val="4"/>
        <rFont val="Arial"/>
        <family val="2"/>
      </rPr>
      <t>Оплата праці</t>
    </r>
  </si>
  <si>
    <r>
      <rPr>
        <b/>
        <sz val="4"/>
        <rFont val="Arial"/>
        <family val="2"/>
      </rPr>
      <t>Підстаття</t>
    </r>
  </si>
  <si>
    <r>
      <rPr>
        <b/>
        <sz val="4"/>
        <rFont val="Arial"/>
        <family val="2"/>
      </rPr>
      <t>Штатних працівників</t>
    </r>
  </si>
  <si>
    <r>
      <rPr>
        <b/>
        <sz val="4"/>
        <rFont val="Arial"/>
        <family val="2"/>
      </rPr>
      <t>0,00</t>
    </r>
  </si>
  <si>
    <r>
      <rPr>
        <b/>
        <sz val="4"/>
        <rFont val="Arial"/>
        <family val="2"/>
      </rPr>
      <t>Пункт</t>
    </r>
  </si>
  <si>
    <r>
      <rPr>
        <b/>
        <sz val="4"/>
        <rFont val="Arial"/>
        <family val="2"/>
      </rPr>
      <t>1.1.1</t>
    </r>
  </si>
  <si>
    <r>
      <rPr>
        <sz val="4"/>
        <rFont val="Arial"/>
        <family val="2"/>
      </rPr>
      <t>місяців</t>
    </r>
  </si>
  <si>
    <r>
      <rPr>
        <b/>
        <sz val="4"/>
        <rFont val="Arial"/>
        <family val="2"/>
      </rPr>
      <t>За договорами ЦПХ</t>
    </r>
  </si>
  <si>
    <r>
      <rPr>
        <b/>
        <i/>
        <sz val="5"/>
        <rFont val="Arial"/>
        <family val="2"/>
      </rPr>
      <t>Всього по розділу ІІ "Витрати":</t>
    </r>
  </si>
  <si>
    <r>
      <rPr>
        <b/>
        <sz val="5"/>
        <rFont val="Arial"/>
        <family val="2"/>
      </rPr>
      <t>РЕЗУЛЬТАТ ІНСТИТУЦІЙНОЇ ПІДТРИМКИ</t>
    </r>
  </si>
  <si>
    <t>Померанцев Святослав Валентинович, голова організації операційній діяльності целанівського центру</t>
  </si>
  <si>
    <t>Шутяк Лілія Мар'янівна, PR послуги</t>
  </si>
  <si>
    <t>Лопата Євгенія Валеріївна, послуги з модерації та перекладу подій у Літературному целанівському центрі</t>
  </si>
  <si>
    <t xml:space="preserve"> Мудрей Любов Василівна, послуги з бухгалтерського та юридичного обслуговування</t>
  </si>
  <si>
    <t xml:space="preserve"> ПП Померанцева Людмила Петрівна, інформаційні послуги по функціонуванню Літературного целанівського центру</t>
  </si>
  <si>
    <t xml:space="preserve"> ПП Манжос Ірина Олегівна, послуги з організації подій, послуги перекладу</t>
  </si>
  <si>
    <t>Померанцев Святослав Валентинович, голова організації</t>
  </si>
  <si>
    <t>Оренда приміщення за адресою вул. О.Кобилянської, 51 / 63,10 м2</t>
  </si>
  <si>
    <t>Придбання принтера</t>
  </si>
  <si>
    <t>проєкт</t>
  </si>
  <si>
    <t>Хостинг і адмінмодерація сайту</t>
  </si>
  <si>
    <r>
      <rPr>
        <b/>
        <sz val="5"/>
        <rFont val="Arial"/>
        <family val="2"/>
      </rPr>
      <t>Пункт</t>
    </r>
  </si>
  <si>
    <r>
      <rPr>
        <b/>
        <sz val="5"/>
        <rFont val="Arial"/>
        <family val="2"/>
      </rPr>
      <t>1.2.1</t>
    </r>
  </si>
  <si>
    <r>
      <rPr>
        <sz val="5"/>
        <rFont val="Arial"/>
        <family val="2"/>
      </rPr>
      <t>місяців</t>
    </r>
  </si>
  <si>
    <r>
      <rPr>
        <sz val="5"/>
        <rFont val="Arial"/>
        <family val="2"/>
      </rPr>
      <t>НЕ ЗАПОВНЮЄТЬСЯ!</t>
    </r>
  </si>
  <si>
    <r>
      <rPr>
        <b/>
        <sz val="5"/>
        <rFont val="Arial"/>
        <family val="2"/>
      </rPr>
      <t>1.2.2</t>
    </r>
  </si>
  <si>
    <r>
      <rPr>
        <sz val="5"/>
        <rFont val="Arial"/>
        <family val="2"/>
      </rPr>
      <t>0,00</t>
    </r>
  </si>
  <si>
    <r>
      <rPr>
        <b/>
        <sz val="5"/>
        <rFont val="Arial"/>
        <family val="2"/>
      </rPr>
      <t>1.2.3</t>
    </r>
  </si>
  <si>
    <r>
      <rPr>
        <b/>
        <sz val="5"/>
        <rFont val="Arial"/>
        <family val="2"/>
      </rPr>
      <t>Підстаття</t>
    </r>
  </si>
  <si>
    <r>
      <rPr>
        <b/>
        <sz val="5"/>
        <rFont val="Arial"/>
        <family val="2"/>
      </rPr>
      <t>За договорами з ФОП</t>
    </r>
  </si>
  <si>
    <r>
      <rPr>
        <b/>
        <sz val="5"/>
        <rFont val="Arial"/>
        <family val="2"/>
      </rPr>
      <t>1.3.1</t>
    </r>
  </si>
  <si>
    <r>
      <rPr>
        <b/>
        <sz val="5"/>
        <rFont val="Arial"/>
        <family val="2"/>
      </rPr>
      <t>1.3.2</t>
    </r>
  </si>
  <si>
    <r>
      <rPr>
        <b/>
        <sz val="5"/>
        <rFont val="Arial"/>
        <family val="2"/>
      </rPr>
      <t>1.3.3</t>
    </r>
  </si>
  <si>
    <r>
      <rPr>
        <b/>
        <sz val="5"/>
        <rFont val="Arial"/>
        <family val="2"/>
      </rPr>
      <t>Всього по статті 1 "Оплата праці "</t>
    </r>
  </si>
  <si>
    <r>
      <rPr>
        <b/>
        <sz val="5"/>
        <rFont val="Arial"/>
        <family val="2"/>
      </rPr>
      <t>Стаття:</t>
    </r>
  </si>
  <si>
    <r>
      <rPr>
        <b/>
        <sz val="5"/>
        <rFont val="Arial"/>
        <family val="2"/>
      </rPr>
      <t>Соціальні внески з оплати праці (нарахування ЄСВ)</t>
    </r>
  </si>
  <si>
    <r>
      <rPr>
        <sz val="5"/>
        <color rgb="FFFF0000"/>
        <rFont val="Arial"/>
        <family val="2"/>
      </rPr>
      <t>0,22</t>
    </r>
  </si>
  <si>
    <r>
      <rPr>
        <sz val="5"/>
        <rFont val="Arial"/>
        <family val="2"/>
      </rPr>
      <t>За договорами ЦПХ</t>
    </r>
  </si>
  <si>
    <r>
      <rPr>
        <b/>
        <sz val="5"/>
        <rFont val="Arial"/>
        <family val="2"/>
      </rPr>
      <t>Всього по статті 2 "Соціальні внески з оплати праці (нарахування ЄСВ)"</t>
    </r>
  </si>
  <si>
    <r>
      <rPr>
        <b/>
        <sz val="5"/>
        <rFont val="Arial"/>
        <family val="2"/>
      </rPr>
      <t>Оренда приміщень та земельних ділянок</t>
    </r>
  </si>
  <si>
    <r>
      <rPr>
        <sz val="5"/>
        <rFont val="Arial"/>
        <family val="2"/>
      </rPr>
      <t>Адреса орендованого приміщення/земельної діляники, із зазначенням метражу</t>
    </r>
  </si>
  <si>
    <r>
      <rPr>
        <sz val="5"/>
        <rFont val="Arial"/>
        <family val="2"/>
      </rPr>
      <t>Адреса орендованого приміщення/земельної
діляники, із зазначенням метражу</t>
    </r>
  </si>
  <si>
    <r>
      <rPr>
        <b/>
        <sz val="5"/>
        <rFont val="Arial"/>
        <family val="2"/>
      </rPr>
      <t>Всього по статті 3 "Оренда приміщень та земельних ділянок"</t>
    </r>
  </si>
  <si>
    <r>
      <rPr>
        <b/>
        <sz val="5"/>
        <rFont val="Arial"/>
        <family val="2"/>
      </rPr>
      <t>Експлуатаційні витрати на утримання приміщень та комунальні послуги</t>
    </r>
  </si>
  <si>
    <r>
      <rPr>
        <sz val="5"/>
        <rFont val="Arial"/>
        <family val="2"/>
      </rPr>
      <t>Водопостачання</t>
    </r>
  </si>
  <si>
    <r>
      <rPr>
        <sz val="5"/>
        <rFont val="Arial"/>
        <family val="2"/>
      </rPr>
      <t>Електроенергія</t>
    </r>
  </si>
  <si>
    <r>
      <rPr>
        <sz val="5"/>
        <rFont val="Arial"/>
        <family val="2"/>
      </rPr>
      <t>Опалення</t>
    </r>
  </si>
  <si>
    <r>
      <rPr>
        <sz val="5"/>
        <rFont val="Arial"/>
        <family val="2"/>
      </rPr>
      <t>Експлуатаційні витрати (обслуговування пожежної сигналізації, охоронні послуги, послуги прибирання тощо)</t>
    </r>
  </si>
  <si>
    <r>
      <rPr>
        <b/>
        <sz val="5"/>
        <rFont val="Arial"/>
        <family val="2"/>
      </rPr>
      <t>Всього по статті 4 "Експлуатаційні витрати на утримання приміщень та комунальні послуги"</t>
    </r>
  </si>
  <si>
    <r>
      <rPr>
        <b/>
        <sz val="5"/>
        <rFont val="Arial"/>
        <family val="2"/>
      </rPr>
      <t>Оренда техніки, обладнання та інструменту</t>
    </r>
  </si>
  <si>
    <r>
      <rPr>
        <sz val="5"/>
        <rFont val="Arial"/>
        <family val="2"/>
      </rPr>
      <t>Найменування техніки (з деталізацією технічних характеристик)</t>
    </r>
  </si>
  <si>
    <r>
      <rPr>
        <sz val="5"/>
        <rFont val="Arial"/>
        <family val="2"/>
      </rPr>
      <t>Найменування обладнання (з деталізацією технічних характеристик)</t>
    </r>
  </si>
  <si>
    <r>
      <rPr>
        <sz val="5"/>
        <rFont val="Arial"/>
        <family val="2"/>
      </rPr>
      <t>Найменування інструменту (з деталізацією
технічних характеристик)</t>
    </r>
  </si>
  <si>
    <r>
      <rPr>
        <b/>
        <sz val="5"/>
        <rFont val="Arial"/>
        <family val="2"/>
      </rPr>
      <t>Всього по статті 5 "Оренда техніки, обладнання та інструменту"</t>
    </r>
  </si>
  <si>
    <r>
      <rPr>
        <b/>
        <sz val="5"/>
        <rFont val="Arial"/>
        <family val="2"/>
      </rPr>
      <t>Матеріальні витрати (за винятком капітальних видатків)</t>
    </r>
  </si>
  <si>
    <r>
      <rPr>
        <sz val="5"/>
        <rFont val="Arial"/>
        <family val="2"/>
      </rPr>
      <t>шт</t>
    </r>
  </si>
  <si>
    <r>
      <rPr>
        <sz val="5"/>
        <rFont val="Arial"/>
        <family val="2"/>
      </rPr>
      <t>Найменування</t>
    </r>
  </si>
  <si>
    <r>
      <rPr>
        <b/>
        <sz val="5"/>
        <rFont val="Arial"/>
        <family val="2"/>
      </rPr>
      <t>Всього по статті 6 "Матеріальні витрати (за винятком капітальних видатків)"</t>
    </r>
  </si>
  <si>
    <r>
      <rPr>
        <b/>
        <sz val="5"/>
        <rFont val="Arial"/>
        <family val="2"/>
      </rPr>
      <t>Витрати на послуги зв'язку, інтернет, обслуговування сайтів та програмного забезпечення;</t>
    </r>
  </si>
  <si>
    <r>
      <rPr>
        <sz val="5"/>
        <rFont val="Arial"/>
        <family val="2"/>
      </rPr>
      <t>Послуги зв'язку</t>
    </r>
  </si>
  <si>
    <r>
      <rPr>
        <sz val="5"/>
        <rFont val="Arial"/>
        <family val="2"/>
      </rPr>
      <t>Послуги Internet</t>
    </r>
  </si>
  <si>
    <r>
      <rPr>
        <b/>
        <sz val="5"/>
        <rFont val="Arial"/>
        <family val="2"/>
      </rPr>
      <t>Всього по статті 7 "Витрати на послуги зв'язку, інтернет, обслуговування програм"</t>
    </r>
  </si>
  <si>
    <r>
      <rPr>
        <b/>
        <sz val="5"/>
        <rFont val="Arial"/>
        <family val="2"/>
      </rPr>
      <t>Банківські витрати</t>
    </r>
  </si>
  <si>
    <r>
      <rPr>
        <sz val="5"/>
        <rFont val="Arial"/>
        <family val="2"/>
      </rPr>
      <t>Банківська комісія за переказ</t>
    </r>
  </si>
  <si>
    <r>
      <rPr>
        <sz val="5"/>
        <rFont val="Arial"/>
        <family val="2"/>
      </rPr>
      <t>Розрахунково-касове обслуговування</t>
    </r>
  </si>
  <si>
    <r>
      <rPr>
        <sz val="5"/>
        <rFont val="Arial"/>
        <family val="2"/>
      </rPr>
      <t>Інші банківські витрати</t>
    </r>
  </si>
  <si>
    <r>
      <rPr>
        <b/>
        <sz val="5"/>
        <rFont val="Arial"/>
        <family val="2"/>
      </rPr>
      <t>Всього по статті 8 "Банківські витрати"</t>
    </r>
  </si>
  <si>
    <r>
      <rPr>
        <b/>
        <sz val="5"/>
        <rFont val="Arial"/>
        <family val="2"/>
      </rPr>
      <t>Інші витрати пов'язані з основною
діяльністю організації</t>
    </r>
  </si>
  <si>
    <r>
      <rPr>
        <sz val="5"/>
        <rFont val="Arial"/>
        <family val="2"/>
      </rPr>
      <t>Інші витрати пов'язані з основною
діяльністю організації</t>
    </r>
  </si>
  <si>
    <r>
      <rPr>
        <b/>
        <sz val="5"/>
        <rFont val="Arial"/>
        <family val="2"/>
      </rPr>
      <t>Всього по статті 9 "Інші витрати пов'язані з основною діяльністю організації"</t>
    </r>
  </si>
  <si>
    <r>
      <rPr>
        <b/>
        <sz val="5"/>
        <rFont val="Arial"/>
        <family val="2"/>
      </rPr>
      <t>Аудиторські послуги</t>
    </r>
  </si>
  <si>
    <r>
      <rPr>
        <sz val="5"/>
        <rFont val="Arial"/>
        <family val="2"/>
      </rPr>
      <t>Аудиторські послуги</t>
    </r>
  </si>
  <si>
    <r>
      <rPr>
        <b/>
        <sz val="5"/>
        <rFont val="Arial"/>
        <family val="2"/>
      </rPr>
      <t>Всього по статті 9 "Аудиторські послуги"</t>
    </r>
  </si>
  <si>
    <t>Загальна координація та керування командою проекту на всіх етапах роботи, курування грантом, підтримка зв'язку з фондом, підготовка інформаційного та фінансового звіту, співпраця з бухгалтером, юристом та аудитором проєкту.</t>
  </si>
  <si>
    <t>Ведення сторінки Facebook та офіційного сайту Літературного целанівського центру, PR послуги за подіями, які відбуваються в Літературному целанівському центрі протягом жовтня-грудня 2020</t>
  </si>
  <si>
    <t>Послуги прибирання приміщення Літературного целанівського центру протягом жовтня-грудня 2020</t>
  </si>
  <si>
    <t>Куксанова Анастасія Павлівна, послуги прибирання</t>
  </si>
  <si>
    <t>Послуги з бухгалтерського та юридичного обслуговування протягом жовтня-грудня 2020</t>
  </si>
  <si>
    <t>Послуги з модерації та перекладу подій у Літературному целанівському центрі, послуги з комунікації з авторами та менеджерами з Німеччини, Австрії, Швейцарії  протягом жовтня-грудня 2020</t>
  </si>
  <si>
    <t>Інформаційні послуги по функціонуванню Літературного целанівського центру послуги з добору новин і матеріалів з преси про організовані події у Літературному целанівському центрі протягом жовтня-грудня 2020</t>
  </si>
  <si>
    <t>Послуги з організації подій у Літературному целанівському центрі, послуги з письмового перекладу</t>
  </si>
  <si>
    <t>Соціальні внески від суми мінімальної ставки на заробітню плату</t>
  </si>
  <si>
    <t>Соціальні внески за договорами ЦПХ Шутяк Л.М., Лопата Є.В, Куксанова А.В.</t>
  </si>
  <si>
    <t>Орендоване приміщення за адресою вул. О.Кобилянської, 51, м.Чернівці / 63,10 м2 за договором №270 від 9 вересня 2013 року</t>
  </si>
  <si>
    <t>Юридичний споживач за договором №4768, тариф - 11,364 грн./куб.м * 10 куб.м = 113,64 грн./міс</t>
  </si>
  <si>
    <t>Юридичний споживач №0313/ 4, тариф - 216, 4020 коп/кВт*г х 4000 кВт*г = 8656,08 грн./міс</t>
  </si>
  <si>
    <t xml:space="preserve">Придбання принтера для друку афіш та роздаткових матеріалів для подій, які відбуваються у Літературном целанівському центрі </t>
  </si>
  <si>
    <t>Хостинг та адмінмодерація сайту Літературного целанівського центру: http://www.celanzentrum.com/</t>
  </si>
  <si>
    <t>Банківська комісія 2,50 грн / 1 переказ х 9 переказів в міс. = 22,5 грн. + 200 грн. за обслуговування рахунку</t>
  </si>
  <si>
    <t>1% розрахунково-касового обслуговування за оплату праці за цивільно-правовими угодами у розмірі 29500 грн./міс</t>
  </si>
  <si>
    <t>Аудиторські послуги за проектом. Виконавець - ПАФ "Аудит-Сервіс"</t>
  </si>
  <si>
    <t>Повна назва організації Заявника: ГО "Літературний целанівський центр"</t>
  </si>
  <si>
    <t>№ 3INST71-00870 від "29"жовтня  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</si>
</sst>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_₴_-;\-* #,##0.00\ _₴_-;_-* &quot;-&quot;??\ _₴_-;_-@"/>
    <numFmt numFmtId="166" formatCode="_-* #,##0.00_-;\-* #,##0.00_-;_-* &quot;-&quot;??_-;_-@"/>
  </numFmts>
  <fonts count="22" x14ac:knownFonts="1">
    <font>
      <sz val="10"/>
      <color rgb="FF000000"/>
      <name val="Times New Roman"/>
      <charset val="204"/>
    </font>
    <font>
      <sz val="4.5"/>
      <name val="Calibri"/>
      <family val="2"/>
    </font>
    <font>
      <b/>
      <sz val="5"/>
      <name val="Arial"/>
      <family val="2"/>
    </font>
    <font>
      <b/>
      <sz val="4"/>
      <name val="Arial"/>
      <family val="2"/>
    </font>
    <font>
      <b/>
      <sz val="4"/>
      <color rgb="FF000000"/>
      <name val="Arial"/>
      <family val="2"/>
    </font>
    <font>
      <sz val="4"/>
      <name val="Arial"/>
      <family val="2"/>
    </font>
    <font>
      <b/>
      <i/>
      <sz val="5"/>
      <name val="Arial"/>
      <family val="2"/>
    </font>
    <font>
      <sz val="4.5"/>
      <name val="Times New Roman"/>
      <family val="1"/>
    </font>
    <font>
      <sz val="5"/>
      <color rgb="FF000000"/>
      <name val="Times New Roman"/>
      <family val="1"/>
    </font>
    <font>
      <sz val="5"/>
      <color theme="1"/>
      <name val="Arial"/>
      <family val="2"/>
      <charset val="204"/>
    </font>
    <font>
      <sz val="5"/>
      <color rgb="FF000000"/>
      <name val="Arial"/>
      <family val="2"/>
      <charset val="204"/>
    </font>
    <font>
      <b/>
      <sz val="5"/>
      <name val="Arial"/>
      <family val="2"/>
      <charset val="204"/>
    </font>
    <font>
      <sz val="5"/>
      <name val="Arial"/>
      <family val="2"/>
      <charset val="204"/>
    </font>
    <font>
      <sz val="5"/>
      <name val="Arial"/>
      <family val="2"/>
    </font>
    <font>
      <sz val="5"/>
      <color rgb="FF000000"/>
      <name val="Times New Roman"/>
      <family val="1"/>
      <charset val="204"/>
    </font>
    <font>
      <b/>
      <sz val="5"/>
      <color rgb="FF000000"/>
      <name val="Arial"/>
      <family val="2"/>
      <charset val="204"/>
    </font>
    <font>
      <sz val="5"/>
      <color rgb="FFFF0000"/>
      <name val="Arial"/>
      <family val="2"/>
    </font>
    <font>
      <sz val="5"/>
      <color theme="1"/>
      <name val="Times New Roman"/>
      <family val="1"/>
      <charset val="204"/>
    </font>
    <font>
      <b/>
      <i/>
      <sz val="5"/>
      <name val="Arial"/>
      <family val="2"/>
      <charset val="204"/>
    </font>
    <font>
      <sz val="5"/>
      <color theme="1"/>
      <name val="Arial"/>
      <family val="2"/>
    </font>
    <font>
      <sz val="10"/>
      <color rgb="FF000000"/>
      <name val="Times New Roman"/>
      <family val="1"/>
    </font>
    <font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3"/>
    </xf>
    <xf numFmtId="0" fontId="3" fillId="2" borderId="1" xfId="0" applyFont="1" applyFill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shrinkToFi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right" vertical="top" shrinkToFit="1"/>
    </xf>
    <xf numFmtId="164" fontId="4" fillId="5" borderId="1" xfId="0" applyNumberFormat="1" applyFont="1" applyFill="1" applyBorder="1" applyAlignment="1">
      <alignment horizontal="right" vertical="top" shrinkToFit="1"/>
    </xf>
    <xf numFmtId="0" fontId="3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right" vertical="top" wrapText="1"/>
    </xf>
    <xf numFmtId="165" fontId="9" fillId="0" borderId="15" xfId="0" applyNumberFormat="1" applyFont="1" applyBorder="1" applyAlignment="1">
      <alignment vertical="top" wrapText="1"/>
    </xf>
    <xf numFmtId="165" fontId="9" fillId="0" borderId="16" xfId="0" applyNumberFormat="1" applyFont="1" applyBorder="1" applyAlignment="1">
      <alignment vertical="top" wrapText="1"/>
    </xf>
    <xf numFmtId="165" fontId="9" fillId="0" borderId="17" xfId="0" applyNumberFormat="1" applyFont="1" applyBorder="1" applyAlignment="1">
      <alignment vertical="top" wrapText="1"/>
    </xf>
    <xf numFmtId="165" fontId="10" fillId="0" borderId="15" xfId="0" applyNumberFormat="1" applyFont="1" applyFill="1" applyBorder="1" applyAlignment="1">
      <alignment vertical="top" wrapText="1"/>
    </xf>
    <xf numFmtId="165" fontId="10" fillId="0" borderId="18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64" fontId="15" fillId="5" borderId="1" xfId="0" applyNumberFormat="1" applyFont="1" applyFill="1" applyBorder="1" applyAlignment="1">
      <alignment horizontal="right" vertical="top" shrinkToFit="1"/>
    </xf>
    <xf numFmtId="0" fontId="8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right" vertical="top" wrapText="1"/>
    </xf>
    <xf numFmtId="1" fontId="15" fillId="5" borderId="1" xfId="0" applyNumberFormat="1" applyFont="1" applyFill="1" applyBorder="1" applyAlignment="1">
      <alignment horizontal="right" vertical="top" shrinkToFit="1"/>
    </xf>
    <xf numFmtId="164" fontId="15" fillId="0" borderId="1" xfId="0" applyNumberFormat="1" applyFont="1" applyFill="1" applyBorder="1" applyAlignment="1">
      <alignment horizontal="right" vertical="top" shrinkToFi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right" vertical="center" wrapText="1"/>
    </xf>
    <xf numFmtId="4" fontId="17" fillId="0" borderId="3" xfId="0" applyNumberFormat="1" applyFont="1" applyBorder="1" applyAlignment="1">
      <alignment horizontal="right" vertical="top" wrapText="1"/>
    </xf>
    <xf numFmtId="4" fontId="17" fillId="0" borderId="19" xfId="0" applyNumberFormat="1" applyFont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right" vertical="center" shrinkToFit="1"/>
    </xf>
    <xf numFmtId="166" fontId="9" fillId="0" borderId="4" xfId="0" applyNumberFormat="1" applyFont="1" applyBorder="1" applyAlignment="1">
      <alignment horizontal="left" vertical="top" wrapText="1"/>
    </xf>
    <xf numFmtId="0" fontId="14" fillId="0" borderId="8" xfId="0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19" fillId="0" borderId="20" xfId="0" applyFont="1" applyBorder="1" applyAlignment="1">
      <alignment vertical="top" wrapText="1"/>
    </xf>
    <xf numFmtId="9" fontId="19" fillId="0" borderId="20" xfId="0" applyNumberFormat="1" applyFont="1" applyBorder="1" applyAlignment="1">
      <alignment vertical="top" wrapText="1"/>
    </xf>
    <xf numFmtId="0" fontId="8" fillId="7" borderId="1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3"/>
    </xf>
    <xf numFmtId="0" fontId="3" fillId="2" borderId="3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left" vertical="top" wrapText="1" indent="1"/>
    </xf>
    <xf numFmtId="0" fontId="0" fillId="2" borderId="9" xfId="0" applyFill="1" applyBorder="1" applyAlignment="1">
      <alignment horizontal="left" vertical="top" wrapText="1" indent="1"/>
    </xf>
    <xf numFmtId="0" fontId="0" fillId="2" borderId="10" xfId="0" applyFill="1" applyBorder="1" applyAlignment="1">
      <alignment horizontal="left" vertical="top" wrapText="1" inden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1" fontId="4" fillId="3" borderId="8" xfId="0" applyNumberFormat="1" applyFont="1" applyFill="1" applyBorder="1" applyAlignment="1">
      <alignment horizontal="right" vertical="top" indent="1" shrinkToFit="1"/>
    </xf>
    <xf numFmtId="1" fontId="4" fillId="3" borderId="10" xfId="0" applyNumberFormat="1" applyFont="1" applyFill="1" applyBorder="1" applyAlignment="1">
      <alignment horizontal="right" vertical="top" indent="1" shrinkToFit="1"/>
    </xf>
    <xf numFmtId="1" fontId="4" fillId="3" borderId="8" xfId="0" applyNumberFormat="1" applyFont="1" applyFill="1" applyBorder="1" applyAlignment="1">
      <alignment horizontal="center" vertical="top" shrinkToFit="1"/>
    </xf>
    <xf numFmtId="1" fontId="4" fillId="3" borderId="10" xfId="0" applyNumberFormat="1" applyFont="1" applyFill="1" applyBorder="1" applyAlignment="1">
      <alignment horizontal="center" vertical="top" shrinkToFit="1"/>
    </xf>
    <xf numFmtId="0" fontId="0" fillId="4" borderId="8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5" fillId="0" borderId="8" xfId="0" applyFont="1" applyFill="1" applyBorder="1" applyAlignment="1">
      <alignment horizontal="right" vertical="top" wrapText="1" indent="1"/>
    </xf>
    <xf numFmtId="0" fontId="5" fillId="0" borderId="10" xfId="0" applyFont="1" applyFill="1" applyBorder="1" applyAlignment="1">
      <alignment horizontal="right" vertical="top" wrapText="1" indent="1"/>
    </xf>
    <xf numFmtId="0" fontId="5" fillId="0" borderId="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righ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left" vertical="center" wrapText="1" indent="4"/>
    </xf>
    <xf numFmtId="0" fontId="12" fillId="0" borderId="11" xfId="0" applyFont="1" applyFill="1" applyBorder="1" applyAlignment="1">
      <alignment horizontal="left" vertical="center" wrapText="1" indent="4"/>
    </xf>
    <xf numFmtId="0" fontId="12" fillId="0" borderId="5" xfId="0" applyFont="1" applyFill="1" applyBorder="1" applyAlignment="1">
      <alignment horizontal="left" vertical="center" wrapText="1" indent="4"/>
    </xf>
    <xf numFmtId="0" fontId="12" fillId="0" borderId="12" xfId="0" applyFont="1" applyFill="1" applyBorder="1" applyAlignment="1">
      <alignment horizontal="left" vertical="center" wrapText="1" indent="4"/>
    </xf>
    <xf numFmtId="0" fontId="12" fillId="0" borderId="0" xfId="0" applyFont="1" applyFill="1" applyBorder="1" applyAlignment="1">
      <alignment horizontal="left" vertical="center" wrapText="1" indent="4"/>
    </xf>
    <xf numFmtId="0" fontId="12" fillId="0" borderId="13" xfId="0" applyFont="1" applyFill="1" applyBorder="1" applyAlignment="1">
      <alignment horizontal="left" vertical="center" wrapText="1" indent="4"/>
    </xf>
    <xf numFmtId="0" fontId="12" fillId="0" borderId="6" xfId="0" applyFont="1" applyFill="1" applyBorder="1" applyAlignment="1">
      <alignment horizontal="left" vertical="center" wrapText="1" indent="4"/>
    </xf>
    <xf numFmtId="0" fontId="12" fillId="0" borderId="14" xfId="0" applyFont="1" applyFill="1" applyBorder="1" applyAlignment="1">
      <alignment horizontal="left" vertical="center" wrapText="1" indent="4"/>
    </xf>
    <xf numFmtId="0" fontId="12" fillId="0" borderId="7" xfId="0" applyFont="1" applyFill="1" applyBorder="1" applyAlignment="1">
      <alignment horizontal="left" vertical="center" wrapText="1" indent="4"/>
    </xf>
    <xf numFmtId="0" fontId="11" fillId="5" borderId="8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horizontal="left" vertical="top" wrapText="1"/>
    </xf>
    <xf numFmtId="0" fontId="11" fillId="5" borderId="10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top" wrapText="1"/>
    </xf>
    <xf numFmtId="0" fontId="11" fillId="6" borderId="9" xfId="0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right" vertical="top" wrapText="1"/>
    </xf>
    <xf numFmtId="0" fontId="12" fillId="6" borderId="10" xfId="0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/>
    </xf>
    <xf numFmtId="0" fontId="18" fillId="4" borderId="8" xfId="0" applyFont="1" applyFill="1" applyBorder="1" applyAlignment="1">
      <alignment horizontal="left" vertical="top" wrapText="1"/>
    </xf>
    <xf numFmtId="0" fontId="18" fillId="4" borderId="9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left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10" xfId="0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 indent="4"/>
    </xf>
    <xf numFmtId="0" fontId="12" fillId="0" borderId="9" xfId="0" applyFont="1" applyFill="1" applyBorder="1" applyAlignment="1">
      <alignment horizontal="left" vertical="center" wrapText="1" indent="4"/>
    </xf>
    <xf numFmtId="0" fontId="12" fillId="0" borderId="10" xfId="0" applyFont="1" applyFill="1" applyBorder="1" applyAlignment="1">
      <alignment horizontal="left" vertical="center" wrapText="1" indent="4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97529</xdr:rowOff>
    </xdr:from>
    <xdr:to>
      <xdr:col>2</xdr:col>
      <xdr:colOff>153178</xdr:colOff>
      <xdr:row>12</xdr:row>
      <xdr:rowOff>461985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3868" cy="46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9"/>
  <sheetViews>
    <sheetView tabSelected="1" topLeftCell="R67" zoomScale="191" workbookViewId="0">
      <selection activeCell="N3" sqref="N3"/>
    </sheetView>
  </sheetViews>
  <sheetFormatPr baseColWidth="10" defaultColWidth="9" defaultRowHeight="13" x14ac:dyDescent="0.15"/>
  <cols>
    <col min="1" max="1" width="4.796875" customWidth="1"/>
    <col min="2" max="2" width="2.796875" customWidth="1"/>
    <col min="3" max="3" width="22.3984375" customWidth="1"/>
    <col min="4" max="4" width="0.59765625" customWidth="1"/>
    <col min="5" max="5" width="4.59765625" customWidth="1"/>
    <col min="6" max="6" width="6.3984375" hidden="1" customWidth="1"/>
    <col min="7" max="7" width="8.796875" hidden="1" customWidth="1"/>
    <col min="8" max="8" width="1.59765625" hidden="1" customWidth="1"/>
    <col min="9" max="9" width="7.59765625" hidden="1" customWidth="1"/>
    <col min="10" max="10" width="6.3984375" hidden="1" customWidth="1"/>
    <col min="11" max="12" width="9.3984375" hidden="1" customWidth="1"/>
    <col min="13" max="13" width="6.796875" customWidth="1"/>
    <col min="14" max="15" width="9.3984375" customWidth="1"/>
    <col min="16" max="16" width="6.19921875" customWidth="1"/>
    <col min="17" max="17" width="9.3984375" customWidth="1"/>
    <col min="18" max="18" width="19.59765625" customWidth="1"/>
    <col min="19" max="19" width="9.3984375" customWidth="1"/>
    <col min="20" max="20" width="8.796875" customWidth="1"/>
    <col min="21" max="21" width="9.3984375" customWidth="1"/>
    <col min="22" max="22" width="16.796875" customWidth="1"/>
    <col min="23" max="23" width="2.59765625" customWidth="1"/>
  </cols>
  <sheetData>
    <row r="1" spans="1:23" ht="15" customHeight="1" x14ac:dyDescent="0.15">
      <c r="A1" s="72" t="s">
        <v>0</v>
      </c>
      <c r="B1" s="72"/>
      <c r="C1" s="72"/>
      <c r="D1" s="72"/>
    </row>
    <row r="2" spans="1:23" ht="12" customHeight="1" x14ac:dyDescent="0.15">
      <c r="A2" s="72" t="s">
        <v>1</v>
      </c>
      <c r="B2" s="72"/>
      <c r="C2" s="72"/>
      <c r="D2" s="72"/>
    </row>
    <row r="3" spans="1:23" ht="12" customHeight="1" x14ac:dyDescent="0.15">
      <c r="A3" s="73" t="s">
        <v>127</v>
      </c>
      <c r="B3" s="74"/>
      <c r="C3" s="74"/>
      <c r="D3" s="74"/>
    </row>
    <row r="4" spans="1:23" ht="8.25" customHeight="1" x14ac:dyDescent="0.15">
      <c r="A4" s="75" t="s">
        <v>2</v>
      </c>
      <c r="B4" s="75"/>
      <c r="C4" s="75"/>
      <c r="D4" s="75"/>
      <c r="E4" s="75"/>
      <c r="F4" s="75"/>
      <c r="G4" s="75"/>
      <c r="H4" s="75"/>
    </row>
    <row r="5" spans="1:23" ht="8.25" customHeight="1" x14ac:dyDescent="0.15">
      <c r="A5" s="75" t="s">
        <v>3</v>
      </c>
      <c r="B5" s="75"/>
      <c r="C5" s="75"/>
      <c r="D5" s="75"/>
      <c r="E5" s="75"/>
      <c r="F5" s="75"/>
      <c r="G5" s="75"/>
      <c r="H5" s="75"/>
    </row>
    <row r="6" spans="1:23" ht="6.75" customHeight="1" x14ac:dyDescent="0.15">
      <c r="A6" s="76" t="s">
        <v>126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1:23" ht="28.25" customHeight="1" x14ac:dyDescent="0.15">
      <c r="A7" s="77" t="s">
        <v>4</v>
      </c>
      <c r="B7" s="77" t="s">
        <v>5</v>
      </c>
      <c r="C7" s="79" t="s">
        <v>6</v>
      </c>
      <c r="D7" s="81" t="s">
        <v>7</v>
      </c>
      <c r="E7" s="82"/>
      <c r="F7" s="85" t="s">
        <v>8</v>
      </c>
      <c r="G7" s="86"/>
      <c r="H7" s="86"/>
      <c r="I7" s="87"/>
      <c r="J7" s="85" t="s">
        <v>9</v>
      </c>
      <c r="K7" s="86"/>
      <c r="L7" s="87"/>
      <c r="M7" s="88" t="s">
        <v>10</v>
      </c>
      <c r="N7" s="89"/>
      <c r="O7" s="90"/>
      <c r="P7" s="85" t="s">
        <v>11</v>
      </c>
      <c r="Q7" s="86"/>
      <c r="R7" s="87"/>
      <c r="S7" s="91" t="s">
        <v>12</v>
      </c>
      <c r="T7" s="92"/>
      <c r="U7" s="93"/>
      <c r="V7" s="94" t="s">
        <v>13</v>
      </c>
    </row>
    <row r="8" spans="1:23" ht="16.25" customHeight="1" x14ac:dyDescent="0.15">
      <c r="A8" s="78"/>
      <c r="B8" s="78"/>
      <c r="C8" s="80"/>
      <c r="D8" s="83"/>
      <c r="E8" s="84"/>
      <c r="F8" s="1" t="s">
        <v>14</v>
      </c>
      <c r="G8" s="2" t="s">
        <v>15</v>
      </c>
      <c r="H8" s="96" t="s">
        <v>16</v>
      </c>
      <c r="I8" s="97"/>
      <c r="J8" s="1" t="s">
        <v>14</v>
      </c>
      <c r="K8" s="2" t="s">
        <v>15</v>
      </c>
      <c r="L8" s="1" t="s">
        <v>17</v>
      </c>
      <c r="M8" s="1" t="s">
        <v>14</v>
      </c>
      <c r="N8" s="2" t="s">
        <v>15</v>
      </c>
      <c r="O8" s="1" t="s">
        <v>18</v>
      </c>
      <c r="P8" s="1" t="s">
        <v>14</v>
      </c>
      <c r="Q8" s="2" t="s">
        <v>15</v>
      </c>
      <c r="R8" s="3" t="s">
        <v>19</v>
      </c>
      <c r="S8" s="1" t="s">
        <v>20</v>
      </c>
      <c r="T8" s="1" t="s">
        <v>21</v>
      </c>
      <c r="U8" s="4" t="s">
        <v>22</v>
      </c>
      <c r="V8" s="95"/>
    </row>
    <row r="9" spans="1:23" ht="6.75" customHeight="1" x14ac:dyDescent="0.15">
      <c r="A9" s="5" t="s">
        <v>23</v>
      </c>
      <c r="B9" s="6">
        <v>1</v>
      </c>
      <c r="C9" s="6">
        <v>2</v>
      </c>
      <c r="D9" s="98">
        <v>3</v>
      </c>
      <c r="E9" s="99"/>
      <c r="F9" s="6">
        <v>4</v>
      </c>
      <c r="G9" s="6">
        <v>5</v>
      </c>
      <c r="H9" s="100">
        <v>6</v>
      </c>
      <c r="I9" s="101"/>
      <c r="J9" s="6">
        <v>5</v>
      </c>
      <c r="K9" s="6">
        <v>6</v>
      </c>
      <c r="L9" s="6">
        <v>7</v>
      </c>
      <c r="M9" s="6">
        <v>8</v>
      </c>
      <c r="N9" s="6">
        <v>9</v>
      </c>
      <c r="O9" s="6">
        <v>10</v>
      </c>
      <c r="P9" s="6">
        <v>11</v>
      </c>
      <c r="Q9" s="6">
        <v>12</v>
      </c>
      <c r="R9" s="6">
        <v>13</v>
      </c>
      <c r="S9" s="6">
        <v>14</v>
      </c>
      <c r="T9" s="6">
        <v>15</v>
      </c>
      <c r="U9" s="6">
        <v>16</v>
      </c>
      <c r="V9" s="6">
        <v>11</v>
      </c>
    </row>
    <row r="10" spans="1:23" ht="8.25" customHeight="1" x14ac:dyDescent="0.15">
      <c r="A10" s="7" t="s">
        <v>24</v>
      </c>
      <c r="B10" s="7" t="s">
        <v>25</v>
      </c>
      <c r="C10" s="8" t="s">
        <v>26</v>
      </c>
      <c r="D10" s="102"/>
      <c r="E10" s="103"/>
      <c r="F10" s="9"/>
      <c r="G10" s="9"/>
      <c r="H10" s="102"/>
      <c r="I10" s="10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3" ht="12.75" customHeight="1" x14ac:dyDescent="0.15">
      <c r="A11" s="10" t="s">
        <v>27</v>
      </c>
      <c r="B11" s="11">
        <v>1</v>
      </c>
      <c r="C11" s="12" t="s">
        <v>28</v>
      </c>
      <c r="D11" s="104" t="s">
        <v>29</v>
      </c>
      <c r="E11" s="105"/>
      <c r="F11" s="13"/>
      <c r="G11" s="13"/>
      <c r="H11" s="106" t="s">
        <v>30</v>
      </c>
      <c r="I11" s="107"/>
      <c r="J11" s="13"/>
      <c r="K11" s="13"/>
      <c r="L11" s="14" t="s">
        <v>30</v>
      </c>
      <c r="M11" s="13"/>
      <c r="N11" s="13"/>
      <c r="O11" s="14">
        <v>302022.36</v>
      </c>
      <c r="P11" s="13"/>
      <c r="Q11" s="13"/>
      <c r="R11" s="14">
        <f>R69</f>
        <v>301882.36</v>
      </c>
      <c r="S11" s="14">
        <f>O11</f>
        <v>302022.36</v>
      </c>
      <c r="T11" s="14">
        <f>R11</f>
        <v>301882.36</v>
      </c>
      <c r="U11" s="14">
        <f>S11-T11</f>
        <v>140</v>
      </c>
      <c r="V11" s="13"/>
    </row>
    <row r="12" spans="1:23" ht="8.25" customHeight="1" x14ac:dyDescent="0.15">
      <c r="A12" s="108" t="s">
        <v>31</v>
      </c>
      <c r="B12" s="109"/>
      <c r="C12" s="110"/>
      <c r="D12" s="102"/>
      <c r="E12" s="103"/>
      <c r="F12" s="9"/>
      <c r="G12" s="9"/>
      <c r="H12" s="111" t="s">
        <v>32</v>
      </c>
      <c r="I12" s="112"/>
      <c r="J12" s="9"/>
      <c r="K12" s="9"/>
      <c r="L12" s="15" t="s">
        <v>32</v>
      </c>
      <c r="M12" s="9"/>
      <c r="N12" s="9"/>
      <c r="O12" s="15">
        <f>O11</f>
        <v>302022.36</v>
      </c>
      <c r="P12" s="9"/>
      <c r="Q12" s="9"/>
      <c r="R12" s="15">
        <f>R11</f>
        <v>301882.36</v>
      </c>
      <c r="S12" s="15">
        <f>S11</f>
        <v>302022.36</v>
      </c>
      <c r="T12" s="15">
        <f>T11</f>
        <v>301882.36</v>
      </c>
      <c r="U12" s="15">
        <f>S12-T12</f>
        <v>140</v>
      </c>
      <c r="V12" s="9"/>
    </row>
    <row r="13" spans="1:23" ht="37" customHeight="1" x14ac:dyDescent="0.15">
      <c r="D13" s="151"/>
      <c r="E13" s="151"/>
    </row>
    <row r="14" spans="1:23" ht="8.25" customHeight="1" x14ac:dyDescent="0.15">
      <c r="A14" s="8" t="s">
        <v>24</v>
      </c>
      <c r="B14" s="15" t="s">
        <v>33</v>
      </c>
      <c r="C14" s="8" t="s">
        <v>34</v>
      </c>
      <c r="D14" s="102"/>
      <c r="E14" s="103"/>
      <c r="F14" s="9"/>
      <c r="G14" s="9"/>
      <c r="H14" s="102"/>
      <c r="I14" s="10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3" ht="12" customHeight="1" x14ac:dyDescent="0.15">
      <c r="A15" s="16" t="s">
        <v>27</v>
      </c>
      <c r="B15" s="17">
        <v>1</v>
      </c>
      <c r="C15" s="113" t="s">
        <v>35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</row>
    <row r="16" spans="1:23" ht="12.75" customHeight="1" x14ac:dyDescent="0.15">
      <c r="A16" s="16" t="s">
        <v>36</v>
      </c>
      <c r="B16" s="18">
        <v>1.1000000000000001</v>
      </c>
      <c r="C16" s="113" t="s">
        <v>37</v>
      </c>
      <c r="D16" s="114"/>
      <c r="E16" s="114"/>
      <c r="F16" s="114"/>
      <c r="G16" s="115"/>
      <c r="H16" s="118" t="s">
        <v>38</v>
      </c>
      <c r="I16" s="119"/>
      <c r="J16" s="116"/>
      <c r="K16" s="117"/>
      <c r="L16" s="19" t="s">
        <v>38</v>
      </c>
      <c r="M16" s="116"/>
      <c r="N16" s="117"/>
      <c r="O16" s="19">
        <f>O17</f>
        <v>14100</v>
      </c>
      <c r="P16" s="116"/>
      <c r="Q16" s="117"/>
      <c r="R16" s="19">
        <f>R17</f>
        <v>14100</v>
      </c>
      <c r="S16" s="19">
        <f>S17</f>
        <v>14100</v>
      </c>
      <c r="T16" s="19">
        <f>T17</f>
        <v>14100</v>
      </c>
      <c r="U16" s="19">
        <f>S16-T16</f>
        <v>0</v>
      </c>
      <c r="V16" s="20"/>
    </row>
    <row r="17" spans="1:22" ht="77" customHeight="1" x14ac:dyDescent="0.15">
      <c r="A17" s="21" t="s">
        <v>39</v>
      </c>
      <c r="B17" s="22" t="s">
        <v>40</v>
      </c>
      <c r="C17" s="71" t="s">
        <v>45</v>
      </c>
      <c r="D17" s="106" t="s">
        <v>41</v>
      </c>
      <c r="E17" s="107"/>
      <c r="F17" s="13"/>
      <c r="G17" s="13"/>
      <c r="H17" s="106" t="s">
        <v>30</v>
      </c>
      <c r="I17" s="107"/>
      <c r="J17" s="13"/>
      <c r="K17" s="13"/>
      <c r="L17" s="14" t="s">
        <v>30</v>
      </c>
      <c r="M17" s="25">
        <v>3</v>
      </c>
      <c r="N17" s="25">
        <v>4700</v>
      </c>
      <c r="O17" s="14">
        <f>M17*N17</f>
        <v>14100</v>
      </c>
      <c r="P17" s="66">
        <v>3</v>
      </c>
      <c r="Q17" s="66">
        <v>4700</v>
      </c>
      <c r="R17" s="69">
        <f>P17*Q17</f>
        <v>14100</v>
      </c>
      <c r="S17" s="69">
        <f>O17</f>
        <v>14100</v>
      </c>
      <c r="T17" s="69">
        <f>R17</f>
        <v>14100</v>
      </c>
      <c r="U17" s="14">
        <f>S17-T17</f>
        <v>0</v>
      </c>
      <c r="V17" s="23" t="s">
        <v>108</v>
      </c>
    </row>
    <row r="18" spans="1:22" ht="12.75" customHeight="1" thickBot="1" x14ac:dyDescent="0.2">
      <c r="A18" s="16" t="s">
        <v>36</v>
      </c>
      <c r="B18" s="18">
        <v>1.2</v>
      </c>
      <c r="C18" s="113" t="s">
        <v>42</v>
      </c>
      <c r="D18" s="114"/>
      <c r="E18" s="114"/>
      <c r="F18" s="114"/>
      <c r="G18" s="115"/>
      <c r="H18" s="116"/>
      <c r="I18" s="117"/>
      <c r="J18" s="116"/>
      <c r="K18" s="117"/>
      <c r="L18" s="20"/>
      <c r="M18" s="116"/>
      <c r="N18" s="117"/>
      <c r="O18" s="19">
        <f>O19+O20+O21</f>
        <v>88500</v>
      </c>
      <c r="P18" s="116"/>
      <c r="Q18" s="117"/>
      <c r="R18" s="19">
        <f>R19+R20+R21</f>
        <v>88500</v>
      </c>
      <c r="S18" s="19">
        <f>S19+S20+S21</f>
        <v>88500</v>
      </c>
      <c r="T18" s="19">
        <f>T19+T20+T21</f>
        <v>88500</v>
      </c>
      <c r="U18" s="19">
        <f>S18-T18</f>
        <v>0</v>
      </c>
      <c r="V18" s="20"/>
    </row>
    <row r="19" spans="1:22" ht="63" customHeight="1" x14ac:dyDescent="0.15">
      <c r="A19" s="31" t="s">
        <v>56</v>
      </c>
      <c r="B19" s="32" t="s">
        <v>57</v>
      </c>
      <c r="C19" s="26" t="s">
        <v>46</v>
      </c>
      <c r="D19" s="120" t="s">
        <v>58</v>
      </c>
      <c r="E19" s="121"/>
      <c r="F19" s="122" t="s">
        <v>59</v>
      </c>
      <c r="G19" s="123"/>
      <c r="H19" s="123"/>
      <c r="I19" s="124"/>
      <c r="J19" s="122" t="s">
        <v>59</v>
      </c>
      <c r="K19" s="123"/>
      <c r="L19" s="124"/>
      <c r="M19" s="33">
        <v>3</v>
      </c>
      <c r="N19" s="33">
        <v>14000</v>
      </c>
      <c r="O19" s="34">
        <f>M19*N19</f>
        <v>42000</v>
      </c>
      <c r="P19" s="66">
        <v>3</v>
      </c>
      <c r="Q19" s="66">
        <v>14000</v>
      </c>
      <c r="R19" s="67">
        <f>P19*Q19</f>
        <v>42000</v>
      </c>
      <c r="S19" s="67">
        <f>O19</f>
        <v>42000</v>
      </c>
      <c r="T19" s="67">
        <f>R19</f>
        <v>42000</v>
      </c>
      <c r="U19" s="34">
        <f>S19-T19</f>
        <v>0</v>
      </c>
      <c r="V19" s="23" t="s">
        <v>109</v>
      </c>
    </row>
    <row r="20" spans="1:22" ht="67" customHeight="1" x14ac:dyDescent="0.15">
      <c r="A20" s="31" t="s">
        <v>56</v>
      </c>
      <c r="B20" s="32" t="s">
        <v>60</v>
      </c>
      <c r="C20" s="27" t="s">
        <v>47</v>
      </c>
      <c r="D20" s="120" t="s">
        <v>58</v>
      </c>
      <c r="E20" s="121"/>
      <c r="F20" s="125"/>
      <c r="G20" s="126"/>
      <c r="H20" s="126"/>
      <c r="I20" s="127"/>
      <c r="J20" s="125"/>
      <c r="K20" s="126"/>
      <c r="L20" s="127"/>
      <c r="M20" s="33">
        <v>3</v>
      </c>
      <c r="N20" s="33">
        <v>14000</v>
      </c>
      <c r="O20" s="34">
        <f>M20*N20</f>
        <v>42000</v>
      </c>
      <c r="P20" s="66">
        <v>3</v>
      </c>
      <c r="Q20" s="66">
        <v>14000</v>
      </c>
      <c r="R20" s="67">
        <f t="shared" ref="R20:R21" si="0">P20*Q20</f>
        <v>42000</v>
      </c>
      <c r="S20" s="67">
        <f t="shared" ref="S20:S21" si="1">O20</f>
        <v>42000</v>
      </c>
      <c r="T20" s="67">
        <f>R20</f>
        <v>42000</v>
      </c>
      <c r="U20" s="34">
        <f t="shared" ref="U20:U21" si="2">S20-T20</f>
        <v>0</v>
      </c>
      <c r="V20" s="23" t="s">
        <v>113</v>
      </c>
    </row>
    <row r="21" spans="1:22" ht="37" customHeight="1" x14ac:dyDescent="0.15">
      <c r="A21" s="31" t="s">
        <v>56</v>
      </c>
      <c r="B21" s="32" t="s">
        <v>62</v>
      </c>
      <c r="C21" s="28" t="s">
        <v>111</v>
      </c>
      <c r="D21" s="120" t="s">
        <v>58</v>
      </c>
      <c r="E21" s="121"/>
      <c r="F21" s="128"/>
      <c r="G21" s="129"/>
      <c r="H21" s="129"/>
      <c r="I21" s="130"/>
      <c r="J21" s="128"/>
      <c r="K21" s="129"/>
      <c r="L21" s="130"/>
      <c r="M21" s="33">
        <v>3</v>
      </c>
      <c r="N21" s="33">
        <v>1500</v>
      </c>
      <c r="O21" s="34">
        <f>M21*N21</f>
        <v>4500</v>
      </c>
      <c r="P21" s="66">
        <v>3</v>
      </c>
      <c r="Q21" s="66">
        <v>1500</v>
      </c>
      <c r="R21" s="67">
        <f t="shared" si="0"/>
        <v>4500</v>
      </c>
      <c r="S21" s="67">
        <f t="shared" si="1"/>
        <v>4500</v>
      </c>
      <c r="T21" s="67">
        <f>R21</f>
        <v>4500</v>
      </c>
      <c r="U21" s="34">
        <f t="shared" si="2"/>
        <v>0</v>
      </c>
      <c r="V21" s="23" t="s">
        <v>110</v>
      </c>
    </row>
    <row r="22" spans="1:22" ht="12.75" customHeight="1" thickBot="1" x14ac:dyDescent="0.2">
      <c r="A22" s="35" t="s">
        <v>63</v>
      </c>
      <c r="B22" s="36">
        <v>1.3</v>
      </c>
      <c r="C22" s="131" t="s">
        <v>64</v>
      </c>
      <c r="D22" s="132"/>
      <c r="E22" s="132"/>
      <c r="F22" s="132"/>
      <c r="G22" s="133"/>
      <c r="H22" s="134"/>
      <c r="I22" s="135"/>
      <c r="J22" s="134"/>
      <c r="K22" s="135"/>
      <c r="L22" s="37"/>
      <c r="M22" s="134"/>
      <c r="N22" s="135"/>
      <c r="O22" s="38">
        <f>O23+O24+O25</f>
        <v>106500</v>
      </c>
      <c r="P22" s="134"/>
      <c r="Q22" s="135"/>
      <c r="R22" s="38">
        <f>R23+R24+R25</f>
        <v>118500</v>
      </c>
      <c r="S22" s="38">
        <f>S23+S24+S25</f>
        <v>106500</v>
      </c>
      <c r="T22" s="38">
        <f>T23+T24+T25</f>
        <v>118500</v>
      </c>
      <c r="U22" s="38">
        <f>U23+U24+U25</f>
        <v>-12000</v>
      </c>
      <c r="V22" s="37"/>
    </row>
    <row r="23" spans="1:22" ht="26" customHeight="1" x14ac:dyDescent="0.15">
      <c r="A23" s="31" t="s">
        <v>56</v>
      </c>
      <c r="B23" s="32" t="s">
        <v>65</v>
      </c>
      <c r="C23" s="29" t="s">
        <v>48</v>
      </c>
      <c r="D23" s="120" t="s">
        <v>58</v>
      </c>
      <c r="E23" s="121"/>
      <c r="F23" s="122" t="s">
        <v>59</v>
      </c>
      <c r="G23" s="123"/>
      <c r="H23" s="123"/>
      <c r="I23" s="124"/>
      <c r="J23" s="122" t="s">
        <v>59</v>
      </c>
      <c r="K23" s="123"/>
      <c r="L23" s="124"/>
      <c r="M23" s="33">
        <v>3</v>
      </c>
      <c r="N23" s="33">
        <v>7500</v>
      </c>
      <c r="O23" s="34">
        <f>M23*N23</f>
        <v>22500</v>
      </c>
      <c r="P23" s="25">
        <v>3</v>
      </c>
      <c r="Q23" s="25">
        <v>11500</v>
      </c>
      <c r="R23" s="34">
        <f>P23*Q23</f>
        <v>34500</v>
      </c>
      <c r="S23" s="34">
        <f>O23</f>
        <v>22500</v>
      </c>
      <c r="T23" s="34">
        <f>R23</f>
        <v>34500</v>
      </c>
      <c r="U23" s="34">
        <f>S23-T23</f>
        <v>-12000</v>
      </c>
      <c r="V23" s="23" t="s">
        <v>112</v>
      </c>
    </row>
    <row r="24" spans="1:22" ht="77" customHeight="1" x14ac:dyDescent="0.15">
      <c r="A24" s="31" t="s">
        <v>56</v>
      </c>
      <c r="B24" s="32" t="s">
        <v>66</v>
      </c>
      <c r="C24" s="30" t="s">
        <v>49</v>
      </c>
      <c r="D24" s="120" t="s">
        <v>58</v>
      </c>
      <c r="E24" s="121"/>
      <c r="F24" s="125"/>
      <c r="G24" s="126"/>
      <c r="H24" s="126"/>
      <c r="I24" s="127"/>
      <c r="J24" s="125"/>
      <c r="K24" s="126"/>
      <c r="L24" s="127"/>
      <c r="M24" s="33">
        <v>3</v>
      </c>
      <c r="N24" s="33">
        <v>14000</v>
      </c>
      <c r="O24" s="34">
        <f>M24*N24</f>
        <v>42000</v>
      </c>
      <c r="P24" s="66">
        <v>3</v>
      </c>
      <c r="Q24" s="66">
        <v>14000</v>
      </c>
      <c r="R24" s="67">
        <f t="shared" ref="R24:R25" si="3">P24*Q24</f>
        <v>42000</v>
      </c>
      <c r="S24" s="67">
        <f t="shared" ref="S24:S25" si="4">O24</f>
        <v>42000</v>
      </c>
      <c r="T24" s="67">
        <f t="shared" ref="T24:T25" si="5">R24</f>
        <v>42000</v>
      </c>
      <c r="U24" s="34">
        <f t="shared" ref="U24:U25" si="6">S24-T24</f>
        <v>0</v>
      </c>
      <c r="V24" s="23" t="s">
        <v>114</v>
      </c>
    </row>
    <row r="25" spans="1:22" ht="38" customHeight="1" x14ac:dyDescent="0.15">
      <c r="A25" s="31" t="s">
        <v>56</v>
      </c>
      <c r="B25" s="32" t="s">
        <v>67</v>
      </c>
      <c r="C25" s="30" t="s">
        <v>50</v>
      </c>
      <c r="D25" s="120" t="s">
        <v>58</v>
      </c>
      <c r="E25" s="121"/>
      <c r="F25" s="128"/>
      <c r="G25" s="129"/>
      <c r="H25" s="129"/>
      <c r="I25" s="130"/>
      <c r="J25" s="128"/>
      <c r="K25" s="129"/>
      <c r="L25" s="130"/>
      <c r="M25" s="33">
        <v>3</v>
      </c>
      <c r="N25" s="33">
        <v>14000</v>
      </c>
      <c r="O25" s="34">
        <f>M25*N25</f>
        <v>42000</v>
      </c>
      <c r="P25" s="66">
        <v>3</v>
      </c>
      <c r="Q25" s="66">
        <v>14000</v>
      </c>
      <c r="R25" s="67">
        <f t="shared" si="3"/>
        <v>42000</v>
      </c>
      <c r="S25" s="67">
        <f t="shared" si="4"/>
        <v>42000</v>
      </c>
      <c r="T25" s="67">
        <f t="shared" si="5"/>
        <v>42000</v>
      </c>
      <c r="U25" s="34">
        <f t="shared" si="6"/>
        <v>0</v>
      </c>
      <c r="V25" s="23" t="s">
        <v>115</v>
      </c>
    </row>
    <row r="26" spans="1:22" ht="12" customHeight="1" x14ac:dyDescent="0.15">
      <c r="A26" s="136" t="s">
        <v>68</v>
      </c>
      <c r="B26" s="137"/>
      <c r="C26" s="138"/>
      <c r="D26" s="139"/>
      <c r="E26" s="140"/>
      <c r="F26" s="39"/>
      <c r="G26" s="39"/>
      <c r="H26" s="141" t="s">
        <v>61</v>
      </c>
      <c r="I26" s="142"/>
      <c r="J26" s="39"/>
      <c r="K26" s="39"/>
      <c r="L26" s="40" t="s">
        <v>61</v>
      </c>
      <c r="M26" s="39"/>
      <c r="N26" s="39"/>
      <c r="O26" s="40">
        <f>O22+O18+O16</f>
        <v>209100</v>
      </c>
      <c r="P26" s="39"/>
      <c r="Q26" s="39"/>
      <c r="R26" s="40">
        <f>R22+R18+R16</f>
        <v>221100</v>
      </c>
      <c r="S26" s="40">
        <f>S22+S18+S16</f>
        <v>209100</v>
      </c>
      <c r="T26" s="40">
        <f>T22+T18+T16</f>
        <v>221100</v>
      </c>
      <c r="U26" s="40">
        <f>U16+U18+U22</f>
        <v>-12000</v>
      </c>
      <c r="V26" s="39"/>
    </row>
    <row r="27" spans="1:22" ht="12" customHeight="1" x14ac:dyDescent="0.15">
      <c r="A27" s="35" t="s">
        <v>69</v>
      </c>
      <c r="B27" s="41">
        <v>2</v>
      </c>
      <c r="C27" s="131" t="s">
        <v>70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</row>
    <row r="28" spans="1:22" ht="34" customHeight="1" x14ac:dyDescent="0.15">
      <c r="A28" s="31" t="s">
        <v>56</v>
      </c>
      <c r="B28" s="42">
        <v>2.1</v>
      </c>
      <c r="C28" s="43" t="s">
        <v>51</v>
      </c>
      <c r="D28" s="143"/>
      <c r="E28" s="144"/>
      <c r="F28" s="23"/>
      <c r="G28" s="44" t="s">
        <v>71</v>
      </c>
      <c r="H28" s="120" t="s">
        <v>61</v>
      </c>
      <c r="I28" s="121"/>
      <c r="J28" s="23"/>
      <c r="K28" s="44" t="s">
        <v>71</v>
      </c>
      <c r="L28" s="34" t="s">
        <v>61</v>
      </c>
      <c r="M28" s="45">
        <v>14100</v>
      </c>
      <c r="N28" s="44" t="s">
        <v>71</v>
      </c>
      <c r="O28" s="34">
        <f>M28*N28</f>
        <v>3102</v>
      </c>
      <c r="P28" s="66">
        <v>14100</v>
      </c>
      <c r="Q28" s="68" t="s">
        <v>71</v>
      </c>
      <c r="R28" s="67">
        <f>Q28*P28</f>
        <v>3102</v>
      </c>
      <c r="S28" s="67">
        <f>O28</f>
        <v>3102</v>
      </c>
      <c r="T28" s="67">
        <f>R28</f>
        <v>3102</v>
      </c>
      <c r="U28" s="34">
        <f>S28-T28</f>
        <v>0</v>
      </c>
      <c r="V28" s="64" t="s">
        <v>116</v>
      </c>
    </row>
    <row r="29" spans="1:22" ht="38" customHeight="1" x14ac:dyDescent="0.15">
      <c r="A29" s="31" t="s">
        <v>56</v>
      </c>
      <c r="B29" s="42">
        <v>2.2000000000000002</v>
      </c>
      <c r="C29" s="43" t="s">
        <v>72</v>
      </c>
      <c r="D29" s="143"/>
      <c r="E29" s="144"/>
      <c r="F29" s="23"/>
      <c r="G29" s="44" t="s">
        <v>71</v>
      </c>
      <c r="H29" s="120" t="s">
        <v>61</v>
      </c>
      <c r="I29" s="121"/>
      <c r="J29" s="23"/>
      <c r="K29" s="44" t="s">
        <v>71</v>
      </c>
      <c r="L29" s="34" t="s">
        <v>61</v>
      </c>
      <c r="M29" s="45">
        <v>88500</v>
      </c>
      <c r="N29" s="44" t="s">
        <v>71</v>
      </c>
      <c r="O29" s="34">
        <f>M29*N29</f>
        <v>19470</v>
      </c>
      <c r="P29" s="66">
        <v>88500</v>
      </c>
      <c r="Q29" s="68" t="s">
        <v>71</v>
      </c>
      <c r="R29" s="67">
        <f>P29*Q29</f>
        <v>19470</v>
      </c>
      <c r="S29" s="67">
        <f>O29</f>
        <v>19470</v>
      </c>
      <c r="T29" s="67">
        <f>R29</f>
        <v>19470</v>
      </c>
      <c r="U29" s="34">
        <f>S29-T29</f>
        <v>0</v>
      </c>
      <c r="V29" s="64" t="s">
        <v>117</v>
      </c>
    </row>
    <row r="30" spans="1:22" ht="12" customHeight="1" x14ac:dyDescent="0.15">
      <c r="A30" s="136" t="s">
        <v>73</v>
      </c>
      <c r="B30" s="137"/>
      <c r="C30" s="137"/>
      <c r="D30" s="137"/>
      <c r="E30" s="138"/>
      <c r="F30" s="39"/>
      <c r="G30" s="39"/>
      <c r="H30" s="141" t="s">
        <v>61</v>
      </c>
      <c r="I30" s="142"/>
      <c r="J30" s="39"/>
      <c r="K30" s="39"/>
      <c r="L30" s="40" t="s">
        <v>61</v>
      </c>
      <c r="M30" s="39"/>
      <c r="N30" s="39"/>
      <c r="O30" s="40">
        <f>O28+O29</f>
        <v>22572</v>
      </c>
      <c r="P30" s="39"/>
      <c r="Q30" s="39"/>
      <c r="R30" s="40">
        <f>R28+R29</f>
        <v>22572</v>
      </c>
      <c r="S30" s="40">
        <f>S28+S29</f>
        <v>22572</v>
      </c>
      <c r="T30" s="40">
        <f>T28+T29</f>
        <v>22572</v>
      </c>
      <c r="U30" s="40" t="s">
        <v>61</v>
      </c>
      <c r="V30" s="39"/>
    </row>
    <row r="31" spans="1:22" ht="12" customHeight="1" x14ac:dyDescent="0.15">
      <c r="A31" s="35" t="s">
        <v>69</v>
      </c>
      <c r="B31" s="41">
        <v>3</v>
      </c>
      <c r="C31" s="131" t="s">
        <v>74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3"/>
    </row>
    <row r="32" spans="1:22" ht="42" customHeight="1" x14ac:dyDescent="0.15">
      <c r="A32" s="31" t="s">
        <v>56</v>
      </c>
      <c r="B32" s="42">
        <v>3.1</v>
      </c>
      <c r="C32" s="43" t="s">
        <v>52</v>
      </c>
      <c r="D32" s="120" t="s">
        <v>58</v>
      </c>
      <c r="E32" s="121"/>
      <c r="F32" s="23"/>
      <c r="G32" s="23"/>
      <c r="H32" s="120" t="s">
        <v>61</v>
      </c>
      <c r="I32" s="121"/>
      <c r="J32" s="23"/>
      <c r="K32" s="23"/>
      <c r="L32" s="34" t="s">
        <v>61</v>
      </c>
      <c r="M32" s="33">
        <v>5</v>
      </c>
      <c r="N32" s="33">
        <v>1897.74</v>
      </c>
      <c r="O32" s="34">
        <f>M32*N32</f>
        <v>9488.7000000000007</v>
      </c>
      <c r="P32" s="66">
        <v>5</v>
      </c>
      <c r="Q32" s="66">
        <v>1937.6759999999999</v>
      </c>
      <c r="R32" s="67">
        <f>P32*Q32</f>
        <v>9688.3799999999992</v>
      </c>
      <c r="S32" s="67">
        <f>O32</f>
        <v>9488.7000000000007</v>
      </c>
      <c r="T32" s="67">
        <f>R32</f>
        <v>9688.3799999999992</v>
      </c>
      <c r="U32" s="34">
        <f>S32-T32</f>
        <v>-199.67999999999847</v>
      </c>
      <c r="V32" s="23" t="s">
        <v>118</v>
      </c>
    </row>
    <row r="33" spans="1:22" ht="12" customHeight="1" x14ac:dyDescent="0.15">
      <c r="A33" s="31" t="s">
        <v>56</v>
      </c>
      <c r="B33" s="42">
        <v>3.2</v>
      </c>
      <c r="C33" s="43" t="s">
        <v>75</v>
      </c>
      <c r="D33" s="120" t="s">
        <v>58</v>
      </c>
      <c r="E33" s="121"/>
      <c r="F33" s="23"/>
      <c r="G33" s="23"/>
      <c r="H33" s="120" t="s">
        <v>61</v>
      </c>
      <c r="I33" s="121"/>
      <c r="J33" s="23"/>
      <c r="K33" s="23"/>
      <c r="L33" s="34" t="s">
        <v>61</v>
      </c>
      <c r="M33" s="23"/>
      <c r="N33" s="23"/>
      <c r="O33" s="63"/>
      <c r="P33" s="23"/>
      <c r="Q33" s="23"/>
      <c r="R33" s="34">
        <f t="shared" ref="R33:R34" si="7">P33*Q33</f>
        <v>0</v>
      </c>
      <c r="S33" s="34">
        <f t="shared" ref="S33:S34" si="8">O33</f>
        <v>0</v>
      </c>
      <c r="T33" s="34">
        <f t="shared" ref="T33:T34" si="9">R33</f>
        <v>0</v>
      </c>
      <c r="U33" s="34">
        <f t="shared" ref="U33:U34" si="10">S33-T33</f>
        <v>0</v>
      </c>
      <c r="V33" s="23"/>
    </row>
    <row r="34" spans="1:22" ht="13.5" customHeight="1" x14ac:dyDescent="0.15">
      <c r="A34" s="31" t="s">
        <v>56</v>
      </c>
      <c r="B34" s="42">
        <v>3.3</v>
      </c>
      <c r="C34" s="46" t="s">
        <v>76</v>
      </c>
      <c r="D34" s="120" t="s">
        <v>58</v>
      </c>
      <c r="E34" s="121"/>
      <c r="F34" s="23"/>
      <c r="G34" s="23"/>
      <c r="H34" s="120" t="s">
        <v>61</v>
      </c>
      <c r="I34" s="121"/>
      <c r="J34" s="23"/>
      <c r="K34" s="23"/>
      <c r="L34" s="34" t="s">
        <v>61</v>
      </c>
      <c r="M34" s="23"/>
      <c r="N34" s="23"/>
      <c r="O34" s="34"/>
      <c r="P34" s="23"/>
      <c r="Q34" s="23"/>
      <c r="R34" s="34">
        <f t="shared" si="7"/>
        <v>0</v>
      </c>
      <c r="S34" s="34">
        <f t="shared" si="8"/>
        <v>0</v>
      </c>
      <c r="T34" s="34">
        <f t="shared" si="9"/>
        <v>0</v>
      </c>
      <c r="U34" s="34">
        <f t="shared" si="10"/>
        <v>0</v>
      </c>
      <c r="V34" s="23"/>
    </row>
    <row r="35" spans="1:22" ht="12" customHeight="1" x14ac:dyDescent="0.15">
      <c r="A35" s="136" t="s">
        <v>77</v>
      </c>
      <c r="B35" s="137"/>
      <c r="C35" s="138"/>
      <c r="D35" s="139"/>
      <c r="E35" s="140"/>
      <c r="F35" s="39"/>
      <c r="G35" s="39"/>
      <c r="H35" s="141" t="s">
        <v>61</v>
      </c>
      <c r="I35" s="142"/>
      <c r="J35" s="39"/>
      <c r="K35" s="39"/>
      <c r="L35" s="40" t="s">
        <v>61</v>
      </c>
      <c r="M35" s="39"/>
      <c r="N35" s="39"/>
      <c r="O35" s="40">
        <f>O32</f>
        <v>9488.7000000000007</v>
      </c>
      <c r="P35" s="39"/>
      <c r="Q35" s="39"/>
      <c r="R35" s="40">
        <f>R32</f>
        <v>9688.3799999999992</v>
      </c>
      <c r="S35" s="40">
        <f>S32</f>
        <v>9488.7000000000007</v>
      </c>
      <c r="T35" s="40">
        <f>T32</f>
        <v>9688.3799999999992</v>
      </c>
      <c r="U35" s="40">
        <f>U32</f>
        <v>-199.67999999999847</v>
      </c>
      <c r="V35" s="39"/>
    </row>
    <row r="36" spans="1:22" ht="12" customHeight="1" x14ac:dyDescent="0.15">
      <c r="A36" s="35" t="s">
        <v>69</v>
      </c>
      <c r="B36" s="41">
        <v>4</v>
      </c>
      <c r="C36" s="131" t="s">
        <v>78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</row>
    <row r="37" spans="1:22" ht="41" customHeight="1" x14ac:dyDescent="0.15">
      <c r="A37" s="31" t="s">
        <v>56</v>
      </c>
      <c r="B37" s="42">
        <v>4.0999999999999996</v>
      </c>
      <c r="C37" s="43" t="s">
        <v>79</v>
      </c>
      <c r="D37" s="120" t="s">
        <v>58</v>
      </c>
      <c r="E37" s="121"/>
      <c r="F37" s="23"/>
      <c r="G37" s="23"/>
      <c r="H37" s="120" t="s">
        <v>61</v>
      </c>
      <c r="I37" s="121"/>
      <c r="J37" s="23"/>
      <c r="K37" s="23"/>
      <c r="L37" s="34" t="s">
        <v>61</v>
      </c>
      <c r="M37" s="47">
        <v>3</v>
      </c>
      <c r="N37" s="48">
        <v>113.64</v>
      </c>
      <c r="O37" s="34">
        <f>M37*N37</f>
        <v>340.92</v>
      </c>
      <c r="P37" s="25">
        <v>0</v>
      </c>
      <c r="Q37" s="25">
        <v>0</v>
      </c>
      <c r="R37" s="34">
        <f>P37*Q37</f>
        <v>0</v>
      </c>
      <c r="S37" s="34">
        <f>O37</f>
        <v>340.92</v>
      </c>
      <c r="T37" s="34">
        <f>R37</f>
        <v>0</v>
      </c>
      <c r="U37" s="34">
        <f>S37-T37</f>
        <v>340.92</v>
      </c>
      <c r="V37" s="23" t="s">
        <v>119</v>
      </c>
    </row>
    <row r="38" spans="1:22" ht="26" customHeight="1" x14ac:dyDescent="0.15">
      <c r="A38" s="31" t="s">
        <v>56</v>
      </c>
      <c r="B38" s="42">
        <v>4.2</v>
      </c>
      <c r="C38" s="43" t="s">
        <v>80</v>
      </c>
      <c r="D38" s="120" t="s">
        <v>58</v>
      </c>
      <c r="E38" s="121"/>
      <c r="F38" s="23"/>
      <c r="G38" s="23"/>
      <c r="H38" s="120" t="s">
        <v>61</v>
      </c>
      <c r="I38" s="121"/>
      <c r="J38" s="23"/>
      <c r="K38" s="23"/>
      <c r="L38" s="34" t="s">
        <v>61</v>
      </c>
      <c r="M38" s="47">
        <v>3</v>
      </c>
      <c r="N38" s="49">
        <v>8656.08</v>
      </c>
      <c r="O38" s="34">
        <f>M38*N38</f>
        <v>25968.239999999998</v>
      </c>
      <c r="P38" s="66">
        <v>2</v>
      </c>
      <c r="Q38" s="66">
        <v>6742.28</v>
      </c>
      <c r="R38" s="67">
        <f>P38*Q38</f>
        <v>13484.56</v>
      </c>
      <c r="S38" s="67">
        <f>O38</f>
        <v>25968.239999999998</v>
      </c>
      <c r="T38" s="67">
        <f>R38</f>
        <v>13484.56</v>
      </c>
      <c r="U38" s="34">
        <f>S38-T38</f>
        <v>12483.679999999998</v>
      </c>
      <c r="V38" s="23" t="s">
        <v>120</v>
      </c>
    </row>
    <row r="39" spans="1:22" ht="12" customHeight="1" x14ac:dyDescent="0.15">
      <c r="A39" s="31" t="s">
        <v>56</v>
      </c>
      <c r="B39" s="42">
        <v>4.3</v>
      </c>
      <c r="C39" s="43" t="s">
        <v>81</v>
      </c>
      <c r="D39" s="120" t="s">
        <v>58</v>
      </c>
      <c r="E39" s="121"/>
      <c r="F39" s="23"/>
      <c r="G39" s="23"/>
      <c r="H39" s="120" t="s">
        <v>61</v>
      </c>
      <c r="I39" s="121"/>
      <c r="J39" s="23"/>
      <c r="K39" s="23"/>
      <c r="L39" s="34" t="s">
        <v>61</v>
      </c>
      <c r="M39" s="23"/>
      <c r="N39" s="23"/>
      <c r="O39" s="34">
        <f t="shared" ref="O39:O40" si="11">M39*N39</f>
        <v>0</v>
      </c>
      <c r="P39" s="23"/>
      <c r="Q39" s="23"/>
      <c r="R39" s="34">
        <f t="shared" ref="R39:R40" si="12">P39*Q39</f>
        <v>0</v>
      </c>
      <c r="S39" s="34">
        <f t="shared" ref="S39:S40" si="13">O39</f>
        <v>0</v>
      </c>
      <c r="T39" s="34">
        <f t="shared" ref="T39:T40" si="14">R39</f>
        <v>0</v>
      </c>
      <c r="U39" s="34">
        <f t="shared" ref="U39:U40" si="15">S39-T39</f>
        <v>0</v>
      </c>
      <c r="V39" s="23"/>
    </row>
    <row r="40" spans="1:22" ht="18" customHeight="1" x14ac:dyDescent="0.15">
      <c r="A40" s="31" t="s">
        <v>56</v>
      </c>
      <c r="B40" s="42">
        <v>4.4000000000000004</v>
      </c>
      <c r="C40" s="43" t="s">
        <v>82</v>
      </c>
      <c r="D40" s="120" t="s">
        <v>58</v>
      </c>
      <c r="E40" s="121"/>
      <c r="F40" s="23"/>
      <c r="G40" s="23"/>
      <c r="H40" s="120" t="s">
        <v>61</v>
      </c>
      <c r="I40" s="121"/>
      <c r="J40" s="23"/>
      <c r="K40" s="23"/>
      <c r="L40" s="34" t="s">
        <v>61</v>
      </c>
      <c r="M40" s="23"/>
      <c r="N40" s="23"/>
      <c r="O40" s="34">
        <f t="shared" si="11"/>
        <v>0</v>
      </c>
      <c r="P40" s="23"/>
      <c r="Q40" s="23"/>
      <c r="R40" s="34">
        <f t="shared" si="12"/>
        <v>0</v>
      </c>
      <c r="S40" s="34">
        <f t="shared" si="13"/>
        <v>0</v>
      </c>
      <c r="T40" s="34">
        <f t="shared" si="14"/>
        <v>0</v>
      </c>
      <c r="U40" s="34">
        <f t="shared" si="15"/>
        <v>0</v>
      </c>
      <c r="V40" s="23"/>
    </row>
    <row r="41" spans="1:22" ht="12" customHeight="1" x14ac:dyDescent="0.15">
      <c r="A41" s="136" t="s">
        <v>83</v>
      </c>
      <c r="B41" s="137"/>
      <c r="C41" s="137"/>
      <c r="D41" s="137"/>
      <c r="E41" s="137"/>
      <c r="F41" s="137"/>
      <c r="G41" s="138"/>
      <c r="H41" s="141" t="s">
        <v>61</v>
      </c>
      <c r="I41" s="142"/>
      <c r="J41" s="39"/>
      <c r="K41" s="39"/>
      <c r="L41" s="40" t="s">
        <v>61</v>
      </c>
      <c r="M41" s="39"/>
      <c r="N41" s="39"/>
      <c r="O41" s="40">
        <f>O37+O38</f>
        <v>26309.159999999996</v>
      </c>
      <c r="P41" s="39"/>
      <c r="Q41" s="39"/>
      <c r="R41" s="40">
        <f>R37+R38</f>
        <v>13484.56</v>
      </c>
      <c r="S41" s="40">
        <f>S37+S38</f>
        <v>26309.159999999996</v>
      </c>
      <c r="T41" s="40">
        <f>T37+T38</f>
        <v>13484.56</v>
      </c>
      <c r="U41" s="40">
        <f>S41-T41</f>
        <v>12824.599999999997</v>
      </c>
      <c r="V41" s="39"/>
    </row>
    <row r="42" spans="1:22" ht="12" customHeight="1" x14ac:dyDescent="0.15">
      <c r="A42" s="35" t="s">
        <v>69</v>
      </c>
      <c r="B42" s="41">
        <v>5</v>
      </c>
      <c r="C42" s="131" t="s">
        <v>84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3"/>
    </row>
    <row r="43" spans="1:22" ht="12" customHeight="1" x14ac:dyDescent="0.15">
      <c r="A43" s="31" t="s">
        <v>56</v>
      </c>
      <c r="B43" s="42">
        <v>5.0999999999999996</v>
      </c>
      <c r="C43" s="43" t="s">
        <v>85</v>
      </c>
      <c r="D43" s="120" t="s">
        <v>58</v>
      </c>
      <c r="E43" s="121"/>
      <c r="F43" s="23"/>
      <c r="G43" s="23"/>
      <c r="H43" s="120" t="s">
        <v>61</v>
      </c>
      <c r="I43" s="121"/>
      <c r="J43" s="23"/>
      <c r="K43" s="23"/>
      <c r="L43" s="34" t="s">
        <v>61</v>
      </c>
      <c r="M43" s="23"/>
      <c r="N43" s="23"/>
      <c r="O43" s="34" t="s">
        <v>61</v>
      </c>
      <c r="P43" s="23"/>
      <c r="Q43" s="23"/>
      <c r="R43" s="34" t="s">
        <v>61</v>
      </c>
      <c r="S43" s="34" t="s">
        <v>61</v>
      </c>
      <c r="T43" s="34" t="s">
        <v>61</v>
      </c>
      <c r="U43" s="34" t="s">
        <v>61</v>
      </c>
      <c r="V43" s="23"/>
    </row>
    <row r="44" spans="1:22" ht="12" customHeight="1" x14ac:dyDescent="0.15">
      <c r="A44" s="31" t="s">
        <v>56</v>
      </c>
      <c r="B44" s="42">
        <v>5.2</v>
      </c>
      <c r="C44" s="43" t="s">
        <v>86</v>
      </c>
      <c r="D44" s="120" t="s">
        <v>58</v>
      </c>
      <c r="E44" s="121"/>
      <c r="F44" s="23"/>
      <c r="G44" s="23"/>
      <c r="H44" s="120" t="s">
        <v>61</v>
      </c>
      <c r="I44" s="121"/>
      <c r="J44" s="23"/>
      <c r="K44" s="23"/>
      <c r="L44" s="34" t="s">
        <v>61</v>
      </c>
      <c r="M44" s="23"/>
      <c r="N44" s="23"/>
      <c r="O44" s="34" t="s">
        <v>61</v>
      </c>
      <c r="P44" s="23"/>
      <c r="Q44" s="23"/>
      <c r="R44" s="34" t="s">
        <v>61</v>
      </c>
      <c r="S44" s="34" t="s">
        <v>61</v>
      </c>
      <c r="T44" s="34" t="s">
        <v>61</v>
      </c>
      <c r="U44" s="34" t="s">
        <v>61</v>
      </c>
      <c r="V44" s="23"/>
    </row>
    <row r="45" spans="1:22" ht="13.5" customHeight="1" x14ac:dyDescent="0.15">
      <c r="A45" s="50" t="s">
        <v>56</v>
      </c>
      <c r="B45" s="42">
        <v>5.3</v>
      </c>
      <c r="C45" s="46" t="s">
        <v>87</v>
      </c>
      <c r="D45" s="145" t="s">
        <v>58</v>
      </c>
      <c r="E45" s="146"/>
      <c r="F45" s="51"/>
      <c r="G45" s="51"/>
      <c r="H45" s="147" t="s">
        <v>61</v>
      </c>
      <c r="I45" s="148"/>
      <c r="J45" s="51"/>
      <c r="K45" s="51"/>
      <c r="L45" s="52" t="s">
        <v>61</v>
      </c>
      <c r="M45" s="51"/>
      <c r="N45" s="51"/>
      <c r="O45" s="52" t="s">
        <v>61</v>
      </c>
      <c r="P45" s="51"/>
      <c r="Q45" s="51"/>
      <c r="R45" s="52" t="s">
        <v>61</v>
      </c>
      <c r="S45" s="52" t="s">
        <v>61</v>
      </c>
      <c r="T45" s="52" t="s">
        <v>61</v>
      </c>
      <c r="U45" s="52" t="s">
        <v>61</v>
      </c>
      <c r="V45" s="51"/>
    </row>
    <row r="46" spans="1:22" ht="12" customHeight="1" x14ac:dyDescent="0.15">
      <c r="A46" s="136" t="s">
        <v>88</v>
      </c>
      <c r="B46" s="137"/>
      <c r="C46" s="137"/>
      <c r="D46" s="137"/>
      <c r="E46" s="138"/>
      <c r="F46" s="39"/>
      <c r="G46" s="39"/>
      <c r="H46" s="141" t="s">
        <v>61</v>
      </c>
      <c r="I46" s="142"/>
      <c r="J46" s="39"/>
      <c r="K46" s="39"/>
      <c r="L46" s="40" t="s">
        <v>61</v>
      </c>
      <c r="M46" s="39"/>
      <c r="N46" s="39"/>
      <c r="O46" s="40" t="s">
        <v>61</v>
      </c>
      <c r="P46" s="39"/>
      <c r="Q46" s="39"/>
      <c r="R46" s="40" t="s">
        <v>61</v>
      </c>
      <c r="S46" s="40" t="s">
        <v>61</v>
      </c>
      <c r="T46" s="40" t="s">
        <v>61</v>
      </c>
      <c r="U46" s="40" t="s">
        <v>61</v>
      </c>
      <c r="V46" s="39"/>
    </row>
    <row r="47" spans="1:22" ht="12" customHeight="1" x14ac:dyDescent="0.15">
      <c r="A47" s="53" t="s">
        <v>69</v>
      </c>
      <c r="B47" s="41">
        <v>6</v>
      </c>
      <c r="C47" s="131" t="s">
        <v>89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3"/>
    </row>
    <row r="48" spans="1:22" ht="44" customHeight="1" x14ac:dyDescent="0.15">
      <c r="A48" s="50" t="s">
        <v>56</v>
      </c>
      <c r="B48" s="42">
        <v>6.1</v>
      </c>
      <c r="C48" s="43" t="s">
        <v>53</v>
      </c>
      <c r="D48" s="149" t="s">
        <v>90</v>
      </c>
      <c r="E48" s="150"/>
      <c r="F48" s="23"/>
      <c r="G48" s="23"/>
      <c r="H48" s="120" t="s">
        <v>61</v>
      </c>
      <c r="I48" s="121"/>
      <c r="J48" s="23"/>
      <c r="K48" s="23"/>
      <c r="L48" s="34" t="s">
        <v>61</v>
      </c>
      <c r="M48" s="33">
        <v>1</v>
      </c>
      <c r="N48" s="33">
        <v>6000</v>
      </c>
      <c r="O48" s="34">
        <f>M48*N48</f>
        <v>6000</v>
      </c>
      <c r="P48" s="66">
        <v>1</v>
      </c>
      <c r="Q48" s="66">
        <v>5997.6</v>
      </c>
      <c r="R48" s="67">
        <f>P48*Q48</f>
        <v>5997.6</v>
      </c>
      <c r="S48" s="67">
        <f>O48</f>
        <v>6000</v>
      </c>
      <c r="T48" s="67">
        <f>R48</f>
        <v>5997.6</v>
      </c>
      <c r="U48" s="34">
        <f>S48-T48</f>
        <v>2.3999999999996362</v>
      </c>
      <c r="V48" s="23" t="s">
        <v>121</v>
      </c>
    </row>
    <row r="49" spans="1:22" ht="12" customHeight="1" x14ac:dyDescent="0.15">
      <c r="A49" s="50" t="s">
        <v>56</v>
      </c>
      <c r="B49" s="42">
        <v>6.2</v>
      </c>
      <c r="C49" s="43" t="s">
        <v>91</v>
      </c>
      <c r="D49" s="149" t="s">
        <v>90</v>
      </c>
      <c r="E49" s="150"/>
      <c r="F49" s="23"/>
      <c r="G49" s="23"/>
      <c r="H49" s="120" t="s">
        <v>61</v>
      </c>
      <c r="I49" s="121"/>
      <c r="J49" s="23"/>
      <c r="K49" s="23"/>
      <c r="L49" s="34" t="s">
        <v>61</v>
      </c>
      <c r="M49" s="23"/>
      <c r="N49" s="23"/>
      <c r="O49" s="34" t="s">
        <v>61</v>
      </c>
      <c r="P49" s="23"/>
      <c r="Q49" s="23"/>
      <c r="R49" s="34" t="s">
        <v>61</v>
      </c>
      <c r="S49" s="34" t="s">
        <v>61</v>
      </c>
      <c r="T49" s="34" t="s">
        <v>61</v>
      </c>
      <c r="U49" s="34" t="s">
        <v>61</v>
      </c>
      <c r="V49" s="23"/>
    </row>
    <row r="50" spans="1:22" ht="12" customHeight="1" x14ac:dyDescent="0.15">
      <c r="A50" s="50" t="s">
        <v>56</v>
      </c>
      <c r="B50" s="42">
        <v>6.3</v>
      </c>
      <c r="C50" s="43" t="s">
        <v>91</v>
      </c>
      <c r="D50" s="149" t="s">
        <v>90</v>
      </c>
      <c r="E50" s="150"/>
      <c r="F50" s="23"/>
      <c r="G50" s="23"/>
      <c r="H50" s="120" t="s">
        <v>61</v>
      </c>
      <c r="I50" s="121"/>
      <c r="J50" s="23"/>
      <c r="K50" s="23"/>
      <c r="L50" s="34" t="s">
        <v>61</v>
      </c>
      <c r="M50" s="23"/>
      <c r="N50" s="23"/>
      <c r="O50" s="34" t="s">
        <v>61</v>
      </c>
      <c r="P50" s="23"/>
      <c r="Q50" s="23"/>
      <c r="R50" s="34" t="s">
        <v>61</v>
      </c>
      <c r="S50" s="34" t="s">
        <v>61</v>
      </c>
      <c r="T50" s="34" t="s">
        <v>61</v>
      </c>
      <c r="U50" s="34" t="s">
        <v>61</v>
      </c>
      <c r="V50" s="23"/>
    </row>
    <row r="51" spans="1:22" ht="12" customHeight="1" x14ac:dyDescent="0.15">
      <c r="A51" s="136" t="s">
        <v>92</v>
      </c>
      <c r="B51" s="137"/>
      <c r="C51" s="137"/>
      <c r="D51" s="137"/>
      <c r="E51" s="137"/>
      <c r="F51" s="138"/>
      <c r="G51" s="39"/>
      <c r="H51" s="141" t="s">
        <v>61</v>
      </c>
      <c r="I51" s="142"/>
      <c r="J51" s="39"/>
      <c r="K51" s="39"/>
      <c r="L51" s="40" t="s">
        <v>61</v>
      </c>
      <c r="M51" s="39"/>
      <c r="N51" s="39"/>
      <c r="O51" s="40">
        <f>O48</f>
        <v>6000</v>
      </c>
      <c r="P51" s="39"/>
      <c r="Q51" s="39"/>
      <c r="R51" s="40">
        <f>R48</f>
        <v>5997.6</v>
      </c>
      <c r="S51" s="40">
        <f>S48</f>
        <v>6000</v>
      </c>
      <c r="T51" s="40">
        <f>T48</f>
        <v>5997.6</v>
      </c>
      <c r="U51" s="40">
        <f>U48</f>
        <v>2.3999999999996362</v>
      </c>
      <c r="V51" s="39"/>
    </row>
    <row r="52" spans="1:22" ht="16.75" customHeight="1" x14ac:dyDescent="0.15">
      <c r="A52" s="54" t="s">
        <v>69</v>
      </c>
      <c r="B52" s="55">
        <v>7</v>
      </c>
      <c r="C52" s="131" t="s">
        <v>93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3"/>
    </row>
    <row r="53" spans="1:22" ht="11.75" customHeight="1" x14ac:dyDescent="0.15">
      <c r="A53" s="50" t="s">
        <v>56</v>
      </c>
      <c r="B53" s="42">
        <v>7.1</v>
      </c>
      <c r="C53" s="43" t="s">
        <v>94</v>
      </c>
      <c r="D53" s="149" t="s">
        <v>58</v>
      </c>
      <c r="E53" s="150"/>
      <c r="F53" s="23"/>
      <c r="G53" s="23"/>
      <c r="H53" s="120" t="s">
        <v>61</v>
      </c>
      <c r="I53" s="121"/>
      <c r="J53" s="23"/>
      <c r="K53" s="23"/>
      <c r="L53" s="34" t="s">
        <v>61</v>
      </c>
      <c r="M53" s="23"/>
      <c r="N53" s="23"/>
      <c r="O53" s="34" t="s">
        <v>61</v>
      </c>
      <c r="P53" s="23"/>
      <c r="Q53" s="23"/>
      <c r="R53" s="34" t="s">
        <v>61</v>
      </c>
      <c r="S53" s="34" t="s">
        <v>61</v>
      </c>
      <c r="T53" s="34" t="s">
        <v>61</v>
      </c>
      <c r="U53" s="34" t="s">
        <v>61</v>
      </c>
      <c r="V53" s="23"/>
    </row>
    <row r="54" spans="1:22" ht="12" customHeight="1" x14ac:dyDescent="0.15">
      <c r="A54" s="50" t="s">
        <v>56</v>
      </c>
      <c r="B54" s="42">
        <v>7.2</v>
      </c>
      <c r="C54" s="43" t="s">
        <v>95</v>
      </c>
      <c r="D54" s="149" t="s">
        <v>58</v>
      </c>
      <c r="E54" s="150"/>
      <c r="F54" s="23"/>
      <c r="G54" s="23"/>
      <c r="H54" s="120" t="s">
        <v>61</v>
      </c>
      <c r="I54" s="121"/>
      <c r="J54" s="23"/>
      <c r="K54" s="23"/>
      <c r="L54" s="34" t="s">
        <v>61</v>
      </c>
      <c r="M54" s="23"/>
      <c r="N54" s="23"/>
      <c r="O54" s="34" t="s">
        <v>61</v>
      </c>
      <c r="P54" s="23"/>
      <c r="Q54" s="23"/>
      <c r="R54" s="34" t="s">
        <v>61</v>
      </c>
      <c r="S54" s="34" t="s">
        <v>61</v>
      </c>
      <c r="T54" s="34" t="s">
        <v>61</v>
      </c>
      <c r="U54" s="34" t="s">
        <v>61</v>
      </c>
      <c r="V54" s="23"/>
    </row>
    <row r="55" spans="1:22" ht="41" customHeight="1" x14ac:dyDescent="0.15">
      <c r="A55" s="50" t="s">
        <v>56</v>
      </c>
      <c r="B55" s="42">
        <v>7.3</v>
      </c>
      <c r="C55" s="56" t="s">
        <v>55</v>
      </c>
      <c r="D55" s="149" t="s">
        <v>58</v>
      </c>
      <c r="E55" s="150"/>
      <c r="F55" s="23"/>
      <c r="G55" s="23"/>
      <c r="H55" s="120" t="s">
        <v>61</v>
      </c>
      <c r="I55" s="121"/>
      <c r="J55" s="23"/>
      <c r="K55" s="23"/>
      <c r="L55" s="34" t="s">
        <v>61</v>
      </c>
      <c r="M55" s="33">
        <v>3</v>
      </c>
      <c r="N55" s="33">
        <v>4000</v>
      </c>
      <c r="O55" s="34">
        <f>M55*N55</f>
        <v>12000</v>
      </c>
      <c r="P55" s="66">
        <v>3</v>
      </c>
      <c r="Q55" s="66">
        <v>4400</v>
      </c>
      <c r="R55" s="67">
        <f>Q55*P55</f>
        <v>13200</v>
      </c>
      <c r="S55" s="67">
        <f>O55</f>
        <v>12000</v>
      </c>
      <c r="T55" s="34">
        <f>R55</f>
        <v>13200</v>
      </c>
      <c r="U55" s="34">
        <f>S55-T55</f>
        <v>-1200</v>
      </c>
      <c r="V55" s="23" t="s">
        <v>122</v>
      </c>
    </row>
    <row r="56" spans="1:22" ht="12" customHeight="1" x14ac:dyDescent="0.15">
      <c r="A56" s="136" t="s">
        <v>96</v>
      </c>
      <c r="B56" s="137"/>
      <c r="C56" s="137"/>
      <c r="D56" s="137"/>
      <c r="E56" s="137"/>
      <c r="F56" s="138"/>
      <c r="G56" s="39"/>
      <c r="H56" s="141" t="s">
        <v>61</v>
      </c>
      <c r="I56" s="142"/>
      <c r="J56" s="39"/>
      <c r="K56" s="39"/>
      <c r="L56" s="40" t="s">
        <v>61</v>
      </c>
      <c r="M56" s="39"/>
      <c r="N56" s="39"/>
      <c r="O56" s="40">
        <f>O55</f>
        <v>12000</v>
      </c>
      <c r="P56" s="39"/>
      <c r="Q56" s="39"/>
      <c r="R56" s="40">
        <f>R55</f>
        <v>13200</v>
      </c>
      <c r="S56" s="40">
        <f>S55</f>
        <v>12000</v>
      </c>
      <c r="T56" s="40">
        <f>T55</f>
        <v>13200</v>
      </c>
      <c r="U56" s="40">
        <f>U55</f>
        <v>-1200</v>
      </c>
      <c r="V56" s="39"/>
    </row>
    <row r="57" spans="1:22" ht="12" customHeight="1" x14ac:dyDescent="0.15">
      <c r="A57" s="53" t="s">
        <v>69</v>
      </c>
      <c r="B57" s="41">
        <v>8</v>
      </c>
      <c r="C57" s="131" t="s">
        <v>97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3"/>
    </row>
    <row r="58" spans="1:22" ht="43" customHeight="1" x14ac:dyDescent="0.15">
      <c r="A58" s="50" t="s">
        <v>56</v>
      </c>
      <c r="B58" s="42">
        <v>8.1</v>
      </c>
      <c r="C58" s="43" t="s">
        <v>98</v>
      </c>
      <c r="D58" s="149" t="s">
        <v>58</v>
      </c>
      <c r="E58" s="150"/>
      <c r="F58" s="23"/>
      <c r="G58" s="23"/>
      <c r="H58" s="120" t="s">
        <v>61</v>
      </c>
      <c r="I58" s="121"/>
      <c r="J58" s="23"/>
      <c r="K58" s="23"/>
      <c r="L58" s="34" t="s">
        <v>61</v>
      </c>
      <c r="M58" s="57">
        <v>3</v>
      </c>
      <c r="N58" s="58">
        <v>222.5</v>
      </c>
      <c r="O58" s="34">
        <f>M58*N58</f>
        <v>667.5</v>
      </c>
      <c r="P58" s="25">
        <v>1</v>
      </c>
      <c r="Q58" s="25">
        <v>0</v>
      </c>
      <c r="R58" s="34">
        <f>P58*Q58</f>
        <v>0</v>
      </c>
      <c r="S58" s="34">
        <f>O58</f>
        <v>667.5</v>
      </c>
      <c r="T58" s="34">
        <f>R58</f>
        <v>0</v>
      </c>
      <c r="U58" s="34">
        <f>S58-T58</f>
        <v>667.5</v>
      </c>
      <c r="V58" s="64" t="s">
        <v>123</v>
      </c>
    </row>
    <row r="59" spans="1:22" ht="44" customHeight="1" x14ac:dyDescent="0.15">
      <c r="A59" s="50" t="s">
        <v>56</v>
      </c>
      <c r="B59" s="42">
        <v>8.1999999999999993</v>
      </c>
      <c r="C59" s="43" t="s">
        <v>99</v>
      </c>
      <c r="D59" s="149" t="s">
        <v>58</v>
      </c>
      <c r="E59" s="150"/>
      <c r="F59" s="23"/>
      <c r="G59" s="23"/>
      <c r="H59" s="120" t="s">
        <v>61</v>
      </c>
      <c r="I59" s="121"/>
      <c r="J59" s="23"/>
      <c r="K59" s="23"/>
      <c r="L59" s="34" t="s">
        <v>61</v>
      </c>
      <c r="M59" s="57">
        <v>3</v>
      </c>
      <c r="N59" s="58">
        <v>295</v>
      </c>
      <c r="O59" s="34">
        <f>M59*N59</f>
        <v>885</v>
      </c>
      <c r="P59" s="25">
        <v>1</v>
      </c>
      <c r="Q59" s="25">
        <v>435.98</v>
      </c>
      <c r="R59" s="34">
        <f>P59*Q59</f>
        <v>435.98</v>
      </c>
      <c r="S59" s="34">
        <f>O59</f>
        <v>885</v>
      </c>
      <c r="T59" s="34">
        <f>R59</f>
        <v>435.98</v>
      </c>
      <c r="U59" s="34">
        <f>S59-T59</f>
        <v>449.02</v>
      </c>
      <c r="V59" s="65" t="s">
        <v>124</v>
      </c>
    </row>
    <row r="60" spans="1:22" ht="12" customHeight="1" x14ac:dyDescent="0.15">
      <c r="A60" s="50" t="s">
        <v>56</v>
      </c>
      <c r="B60" s="42">
        <v>8.3000000000000007</v>
      </c>
      <c r="C60" s="43" t="s">
        <v>100</v>
      </c>
      <c r="D60" s="143"/>
      <c r="E60" s="144"/>
      <c r="F60" s="23"/>
      <c r="G60" s="23"/>
      <c r="H60" s="120" t="s">
        <v>61</v>
      </c>
      <c r="I60" s="121"/>
      <c r="J60" s="23"/>
      <c r="K60" s="23"/>
      <c r="L60" s="34" t="s">
        <v>61</v>
      </c>
      <c r="M60" s="23"/>
      <c r="N60" s="23"/>
      <c r="O60" s="34" t="s">
        <v>61</v>
      </c>
      <c r="P60" s="23"/>
      <c r="Q60" s="23"/>
      <c r="R60" s="34" t="s">
        <v>61</v>
      </c>
      <c r="S60" s="34" t="s">
        <v>61</v>
      </c>
      <c r="T60" s="34" t="s">
        <v>61</v>
      </c>
      <c r="U60" s="34" t="s">
        <v>61</v>
      </c>
      <c r="V60" s="23"/>
    </row>
    <row r="61" spans="1:22" ht="12" customHeight="1" x14ac:dyDescent="0.15">
      <c r="A61" s="136" t="s">
        <v>101</v>
      </c>
      <c r="B61" s="137"/>
      <c r="C61" s="138"/>
      <c r="D61" s="139"/>
      <c r="E61" s="140"/>
      <c r="F61" s="39"/>
      <c r="G61" s="39"/>
      <c r="H61" s="141" t="s">
        <v>61</v>
      </c>
      <c r="I61" s="142"/>
      <c r="J61" s="39"/>
      <c r="K61" s="39"/>
      <c r="L61" s="40" t="s">
        <v>61</v>
      </c>
      <c r="M61" s="39"/>
      <c r="N61" s="39"/>
      <c r="O61" s="40">
        <f>O58+O59</f>
        <v>1552.5</v>
      </c>
      <c r="P61" s="39"/>
      <c r="Q61" s="39"/>
      <c r="R61" s="40">
        <f>R58+R59</f>
        <v>435.98</v>
      </c>
      <c r="S61" s="40">
        <f>S59+S58</f>
        <v>1552.5</v>
      </c>
      <c r="T61" s="40">
        <f>T58+T59</f>
        <v>435.98</v>
      </c>
      <c r="U61" s="40">
        <f>U58+U59</f>
        <v>1116.52</v>
      </c>
      <c r="V61" s="39"/>
    </row>
    <row r="62" spans="1:22" ht="15" customHeight="1" x14ac:dyDescent="0.15">
      <c r="A62" s="53" t="s">
        <v>69</v>
      </c>
      <c r="B62" s="55">
        <v>9</v>
      </c>
      <c r="C62" s="59" t="s">
        <v>102</v>
      </c>
      <c r="D62" s="134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35"/>
    </row>
    <row r="63" spans="1:22" ht="13.5" customHeight="1" x14ac:dyDescent="0.15">
      <c r="A63" s="50" t="s">
        <v>56</v>
      </c>
      <c r="B63" s="42">
        <v>9.1</v>
      </c>
      <c r="C63" s="46" t="s">
        <v>103</v>
      </c>
      <c r="D63" s="143"/>
      <c r="E63" s="144"/>
      <c r="F63" s="122" t="s">
        <v>59</v>
      </c>
      <c r="G63" s="123"/>
      <c r="H63" s="123"/>
      <c r="I63" s="124"/>
      <c r="J63" s="122" t="s">
        <v>59</v>
      </c>
      <c r="K63" s="123"/>
      <c r="L63" s="124"/>
      <c r="M63" s="23"/>
      <c r="N63" s="23"/>
      <c r="O63" s="34" t="s">
        <v>61</v>
      </c>
      <c r="P63" s="23"/>
      <c r="Q63" s="23"/>
      <c r="R63" s="34" t="s">
        <v>61</v>
      </c>
      <c r="S63" s="34" t="s">
        <v>61</v>
      </c>
      <c r="T63" s="34" t="s">
        <v>61</v>
      </c>
      <c r="U63" s="34" t="s">
        <v>61</v>
      </c>
      <c r="V63" s="23"/>
    </row>
    <row r="64" spans="1:22" ht="13.5" customHeight="1" x14ac:dyDescent="0.15">
      <c r="A64" s="50" t="s">
        <v>56</v>
      </c>
      <c r="B64" s="42">
        <v>9.1999999999999993</v>
      </c>
      <c r="C64" s="46" t="s">
        <v>103</v>
      </c>
      <c r="D64" s="143"/>
      <c r="E64" s="144"/>
      <c r="F64" s="128"/>
      <c r="G64" s="129"/>
      <c r="H64" s="129"/>
      <c r="I64" s="130"/>
      <c r="J64" s="128"/>
      <c r="K64" s="129"/>
      <c r="L64" s="130"/>
      <c r="M64" s="23"/>
      <c r="N64" s="23"/>
      <c r="O64" s="34" t="s">
        <v>61</v>
      </c>
      <c r="P64" s="23"/>
      <c r="Q64" s="23"/>
      <c r="R64" s="34" t="s">
        <v>61</v>
      </c>
      <c r="S64" s="34" t="s">
        <v>61</v>
      </c>
      <c r="T64" s="34" t="s">
        <v>61</v>
      </c>
      <c r="U64" s="34" t="s">
        <v>61</v>
      </c>
      <c r="V64" s="23"/>
    </row>
    <row r="65" spans="1:22" ht="12" customHeight="1" x14ac:dyDescent="0.15">
      <c r="A65" s="136" t="s">
        <v>104</v>
      </c>
      <c r="B65" s="137"/>
      <c r="C65" s="137"/>
      <c r="D65" s="137"/>
      <c r="E65" s="137"/>
      <c r="F65" s="138"/>
      <c r="G65" s="39"/>
      <c r="H65" s="141" t="s">
        <v>61</v>
      </c>
      <c r="I65" s="142"/>
      <c r="J65" s="39"/>
      <c r="K65" s="39"/>
      <c r="L65" s="40" t="s">
        <v>61</v>
      </c>
      <c r="M65" s="39"/>
      <c r="N65" s="39"/>
      <c r="O65" s="40" t="s">
        <v>61</v>
      </c>
      <c r="P65" s="39"/>
      <c r="Q65" s="39"/>
      <c r="R65" s="40" t="s">
        <v>61</v>
      </c>
      <c r="S65" s="40" t="s">
        <v>61</v>
      </c>
      <c r="T65" s="40" t="s">
        <v>61</v>
      </c>
      <c r="U65" s="40" t="s">
        <v>61</v>
      </c>
      <c r="V65" s="39"/>
    </row>
    <row r="66" spans="1:22" ht="15" customHeight="1" x14ac:dyDescent="0.15">
      <c r="A66" s="53" t="s">
        <v>69</v>
      </c>
      <c r="B66" s="55">
        <v>10</v>
      </c>
      <c r="C66" s="60" t="s">
        <v>105</v>
      </c>
      <c r="D66" s="134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35"/>
    </row>
    <row r="67" spans="1:22" ht="16.25" customHeight="1" x14ac:dyDescent="0.15">
      <c r="A67" s="50" t="s">
        <v>56</v>
      </c>
      <c r="B67" s="42">
        <v>10.1</v>
      </c>
      <c r="C67" s="43" t="s">
        <v>106</v>
      </c>
      <c r="D67" s="166" t="s">
        <v>54</v>
      </c>
      <c r="E67" s="167"/>
      <c r="F67" s="168" t="s">
        <v>59</v>
      </c>
      <c r="G67" s="169"/>
      <c r="H67" s="169"/>
      <c r="I67" s="170"/>
      <c r="J67" s="168" t="s">
        <v>59</v>
      </c>
      <c r="K67" s="169"/>
      <c r="L67" s="170"/>
      <c r="M67" s="33">
        <v>1</v>
      </c>
      <c r="N67" s="33">
        <v>15000</v>
      </c>
      <c r="O67" s="34">
        <f>M67*N67</f>
        <v>15000</v>
      </c>
      <c r="P67" s="23"/>
      <c r="Q67" s="23"/>
      <c r="R67" s="34">
        <v>15403.84</v>
      </c>
      <c r="S67" s="34">
        <f>O67</f>
        <v>15000</v>
      </c>
      <c r="T67" s="34">
        <f>R67</f>
        <v>15403.84</v>
      </c>
      <c r="U67" s="34">
        <f>S67-T67</f>
        <v>-403.84000000000015</v>
      </c>
      <c r="V67" s="23" t="s">
        <v>125</v>
      </c>
    </row>
    <row r="68" spans="1:22" ht="12" customHeight="1" x14ac:dyDescent="0.15">
      <c r="A68" s="136" t="s">
        <v>107</v>
      </c>
      <c r="B68" s="137"/>
      <c r="C68" s="138"/>
      <c r="D68" s="139"/>
      <c r="E68" s="140"/>
      <c r="F68" s="39"/>
      <c r="G68" s="39"/>
      <c r="H68" s="141" t="s">
        <v>61</v>
      </c>
      <c r="I68" s="142"/>
      <c r="J68" s="39"/>
      <c r="K68" s="39"/>
      <c r="L68" s="40" t="s">
        <v>61</v>
      </c>
      <c r="M68" s="39"/>
      <c r="N68" s="39"/>
      <c r="O68" s="40">
        <f>O67</f>
        <v>15000</v>
      </c>
      <c r="P68" s="39"/>
      <c r="Q68" s="39"/>
      <c r="R68" s="40">
        <f>R67</f>
        <v>15403.84</v>
      </c>
      <c r="S68" s="40">
        <f>S67</f>
        <v>15000</v>
      </c>
      <c r="T68" s="40">
        <f>T67</f>
        <v>15403.84</v>
      </c>
      <c r="U68" s="40">
        <f>U67</f>
        <v>-403.84000000000015</v>
      </c>
      <c r="V68" s="39"/>
    </row>
    <row r="69" spans="1:22" ht="8.25" customHeight="1" x14ac:dyDescent="0.15">
      <c r="A69" s="152" t="s">
        <v>43</v>
      </c>
      <c r="B69" s="153"/>
      <c r="C69" s="154"/>
      <c r="D69" s="155"/>
      <c r="E69" s="156"/>
      <c r="F69" s="61"/>
      <c r="G69" s="61"/>
      <c r="H69" s="157" t="s">
        <v>32</v>
      </c>
      <c r="I69" s="158"/>
      <c r="J69" s="61"/>
      <c r="K69" s="61"/>
      <c r="L69" s="62" t="s">
        <v>32</v>
      </c>
      <c r="M69" s="61"/>
      <c r="N69" s="61"/>
      <c r="O69" s="62">
        <f>O68+O61+O65+O56+O51+O46+O41+O35+O30+O26</f>
        <v>302022.36</v>
      </c>
      <c r="P69" s="61"/>
      <c r="Q69" s="61"/>
      <c r="R69" s="62">
        <f>R68+R65+R61+R56+R51+R46+R41+R35+R30+R26</f>
        <v>301882.36</v>
      </c>
      <c r="S69" s="62">
        <f>S26+S30+S35+S41+S46+S51+S56+S61+S65+S68</f>
        <v>302022.36</v>
      </c>
      <c r="T69" s="62">
        <f>T68+T65+T61+T56+T51+T46+T41+T35+T30+T26</f>
        <v>301882.36</v>
      </c>
      <c r="U69" s="62">
        <f>U68+U65+U61+U56+U51+U46+U41+U35+U30+U26</f>
        <v>139.99999999999818</v>
      </c>
      <c r="V69" s="61"/>
    </row>
    <row r="70" spans="1:22" ht="6.25" customHeight="1" x14ac:dyDescent="0.15">
      <c r="A70" s="159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1"/>
    </row>
    <row r="71" spans="1:22" ht="8.25" customHeight="1" x14ac:dyDescent="0.15">
      <c r="A71" s="162" t="s">
        <v>44</v>
      </c>
      <c r="B71" s="163"/>
      <c r="C71" s="164"/>
      <c r="D71" s="155"/>
      <c r="E71" s="156"/>
      <c r="F71" s="61"/>
      <c r="G71" s="61"/>
      <c r="H71" s="157" t="s">
        <v>32</v>
      </c>
      <c r="I71" s="158"/>
      <c r="J71" s="61"/>
      <c r="K71" s="61"/>
      <c r="L71" s="62" t="s">
        <v>32</v>
      </c>
      <c r="M71" s="61"/>
      <c r="N71" s="61"/>
      <c r="O71" s="62"/>
      <c r="P71" s="61"/>
      <c r="Q71" s="61"/>
      <c r="R71" s="62"/>
      <c r="S71" s="62">
        <f>S69</f>
        <v>302022.36</v>
      </c>
      <c r="T71" s="62">
        <f>T69</f>
        <v>301882.36</v>
      </c>
      <c r="U71" s="62">
        <f>U69</f>
        <v>139.99999999999818</v>
      </c>
      <c r="V71" s="61"/>
    </row>
    <row r="72" spans="1:22" x14ac:dyDescent="0.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x14ac:dyDescent="0.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9" spans="1:22" x14ac:dyDescent="0.15">
      <c r="V79" s="70"/>
    </row>
  </sheetData>
  <mergeCells count="146">
    <mergeCell ref="D13:E13"/>
    <mergeCell ref="A68:C68"/>
    <mergeCell ref="D68:E68"/>
    <mergeCell ref="H68:I68"/>
    <mergeCell ref="A69:C69"/>
    <mergeCell ref="D69:E69"/>
    <mergeCell ref="H69:I69"/>
    <mergeCell ref="A70:V70"/>
    <mergeCell ref="A71:C71"/>
    <mergeCell ref="D71:E71"/>
    <mergeCell ref="H71:I71"/>
    <mergeCell ref="D62:V62"/>
    <mergeCell ref="D63:E63"/>
    <mergeCell ref="F63:I64"/>
    <mergeCell ref="J63:L64"/>
    <mergeCell ref="D64:E64"/>
    <mergeCell ref="A65:F65"/>
    <mergeCell ref="H65:I65"/>
    <mergeCell ref="D66:V66"/>
    <mergeCell ref="D67:E67"/>
    <mergeCell ref="F67:I67"/>
    <mergeCell ref="J67:L67"/>
    <mergeCell ref="D58:E58"/>
    <mergeCell ref="H58:I58"/>
    <mergeCell ref="D59:E59"/>
    <mergeCell ref="H59:I59"/>
    <mergeCell ref="D60:E60"/>
    <mergeCell ref="H60:I60"/>
    <mergeCell ref="A61:C61"/>
    <mergeCell ref="D61:E61"/>
    <mergeCell ref="H61:I61"/>
    <mergeCell ref="D53:E53"/>
    <mergeCell ref="H53:I53"/>
    <mergeCell ref="D54:E54"/>
    <mergeCell ref="H54:I54"/>
    <mergeCell ref="D55:E55"/>
    <mergeCell ref="H55:I55"/>
    <mergeCell ref="A56:F56"/>
    <mergeCell ref="H56:I56"/>
    <mergeCell ref="C57:V57"/>
    <mergeCell ref="D48:E48"/>
    <mergeCell ref="H48:I48"/>
    <mergeCell ref="D49:E49"/>
    <mergeCell ref="H49:I49"/>
    <mergeCell ref="D50:E50"/>
    <mergeCell ref="H50:I50"/>
    <mergeCell ref="A51:F51"/>
    <mergeCell ref="H51:I51"/>
    <mergeCell ref="C52:V52"/>
    <mergeCell ref="D43:E43"/>
    <mergeCell ref="H43:I43"/>
    <mergeCell ref="D44:E44"/>
    <mergeCell ref="H44:I44"/>
    <mergeCell ref="D45:E45"/>
    <mergeCell ref="H45:I45"/>
    <mergeCell ref="A46:E46"/>
    <mergeCell ref="H46:I46"/>
    <mergeCell ref="C47:V47"/>
    <mergeCell ref="D38:E38"/>
    <mergeCell ref="H38:I38"/>
    <mergeCell ref="D39:E39"/>
    <mergeCell ref="H39:I39"/>
    <mergeCell ref="D40:E40"/>
    <mergeCell ref="H40:I40"/>
    <mergeCell ref="A41:G41"/>
    <mergeCell ref="H41:I41"/>
    <mergeCell ref="C42:V42"/>
    <mergeCell ref="D33:E33"/>
    <mergeCell ref="H33:I33"/>
    <mergeCell ref="D34:E34"/>
    <mergeCell ref="H34:I34"/>
    <mergeCell ref="A35:C35"/>
    <mergeCell ref="D35:E35"/>
    <mergeCell ref="H35:I35"/>
    <mergeCell ref="C36:V36"/>
    <mergeCell ref="D37:E37"/>
    <mergeCell ref="H37:I37"/>
    <mergeCell ref="C27:V27"/>
    <mergeCell ref="D28:E28"/>
    <mergeCell ref="H28:I28"/>
    <mergeCell ref="D29:E29"/>
    <mergeCell ref="H29:I29"/>
    <mergeCell ref="A30:E30"/>
    <mergeCell ref="H30:I30"/>
    <mergeCell ref="C31:V31"/>
    <mergeCell ref="D32:E32"/>
    <mergeCell ref="H32:I32"/>
    <mergeCell ref="P22:Q22"/>
    <mergeCell ref="D23:E23"/>
    <mergeCell ref="F23:I25"/>
    <mergeCell ref="J23:L25"/>
    <mergeCell ref="D24:E24"/>
    <mergeCell ref="D25:E25"/>
    <mergeCell ref="A26:C26"/>
    <mergeCell ref="D26:E26"/>
    <mergeCell ref="H26:I26"/>
    <mergeCell ref="D19:E19"/>
    <mergeCell ref="F19:I21"/>
    <mergeCell ref="J19:L21"/>
    <mergeCell ref="D20:E20"/>
    <mergeCell ref="D21:E21"/>
    <mergeCell ref="C22:G22"/>
    <mergeCell ref="H22:I22"/>
    <mergeCell ref="J22:K22"/>
    <mergeCell ref="M22:N22"/>
    <mergeCell ref="C18:G18"/>
    <mergeCell ref="H18:I18"/>
    <mergeCell ref="J18:K18"/>
    <mergeCell ref="M18:N18"/>
    <mergeCell ref="P18:Q18"/>
    <mergeCell ref="D14:E14"/>
    <mergeCell ref="H14:I14"/>
    <mergeCell ref="C15:V15"/>
    <mergeCell ref="C16:G16"/>
    <mergeCell ref="H16:I16"/>
    <mergeCell ref="J16:K16"/>
    <mergeCell ref="M16:N16"/>
    <mergeCell ref="P16:Q16"/>
    <mergeCell ref="D17:E17"/>
    <mergeCell ref="H17:I17"/>
    <mergeCell ref="D9:E9"/>
    <mergeCell ref="H9:I9"/>
    <mergeCell ref="D10:E10"/>
    <mergeCell ref="H10:I10"/>
    <mergeCell ref="D11:E11"/>
    <mergeCell ref="H11:I11"/>
    <mergeCell ref="A12:C12"/>
    <mergeCell ref="D12:E12"/>
    <mergeCell ref="H12:I12"/>
    <mergeCell ref="A1:D1"/>
    <mergeCell ref="A2:D2"/>
    <mergeCell ref="A3:D3"/>
    <mergeCell ref="A4:H4"/>
    <mergeCell ref="A5:H5"/>
    <mergeCell ref="A6:W6"/>
    <mergeCell ref="A7:A8"/>
    <mergeCell ref="B7:B8"/>
    <mergeCell ref="C7:C8"/>
    <mergeCell ref="D7:E8"/>
    <mergeCell ref="F7:I7"/>
    <mergeCell ref="J7:L7"/>
    <mergeCell ref="M7:O7"/>
    <mergeCell ref="P7:R7"/>
    <mergeCell ref="S7:U7"/>
    <mergeCell ref="V7:V8"/>
    <mergeCell ref="H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Microsoft Office User</cp:lastModifiedBy>
  <dcterms:created xsi:type="dcterms:W3CDTF">2020-12-27T14:55:17Z</dcterms:created>
  <dcterms:modified xsi:type="dcterms:W3CDTF">2021-01-18T11:10:25Z</dcterms:modified>
</cp:coreProperties>
</file>