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Звітність УКФ\"/>
    </mc:Choice>
  </mc:AlternateContent>
  <bookViews>
    <workbookView xWindow="0" yWindow="0" windowWidth="20490" windowHeight="847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S59" i="1" l="1"/>
  <c r="R59" i="1"/>
  <c r="T59" i="1" s="1"/>
  <c r="U59" i="1" l="1"/>
  <c r="S92" i="1"/>
  <c r="T92" i="1"/>
  <c r="U92" i="1"/>
  <c r="S57" i="1"/>
  <c r="S61" i="1"/>
  <c r="S63" i="1"/>
  <c r="S66" i="1"/>
  <c r="S73" i="1"/>
  <c r="R73" i="1"/>
  <c r="T73" i="1" s="1"/>
  <c r="R74" i="1"/>
  <c r="T74" i="1" s="1"/>
  <c r="R57" i="1"/>
  <c r="T57" i="1" s="1"/>
  <c r="R61" i="1"/>
  <c r="T61" i="1" s="1"/>
  <c r="R58" i="1"/>
  <c r="T58" i="1" s="1"/>
  <c r="R63" i="1"/>
  <c r="T63" i="1" s="1"/>
  <c r="R66" i="1"/>
  <c r="T66" i="1" s="1"/>
  <c r="R60" i="1"/>
  <c r="T60" i="1" s="1"/>
  <c r="R62" i="1"/>
  <c r="T62" i="1" s="1"/>
  <c r="R64" i="1"/>
  <c r="T64" i="1" s="1"/>
  <c r="R65" i="1"/>
  <c r="T65" i="1" s="1"/>
  <c r="R67" i="1"/>
  <c r="T67" i="1" s="1"/>
  <c r="R68" i="1"/>
  <c r="T68" i="1" s="1"/>
  <c r="R69" i="1"/>
  <c r="T69" i="1" s="1"/>
  <c r="R70" i="1"/>
  <c r="T70" i="1" s="1"/>
  <c r="R71" i="1"/>
  <c r="T71" i="1" s="1"/>
  <c r="R72" i="1"/>
  <c r="T72" i="1" s="1"/>
  <c r="R56" i="1"/>
  <c r="S15" i="1"/>
  <c r="T15" i="1"/>
  <c r="R15" i="1"/>
  <c r="R91" i="1"/>
  <c r="R92" i="1" s="1"/>
  <c r="O15" i="1"/>
  <c r="O91" i="1"/>
  <c r="O92" i="1" s="1"/>
  <c r="O69" i="1"/>
  <c r="S69" i="1" s="1"/>
  <c r="O70" i="1"/>
  <c r="S70" i="1" s="1"/>
  <c r="O71" i="1"/>
  <c r="S71" i="1" s="1"/>
  <c r="O72" i="1"/>
  <c r="S72" i="1" s="1"/>
  <c r="O74" i="1"/>
  <c r="S74" i="1" s="1"/>
  <c r="O58" i="1"/>
  <c r="S58" i="1" s="1"/>
  <c r="O60" i="1"/>
  <c r="S60" i="1" s="1"/>
  <c r="O62" i="1"/>
  <c r="S62" i="1" s="1"/>
  <c r="O64" i="1"/>
  <c r="S64" i="1" s="1"/>
  <c r="O65" i="1"/>
  <c r="S65" i="1" s="1"/>
  <c r="O67" i="1"/>
  <c r="S67" i="1" s="1"/>
  <c r="O68" i="1"/>
  <c r="S68" i="1" s="1"/>
  <c r="O56" i="1"/>
  <c r="S56" i="1" s="1"/>
  <c r="T56" i="1" l="1"/>
  <c r="U56" i="1" s="1"/>
  <c r="R75" i="1"/>
  <c r="T75" i="1"/>
  <c r="U57" i="1"/>
  <c r="U70" i="1"/>
  <c r="U69" i="1"/>
  <c r="U68" i="1"/>
  <c r="U58" i="1"/>
  <c r="U67" i="1"/>
  <c r="U74" i="1"/>
  <c r="U65" i="1"/>
  <c r="U72" i="1"/>
  <c r="U73" i="1"/>
  <c r="U63" i="1"/>
  <c r="U71" i="1"/>
  <c r="U62" i="1"/>
  <c r="U61" i="1"/>
  <c r="U60" i="1"/>
  <c r="U66" i="1"/>
  <c r="U64" i="1"/>
  <c r="S75" i="1"/>
  <c r="O75" i="1"/>
  <c r="R35" i="1"/>
  <c r="T35" i="1" s="1"/>
  <c r="R36" i="1"/>
  <c r="T36" i="1" s="1"/>
  <c r="R34" i="1"/>
  <c r="T34" i="1" s="1"/>
  <c r="O35" i="1"/>
  <c r="S35" i="1" s="1"/>
  <c r="O36" i="1"/>
  <c r="S36" i="1" s="1"/>
  <c r="O34" i="1"/>
  <c r="S34" i="1" s="1"/>
  <c r="P31" i="1"/>
  <c r="P93" i="1" s="1"/>
  <c r="Q31" i="1"/>
  <c r="Q93" i="1" s="1"/>
  <c r="U75" i="1" l="1"/>
  <c r="U34" i="1"/>
  <c r="U36" i="1"/>
  <c r="R33" i="1"/>
  <c r="R38" i="1" s="1"/>
  <c r="U35" i="1"/>
  <c r="T33" i="1"/>
  <c r="T38" i="1" s="1"/>
  <c r="O33" i="1"/>
  <c r="O38" i="1" s="1"/>
  <c r="S33" i="1"/>
  <c r="S38" i="1" s="1"/>
  <c r="U33" i="1" l="1"/>
  <c r="U38" i="1" s="1"/>
  <c r="R22" i="1"/>
  <c r="T22" i="1" s="1"/>
  <c r="O22" i="1"/>
  <c r="S22" i="1" s="1"/>
  <c r="R21" i="1"/>
  <c r="T21" i="1" s="1"/>
  <c r="O21" i="1"/>
  <c r="S21" i="1" s="1"/>
  <c r="R20" i="1"/>
  <c r="O20" i="1"/>
  <c r="O19" i="1" l="1"/>
  <c r="O31" i="1" s="1"/>
  <c r="O93" i="1" s="1"/>
  <c r="U22" i="1"/>
  <c r="U21" i="1"/>
  <c r="T20" i="1"/>
  <c r="T19" i="1" s="1"/>
  <c r="T31" i="1" s="1"/>
  <c r="T93" i="1" s="1"/>
  <c r="R19" i="1"/>
  <c r="R31" i="1" s="1"/>
  <c r="R93" i="1" s="1"/>
  <c r="S20" i="1"/>
  <c r="S19" i="1" s="1"/>
  <c r="S31" i="1" s="1"/>
  <c r="S93" i="1" s="1"/>
  <c r="U20" i="1" l="1"/>
  <c r="U19" i="1" s="1"/>
  <c r="U31" i="1" s="1"/>
  <c r="U93" i="1" s="1"/>
</calcChain>
</file>

<file path=xl/sharedStrings.xml><?xml version="1.0" encoding="utf-8"?>
<sst xmlns="http://schemas.openxmlformats.org/spreadsheetml/2006/main" count="505" uniqueCount="125">
  <si>
    <t>Чіка Валентина Дмитрівна - директор</t>
  </si>
  <si>
    <t>Тотін Надія Василівна  - головний бухгалтер</t>
  </si>
  <si>
    <t>Горкій Оксана Михайлівна - заступник директора</t>
  </si>
  <si>
    <t>диван мякий</t>
  </si>
  <si>
    <t xml:space="preserve">диван мякий </t>
  </si>
  <si>
    <t>пуфи дитячі</t>
  </si>
  <si>
    <t>крісло мяке</t>
  </si>
  <si>
    <t>шафа</t>
  </si>
  <si>
    <t>шафа для документів</t>
  </si>
  <si>
    <t>стіл письмовий</t>
  </si>
  <si>
    <t>вішалка</t>
  </si>
  <si>
    <t xml:space="preserve">стелаж для книг </t>
  </si>
  <si>
    <t>Горкій Оксана Михайлівна - заст.директора</t>
  </si>
  <si>
    <r>
      <t xml:space="preserve">Повна назва організації Заявника: </t>
    </r>
    <r>
      <rPr>
        <b/>
        <i/>
        <u/>
        <sz val="8"/>
        <rFont val="Times New Roman"/>
        <family val="1"/>
        <charset val="204"/>
      </rPr>
      <t>Комунальний заклад " Закарпатська обласна бібліотека для дітей та юнацтва " Закарпатської обласної ради</t>
    </r>
  </si>
  <si>
    <t>Український культурний фонд</t>
  </si>
  <si>
    <t>ЗВІТ</t>
  </si>
  <si>
    <t>про надходження та використання коштів для реалізації Проєкту інституційної підтримки</t>
  </si>
  <si>
    <t>Розділ: Стаття: Пункт:</t>
  </si>
  <si>
    <t>№</t>
  </si>
  <si>
    <t>Найменування витрат</t>
  </si>
  <si>
    <t>Одиниця виміру</t>
  </si>
  <si>
    <t>Загальна сума витрат гранту інституційної підтримки УКФ</t>
  </si>
  <si>
    <t>ПРИМІТКИ</t>
  </si>
  <si>
    <t>Кількість/ Період</t>
  </si>
  <si>
    <t>Вартість за одиницю, грн</t>
  </si>
  <si>
    <t>Загальна сума, грн (=4*5)</t>
  </si>
  <si>
    <t>Загальна сума, грн (=5*6)</t>
  </si>
  <si>
    <t>Загальна сума, грн (=8*9)</t>
  </si>
  <si>
    <t>Загальна сума, грн (=11*12)</t>
  </si>
  <si>
    <t>планова сума, грн (=6+10)</t>
  </si>
  <si>
    <t>фактична сума, грн (=7+13)</t>
  </si>
  <si>
    <t>різниця, грн (=14-15)</t>
  </si>
  <si>
    <t>Стовпці:</t>
  </si>
  <si>
    <t>Розділ:</t>
  </si>
  <si>
    <t>І</t>
  </si>
  <si>
    <t>Надходження:</t>
  </si>
  <si>
    <t>Стаття:</t>
  </si>
  <si>
    <t>грн</t>
  </si>
  <si>
    <t>0,00</t>
  </si>
  <si>
    <t>Всього по розділу І "Надходження":</t>
  </si>
  <si>
    <t>ІІ</t>
  </si>
  <si>
    <t>Витрати:</t>
  </si>
  <si>
    <t>Оплата праці</t>
  </si>
  <si>
    <t>Підстаття</t>
  </si>
  <si>
    <t>Штатних працівників</t>
  </si>
  <si>
    <t>Пункт</t>
  </si>
  <si>
    <t>місяців</t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</si>
  <si>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</si>
  <si>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</si>
  <si>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</si>
  <si>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</si>
  <si>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</si>
  <si>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</si>
  <si>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За договорами з ФОП</t>
  </si>
  <si>
    <t>1.3.1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</si>
  <si>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</si>
  <si>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</si>
  <si>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</si>
  <si>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</si>
  <si>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</si>
  <si>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t>Всього по статті 2 "Соціальні внески з оплати праці (нарахування ЄСВ)"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</si>
  <si>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</si>
  <si>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</si>
  <si>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</si>
  <si>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</si>
  <si>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</si>
  <si>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</si>
  <si>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Опалення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</si>
  <si>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</si>
  <si>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</si>
  <si>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</si>
  <si>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Найменування техніки (з деталізацією технічних характеристик)</t>
  </si>
  <si>
    <t>Найменування обладнання (з деталізацією технічних характеристик)</t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</si>
  <si>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</si>
  <si>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</si>
  <si>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шт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</si>
  <si>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</si>
  <si>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</si>
  <si>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Послуги зв'язку</t>
  </si>
  <si>
    <t>Послуги Internet</t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</si>
  <si>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</si>
  <si>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</si>
  <si>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</si>
  <si>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</si>
  <si>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Інші банківські витрати</t>
  </si>
  <si>
    <t>Всього по статті 8 "Банківські витрати"</t>
  </si>
  <si>
    <t>Всього по статті 9 "Інші витрати пов'язані з основною діяльністю організації"</t>
  </si>
  <si>
    <t>Аудиторські послуги</t>
  </si>
  <si>
    <t>Всього по статті 9 "Аудиторські послуги"</t>
  </si>
  <si>
    <t>Всього по розділу ІІ "Витрати":</t>
  </si>
  <si>
    <t>РЕЗУЛЬТАТ ІНСТИТУЦІЙНОЇ ПІДТРИМКИ</t>
  </si>
  <si>
    <r>
      <rPr>
        <b/>
        <sz val="8"/>
        <rFont val="Times New Roman"/>
        <family val="1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</si>
  <si>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b/>
        <sz val="8"/>
        <rFont val="Times New Roman"/>
        <family val="1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</si>
  <si>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8"/>
        <rFont val="Times New Roman"/>
        <family val="1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</si>
  <si>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8"/>
        <rFont val="Times New Roman"/>
        <family val="1"/>
        <charset val="204"/>
      </rPr>
      <t>Фактичні витрати за рахунок інституційної підтримки УКФ (заплановані витрати)
до 31.12.2020 року включно</t>
    </r>
  </si>
  <si>
    <r>
      <rPr>
        <sz val="8"/>
        <rFont val="Times New Roman"/>
        <family val="1"/>
        <charset val="204"/>
      </rPr>
      <t>Адреса орендованого приміщення/земельної
діляники, із зазначенням метражу</t>
    </r>
  </si>
  <si>
    <r>
      <rPr>
        <sz val="8"/>
        <rFont val="Times New Roman"/>
        <family val="1"/>
        <charset val="204"/>
      </rPr>
      <t>Найменування інструменту (з деталізацією
технічних характеристик)</t>
    </r>
  </si>
  <si>
    <r>
      <rPr>
        <sz val="8"/>
        <rFont val="Times New Roman"/>
        <family val="1"/>
        <charset val="204"/>
      </rPr>
      <t>Обслуговування сайтів та програмного
забезпечення (деталізувати назву послуги)</t>
    </r>
  </si>
  <si>
    <r>
      <rPr>
        <b/>
        <sz val="8"/>
        <rFont val="Times New Roman"/>
        <family val="1"/>
        <charset val="204"/>
      </rPr>
      <t>Інші витрати пов'язані з основною
діяльністю організації</t>
    </r>
  </si>
  <si>
    <r>
      <rPr>
        <sz val="8"/>
        <rFont val="Times New Roman"/>
        <family val="1"/>
        <charset val="204"/>
      </rPr>
      <t>Інші витрати пов'язані з основною
діяльністю організації</t>
    </r>
  </si>
  <si>
    <t>Додаток № 4</t>
  </si>
  <si>
    <t>до Договору про надання гранту інституційної підтримки</t>
  </si>
  <si>
    <t>не заповнюється</t>
  </si>
  <si>
    <r>
      <t>№ 3INST71-00467</t>
    </r>
    <r>
      <rPr>
        <u/>
        <sz val="8"/>
        <rFont val="Times New Roman"/>
        <family val="1"/>
        <charset val="204"/>
      </rPr>
      <t>  </t>
    </r>
    <r>
      <rPr>
        <sz val="8"/>
        <rFont val="Times New Roman"/>
        <family val="1"/>
        <charset val="204"/>
      </rPr>
      <t xml:space="preserve"> від "</t>
    </r>
    <r>
      <rPr>
        <u/>
        <sz val="8"/>
        <rFont val="Times New Roman"/>
        <family val="1"/>
        <charset val="204"/>
      </rPr>
      <t> 11    </t>
    </r>
    <r>
      <rPr>
        <sz val="8"/>
        <rFont val="Times New Roman"/>
        <family val="1"/>
        <charset val="204"/>
      </rPr>
      <t xml:space="preserve">" </t>
    </r>
    <r>
      <rPr>
        <u/>
        <sz val="8"/>
        <rFont val="Times New Roman"/>
        <family val="1"/>
        <charset val="204"/>
      </rPr>
      <t>  листопада       </t>
    </r>
    <r>
      <rPr>
        <sz val="8"/>
        <rFont val="Times New Roman"/>
        <family val="1"/>
        <charset val="204"/>
      </rPr>
      <t>2020 року</t>
    </r>
  </si>
  <si>
    <t xml:space="preserve">Склав :                                                                  </t>
  </si>
  <si>
    <t>підпис та печатка</t>
  </si>
  <si>
    <t>ПІБ</t>
  </si>
  <si>
    <t>головний бухгалтер</t>
  </si>
  <si>
    <t xml:space="preserve">           посада</t>
  </si>
  <si>
    <t>Н.В.Тотін</t>
  </si>
  <si>
    <t>ФОНД:</t>
  </si>
  <si>
    <t>ГРАНТООТРИМУВАЧ:</t>
  </si>
  <si>
    <t>відхилення в межах 10%</t>
  </si>
  <si>
    <t>відхил. в межах 10%</t>
  </si>
  <si>
    <t>___________</t>
  </si>
  <si>
    <t>Комунальний заклад "Закарпатська обласна бібліотека</t>
  </si>
  <si>
    <t>для дітей та юнацтва" Закарпатської обласної ради</t>
  </si>
  <si>
    <t>архівні стелажі для книг</t>
  </si>
  <si>
    <t>щт</t>
  </si>
  <si>
    <t>1.1.</t>
  </si>
  <si>
    <t>1.2.</t>
  </si>
  <si>
    <t>1.3.</t>
  </si>
  <si>
    <t>2.1.</t>
  </si>
  <si>
    <t>2.2.</t>
  </si>
  <si>
    <t>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</si>
</sst>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rgb="FF000000"/>
      <name val="Times New Roman"/>
      <charset val="204"/>
    </font>
    <font>
      <sz val="4.5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right" vertical="top" shrinkToFit="1"/>
    </xf>
    <xf numFmtId="164" fontId="6" fillId="5" borderId="1" xfId="0" applyNumberFormat="1" applyFont="1" applyFill="1" applyBorder="1" applyAlignment="1">
      <alignment horizontal="right" vertical="top" shrinkToFit="1"/>
    </xf>
    <xf numFmtId="0" fontId="5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top" wrapText="1"/>
    </xf>
    <xf numFmtId="2" fontId="3" fillId="6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shrinkToFit="1"/>
    </xf>
    <xf numFmtId="0" fontId="5" fillId="6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righ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 indent="4"/>
    </xf>
    <xf numFmtId="0" fontId="3" fillId="0" borderId="11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14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top" wrapText="1" indent="1"/>
    </xf>
    <xf numFmtId="0" fontId="3" fillId="0" borderId="10" xfId="0" applyFont="1" applyFill="1" applyBorder="1" applyAlignment="1">
      <alignment horizontal="right" vertical="top" wrapText="1" indent="1"/>
    </xf>
    <xf numFmtId="1" fontId="6" fillId="3" borderId="8" xfId="0" applyNumberFormat="1" applyFont="1" applyFill="1" applyBorder="1" applyAlignment="1">
      <alignment horizontal="right" vertical="top" indent="1" shrinkToFit="1"/>
    </xf>
    <xf numFmtId="1" fontId="6" fillId="3" borderId="10" xfId="0" applyNumberFormat="1" applyFont="1" applyFill="1" applyBorder="1" applyAlignment="1">
      <alignment horizontal="right" vertical="top" indent="1" shrinkToFit="1"/>
    </xf>
    <xf numFmtId="1" fontId="6" fillId="3" borderId="8" xfId="0" applyNumberFormat="1" applyFont="1" applyFill="1" applyBorder="1" applyAlignment="1">
      <alignment horizontal="center" vertical="top" shrinkToFit="1"/>
    </xf>
    <xf numFmtId="1" fontId="6" fillId="3" borderId="1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277983</xdr:colOff>
      <xdr:row>3</xdr:row>
      <xdr:rowOff>0</xdr:rowOff>
    </xdr:from>
    <xdr:ext cx="593868" cy="46198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983" y="383279"/>
          <a:ext cx="593868" cy="461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topLeftCell="A4" zoomScale="130" zoomScaleNormal="130" workbookViewId="0">
      <pane xSplit="3" ySplit="8" topLeftCell="D75" activePane="bottomRight" state="frozen"/>
      <selection activeCell="A4" sqref="A4"/>
      <selection pane="topRight" activeCell="D4" sqref="D4"/>
      <selection pane="bottomLeft" activeCell="A9" sqref="A9"/>
      <selection pane="bottomRight" activeCell="R97" sqref="R97"/>
    </sheetView>
  </sheetViews>
  <sheetFormatPr defaultRowHeight="12.75" x14ac:dyDescent="0.2"/>
  <cols>
    <col min="1" max="1" width="7.6640625" customWidth="1"/>
    <col min="2" max="2" width="5" customWidth="1"/>
    <col min="3" max="3" width="38" customWidth="1"/>
    <col min="4" max="4" width="0.6640625" customWidth="1"/>
    <col min="5" max="6" width="4.83203125" customWidth="1"/>
    <col min="7" max="7" width="5.5" customWidth="1"/>
    <col min="8" max="8" width="1.5" customWidth="1"/>
    <col min="9" max="9" width="4.1640625" customWidth="1"/>
    <col min="10" max="10" width="4.83203125" customWidth="1"/>
    <col min="11" max="11" width="5.33203125" customWidth="1"/>
    <col min="12" max="12" width="6.5" customWidth="1"/>
    <col min="13" max="13" width="4.83203125" customWidth="1"/>
    <col min="14" max="14" width="5.83203125" customWidth="1"/>
    <col min="15" max="15" width="8.33203125" customWidth="1"/>
    <col min="16" max="16" width="4.6640625" customWidth="1"/>
    <col min="17" max="17" width="5.6640625" customWidth="1"/>
    <col min="18" max="18" width="8.5" customWidth="1"/>
    <col min="19" max="19" width="9.33203125" customWidth="1"/>
    <col min="20" max="21" width="8.33203125" customWidth="1"/>
    <col min="22" max="22" width="7.6640625" customWidth="1"/>
    <col min="23" max="23" width="2.6640625" customWidth="1"/>
  </cols>
  <sheetData>
    <row r="1" spans="1:23" ht="15" customHeight="1" x14ac:dyDescent="0.2">
      <c r="A1" s="122"/>
      <c r="B1" s="123"/>
      <c r="C1" s="123"/>
      <c r="D1" s="123"/>
    </row>
    <row r="2" spans="1:23" ht="6.75" customHeight="1" x14ac:dyDescent="0.2">
      <c r="A2" s="122"/>
      <c r="B2" s="123"/>
      <c r="C2" s="123"/>
      <c r="D2" s="123"/>
    </row>
    <row r="3" spans="1:23" ht="6.75" customHeight="1" x14ac:dyDescent="0.2">
      <c r="A3" s="122"/>
      <c r="B3" s="124"/>
      <c r="C3" s="124"/>
      <c r="D3" s="124"/>
    </row>
    <row r="4" spans="1:23" ht="9.75" customHeight="1" x14ac:dyDescent="0.2">
      <c r="A4" s="48"/>
      <c r="B4" s="3"/>
      <c r="C4" s="3"/>
      <c r="D4" s="3"/>
      <c r="O4" s="52" t="s">
        <v>100</v>
      </c>
      <c r="P4" s="52"/>
      <c r="Q4" s="52"/>
      <c r="R4" s="52"/>
      <c r="S4" s="52"/>
      <c r="T4" s="52"/>
      <c r="U4" s="52"/>
    </row>
    <row r="5" spans="1:23" ht="12" customHeight="1" x14ac:dyDescent="0.2">
      <c r="A5" s="48"/>
      <c r="B5" s="3"/>
      <c r="C5" s="3"/>
      <c r="D5" s="3"/>
      <c r="O5" s="52" t="s">
        <v>101</v>
      </c>
      <c r="P5" s="52"/>
      <c r="Q5" s="52"/>
      <c r="R5" s="52"/>
      <c r="S5" s="52"/>
      <c r="T5" s="52"/>
      <c r="U5" s="52"/>
    </row>
    <row r="6" spans="1:23" ht="10.5" customHeight="1" x14ac:dyDescent="0.2">
      <c r="A6" s="48"/>
      <c r="B6" s="3"/>
      <c r="C6" s="3"/>
      <c r="D6" s="3"/>
      <c r="O6" s="52" t="s">
        <v>103</v>
      </c>
      <c r="P6" s="52"/>
      <c r="Q6" s="52"/>
      <c r="R6" s="52"/>
      <c r="S6" s="52"/>
      <c r="T6" s="52"/>
      <c r="U6" s="52"/>
    </row>
    <row r="7" spans="1:23" ht="9.75" customHeight="1" x14ac:dyDescent="0.2">
      <c r="A7" s="53" t="s">
        <v>15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"/>
    </row>
    <row r="8" spans="1:23" ht="9.75" customHeight="1" x14ac:dyDescent="0.2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"/>
    </row>
    <row r="9" spans="1:23" ht="10.5" customHeight="1" x14ac:dyDescent="0.2">
      <c r="A9" s="53" t="s">
        <v>13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42" customHeight="1" x14ac:dyDescent="0.2">
      <c r="A10" s="125" t="s">
        <v>17</v>
      </c>
      <c r="B10" s="125" t="s">
        <v>18</v>
      </c>
      <c r="C10" s="127" t="s">
        <v>19</v>
      </c>
      <c r="D10" s="129" t="s">
        <v>20</v>
      </c>
      <c r="E10" s="130"/>
      <c r="F10" s="133" t="s">
        <v>91</v>
      </c>
      <c r="G10" s="134"/>
      <c r="H10" s="134"/>
      <c r="I10" s="135"/>
      <c r="J10" s="133" t="s">
        <v>92</v>
      </c>
      <c r="K10" s="134"/>
      <c r="L10" s="135"/>
      <c r="M10" s="136" t="s">
        <v>93</v>
      </c>
      <c r="N10" s="137"/>
      <c r="O10" s="138"/>
      <c r="P10" s="133" t="s">
        <v>94</v>
      </c>
      <c r="Q10" s="134"/>
      <c r="R10" s="135"/>
      <c r="S10" s="139" t="s">
        <v>21</v>
      </c>
      <c r="T10" s="140"/>
      <c r="U10" s="141"/>
      <c r="V10" s="142" t="s">
        <v>22</v>
      </c>
      <c r="W10" s="5"/>
    </row>
    <row r="11" spans="1:23" ht="53.25" customHeight="1" x14ac:dyDescent="0.2">
      <c r="A11" s="126"/>
      <c r="B11" s="126"/>
      <c r="C11" s="128"/>
      <c r="D11" s="131"/>
      <c r="E11" s="132"/>
      <c r="F11" s="6" t="s">
        <v>23</v>
      </c>
      <c r="G11" s="7" t="s">
        <v>24</v>
      </c>
      <c r="H11" s="144" t="s">
        <v>25</v>
      </c>
      <c r="I11" s="145"/>
      <c r="J11" s="6" t="s">
        <v>23</v>
      </c>
      <c r="K11" s="7" t="s">
        <v>24</v>
      </c>
      <c r="L11" s="6" t="s">
        <v>26</v>
      </c>
      <c r="M11" s="6" t="s">
        <v>23</v>
      </c>
      <c r="N11" s="7" t="s">
        <v>24</v>
      </c>
      <c r="O11" s="6" t="s">
        <v>27</v>
      </c>
      <c r="P11" s="6" t="s">
        <v>23</v>
      </c>
      <c r="Q11" s="7" t="s">
        <v>24</v>
      </c>
      <c r="R11" s="8" t="s">
        <v>28</v>
      </c>
      <c r="S11" s="6" t="s">
        <v>29</v>
      </c>
      <c r="T11" s="6" t="s">
        <v>30</v>
      </c>
      <c r="U11" s="8" t="s">
        <v>31</v>
      </c>
      <c r="V11" s="143"/>
      <c r="W11" s="5"/>
    </row>
    <row r="12" spans="1:23" ht="9.75" customHeight="1" x14ac:dyDescent="0.2">
      <c r="A12" s="9" t="s">
        <v>32</v>
      </c>
      <c r="B12" s="10">
        <v>1</v>
      </c>
      <c r="C12" s="10">
        <v>2</v>
      </c>
      <c r="D12" s="118">
        <v>3</v>
      </c>
      <c r="E12" s="119"/>
      <c r="F12" s="10">
        <v>4</v>
      </c>
      <c r="G12" s="10">
        <v>5</v>
      </c>
      <c r="H12" s="120">
        <v>6</v>
      </c>
      <c r="I12" s="121"/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10">
        <v>13</v>
      </c>
      <c r="S12" s="10">
        <v>14</v>
      </c>
      <c r="T12" s="10">
        <v>15</v>
      </c>
      <c r="U12" s="10">
        <v>16</v>
      </c>
      <c r="V12" s="10">
        <v>11</v>
      </c>
      <c r="W12" s="5"/>
    </row>
    <row r="13" spans="1:23" ht="9.75" customHeight="1" x14ac:dyDescent="0.2">
      <c r="A13" s="11" t="s">
        <v>33</v>
      </c>
      <c r="B13" s="11" t="s">
        <v>34</v>
      </c>
      <c r="C13" s="12" t="s">
        <v>35</v>
      </c>
      <c r="D13" s="67"/>
      <c r="E13" s="68"/>
      <c r="F13" s="13"/>
      <c r="G13" s="13"/>
      <c r="H13" s="67"/>
      <c r="I13" s="6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5"/>
    </row>
    <row r="14" spans="1:23" ht="12" customHeight="1" x14ac:dyDescent="0.2">
      <c r="A14" s="14" t="s">
        <v>36</v>
      </c>
      <c r="B14" s="15">
        <v>1</v>
      </c>
      <c r="C14" s="4" t="s">
        <v>14</v>
      </c>
      <c r="D14" s="116" t="s">
        <v>37</v>
      </c>
      <c r="E14" s="117"/>
      <c r="F14" s="1"/>
      <c r="G14" s="1"/>
      <c r="H14" s="94" t="s">
        <v>38</v>
      </c>
      <c r="I14" s="95"/>
      <c r="J14" s="1"/>
      <c r="K14" s="1"/>
      <c r="L14" s="2" t="s">
        <v>38</v>
      </c>
      <c r="M14" s="1"/>
      <c r="N14" s="1"/>
      <c r="O14" s="2">
        <v>345126.6</v>
      </c>
      <c r="P14" s="1"/>
      <c r="Q14" s="1"/>
      <c r="R14" s="2">
        <v>345126.6</v>
      </c>
      <c r="S14" s="2">
        <v>345126.6</v>
      </c>
      <c r="T14" s="2">
        <v>345126.6</v>
      </c>
      <c r="U14" s="2" t="s">
        <v>38</v>
      </c>
      <c r="V14" s="1"/>
      <c r="W14" s="5"/>
    </row>
    <row r="15" spans="1:23" ht="12.75" customHeight="1" x14ac:dyDescent="0.2">
      <c r="A15" s="64" t="s">
        <v>39</v>
      </c>
      <c r="B15" s="65"/>
      <c r="C15" s="66"/>
      <c r="D15" s="67"/>
      <c r="E15" s="68"/>
      <c r="F15" s="13"/>
      <c r="G15" s="13"/>
      <c r="H15" s="69" t="s">
        <v>38</v>
      </c>
      <c r="I15" s="70"/>
      <c r="J15" s="13"/>
      <c r="K15" s="13"/>
      <c r="L15" s="16" t="s">
        <v>38</v>
      </c>
      <c r="M15" s="13"/>
      <c r="N15" s="13"/>
      <c r="O15" s="16">
        <f>O14</f>
        <v>345126.6</v>
      </c>
      <c r="P15" s="13"/>
      <c r="Q15" s="13"/>
      <c r="R15" s="16">
        <f>R14</f>
        <v>345126.6</v>
      </c>
      <c r="S15" s="16">
        <f t="shared" ref="S15:T15" si="0">S14</f>
        <v>345126.6</v>
      </c>
      <c r="T15" s="16">
        <f t="shared" si="0"/>
        <v>345126.6</v>
      </c>
      <c r="U15" s="16" t="s">
        <v>38</v>
      </c>
      <c r="V15" s="13"/>
      <c r="W15" s="5"/>
    </row>
    <row r="16" spans="1:23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9" customHeight="1" x14ac:dyDescent="0.2">
      <c r="A17" s="12" t="s">
        <v>33</v>
      </c>
      <c r="B17" s="16" t="s">
        <v>40</v>
      </c>
      <c r="C17" s="12" t="s">
        <v>41</v>
      </c>
      <c r="D17" s="67"/>
      <c r="E17" s="68"/>
      <c r="F17" s="13"/>
      <c r="G17" s="13"/>
      <c r="H17" s="67"/>
      <c r="I17" s="6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</row>
    <row r="18" spans="1:23" ht="9.75" customHeight="1" x14ac:dyDescent="0.2">
      <c r="A18" s="17" t="s">
        <v>36</v>
      </c>
      <c r="B18" s="18">
        <v>1</v>
      </c>
      <c r="C18" s="98" t="s">
        <v>42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5"/>
    </row>
    <row r="19" spans="1:23" ht="9" customHeight="1" x14ac:dyDescent="0.2">
      <c r="A19" s="17" t="s">
        <v>43</v>
      </c>
      <c r="B19" s="19">
        <v>1.1000000000000001</v>
      </c>
      <c r="C19" s="98" t="s">
        <v>44</v>
      </c>
      <c r="D19" s="99"/>
      <c r="E19" s="99"/>
      <c r="F19" s="99"/>
      <c r="G19" s="100"/>
      <c r="H19" s="114" t="s">
        <v>38</v>
      </c>
      <c r="I19" s="115"/>
      <c r="J19" s="77"/>
      <c r="K19" s="79"/>
      <c r="L19" s="20" t="s">
        <v>38</v>
      </c>
      <c r="M19" s="77"/>
      <c r="N19" s="79"/>
      <c r="O19" s="20">
        <f>O20+O21+O22</f>
        <v>83580</v>
      </c>
      <c r="P19" s="77"/>
      <c r="Q19" s="79"/>
      <c r="R19" s="20">
        <f>R20+R21+R22</f>
        <v>72663.600000000006</v>
      </c>
      <c r="S19" s="20">
        <f>S20+S21+S22</f>
        <v>83580</v>
      </c>
      <c r="T19" s="20">
        <f>T20+T21+T22</f>
        <v>72663.600000000006</v>
      </c>
      <c r="U19" s="20">
        <f>U20+U21+U22</f>
        <v>10916.400000000001</v>
      </c>
      <c r="V19" s="21"/>
      <c r="W19" s="5"/>
    </row>
    <row r="20" spans="1:23" ht="10.5" customHeight="1" x14ac:dyDescent="0.2">
      <c r="A20" s="22" t="s">
        <v>45</v>
      </c>
      <c r="B20" s="23" t="s">
        <v>119</v>
      </c>
      <c r="C20" s="4" t="s">
        <v>0</v>
      </c>
      <c r="D20" s="94" t="s">
        <v>46</v>
      </c>
      <c r="E20" s="95"/>
      <c r="F20" s="1"/>
      <c r="G20" s="1"/>
      <c r="H20" s="94" t="s">
        <v>38</v>
      </c>
      <c r="I20" s="95"/>
      <c r="J20" s="1"/>
      <c r="K20" s="1"/>
      <c r="L20" s="2" t="s">
        <v>38</v>
      </c>
      <c r="M20" s="1">
        <v>5</v>
      </c>
      <c r="N20" s="1">
        <v>5865</v>
      </c>
      <c r="O20" s="2">
        <f>N20*M20</f>
        <v>29325</v>
      </c>
      <c r="P20" s="1">
        <v>5</v>
      </c>
      <c r="Q20" s="1">
        <v>5865</v>
      </c>
      <c r="R20" s="2">
        <f>P20*Q20</f>
        <v>29325</v>
      </c>
      <c r="S20" s="2">
        <f>K20+O20</f>
        <v>29325</v>
      </c>
      <c r="T20" s="2">
        <f>L20+R20</f>
        <v>29325</v>
      </c>
      <c r="U20" s="2">
        <f>S20-T20</f>
        <v>0</v>
      </c>
      <c r="V20" s="54" t="s">
        <v>113</v>
      </c>
      <c r="W20" s="5"/>
    </row>
    <row r="21" spans="1:23" ht="9.75" customHeight="1" x14ac:dyDescent="0.2">
      <c r="A21" s="22" t="s">
        <v>45</v>
      </c>
      <c r="B21" s="23" t="s">
        <v>120</v>
      </c>
      <c r="C21" s="4" t="s">
        <v>1</v>
      </c>
      <c r="D21" s="94" t="s">
        <v>46</v>
      </c>
      <c r="E21" s="95"/>
      <c r="F21" s="1"/>
      <c r="G21" s="1"/>
      <c r="H21" s="94" t="s">
        <v>38</v>
      </c>
      <c r="I21" s="95"/>
      <c r="J21" s="1"/>
      <c r="K21" s="1"/>
      <c r="L21" s="2" t="s">
        <v>38</v>
      </c>
      <c r="M21" s="1">
        <v>5</v>
      </c>
      <c r="N21" s="1">
        <v>5279</v>
      </c>
      <c r="O21" s="2">
        <f t="shared" ref="O21:O22" si="1">N21*M21</f>
        <v>26395</v>
      </c>
      <c r="P21" s="1">
        <v>5</v>
      </c>
      <c r="Q21" s="1">
        <v>4333.8599999999997</v>
      </c>
      <c r="R21" s="2">
        <f t="shared" ref="R21:R22" si="2">P21*Q21</f>
        <v>21669.3</v>
      </c>
      <c r="S21" s="2">
        <f t="shared" ref="S21:S22" si="3">K21+O21</f>
        <v>26395</v>
      </c>
      <c r="T21" s="2">
        <f t="shared" ref="T21:T22" si="4">L21+R21</f>
        <v>21669.3</v>
      </c>
      <c r="U21" s="2">
        <f t="shared" ref="U21:U22" si="5">S21-T21</f>
        <v>4725.7000000000007</v>
      </c>
      <c r="V21" s="55"/>
      <c r="W21" s="5"/>
    </row>
    <row r="22" spans="1:23" ht="10.5" customHeight="1" x14ac:dyDescent="0.2">
      <c r="A22" s="22" t="s">
        <v>45</v>
      </c>
      <c r="B22" s="23" t="s">
        <v>121</v>
      </c>
      <c r="C22" s="4" t="s">
        <v>12</v>
      </c>
      <c r="D22" s="94" t="s">
        <v>46</v>
      </c>
      <c r="E22" s="95"/>
      <c r="F22" s="1"/>
      <c r="G22" s="1"/>
      <c r="H22" s="94" t="s">
        <v>38</v>
      </c>
      <c r="I22" s="95"/>
      <c r="J22" s="1"/>
      <c r="K22" s="1"/>
      <c r="L22" s="2" t="s">
        <v>38</v>
      </c>
      <c r="M22" s="1">
        <v>5</v>
      </c>
      <c r="N22" s="1">
        <v>5572</v>
      </c>
      <c r="O22" s="2">
        <f t="shared" si="1"/>
        <v>27860</v>
      </c>
      <c r="P22" s="1">
        <v>5</v>
      </c>
      <c r="Q22" s="1">
        <v>4333.8599999999997</v>
      </c>
      <c r="R22" s="2">
        <f t="shared" si="2"/>
        <v>21669.3</v>
      </c>
      <c r="S22" s="2">
        <f t="shared" si="3"/>
        <v>27860</v>
      </c>
      <c r="T22" s="2">
        <f t="shared" si="4"/>
        <v>21669.3</v>
      </c>
      <c r="U22" s="2">
        <f t="shared" si="5"/>
        <v>6190.7000000000007</v>
      </c>
      <c r="V22" s="56"/>
      <c r="W22" s="5"/>
    </row>
    <row r="23" spans="1:23" ht="12.75" customHeight="1" x14ac:dyDescent="0.2">
      <c r="A23" s="17" t="s">
        <v>43</v>
      </c>
      <c r="B23" s="19">
        <v>1.2</v>
      </c>
      <c r="C23" s="98" t="s">
        <v>47</v>
      </c>
      <c r="D23" s="99"/>
      <c r="E23" s="99"/>
      <c r="F23" s="99"/>
      <c r="G23" s="100"/>
      <c r="H23" s="77"/>
      <c r="I23" s="79"/>
      <c r="J23" s="77"/>
      <c r="K23" s="79"/>
      <c r="L23" s="21"/>
      <c r="M23" s="77"/>
      <c r="N23" s="79"/>
      <c r="O23" s="20" t="s">
        <v>38</v>
      </c>
      <c r="P23" s="77"/>
      <c r="Q23" s="79"/>
      <c r="R23" s="20" t="s">
        <v>38</v>
      </c>
      <c r="S23" s="20" t="s">
        <v>38</v>
      </c>
      <c r="T23" s="20" t="s">
        <v>38</v>
      </c>
      <c r="U23" s="20" t="s">
        <v>38</v>
      </c>
      <c r="V23" s="21"/>
      <c r="W23" s="5"/>
    </row>
    <row r="24" spans="1:23" ht="10.5" customHeight="1" x14ac:dyDescent="0.2">
      <c r="A24" s="22" t="s">
        <v>45</v>
      </c>
      <c r="B24" s="23" t="s">
        <v>48</v>
      </c>
      <c r="C24" s="4" t="s">
        <v>49</v>
      </c>
      <c r="D24" s="80"/>
      <c r="E24" s="81"/>
      <c r="F24" s="105" t="s">
        <v>50</v>
      </c>
      <c r="G24" s="106"/>
      <c r="H24" s="106"/>
      <c r="I24" s="107"/>
      <c r="J24" s="105" t="s">
        <v>50</v>
      </c>
      <c r="K24" s="106"/>
      <c r="L24" s="107"/>
      <c r="M24" s="1"/>
      <c r="N24" s="1"/>
      <c r="O24" s="2" t="s">
        <v>38</v>
      </c>
      <c r="P24" s="1"/>
      <c r="Q24" s="1"/>
      <c r="R24" s="2" t="s">
        <v>38</v>
      </c>
      <c r="S24" s="2" t="s">
        <v>38</v>
      </c>
      <c r="T24" s="2" t="s">
        <v>38</v>
      </c>
      <c r="U24" s="2" t="s">
        <v>38</v>
      </c>
      <c r="V24" s="1"/>
      <c r="W24" s="5"/>
    </row>
    <row r="25" spans="1:23" ht="9" customHeight="1" x14ac:dyDescent="0.2">
      <c r="A25" s="22" t="s">
        <v>45</v>
      </c>
      <c r="B25" s="23" t="s">
        <v>51</v>
      </c>
      <c r="C25" s="4" t="s">
        <v>49</v>
      </c>
      <c r="D25" s="80"/>
      <c r="E25" s="81"/>
      <c r="F25" s="108"/>
      <c r="G25" s="109"/>
      <c r="H25" s="109"/>
      <c r="I25" s="110"/>
      <c r="J25" s="108"/>
      <c r="K25" s="109"/>
      <c r="L25" s="110"/>
      <c r="M25" s="1"/>
      <c r="N25" s="1"/>
      <c r="O25" s="2" t="s">
        <v>38</v>
      </c>
      <c r="P25" s="1"/>
      <c r="Q25" s="1"/>
      <c r="R25" s="2" t="s">
        <v>38</v>
      </c>
      <c r="S25" s="2" t="s">
        <v>38</v>
      </c>
      <c r="T25" s="2" t="s">
        <v>38</v>
      </c>
      <c r="U25" s="2" t="s">
        <v>38</v>
      </c>
      <c r="V25" s="1"/>
      <c r="W25" s="5"/>
    </row>
    <row r="26" spans="1:23" ht="10.5" customHeight="1" x14ac:dyDescent="0.2">
      <c r="A26" s="22" t="s">
        <v>45</v>
      </c>
      <c r="B26" s="23" t="s">
        <v>52</v>
      </c>
      <c r="C26" s="4" t="s">
        <v>49</v>
      </c>
      <c r="D26" s="80"/>
      <c r="E26" s="81"/>
      <c r="F26" s="111"/>
      <c r="G26" s="112"/>
      <c r="H26" s="112"/>
      <c r="I26" s="113"/>
      <c r="J26" s="111"/>
      <c r="K26" s="112"/>
      <c r="L26" s="113"/>
      <c r="M26" s="1"/>
      <c r="N26" s="1"/>
      <c r="O26" s="2" t="s">
        <v>38</v>
      </c>
      <c r="P26" s="1"/>
      <c r="Q26" s="1"/>
      <c r="R26" s="2" t="s">
        <v>38</v>
      </c>
      <c r="S26" s="2" t="s">
        <v>38</v>
      </c>
      <c r="T26" s="2" t="s">
        <v>38</v>
      </c>
      <c r="U26" s="2" t="s">
        <v>38</v>
      </c>
      <c r="V26" s="1"/>
      <c r="W26" s="5"/>
    </row>
    <row r="27" spans="1:23" ht="10.5" customHeight="1" x14ac:dyDescent="0.2">
      <c r="A27" s="17" t="s">
        <v>43</v>
      </c>
      <c r="B27" s="19">
        <v>1.3</v>
      </c>
      <c r="C27" s="98" t="s">
        <v>53</v>
      </c>
      <c r="D27" s="99"/>
      <c r="E27" s="99"/>
      <c r="F27" s="99"/>
      <c r="G27" s="100"/>
      <c r="H27" s="77"/>
      <c r="I27" s="79"/>
      <c r="J27" s="77"/>
      <c r="K27" s="79"/>
      <c r="L27" s="21"/>
      <c r="M27" s="77"/>
      <c r="N27" s="79"/>
      <c r="O27" s="20" t="s">
        <v>38</v>
      </c>
      <c r="P27" s="77"/>
      <c r="Q27" s="79"/>
      <c r="R27" s="20" t="s">
        <v>38</v>
      </c>
      <c r="S27" s="20" t="s">
        <v>38</v>
      </c>
      <c r="T27" s="20" t="s">
        <v>38</v>
      </c>
      <c r="U27" s="20" t="s">
        <v>38</v>
      </c>
      <c r="V27" s="21"/>
      <c r="W27" s="5"/>
    </row>
    <row r="28" spans="1:23" ht="9" customHeight="1" x14ac:dyDescent="0.2">
      <c r="A28" s="22" t="s">
        <v>45</v>
      </c>
      <c r="B28" s="23" t="s">
        <v>54</v>
      </c>
      <c r="C28" s="4" t="s">
        <v>49</v>
      </c>
      <c r="D28" s="80"/>
      <c r="E28" s="81"/>
      <c r="F28" s="105" t="s">
        <v>50</v>
      </c>
      <c r="G28" s="106"/>
      <c r="H28" s="106"/>
      <c r="I28" s="107"/>
      <c r="J28" s="105" t="s">
        <v>50</v>
      </c>
      <c r="K28" s="106"/>
      <c r="L28" s="107"/>
      <c r="M28" s="1"/>
      <c r="N28" s="1"/>
      <c r="O28" s="2" t="s">
        <v>38</v>
      </c>
      <c r="P28" s="1"/>
      <c r="Q28" s="1"/>
      <c r="R28" s="2" t="s">
        <v>38</v>
      </c>
      <c r="S28" s="2" t="s">
        <v>38</v>
      </c>
      <c r="T28" s="2" t="s">
        <v>38</v>
      </c>
      <c r="U28" s="2" t="s">
        <v>38</v>
      </c>
      <c r="V28" s="1"/>
      <c r="W28" s="5"/>
    </row>
    <row r="29" spans="1:23" ht="9" customHeight="1" x14ac:dyDescent="0.2">
      <c r="A29" s="22" t="s">
        <v>45</v>
      </c>
      <c r="B29" s="23" t="s">
        <v>55</v>
      </c>
      <c r="C29" s="4" t="s">
        <v>49</v>
      </c>
      <c r="D29" s="80"/>
      <c r="E29" s="81"/>
      <c r="F29" s="108"/>
      <c r="G29" s="109"/>
      <c r="H29" s="109"/>
      <c r="I29" s="110"/>
      <c r="J29" s="108"/>
      <c r="K29" s="109"/>
      <c r="L29" s="110"/>
      <c r="M29" s="1"/>
      <c r="N29" s="1"/>
      <c r="O29" s="2" t="s">
        <v>38</v>
      </c>
      <c r="P29" s="1"/>
      <c r="Q29" s="1"/>
      <c r="R29" s="2" t="s">
        <v>38</v>
      </c>
      <c r="S29" s="2" t="s">
        <v>38</v>
      </c>
      <c r="T29" s="2" t="s">
        <v>38</v>
      </c>
      <c r="U29" s="2" t="s">
        <v>38</v>
      </c>
      <c r="V29" s="1"/>
      <c r="W29" s="5"/>
    </row>
    <row r="30" spans="1:23" ht="9.75" customHeight="1" x14ac:dyDescent="0.2">
      <c r="A30" s="22" t="s">
        <v>45</v>
      </c>
      <c r="B30" s="23" t="s">
        <v>56</v>
      </c>
      <c r="C30" s="4" t="s">
        <v>49</v>
      </c>
      <c r="D30" s="80"/>
      <c r="E30" s="81"/>
      <c r="F30" s="111"/>
      <c r="G30" s="112"/>
      <c r="H30" s="112"/>
      <c r="I30" s="113"/>
      <c r="J30" s="111"/>
      <c r="K30" s="112"/>
      <c r="L30" s="113"/>
      <c r="M30" s="1"/>
      <c r="N30" s="1"/>
      <c r="O30" s="2" t="s">
        <v>38</v>
      </c>
      <c r="P30" s="1"/>
      <c r="Q30" s="1"/>
      <c r="R30" s="2" t="s">
        <v>38</v>
      </c>
      <c r="S30" s="2" t="s">
        <v>38</v>
      </c>
      <c r="T30" s="2" t="s">
        <v>38</v>
      </c>
      <c r="U30" s="2" t="s">
        <v>38</v>
      </c>
      <c r="V30" s="1"/>
      <c r="W30" s="5"/>
    </row>
    <row r="31" spans="1:23" ht="11.25" customHeight="1" x14ac:dyDescent="0.2">
      <c r="A31" s="57" t="s">
        <v>57</v>
      </c>
      <c r="B31" s="58"/>
      <c r="C31" s="59"/>
      <c r="D31" s="60"/>
      <c r="E31" s="61"/>
      <c r="F31" s="24"/>
      <c r="G31" s="24"/>
      <c r="H31" s="62" t="s">
        <v>38</v>
      </c>
      <c r="I31" s="63"/>
      <c r="J31" s="24"/>
      <c r="K31" s="24"/>
      <c r="L31" s="25" t="s">
        <v>38</v>
      </c>
      <c r="M31" s="24"/>
      <c r="N31" s="24"/>
      <c r="O31" s="26">
        <f>O19</f>
        <v>83580</v>
      </c>
      <c r="P31" s="26">
        <f t="shared" ref="P31:U31" si="6">P19</f>
        <v>0</v>
      </c>
      <c r="Q31" s="26">
        <f t="shared" si="6"/>
        <v>0</v>
      </c>
      <c r="R31" s="26">
        <f t="shared" si="6"/>
        <v>72663.600000000006</v>
      </c>
      <c r="S31" s="26">
        <f t="shared" si="6"/>
        <v>83580</v>
      </c>
      <c r="T31" s="26">
        <f t="shared" si="6"/>
        <v>72663.600000000006</v>
      </c>
      <c r="U31" s="26">
        <f t="shared" si="6"/>
        <v>10916.400000000001</v>
      </c>
      <c r="V31" s="24"/>
      <c r="W31" s="5"/>
    </row>
    <row r="32" spans="1:23" ht="9" customHeight="1" x14ac:dyDescent="0.2">
      <c r="A32" s="17" t="s">
        <v>36</v>
      </c>
      <c r="B32" s="18">
        <v>2</v>
      </c>
      <c r="C32" s="98" t="s">
        <v>58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5"/>
    </row>
    <row r="33" spans="1:23" ht="10.5" customHeight="1" x14ac:dyDescent="0.2">
      <c r="A33" s="22" t="s">
        <v>45</v>
      </c>
      <c r="B33" s="27">
        <v>2.1</v>
      </c>
      <c r="C33" s="4" t="s">
        <v>59</v>
      </c>
      <c r="D33" s="80"/>
      <c r="E33" s="81"/>
      <c r="F33" s="1"/>
      <c r="G33" s="28"/>
      <c r="H33" s="94" t="s">
        <v>38</v>
      </c>
      <c r="I33" s="95"/>
      <c r="J33" s="1"/>
      <c r="K33" s="28"/>
      <c r="L33" s="2" t="s">
        <v>38</v>
      </c>
      <c r="M33" s="1"/>
      <c r="N33" s="28"/>
      <c r="O33" s="2">
        <f>O34+O35+O36</f>
        <v>18387.600000000002</v>
      </c>
      <c r="P33" s="1"/>
      <c r="Q33" s="28"/>
      <c r="R33" s="2">
        <f>R34+R35+R36</f>
        <v>15986</v>
      </c>
      <c r="S33" s="2">
        <f t="shared" ref="S33:U33" si="7">S34+S35+S36</f>
        <v>18387.600000000002</v>
      </c>
      <c r="T33" s="2">
        <f t="shared" si="7"/>
        <v>15986</v>
      </c>
      <c r="U33" s="2">
        <f t="shared" si="7"/>
        <v>2401.6000000000004</v>
      </c>
      <c r="V33" s="54" t="s">
        <v>112</v>
      </c>
      <c r="W33" s="5"/>
    </row>
    <row r="34" spans="1:23" ht="9.75" customHeight="1" x14ac:dyDescent="0.2">
      <c r="A34" s="22" t="s">
        <v>45</v>
      </c>
      <c r="B34" s="29" t="s">
        <v>122</v>
      </c>
      <c r="C34" s="4" t="s">
        <v>0</v>
      </c>
      <c r="D34" s="30"/>
      <c r="E34" s="31"/>
      <c r="F34" s="1"/>
      <c r="G34" s="28"/>
      <c r="H34" s="32"/>
      <c r="I34" s="33"/>
      <c r="J34" s="1"/>
      <c r="K34" s="28"/>
      <c r="L34" s="2"/>
      <c r="M34" s="1">
        <v>5</v>
      </c>
      <c r="N34" s="28">
        <v>1290.3</v>
      </c>
      <c r="O34" s="2">
        <f>M34*N34</f>
        <v>6451.5</v>
      </c>
      <c r="P34" s="1">
        <v>5</v>
      </c>
      <c r="Q34" s="28">
        <v>1290.3</v>
      </c>
      <c r="R34" s="2">
        <f>P34*Q34</f>
        <v>6451.5</v>
      </c>
      <c r="S34" s="2">
        <f>K34+O34</f>
        <v>6451.5</v>
      </c>
      <c r="T34" s="2">
        <f>L34+R34</f>
        <v>6451.5</v>
      </c>
      <c r="U34" s="2">
        <f>S34-T34</f>
        <v>0</v>
      </c>
      <c r="V34" s="55"/>
      <c r="W34" s="5"/>
    </row>
    <row r="35" spans="1:23" ht="10.5" customHeight="1" x14ac:dyDescent="0.2">
      <c r="A35" s="22" t="s">
        <v>45</v>
      </c>
      <c r="B35" s="29" t="s">
        <v>123</v>
      </c>
      <c r="C35" s="4" t="s">
        <v>1</v>
      </c>
      <c r="D35" s="30"/>
      <c r="E35" s="31"/>
      <c r="F35" s="1"/>
      <c r="G35" s="28"/>
      <c r="H35" s="32"/>
      <c r="I35" s="33"/>
      <c r="J35" s="1"/>
      <c r="K35" s="28"/>
      <c r="L35" s="2"/>
      <c r="M35" s="1">
        <v>5</v>
      </c>
      <c r="N35" s="28">
        <v>1161.3800000000001</v>
      </c>
      <c r="O35" s="2">
        <f t="shared" ref="O35:O36" si="8">M35*N35</f>
        <v>5806.9000000000005</v>
      </c>
      <c r="P35" s="1">
        <v>5</v>
      </c>
      <c r="Q35" s="28">
        <v>953.45</v>
      </c>
      <c r="R35" s="2">
        <f t="shared" ref="R35:R36" si="9">P35*Q35</f>
        <v>4767.25</v>
      </c>
      <c r="S35" s="2">
        <f t="shared" ref="S35:S36" si="10">K35+O35</f>
        <v>5806.9000000000005</v>
      </c>
      <c r="T35" s="2">
        <f t="shared" ref="T35:T36" si="11">L35+R35</f>
        <v>4767.25</v>
      </c>
      <c r="U35" s="2">
        <f t="shared" ref="U35:U36" si="12">S35-T35</f>
        <v>1039.6500000000005</v>
      </c>
      <c r="V35" s="55"/>
      <c r="W35" s="5"/>
    </row>
    <row r="36" spans="1:23" ht="9.75" customHeight="1" x14ac:dyDescent="0.2">
      <c r="A36" s="22" t="s">
        <v>45</v>
      </c>
      <c r="B36" s="29" t="s">
        <v>124</v>
      </c>
      <c r="C36" s="4" t="s">
        <v>2</v>
      </c>
      <c r="D36" s="30"/>
      <c r="E36" s="31"/>
      <c r="F36" s="1"/>
      <c r="G36" s="28"/>
      <c r="H36" s="32"/>
      <c r="I36" s="33"/>
      <c r="J36" s="1"/>
      <c r="K36" s="28"/>
      <c r="L36" s="2"/>
      <c r="M36" s="1">
        <v>5</v>
      </c>
      <c r="N36" s="28">
        <v>1225.8399999999999</v>
      </c>
      <c r="O36" s="2">
        <f t="shared" si="8"/>
        <v>6129.2</v>
      </c>
      <c r="P36" s="1">
        <v>5</v>
      </c>
      <c r="Q36" s="28">
        <v>953.45</v>
      </c>
      <c r="R36" s="2">
        <f t="shared" si="9"/>
        <v>4767.25</v>
      </c>
      <c r="S36" s="2">
        <f t="shared" si="10"/>
        <v>6129.2</v>
      </c>
      <c r="T36" s="2">
        <f t="shared" si="11"/>
        <v>4767.25</v>
      </c>
      <c r="U36" s="2">
        <f t="shared" si="12"/>
        <v>1361.9499999999998</v>
      </c>
      <c r="V36" s="55"/>
      <c r="W36" s="5"/>
    </row>
    <row r="37" spans="1:23" ht="9.75" customHeight="1" x14ac:dyDescent="0.2">
      <c r="A37" s="22" t="s">
        <v>45</v>
      </c>
      <c r="B37" s="27">
        <v>2.2000000000000002</v>
      </c>
      <c r="C37" s="4" t="s">
        <v>47</v>
      </c>
      <c r="D37" s="80"/>
      <c r="E37" s="81"/>
      <c r="F37" s="1"/>
      <c r="G37" s="28"/>
      <c r="H37" s="94" t="s">
        <v>38</v>
      </c>
      <c r="I37" s="95"/>
      <c r="J37" s="1"/>
      <c r="K37" s="28"/>
      <c r="L37" s="2" t="s">
        <v>38</v>
      </c>
      <c r="M37" s="1"/>
      <c r="N37" s="28"/>
      <c r="O37" s="2" t="s">
        <v>38</v>
      </c>
      <c r="P37" s="1"/>
      <c r="Q37" s="28"/>
      <c r="R37" s="2" t="s">
        <v>38</v>
      </c>
      <c r="S37" s="2" t="s">
        <v>38</v>
      </c>
      <c r="T37" s="2" t="s">
        <v>38</v>
      </c>
      <c r="U37" s="2" t="s">
        <v>38</v>
      </c>
      <c r="V37" s="56"/>
      <c r="W37" s="5"/>
    </row>
    <row r="38" spans="1:23" ht="10.5" customHeight="1" x14ac:dyDescent="0.2">
      <c r="A38" s="57" t="s">
        <v>60</v>
      </c>
      <c r="B38" s="58"/>
      <c r="C38" s="58"/>
      <c r="D38" s="58"/>
      <c r="E38" s="59"/>
      <c r="F38" s="24"/>
      <c r="G38" s="24"/>
      <c r="H38" s="62" t="s">
        <v>38</v>
      </c>
      <c r="I38" s="63"/>
      <c r="J38" s="24"/>
      <c r="K38" s="24"/>
      <c r="L38" s="25" t="s">
        <v>38</v>
      </c>
      <c r="M38" s="24"/>
      <c r="N38" s="24"/>
      <c r="O38" s="25">
        <f>O33</f>
        <v>18387.600000000002</v>
      </c>
      <c r="P38" s="24"/>
      <c r="Q38" s="24"/>
      <c r="R38" s="25">
        <f>R33</f>
        <v>15986</v>
      </c>
      <c r="S38" s="25">
        <f t="shared" ref="S38:U38" si="13">S33</f>
        <v>18387.600000000002</v>
      </c>
      <c r="T38" s="25">
        <f t="shared" si="13"/>
        <v>15986</v>
      </c>
      <c r="U38" s="25">
        <f t="shared" si="13"/>
        <v>2401.6000000000004</v>
      </c>
      <c r="V38" s="24"/>
      <c r="W38" s="5"/>
    </row>
    <row r="39" spans="1:23" ht="10.5" customHeight="1" x14ac:dyDescent="0.2">
      <c r="A39" s="17" t="s">
        <v>36</v>
      </c>
      <c r="B39" s="18">
        <v>3</v>
      </c>
      <c r="C39" s="98" t="s">
        <v>61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5"/>
    </row>
    <row r="40" spans="1:23" ht="11.25" customHeight="1" x14ac:dyDescent="0.2">
      <c r="A40" s="22" t="s">
        <v>45</v>
      </c>
      <c r="B40" s="27">
        <v>3.1</v>
      </c>
      <c r="C40" s="4" t="s">
        <v>62</v>
      </c>
      <c r="D40" s="94" t="s">
        <v>46</v>
      </c>
      <c r="E40" s="95"/>
      <c r="F40" s="1"/>
      <c r="G40" s="1"/>
      <c r="H40" s="94" t="s">
        <v>38</v>
      </c>
      <c r="I40" s="95"/>
      <c r="J40" s="1"/>
      <c r="K40" s="1"/>
      <c r="L40" s="2" t="s">
        <v>38</v>
      </c>
      <c r="M40" s="1"/>
      <c r="N40" s="1"/>
      <c r="O40" s="2" t="s">
        <v>38</v>
      </c>
      <c r="P40" s="1"/>
      <c r="Q40" s="1"/>
      <c r="R40" s="2" t="s">
        <v>38</v>
      </c>
      <c r="S40" s="2" t="s">
        <v>38</v>
      </c>
      <c r="T40" s="2" t="s">
        <v>38</v>
      </c>
      <c r="U40" s="2" t="s">
        <v>38</v>
      </c>
      <c r="V40" s="1"/>
      <c r="W40" s="5"/>
    </row>
    <row r="41" spans="1:23" ht="10.5" customHeight="1" x14ac:dyDescent="0.2">
      <c r="A41" s="22" t="s">
        <v>45</v>
      </c>
      <c r="B41" s="27">
        <v>3.2</v>
      </c>
      <c r="C41" s="4" t="s">
        <v>62</v>
      </c>
      <c r="D41" s="94" t="s">
        <v>46</v>
      </c>
      <c r="E41" s="95"/>
      <c r="F41" s="1"/>
      <c r="G41" s="1"/>
      <c r="H41" s="94" t="s">
        <v>38</v>
      </c>
      <c r="I41" s="95"/>
      <c r="J41" s="1"/>
      <c r="K41" s="1"/>
      <c r="L41" s="2" t="s">
        <v>38</v>
      </c>
      <c r="M41" s="1"/>
      <c r="N41" s="1"/>
      <c r="O41" s="2" t="s">
        <v>38</v>
      </c>
      <c r="P41" s="1"/>
      <c r="Q41" s="1"/>
      <c r="R41" s="2" t="s">
        <v>38</v>
      </c>
      <c r="S41" s="2" t="s">
        <v>38</v>
      </c>
      <c r="T41" s="2" t="s">
        <v>38</v>
      </c>
      <c r="U41" s="2" t="s">
        <v>38</v>
      </c>
      <c r="V41" s="1"/>
      <c r="W41" s="5"/>
    </row>
    <row r="42" spans="1:23" ht="9.75" customHeight="1" x14ac:dyDescent="0.2">
      <c r="A42" s="22" t="s">
        <v>45</v>
      </c>
      <c r="B42" s="27">
        <v>3.3</v>
      </c>
      <c r="C42" s="34" t="s">
        <v>95</v>
      </c>
      <c r="D42" s="94" t="s">
        <v>46</v>
      </c>
      <c r="E42" s="95"/>
      <c r="F42" s="1"/>
      <c r="G42" s="1"/>
      <c r="H42" s="94" t="s">
        <v>38</v>
      </c>
      <c r="I42" s="95"/>
      <c r="J42" s="1"/>
      <c r="K42" s="1"/>
      <c r="L42" s="2" t="s">
        <v>38</v>
      </c>
      <c r="M42" s="1"/>
      <c r="N42" s="1"/>
      <c r="O42" s="2" t="s">
        <v>38</v>
      </c>
      <c r="P42" s="1"/>
      <c r="Q42" s="1"/>
      <c r="R42" s="2" t="s">
        <v>38</v>
      </c>
      <c r="S42" s="2" t="s">
        <v>38</v>
      </c>
      <c r="T42" s="2" t="s">
        <v>38</v>
      </c>
      <c r="U42" s="2" t="s">
        <v>38</v>
      </c>
      <c r="V42" s="1"/>
      <c r="W42" s="5"/>
    </row>
    <row r="43" spans="1:23" ht="9" customHeight="1" x14ac:dyDescent="0.2">
      <c r="A43" s="57" t="s">
        <v>63</v>
      </c>
      <c r="B43" s="58"/>
      <c r="C43" s="59"/>
      <c r="D43" s="60"/>
      <c r="E43" s="61"/>
      <c r="F43" s="24"/>
      <c r="G43" s="24"/>
      <c r="H43" s="62" t="s">
        <v>38</v>
      </c>
      <c r="I43" s="63"/>
      <c r="J43" s="24"/>
      <c r="K43" s="24"/>
      <c r="L43" s="25" t="s">
        <v>38</v>
      </c>
      <c r="M43" s="24"/>
      <c r="N43" s="24"/>
      <c r="O43" s="25" t="s">
        <v>38</v>
      </c>
      <c r="P43" s="24"/>
      <c r="Q43" s="24"/>
      <c r="R43" s="25" t="s">
        <v>38</v>
      </c>
      <c r="S43" s="25" t="s">
        <v>38</v>
      </c>
      <c r="T43" s="25" t="s">
        <v>38</v>
      </c>
      <c r="U43" s="25" t="s">
        <v>38</v>
      </c>
      <c r="V43" s="24"/>
      <c r="W43" s="5"/>
    </row>
    <row r="44" spans="1:23" ht="9.75" customHeight="1" x14ac:dyDescent="0.2">
      <c r="A44" s="17" t="s">
        <v>36</v>
      </c>
      <c r="B44" s="18">
        <v>4</v>
      </c>
      <c r="C44" s="98" t="s">
        <v>64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5"/>
    </row>
    <row r="45" spans="1:23" ht="10.5" customHeight="1" x14ac:dyDescent="0.2">
      <c r="A45" s="22" t="s">
        <v>45</v>
      </c>
      <c r="B45" s="27">
        <v>4.0999999999999996</v>
      </c>
      <c r="C45" s="4" t="s">
        <v>65</v>
      </c>
      <c r="D45" s="94" t="s">
        <v>46</v>
      </c>
      <c r="E45" s="95"/>
      <c r="F45" s="1"/>
      <c r="G45" s="1"/>
      <c r="H45" s="94" t="s">
        <v>38</v>
      </c>
      <c r="I45" s="95"/>
      <c r="J45" s="1"/>
      <c r="K45" s="1"/>
      <c r="L45" s="2" t="s">
        <v>38</v>
      </c>
      <c r="M45" s="1"/>
      <c r="N45" s="1"/>
      <c r="O45" s="2" t="s">
        <v>38</v>
      </c>
      <c r="P45" s="1"/>
      <c r="Q45" s="1"/>
      <c r="R45" s="2" t="s">
        <v>38</v>
      </c>
      <c r="S45" s="2" t="s">
        <v>38</v>
      </c>
      <c r="T45" s="2" t="s">
        <v>38</v>
      </c>
      <c r="U45" s="2" t="s">
        <v>38</v>
      </c>
      <c r="V45" s="1"/>
      <c r="W45" s="5"/>
    </row>
    <row r="46" spans="1:23" ht="9.75" customHeight="1" x14ac:dyDescent="0.2">
      <c r="A46" s="22" t="s">
        <v>45</v>
      </c>
      <c r="B46" s="27">
        <v>4.2</v>
      </c>
      <c r="C46" s="4" t="s">
        <v>66</v>
      </c>
      <c r="D46" s="94" t="s">
        <v>46</v>
      </c>
      <c r="E46" s="95"/>
      <c r="F46" s="1"/>
      <c r="G46" s="1"/>
      <c r="H46" s="94" t="s">
        <v>38</v>
      </c>
      <c r="I46" s="95"/>
      <c r="J46" s="1"/>
      <c r="K46" s="1"/>
      <c r="L46" s="2" t="s">
        <v>38</v>
      </c>
      <c r="M46" s="1"/>
      <c r="N46" s="1"/>
      <c r="O46" s="2" t="s">
        <v>38</v>
      </c>
      <c r="P46" s="1"/>
      <c r="Q46" s="1"/>
      <c r="R46" s="2" t="s">
        <v>38</v>
      </c>
      <c r="S46" s="2" t="s">
        <v>38</v>
      </c>
      <c r="T46" s="2" t="s">
        <v>38</v>
      </c>
      <c r="U46" s="2" t="s">
        <v>38</v>
      </c>
      <c r="V46" s="1"/>
      <c r="W46" s="5"/>
    </row>
    <row r="47" spans="1:23" ht="9" customHeight="1" x14ac:dyDescent="0.2">
      <c r="A47" s="22" t="s">
        <v>45</v>
      </c>
      <c r="B47" s="27">
        <v>4.3</v>
      </c>
      <c r="C47" s="4" t="s">
        <v>67</v>
      </c>
      <c r="D47" s="94" t="s">
        <v>46</v>
      </c>
      <c r="E47" s="95"/>
      <c r="F47" s="1"/>
      <c r="G47" s="1"/>
      <c r="H47" s="94" t="s">
        <v>38</v>
      </c>
      <c r="I47" s="95"/>
      <c r="J47" s="1"/>
      <c r="K47" s="1"/>
      <c r="L47" s="2" t="s">
        <v>38</v>
      </c>
      <c r="M47" s="1"/>
      <c r="N47" s="1"/>
      <c r="O47" s="2" t="s">
        <v>38</v>
      </c>
      <c r="P47" s="1"/>
      <c r="Q47" s="1"/>
      <c r="R47" s="2" t="s">
        <v>38</v>
      </c>
      <c r="S47" s="2" t="s">
        <v>38</v>
      </c>
      <c r="T47" s="2" t="s">
        <v>38</v>
      </c>
      <c r="U47" s="2" t="s">
        <v>38</v>
      </c>
      <c r="V47" s="1"/>
      <c r="W47" s="5"/>
    </row>
    <row r="48" spans="1:23" ht="21.75" customHeight="1" x14ac:dyDescent="0.2">
      <c r="A48" s="22" t="s">
        <v>45</v>
      </c>
      <c r="B48" s="27">
        <v>4.4000000000000004</v>
      </c>
      <c r="C48" s="4" t="s">
        <v>68</v>
      </c>
      <c r="D48" s="94" t="s">
        <v>46</v>
      </c>
      <c r="E48" s="95"/>
      <c r="F48" s="1"/>
      <c r="G48" s="1"/>
      <c r="H48" s="94" t="s">
        <v>38</v>
      </c>
      <c r="I48" s="95"/>
      <c r="J48" s="1"/>
      <c r="K48" s="1"/>
      <c r="L48" s="2" t="s">
        <v>38</v>
      </c>
      <c r="M48" s="1"/>
      <c r="N48" s="1"/>
      <c r="O48" s="2" t="s">
        <v>38</v>
      </c>
      <c r="P48" s="1"/>
      <c r="Q48" s="1"/>
      <c r="R48" s="2" t="s">
        <v>38</v>
      </c>
      <c r="S48" s="2" t="s">
        <v>38</v>
      </c>
      <c r="T48" s="2" t="s">
        <v>38</v>
      </c>
      <c r="U48" s="2" t="s">
        <v>38</v>
      </c>
      <c r="V48" s="1"/>
      <c r="W48" s="5"/>
    </row>
    <row r="49" spans="1:23" ht="21.75" customHeight="1" x14ac:dyDescent="0.2">
      <c r="A49" s="57" t="s">
        <v>69</v>
      </c>
      <c r="B49" s="58"/>
      <c r="C49" s="58"/>
      <c r="D49" s="58"/>
      <c r="E49" s="58"/>
      <c r="F49" s="58"/>
      <c r="G49" s="59"/>
      <c r="H49" s="62" t="s">
        <v>38</v>
      </c>
      <c r="I49" s="63"/>
      <c r="J49" s="24"/>
      <c r="K49" s="24"/>
      <c r="L49" s="25" t="s">
        <v>38</v>
      </c>
      <c r="M49" s="24"/>
      <c r="N49" s="24"/>
      <c r="O49" s="25" t="s">
        <v>38</v>
      </c>
      <c r="P49" s="24"/>
      <c r="Q49" s="24"/>
      <c r="R49" s="25" t="s">
        <v>38</v>
      </c>
      <c r="S49" s="25" t="s">
        <v>38</v>
      </c>
      <c r="T49" s="25" t="s">
        <v>38</v>
      </c>
      <c r="U49" s="25" t="s">
        <v>38</v>
      </c>
      <c r="V49" s="24"/>
      <c r="W49" s="5"/>
    </row>
    <row r="50" spans="1:23" ht="10.5" customHeight="1" x14ac:dyDescent="0.2">
      <c r="A50" s="17" t="s">
        <v>36</v>
      </c>
      <c r="B50" s="18">
        <v>5</v>
      </c>
      <c r="C50" s="98" t="s">
        <v>70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W50" s="5"/>
    </row>
    <row r="51" spans="1:23" ht="9.75" customHeight="1" x14ac:dyDescent="0.2">
      <c r="A51" s="22" t="s">
        <v>45</v>
      </c>
      <c r="B51" s="27">
        <v>5.0999999999999996</v>
      </c>
      <c r="C51" s="4" t="s">
        <v>71</v>
      </c>
      <c r="D51" s="94" t="s">
        <v>46</v>
      </c>
      <c r="E51" s="95"/>
      <c r="F51" s="1"/>
      <c r="G51" s="1"/>
      <c r="H51" s="94" t="s">
        <v>38</v>
      </c>
      <c r="I51" s="95"/>
      <c r="J51" s="1"/>
      <c r="K51" s="1"/>
      <c r="L51" s="2" t="s">
        <v>38</v>
      </c>
      <c r="M51" s="1"/>
      <c r="N51" s="1"/>
      <c r="O51" s="2" t="s">
        <v>38</v>
      </c>
      <c r="P51" s="1"/>
      <c r="Q51" s="1"/>
      <c r="R51" s="2" t="s">
        <v>38</v>
      </c>
      <c r="S51" s="2" t="s">
        <v>38</v>
      </c>
      <c r="T51" s="2" t="s">
        <v>38</v>
      </c>
      <c r="U51" s="2" t="s">
        <v>38</v>
      </c>
      <c r="V51" s="1"/>
      <c r="W51" s="5"/>
    </row>
    <row r="52" spans="1:23" ht="9.75" customHeight="1" x14ac:dyDescent="0.2">
      <c r="A52" s="22" t="s">
        <v>45</v>
      </c>
      <c r="B52" s="27">
        <v>5.2</v>
      </c>
      <c r="C52" s="4" t="s">
        <v>72</v>
      </c>
      <c r="D52" s="94" t="s">
        <v>46</v>
      </c>
      <c r="E52" s="95"/>
      <c r="F52" s="1"/>
      <c r="G52" s="1"/>
      <c r="H52" s="94" t="s">
        <v>38</v>
      </c>
      <c r="I52" s="95"/>
      <c r="J52" s="1"/>
      <c r="K52" s="1"/>
      <c r="L52" s="2" t="s">
        <v>38</v>
      </c>
      <c r="M52" s="1"/>
      <c r="N52" s="1"/>
      <c r="O52" s="2" t="s">
        <v>38</v>
      </c>
      <c r="P52" s="1"/>
      <c r="Q52" s="1"/>
      <c r="R52" s="2" t="s">
        <v>38</v>
      </c>
      <c r="S52" s="2" t="s">
        <v>38</v>
      </c>
      <c r="T52" s="2" t="s">
        <v>38</v>
      </c>
      <c r="U52" s="2" t="s">
        <v>38</v>
      </c>
      <c r="V52" s="1"/>
      <c r="W52" s="5"/>
    </row>
    <row r="53" spans="1:23" ht="9.75" customHeight="1" x14ac:dyDescent="0.2">
      <c r="A53" s="35" t="s">
        <v>45</v>
      </c>
      <c r="B53" s="27">
        <v>5.3</v>
      </c>
      <c r="C53" s="34" t="s">
        <v>96</v>
      </c>
      <c r="D53" s="101" t="s">
        <v>46</v>
      </c>
      <c r="E53" s="102"/>
      <c r="F53" s="36"/>
      <c r="G53" s="36"/>
      <c r="H53" s="103" t="s">
        <v>38</v>
      </c>
      <c r="I53" s="104"/>
      <c r="J53" s="36"/>
      <c r="K53" s="36"/>
      <c r="L53" s="37" t="s">
        <v>38</v>
      </c>
      <c r="M53" s="36"/>
      <c r="N53" s="36"/>
      <c r="O53" s="37" t="s">
        <v>38</v>
      </c>
      <c r="P53" s="36"/>
      <c r="Q53" s="36"/>
      <c r="R53" s="37" t="s">
        <v>38</v>
      </c>
      <c r="S53" s="37" t="s">
        <v>38</v>
      </c>
      <c r="T53" s="37" t="s">
        <v>38</v>
      </c>
      <c r="U53" s="37" t="s">
        <v>38</v>
      </c>
      <c r="V53" s="36"/>
      <c r="W53" s="5"/>
    </row>
    <row r="54" spans="1:23" ht="10.5" customHeight="1" x14ac:dyDescent="0.2">
      <c r="A54" s="57" t="s">
        <v>73</v>
      </c>
      <c r="B54" s="58"/>
      <c r="C54" s="58"/>
      <c r="D54" s="58"/>
      <c r="E54" s="59"/>
      <c r="F54" s="24"/>
      <c r="G54" s="24"/>
      <c r="H54" s="62" t="s">
        <v>38</v>
      </c>
      <c r="I54" s="63"/>
      <c r="J54" s="24"/>
      <c r="K54" s="24"/>
      <c r="L54" s="25" t="s">
        <v>38</v>
      </c>
      <c r="M54" s="24"/>
      <c r="N54" s="24"/>
      <c r="O54" s="25" t="s">
        <v>38</v>
      </c>
      <c r="P54" s="24"/>
      <c r="Q54" s="24"/>
      <c r="R54" s="25" t="s">
        <v>38</v>
      </c>
      <c r="S54" s="25" t="s">
        <v>38</v>
      </c>
      <c r="T54" s="25" t="s">
        <v>38</v>
      </c>
      <c r="U54" s="25" t="s">
        <v>38</v>
      </c>
      <c r="V54" s="24"/>
      <c r="W54" s="5"/>
    </row>
    <row r="55" spans="1:23" ht="9" customHeight="1" x14ac:dyDescent="0.2">
      <c r="A55" s="38" t="s">
        <v>36</v>
      </c>
      <c r="B55" s="18">
        <v>6</v>
      </c>
      <c r="C55" s="98" t="s">
        <v>74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0"/>
      <c r="W55" s="5"/>
    </row>
    <row r="56" spans="1:23" ht="9.75" customHeight="1" x14ac:dyDescent="0.2">
      <c r="A56" s="35" t="s">
        <v>45</v>
      </c>
      <c r="B56" s="27">
        <v>6.1</v>
      </c>
      <c r="C56" s="4" t="s">
        <v>3</v>
      </c>
      <c r="D56" s="96" t="s">
        <v>75</v>
      </c>
      <c r="E56" s="97"/>
      <c r="F56" s="1"/>
      <c r="G56" s="1"/>
      <c r="H56" s="94" t="s">
        <v>38</v>
      </c>
      <c r="I56" s="95"/>
      <c r="J56" s="1"/>
      <c r="K56" s="1"/>
      <c r="L56" s="2" t="s">
        <v>38</v>
      </c>
      <c r="M56" s="1">
        <v>3</v>
      </c>
      <c r="N56" s="1">
        <v>6000</v>
      </c>
      <c r="O56" s="2">
        <f>M56*N56</f>
        <v>18000</v>
      </c>
      <c r="P56" s="1">
        <v>2</v>
      </c>
      <c r="Q56" s="1">
        <v>4450</v>
      </c>
      <c r="R56" s="2">
        <f>P56*Q56</f>
        <v>8900</v>
      </c>
      <c r="S56" s="2">
        <f>K56+O56</f>
        <v>18000</v>
      </c>
      <c r="T56" s="2">
        <f>L56+R56</f>
        <v>8900</v>
      </c>
      <c r="U56" s="2">
        <f>S56-T56</f>
        <v>9100</v>
      </c>
      <c r="V56" s="54" t="s">
        <v>112</v>
      </c>
      <c r="W56" s="5"/>
    </row>
    <row r="57" spans="1:23" ht="9" customHeight="1" x14ac:dyDescent="0.2">
      <c r="A57" s="35" t="s">
        <v>45</v>
      </c>
      <c r="B57" s="27">
        <v>6.1</v>
      </c>
      <c r="C57" s="4" t="s">
        <v>3</v>
      </c>
      <c r="D57" s="39"/>
      <c r="E57" s="40" t="s">
        <v>75</v>
      </c>
      <c r="F57" s="1"/>
      <c r="G57" s="1"/>
      <c r="H57" s="32"/>
      <c r="I57" s="33"/>
      <c r="J57" s="1"/>
      <c r="K57" s="1"/>
      <c r="L57" s="2"/>
      <c r="M57" s="1"/>
      <c r="N57" s="1"/>
      <c r="O57" s="2"/>
      <c r="P57" s="1">
        <v>1</v>
      </c>
      <c r="Q57" s="1">
        <v>3700</v>
      </c>
      <c r="R57" s="2">
        <f>P57*Q57</f>
        <v>3700</v>
      </c>
      <c r="S57" s="2">
        <f t="shared" ref="S57:S74" si="14">K57+O57</f>
        <v>0</v>
      </c>
      <c r="T57" s="2">
        <f t="shared" ref="T57:T74" si="15">L57+R57</f>
        <v>3700</v>
      </c>
      <c r="U57" s="2">
        <f t="shared" ref="U57:U74" si="16">S57-T57</f>
        <v>-3700</v>
      </c>
      <c r="V57" s="55"/>
      <c r="W57" s="5"/>
    </row>
    <row r="58" spans="1:23" ht="9.75" customHeight="1" x14ac:dyDescent="0.2">
      <c r="A58" s="35" t="s">
        <v>45</v>
      </c>
      <c r="B58" s="27">
        <v>6.2</v>
      </c>
      <c r="C58" s="4" t="s">
        <v>4</v>
      </c>
      <c r="D58" s="96" t="s">
        <v>75</v>
      </c>
      <c r="E58" s="97"/>
      <c r="F58" s="1"/>
      <c r="G58" s="1"/>
      <c r="H58" s="94" t="s">
        <v>38</v>
      </c>
      <c r="I58" s="95"/>
      <c r="J58" s="1"/>
      <c r="K58" s="1"/>
      <c r="L58" s="2" t="s">
        <v>38</v>
      </c>
      <c r="M58" s="1">
        <v>3</v>
      </c>
      <c r="N58" s="1">
        <v>5700</v>
      </c>
      <c r="O58" s="2">
        <f t="shared" ref="O58:O74" si="17">M58*N58</f>
        <v>17100</v>
      </c>
      <c r="P58" s="1">
        <v>2</v>
      </c>
      <c r="Q58" s="1">
        <v>4280</v>
      </c>
      <c r="R58" s="2">
        <f>P58*Q58</f>
        <v>8560</v>
      </c>
      <c r="S58" s="2">
        <f t="shared" si="14"/>
        <v>17100</v>
      </c>
      <c r="T58" s="2">
        <f t="shared" si="15"/>
        <v>8560</v>
      </c>
      <c r="U58" s="2">
        <f t="shared" si="16"/>
        <v>8540</v>
      </c>
      <c r="V58" s="55"/>
      <c r="W58" s="5"/>
    </row>
    <row r="59" spans="1:23" ht="9.75" customHeight="1" x14ac:dyDescent="0.2">
      <c r="A59" s="35" t="s">
        <v>45</v>
      </c>
      <c r="B59" s="27">
        <v>6.2</v>
      </c>
      <c r="C59" s="4" t="s">
        <v>4</v>
      </c>
      <c r="D59" s="39"/>
      <c r="E59" s="40" t="s">
        <v>75</v>
      </c>
      <c r="F59" s="1"/>
      <c r="G59" s="1"/>
      <c r="H59" s="32"/>
      <c r="I59" s="33"/>
      <c r="J59" s="1"/>
      <c r="K59" s="1"/>
      <c r="L59" s="2"/>
      <c r="M59" s="1"/>
      <c r="N59" s="1"/>
      <c r="O59" s="2"/>
      <c r="P59" s="1">
        <v>1</v>
      </c>
      <c r="Q59" s="1">
        <v>3700</v>
      </c>
      <c r="R59" s="2">
        <f>P59*Q59</f>
        <v>3700</v>
      </c>
      <c r="S59" s="2">
        <f t="shared" si="14"/>
        <v>0</v>
      </c>
      <c r="T59" s="2">
        <f t="shared" si="15"/>
        <v>3700</v>
      </c>
      <c r="U59" s="2">
        <f t="shared" si="16"/>
        <v>-3700</v>
      </c>
      <c r="V59" s="55"/>
      <c r="W59" s="5"/>
    </row>
    <row r="60" spans="1:23" ht="9.75" customHeight="1" x14ac:dyDescent="0.2">
      <c r="A60" s="35" t="s">
        <v>45</v>
      </c>
      <c r="B60" s="27">
        <v>6.3</v>
      </c>
      <c r="C60" s="4" t="s">
        <v>4</v>
      </c>
      <c r="D60" s="96" t="s">
        <v>75</v>
      </c>
      <c r="E60" s="97"/>
      <c r="F60" s="1"/>
      <c r="G60" s="1"/>
      <c r="H60" s="96"/>
      <c r="I60" s="97"/>
      <c r="J60" s="1"/>
      <c r="K60" s="1"/>
      <c r="L60" s="2"/>
      <c r="M60" s="1">
        <v>6</v>
      </c>
      <c r="N60" s="1">
        <v>5900</v>
      </c>
      <c r="O60" s="2">
        <f t="shared" si="17"/>
        <v>35400</v>
      </c>
      <c r="P60" s="1">
        <v>3</v>
      </c>
      <c r="Q60" s="1">
        <v>3875</v>
      </c>
      <c r="R60" s="2">
        <f t="shared" ref="R60:R74" si="18">P60*Q60</f>
        <v>11625</v>
      </c>
      <c r="S60" s="2">
        <f t="shared" si="14"/>
        <v>35400</v>
      </c>
      <c r="T60" s="2">
        <f t="shared" si="15"/>
        <v>11625</v>
      </c>
      <c r="U60" s="2">
        <f t="shared" si="16"/>
        <v>23775</v>
      </c>
      <c r="V60" s="55"/>
      <c r="W60" s="5"/>
    </row>
    <row r="61" spans="1:23" ht="9.75" customHeight="1" x14ac:dyDescent="0.2">
      <c r="A61" s="35" t="s">
        <v>45</v>
      </c>
      <c r="B61" s="27">
        <v>6.3</v>
      </c>
      <c r="C61" s="4" t="s">
        <v>4</v>
      </c>
      <c r="D61" s="39"/>
      <c r="E61" s="40" t="s">
        <v>75</v>
      </c>
      <c r="F61" s="1"/>
      <c r="G61" s="1"/>
      <c r="H61" s="39"/>
      <c r="I61" s="40"/>
      <c r="J61" s="1"/>
      <c r="K61" s="1"/>
      <c r="L61" s="2"/>
      <c r="M61" s="1"/>
      <c r="N61" s="1"/>
      <c r="O61" s="2"/>
      <c r="P61" s="1">
        <v>3</v>
      </c>
      <c r="Q61" s="1">
        <v>3680</v>
      </c>
      <c r="R61" s="2">
        <f t="shared" si="18"/>
        <v>11040</v>
      </c>
      <c r="S61" s="2">
        <f t="shared" si="14"/>
        <v>0</v>
      </c>
      <c r="T61" s="2">
        <f t="shared" si="15"/>
        <v>11040</v>
      </c>
      <c r="U61" s="2">
        <f t="shared" si="16"/>
        <v>-11040</v>
      </c>
      <c r="V61" s="55"/>
      <c r="W61" s="5"/>
    </row>
    <row r="62" spans="1:23" ht="9.75" customHeight="1" x14ac:dyDescent="0.2">
      <c r="A62" s="35" t="s">
        <v>45</v>
      </c>
      <c r="B62" s="27">
        <v>6.4</v>
      </c>
      <c r="C62" s="4" t="s">
        <v>4</v>
      </c>
      <c r="D62" s="96" t="s">
        <v>75</v>
      </c>
      <c r="E62" s="97"/>
      <c r="F62" s="1"/>
      <c r="G62" s="1"/>
      <c r="H62" s="96"/>
      <c r="I62" s="97"/>
      <c r="J62" s="1"/>
      <c r="K62" s="1"/>
      <c r="L62" s="2"/>
      <c r="M62" s="1">
        <v>4</v>
      </c>
      <c r="N62" s="1">
        <v>5738</v>
      </c>
      <c r="O62" s="2">
        <f t="shared" si="17"/>
        <v>22952</v>
      </c>
      <c r="P62" s="1">
        <v>2</v>
      </c>
      <c r="Q62" s="1">
        <v>4162</v>
      </c>
      <c r="R62" s="2">
        <f t="shared" si="18"/>
        <v>8324</v>
      </c>
      <c r="S62" s="2">
        <f t="shared" si="14"/>
        <v>22952</v>
      </c>
      <c r="T62" s="2">
        <f t="shared" si="15"/>
        <v>8324</v>
      </c>
      <c r="U62" s="2">
        <f t="shared" si="16"/>
        <v>14628</v>
      </c>
      <c r="V62" s="55"/>
      <c r="W62" s="5"/>
    </row>
    <row r="63" spans="1:23" ht="10.5" customHeight="1" x14ac:dyDescent="0.2">
      <c r="A63" s="35" t="s">
        <v>45</v>
      </c>
      <c r="B63" s="27">
        <v>6.4</v>
      </c>
      <c r="C63" s="4" t="s">
        <v>4</v>
      </c>
      <c r="D63" s="39"/>
      <c r="E63" s="40" t="s">
        <v>118</v>
      </c>
      <c r="F63" s="1"/>
      <c r="G63" s="1"/>
      <c r="H63" s="39"/>
      <c r="I63" s="40"/>
      <c r="J63" s="1"/>
      <c r="K63" s="1"/>
      <c r="L63" s="2"/>
      <c r="M63" s="1"/>
      <c r="N63" s="1"/>
      <c r="O63" s="2"/>
      <c r="P63" s="1">
        <v>2</v>
      </c>
      <c r="Q63" s="1">
        <v>4085</v>
      </c>
      <c r="R63" s="2">
        <f t="shared" si="18"/>
        <v>8170</v>
      </c>
      <c r="S63" s="2">
        <f t="shared" si="14"/>
        <v>0</v>
      </c>
      <c r="T63" s="2">
        <f t="shared" si="15"/>
        <v>8170</v>
      </c>
      <c r="U63" s="2">
        <f t="shared" si="16"/>
        <v>-8170</v>
      </c>
      <c r="V63" s="55"/>
      <c r="W63" s="5"/>
    </row>
    <row r="64" spans="1:23" ht="9.75" customHeight="1" x14ac:dyDescent="0.2">
      <c r="A64" s="35" t="s">
        <v>45</v>
      </c>
      <c r="B64" s="27">
        <v>6.5</v>
      </c>
      <c r="C64" s="4" t="s">
        <v>5</v>
      </c>
      <c r="D64" s="96" t="s">
        <v>75</v>
      </c>
      <c r="E64" s="97"/>
      <c r="F64" s="1"/>
      <c r="G64" s="1"/>
      <c r="H64" s="96"/>
      <c r="I64" s="97"/>
      <c r="J64" s="1"/>
      <c r="K64" s="1"/>
      <c r="L64" s="2"/>
      <c r="M64" s="1">
        <v>15</v>
      </c>
      <c r="N64" s="1">
        <v>1100</v>
      </c>
      <c r="O64" s="2">
        <f t="shared" si="17"/>
        <v>16500</v>
      </c>
      <c r="P64" s="1">
        <v>15</v>
      </c>
      <c r="Q64" s="1">
        <v>887</v>
      </c>
      <c r="R64" s="2">
        <f t="shared" si="18"/>
        <v>13305</v>
      </c>
      <c r="S64" s="2">
        <f t="shared" si="14"/>
        <v>16500</v>
      </c>
      <c r="T64" s="2">
        <f t="shared" si="15"/>
        <v>13305</v>
      </c>
      <c r="U64" s="2">
        <f t="shared" si="16"/>
        <v>3195</v>
      </c>
      <c r="V64" s="55"/>
      <c r="W64" s="5"/>
    </row>
    <row r="65" spans="1:23" ht="9" customHeight="1" x14ac:dyDescent="0.2">
      <c r="A65" s="35" t="s">
        <v>45</v>
      </c>
      <c r="B65" s="27">
        <v>6.6</v>
      </c>
      <c r="C65" s="4" t="s">
        <v>6</v>
      </c>
      <c r="D65" s="96" t="s">
        <v>75</v>
      </c>
      <c r="E65" s="97"/>
      <c r="F65" s="1"/>
      <c r="G65" s="1"/>
      <c r="H65" s="96"/>
      <c r="I65" s="97"/>
      <c r="J65" s="1"/>
      <c r="K65" s="1"/>
      <c r="L65" s="2"/>
      <c r="M65" s="1">
        <v>15</v>
      </c>
      <c r="N65" s="1">
        <v>2400</v>
      </c>
      <c r="O65" s="2">
        <f t="shared" si="17"/>
        <v>36000</v>
      </c>
      <c r="P65" s="1">
        <v>10</v>
      </c>
      <c r="Q65" s="1">
        <v>3320</v>
      </c>
      <c r="R65" s="2">
        <f t="shared" si="18"/>
        <v>33200</v>
      </c>
      <c r="S65" s="2">
        <f t="shared" si="14"/>
        <v>36000</v>
      </c>
      <c r="T65" s="2">
        <f t="shared" si="15"/>
        <v>33200</v>
      </c>
      <c r="U65" s="2">
        <f t="shared" si="16"/>
        <v>2800</v>
      </c>
      <c r="V65" s="55"/>
      <c r="W65" s="5"/>
    </row>
    <row r="66" spans="1:23" ht="9" customHeight="1" x14ac:dyDescent="0.2">
      <c r="A66" s="35" t="s">
        <v>45</v>
      </c>
      <c r="B66" s="27">
        <v>6.6</v>
      </c>
      <c r="C66" s="4" t="s">
        <v>6</v>
      </c>
      <c r="D66" s="39"/>
      <c r="E66" s="40" t="s">
        <v>75</v>
      </c>
      <c r="F66" s="1"/>
      <c r="G66" s="1"/>
      <c r="H66" s="39"/>
      <c r="I66" s="40"/>
      <c r="J66" s="1"/>
      <c r="K66" s="1"/>
      <c r="L66" s="2"/>
      <c r="M66" s="1"/>
      <c r="N66" s="1"/>
      <c r="O66" s="2"/>
      <c r="P66" s="1">
        <v>5</v>
      </c>
      <c r="Q66" s="1">
        <v>3250</v>
      </c>
      <c r="R66" s="2">
        <f t="shared" si="18"/>
        <v>16250</v>
      </c>
      <c r="S66" s="2">
        <f t="shared" si="14"/>
        <v>0</v>
      </c>
      <c r="T66" s="2">
        <f t="shared" si="15"/>
        <v>16250</v>
      </c>
      <c r="U66" s="2">
        <f t="shared" si="16"/>
        <v>-16250</v>
      </c>
      <c r="V66" s="55"/>
      <c r="W66" s="5"/>
    </row>
    <row r="67" spans="1:23" ht="10.5" customHeight="1" x14ac:dyDescent="0.2">
      <c r="A67" s="35" t="s">
        <v>45</v>
      </c>
      <c r="B67" s="27">
        <v>6.7</v>
      </c>
      <c r="C67" s="4" t="s">
        <v>6</v>
      </c>
      <c r="D67" s="96" t="s">
        <v>75</v>
      </c>
      <c r="E67" s="97"/>
      <c r="F67" s="1"/>
      <c r="G67" s="1"/>
      <c r="H67" s="96"/>
      <c r="I67" s="97"/>
      <c r="J67" s="1"/>
      <c r="K67" s="1"/>
      <c r="L67" s="2"/>
      <c r="M67" s="1">
        <v>3</v>
      </c>
      <c r="N67" s="1">
        <v>2900</v>
      </c>
      <c r="O67" s="2">
        <f t="shared" si="17"/>
        <v>8700</v>
      </c>
      <c r="P67" s="1">
        <v>3</v>
      </c>
      <c r="Q67" s="1">
        <v>2400</v>
      </c>
      <c r="R67" s="2">
        <f t="shared" si="18"/>
        <v>7200</v>
      </c>
      <c r="S67" s="2">
        <f t="shared" si="14"/>
        <v>8700</v>
      </c>
      <c r="T67" s="2">
        <f t="shared" si="15"/>
        <v>7200</v>
      </c>
      <c r="U67" s="2">
        <f t="shared" si="16"/>
        <v>1500</v>
      </c>
      <c r="V67" s="55"/>
      <c r="W67" s="5"/>
    </row>
    <row r="68" spans="1:23" ht="9.75" customHeight="1" x14ac:dyDescent="0.2">
      <c r="A68" s="35" t="s">
        <v>45</v>
      </c>
      <c r="B68" s="27">
        <v>6.8</v>
      </c>
      <c r="C68" s="4" t="s">
        <v>7</v>
      </c>
      <c r="D68" s="96" t="s">
        <v>75</v>
      </c>
      <c r="E68" s="97"/>
      <c r="F68" s="1"/>
      <c r="G68" s="1"/>
      <c r="H68" s="96"/>
      <c r="I68" s="97"/>
      <c r="J68" s="1"/>
      <c r="K68" s="1"/>
      <c r="L68" s="2"/>
      <c r="M68" s="1">
        <v>1</v>
      </c>
      <c r="N68" s="1">
        <v>2750</v>
      </c>
      <c r="O68" s="2">
        <f t="shared" si="17"/>
        <v>2750</v>
      </c>
      <c r="P68" s="1">
        <v>1</v>
      </c>
      <c r="Q68" s="1">
        <v>2750</v>
      </c>
      <c r="R68" s="2">
        <f t="shared" si="18"/>
        <v>2750</v>
      </c>
      <c r="S68" s="2">
        <f t="shared" si="14"/>
        <v>2750</v>
      </c>
      <c r="T68" s="2">
        <f t="shared" si="15"/>
        <v>2750</v>
      </c>
      <c r="U68" s="2">
        <f t="shared" si="16"/>
        <v>0</v>
      </c>
      <c r="V68" s="55"/>
      <c r="W68" s="5"/>
    </row>
    <row r="69" spans="1:23" ht="9.75" customHeight="1" x14ac:dyDescent="0.2">
      <c r="A69" s="35" t="s">
        <v>45</v>
      </c>
      <c r="B69" s="27">
        <v>6.9</v>
      </c>
      <c r="C69" s="4" t="s">
        <v>8</v>
      </c>
      <c r="D69" s="96" t="s">
        <v>75</v>
      </c>
      <c r="E69" s="97"/>
      <c r="F69" s="1"/>
      <c r="G69" s="1"/>
      <c r="H69" s="96"/>
      <c r="I69" s="97"/>
      <c r="J69" s="1"/>
      <c r="K69" s="1"/>
      <c r="L69" s="2"/>
      <c r="M69" s="1">
        <v>4</v>
      </c>
      <c r="N69" s="1">
        <v>3480</v>
      </c>
      <c r="O69" s="2">
        <f t="shared" si="17"/>
        <v>13920</v>
      </c>
      <c r="P69" s="1">
        <v>4</v>
      </c>
      <c r="Q69" s="1">
        <v>3480</v>
      </c>
      <c r="R69" s="2">
        <f t="shared" si="18"/>
        <v>13920</v>
      </c>
      <c r="S69" s="2">
        <f t="shared" si="14"/>
        <v>13920</v>
      </c>
      <c r="T69" s="2">
        <f t="shared" si="15"/>
        <v>13920</v>
      </c>
      <c r="U69" s="2">
        <f t="shared" si="16"/>
        <v>0</v>
      </c>
      <c r="V69" s="55"/>
      <c r="W69" s="5"/>
    </row>
    <row r="70" spans="1:23" ht="9" customHeight="1" x14ac:dyDescent="0.2">
      <c r="A70" s="35" t="s">
        <v>45</v>
      </c>
      <c r="B70" s="41">
        <v>6.1</v>
      </c>
      <c r="C70" s="4" t="s">
        <v>9</v>
      </c>
      <c r="D70" s="96" t="s">
        <v>75</v>
      </c>
      <c r="E70" s="97"/>
      <c r="F70" s="1"/>
      <c r="G70" s="1"/>
      <c r="H70" s="96"/>
      <c r="I70" s="97"/>
      <c r="J70" s="1"/>
      <c r="K70" s="1"/>
      <c r="L70" s="2"/>
      <c r="M70" s="1">
        <v>10</v>
      </c>
      <c r="N70" s="1">
        <v>1586</v>
      </c>
      <c r="O70" s="2">
        <f t="shared" si="17"/>
        <v>15860</v>
      </c>
      <c r="P70" s="1">
        <v>10</v>
      </c>
      <c r="Q70" s="1">
        <v>1586</v>
      </c>
      <c r="R70" s="2">
        <f t="shared" si="18"/>
        <v>15860</v>
      </c>
      <c r="S70" s="2">
        <f t="shared" si="14"/>
        <v>15860</v>
      </c>
      <c r="T70" s="2">
        <f t="shared" si="15"/>
        <v>15860</v>
      </c>
      <c r="U70" s="2">
        <f t="shared" si="16"/>
        <v>0</v>
      </c>
      <c r="V70" s="55"/>
      <c r="W70" s="5"/>
    </row>
    <row r="71" spans="1:23" ht="9" customHeight="1" x14ac:dyDescent="0.2">
      <c r="A71" s="35" t="s">
        <v>45</v>
      </c>
      <c r="B71" s="41">
        <v>6.11</v>
      </c>
      <c r="C71" s="4" t="s">
        <v>10</v>
      </c>
      <c r="D71" s="96" t="s">
        <v>75</v>
      </c>
      <c r="E71" s="97"/>
      <c r="F71" s="1"/>
      <c r="G71" s="1"/>
      <c r="H71" s="96"/>
      <c r="I71" s="97"/>
      <c r="J71" s="1"/>
      <c r="K71" s="1"/>
      <c r="L71" s="2"/>
      <c r="M71" s="1">
        <v>1</v>
      </c>
      <c r="N71" s="1">
        <v>750</v>
      </c>
      <c r="O71" s="2">
        <f t="shared" si="17"/>
        <v>750</v>
      </c>
      <c r="P71" s="1">
        <v>1</v>
      </c>
      <c r="Q71" s="1">
        <v>750</v>
      </c>
      <c r="R71" s="2">
        <f t="shared" si="18"/>
        <v>750</v>
      </c>
      <c r="S71" s="2">
        <f t="shared" si="14"/>
        <v>750</v>
      </c>
      <c r="T71" s="2">
        <f t="shared" si="15"/>
        <v>750</v>
      </c>
      <c r="U71" s="2">
        <f t="shared" si="16"/>
        <v>0</v>
      </c>
      <c r="V71" s="55"/>
      <c r="W71" s="5"/>
    </row>
    <row r="72" spans="1:23" ht="9.75" customHeight="1" x14ac:dyDescent="0.2">
      <c r="A72" s="35" t="s">
        <v>45</v>
      </c>
      <c r="B72" s="41">
        <v>6.12</v>
      </c>
      <c r="C72" s="4" t="s">
        <v>11</v>
      </c>
      <c r="D72" s="96" t="s">
        <v>75</v>
      </c>
      <c r="E72" s="97"/>
      <c r="F72" s="1"/>
      <c r="G72" s="1"/>
      <c r="H72" s="96"/>
      <c r="I72" s="97"/>
      <c r="J72" s="1"/>
      <c r="K72" s="1"/>
      <c r="L72" s="2"/>
      <c r="M72" s="1">
        <v>11</v>
      </c>
      <c r="N72" s="1">
        <v>3657</v>
      </c>
      <c r="O72" s="2">
        <f t="shared" si="17"/>
        <v>40227</v>
      </c>
      <c r="P72" s="1">
        <v>5</v>
      </c>
      <c r="Q72" s="1">
        <v>2523</v>
      </c>
      <c r="R72" s="2">
        <f t="shared" si="18"/>
        <v>12615</v>
      </c>
      <c r="S72" s="2">
        <f t="shared" si="14"/>
        <v>40227</v>
      </c>
      <c r="T72" s="2">
        <f t="shared" si="15"/>
        <v>12615</v>
      </c>
      <c r="U72" s="2">
        <f t="shared" si="16"/>
        <v>27612</v>
      </c>
      <c r="V72" s="55"/>
      <c r="W72" s="5"/>
    </row>
    <row r="73" spans="1:23" ht="11.25" customHeight="1" x14ac:dyDescent="0.2">
      <c r="A73" s="35" t="s">
        <v>45</v>
      </c>
      <c r="B73" s="41">
        <v>6.12</v>
      </c>
      <c r="C73" s="4" t="s">
        <v>11</v>
      </c>
      <c r="D73" s="39"/>
      <c r="E73" s="40" t="s">
        <v>75</v>
      </c>
      <c r="F73" s="1"/>
      <c r="G73" s="1"/>
      <c r="H73" s="39"/>
      <c r="I73" s="40"/>
      <c r="J73" s="1"/>
      <c r="K73" s="1"/>
      <c r="L73" s="2"/>
      <c r="M73" s="1"/>
      <c r="N73" s="1"/>
      <c r="O73" s="2"/>
      <c r="P73" s="1">
        <v>6</v>
      </c>
      <c r="Q73" s="1">
        <v>4602</v>
      </c>
      <c r="R73" s="2">
        <f t="shared" si="18"/>
        <v>27612</v>
      </c>
      <c r="S73" s="2">
        <f t="shared" si="14"/>
        <v>0</v>
      </c>
      <c r="T73" s="2">
        <f t="shared" si="15"/>
        <v>27612</v>
      </c>
      <c r="U73" s="2">
        <f t="shared" si="16"/>
        <v>-27612</v>
      </c>
      <c r="V73" s="55"/>
      <c r="W73" s="5"/>
    </row>
    <row r="74" spans="1:23" ht="9.75" customHeight="1" x14ac:dyDescent="0.2">
      <c r="A74" s="35" t="s">
        <v>45</v>
      </c>
      <c r="B74" s="41">
        <v>6.12</v>
      </c>
      <c r="C74" s="4" t="s">
        <v>117</v>
      </c>
      <c r="D74" s="96" t="s">
        <v>75</v>
      </c>
      <c r="E74" s="97"/>
      <c r="F74" s="1"/>
      <c r="G74" s="1"/>
      <c r="H74" s="94" t="s">
        <v>38</v>
      </c>
      <c r="I74" s="95"/>
      <c r="J74" s="1"/>
      <c r="K74" s="1"/>
      <c r="L74" s="2" t="s">
        <v>38</v>
      </c>
      <c r="M74" s="1"/>
      <c r="N74" s="1"/>
      <c r="O74" s="2">
        <f t="shared" si="17"/>
        <v>0</v>
      </c>
      <c r="P74" s="1">
        <v>6</v>
      </c>
      <c r="Q74" s="1">
        <v>5666</v>
      </c>
      <c r="R74" s="2">
        <f t="shared" si="18"/>
        <v>33996</v>
      </c>
      <c r="S74" s="2">
        <f t="shared" si="14"/>
        <v>0</v>
      </c>
      <c r="T74" s="2">
        <f t="shared" si="15"/>
        <v>33996</v>
      </c>
      <c r="U74" s="2">
        <f t="shared" si="16"/>
        <v>-33996</v>
      </c>
      <c r="V74" s="56"/>
      <c r="W74" s="5"/>
    </row>
    <row r="75" spans="1:23" ht="10.5" customHeight="1" x14ac:dyDescent="0.2">
      <c r="A75" s="57" t="s">
        <v>76</v>
      </c>
      <c r="B75" s="58"/>
      <c r="C75" s="58"/>
      <c r="D75" s="58"/>
      <c r="E75" s="58"/>
      <c r="F75" s="59"/>
      <c r="G75" s="24"/>
      <c r="H75" s="62" t="s">
        <v>38</v>
      </c>
      <c r="I75" s="63"/>
      <c r="J75" s="24"/>
      <c r="K75" s="24"/>
      <c r="L75" s="25" t="s">
        <v>38</v>
      </c>
      <c r="M75" s="24"/>
      <c r="N75" s="24"/>
      <c r="O75" s="42">
        <f>O56+O58+O60+O62+O64+O65+O67+O68+O69+O70+O71+O72+O74</f>
        <v>228159</v>
      </c>
      <c r="P75" s="24"/>
      <c r="Q75" s="24"/>
      <c r="R75" s="25">
        <f>R56+R57+R58+R59+R60+R61+R62+R63+R64+R65+R66+R67+R68+R69+R70+R71+R72+R73+R74</f>
        <v>241477</v>
      </c>
      <c r="S75" s="25">
        <f>S56+S57+S58+S60+S61+S62+S63+S64+S65+S66+S67+S68+S69+S70+S71+S72+S73+S74</f>
        <v>228159</v>
      </c>
      <c r="T75" s="25">
        <f>T56+T57+T58+T59+T60+T61+T62+T63+T64+T65+T66+T67+T68+T69+T70+T71+T72+T73+T74</f>
        <v>241477</v>
      </c>
      <c r="U75" s="25">
        <f>U56+U57+U58+U59+U60+U61+U62+U63+U64+U65+U66+U67+U68+U69+U70+U71+U72+U73+U74</f>
        <v>-13318</v>
      </c>
      <c r="V75" s="24"/>
      <c r="W75" s="5"/>
    </row>
    <row r="76" spans="1:23" ht="9.75" customHeight="1" x14ac:dyDescent="0.2">
      <c r="A76" s="43" t="s">
        <v>36</v>
      </c>
      <c r="B76" s="44">
        <v>7</v>
      </c>
      <c r="C76" s="98" t="s">
        <v>77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100"/>
      <c r="W76" s="5"/>
    </row>
    <row r="77" spans="1:23" ht="9.75" customHeight="1" x14ac:dyDescent="0.2">
      <c r="A77" s="35" t="s">
        <v>45</v>
      </c>
      <c r="B77" s="27">
        <v>7.1</v>
      </c>
      <c r="C77" s="4" t="s">
        <v>78</v>
      </c>
      <c r="D77" s="96" t="s">
        <v>46</v>
      </c>
      <c r="E77" s="97"/>
      <c r="F77" s="1"/>
      <c r="G77" s="1"/>
      <c r="H77" s="94" t="s">
        <v>38</v>
      </c>
      <c r="I77" s="95"/>
      <c r="J77" s="1"/>
      <c r="K77" s="1"/>
      <c r="L77" s="2" t="s">
        <v>38</v>
      </c>
      <c r="M77" s="1"/>
      <c r="N77" s="1"/>
      <c r="O77" s="2" t="s">
        <v>38</v>
      </c>
      <c r="P77" s="1"/>
      <c r="Q77" s="1"/>
      <c r="R77" s="2" t="s">
        <v>38</v>
      </c>
      <c r="S77" s="2" t="s">
        <v>38</v>
      </c>
      <c r="T77" s="2" t="s">
        <v>38</v>
      </c>
      <c r="U77" s="2" t="s">
        <v>38</v>
      </c>
      <c r="V77" s="1"/>
      <c r="W77" s="5"/>
    </row>
    <row r="78" spans="1:23" ht="9" customHeight="1" x14ac:dyDescent="0.2">
      <c r="A78" s="35" t="s">
        <v>45</v>
      </c>
      <c r="B78" s="27">
        <v>7.2</v>
      </c>
      <c r="C78" s="4" t="s">
        <v>79</v>
      </c>
      <c r="D78" s="96" t="s">
        <v>46</v>
      </c>
      <c r="E78" s="97"/>
      <c r="F78" s="1"/>
      <c r="G78" s="1"/>
      <c r="H78" s="94" t="s">
        <v>38</v>
      </c>
      <c r="I78" s="95"/>
      <c r="J78" s="1"/>
      <c r="K78" s="1"/>
      <c r="L78" s="2" t="s">
        <v>38</v>
      </c>
      <c r="M78" s="1"/>
      <c r="N78" s="1"/>
      <c r="O78" s="2" t="s">
        <v>38</v>
      </c>
      <c r="P78" s="1"/>
      <c r="Q78" s="1"/>
      <c r="R78" s="2" t="s">
        <v>38</v>
      </c>
      <c r="S78" s="2" t="s">
        <v>38</v>
      </c>
      <c r="T78" s="2" t="s">
        <v>38</v>
      </c>
      <c r="U78" s="2" t="s">
        <v>38</v>
      </c>
      <c r="V78" s="1"/>
      <c r="W78" s="5"/>
    </row>
    <row r="79" spans="1:23" ht="13.5" customHeight="1" x14ac:dyDescent="0.2">
      <c r="A79" s="35" t="s">
        <v>45</v>
      </c>
      <c r="B79" s="27">
        <v>7.3</v>
      </c>
      <c r="C79" s="34" t="s">
        <v>97</v>
      </c>
      <c r="D79" s="96" t="s">
        <v>46</v>
      </c>
      <c r="E79" s="97"/>
      <c r="F79" s="1"/>
      <c r="G79" s="1"/>
      <c r="H79" s="94" t="s">
        <v>38</v>
      </c>
      <c r="I79" s="95"/>
      <c r="J79" s="1"/>
      <c r="K79" s="1"/>
      <c r="L79" s="2" t="s">
        <v>38</v>
      </c>
      <c r="M79" s="1"/>
      <c r="N79" s="1"/>
      <c r="O79" s="2" t="s">
        <v>38</v>
      </c>
      <c r="P79" s="1"/>
      <c r="Q79" s="1"/>
      <c r="R79" s="2" t="s">
        <v>38</v>
      </c>
      <c r="S79" s="2" t="s">
        <v>38</v>
      </c>
      <c r="T79" s="2" t="s">
        <v>38</v>
      </c>
      <c r="U79" s="2" t="s">
        <v>38</v>
      </c>
      <c r="V79" s="1"/>
      <c r="W79" s="5"/>
    </row>
    <row r="80" spans="1:23" ht="9" customHeight="1" x14ac:dyDescent="0.2">
      <c r="A80" s="57" t="s">
        <v>80</v>
      </c>
      <c r="B80" s="58"/>
      <c r="C80" s="58"/>
      <c r="D80" s="58"/>
      <c r="E80" s="58"/>
      <c r="F80" s="59"/>
      <c r="G80" s="24"/>
      <c r="H80" s="62" t="s">
        <v>38</v>
      </c>
      <c r="I80" s="63"/>
      <c r="J80" s="24"/>
      <c r="K80" s="24"/>
      <c r="L80" s="25" t="s">
        <v>38</v>
      </c>
      <c r="M80" s="24"/>
      <c r="N80" s="24"/>
      <c r="O80" s="25" t="s">
        <v>38</v>
      </c>
      <c r="P80" s="24"/>
      <c r="Q80" s="24"/>
      <c r="R80" s="25" t="s">
        <v>38</v>
      </c>
      <c r="S80" s="25" t="s">
        <v>38</v>
      </c>
      <c r="T80" s="25" t="s">
        <v>38</v>
      </c>
      <c r="U80" s="25" t="s">
        <v>38</v>
      </c>
      <c r="V80" s="24"/>
      <c r="W80" s="5"/>
    </row>
    <row r="81" spans="1:23" ht="9.75" customHeight="1" x14ac:dyDescent="0.2">
      <c r="A81" s="38" t="s">
        <v>36</v>
      </c>
      <c r="B81" s="18">
        <v>8</v>
      </c>
      <c r="C81" s="98" t="s">
        <v>81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100"/>
      <c r="W81" s="5"/>
    </row>
    <row r="82" spans="1:23" ht="9.75" customHeight="1" x14ac:dyDescent="0.2">
      <c r="A82" s="35" t="s">
        <v>45</v>
      </c>
      <c r="B82" s="27">
        <v>8.1</v>
      </c>
      <c r="C82" s="4" t="s">
        <v>82</v>
      </c>
      <c r="D82" s="80"/>
      <c r="E82" s="81"/>
      <c r="F82" s="1"/>
      <c r="G82" s="1"/>
      <c r="H82" s="94" t="s">
        <v>38</v>
      </c>
      <c r="I82" s="95"/>
      <c r="J82" s="1"/>
      <c r="K82" s="1"/>
      <c r="L82" s="2" t="s">
        <v>38</v>
      </c>
      <c r="M82" s="1"/>
      <c r="N82" s="1"/>
      <c r="O82" s="2" t="s">
        <v>38</v>
      </c>
      <c r="P82" s="1"/>
      <c r="Q82" s="1"/>
      <c r="R82" s="2" t="s">
        <v>38</v>
      </c>
      <c r="S82" s="2" t="s">
        <v>38</v>
      </c>
      <c r="T82" s="2" t="s">
        <v>38</v>
      </c>
      <c r="U82" s="2" t="s">
        <v>38</v>
      </c>
      <c r="V82" s="1"/>
      <c r="W82" s="5"/>
    </row>
    <row r="83" spans="1:23" ht="9" customHeight="1" x14ac:dyDescent="0.2">
      <c r="A83" s="35" t="s">
        <v>45</v>
      </c>
      <c r="B83" s="27">
        <v>8.1999999999999993</v>
      </c>
      <c r="C83" s="4" t="s">
        <v>83</v>
      </c>
      <c r="D83" s="80"/>
      <c r="E83" s="81"/>
      <c r="F83" s="1"/>
      <c r="G83" s="1"/>
      <c r="H83" s="94" t="s">
        <v>38</v>
      </c>
      <c r="I83" s="95"/>
      <c r="J83" s="1"/>
      <c r="K83" s="1"/>
      <c r="L83" s="2" t="s">
        <v>38</v>
      </c>
      <c r="M83" s="1"/>
      <c r="N83" s="1"/>
      <c r="O83" s="2" t="s">
        <v>38</v>
      </c>
      <c r="P83" s="1"/>
      <c r="Q83" s="1"/>
      <c r="R83" s="2" t="s">
        <v>38</v>
      </c>
      <c r="S83" s="2" t="s">
        <v>38</v>
      </c>
      <c r="T83" s="2" t="s">
        <v>38</v>
      </c>
      <c r="U83" s="2" t="s">
        <v>38</v>
      </c>
      <c r="V83" s="1"/>
      <c r="W83" s="5"/>
    </row>
    <row r="84" spans="1:23" ht="9.75" customHeight="1" x14ac:dyDescent="0.2">
      <c r="A84" s="35" t="s">
        <v>45</v>
      </c>
      <c r="B84" s="27">
        <v>8.3000000000000007</v>
      </c>
      <c r="C84" s="4" t="s">
        <v>84</v>
      </c>
      <c r="D84" s="80"/>
      <c r="E84" s="81"/>
      <c r="F84" s="1"/>
      <c r="G84" s="1"/>
      <c r="H84" s="94" t="s">
        <v>38</v>
      </c>
      <c r="I84" s="95"/>
      <c r="J84" s="1"/>
      <c r="K84" s="1"/>
      <c r="L84" s="2" t="s">
        <v>38</v>
      </c>
      <c r="M84" s="1"/>
      <c r="N84" s="1"/>
      <c r="O84" s="2" t="s">
        <v>38</v>
      </c>
      <c r="P84" s="1"/>
      <c r="Q84" s="1"/>
      <c r="R84" s="2" t="s">
        <v>38</v>
      </c>
      <c r="S84" s="2" t="s">
        <v>38</v>
      </c>
      <c r="T84" s="2" t="s">
        <v>38</v>
      </c>
      <c r="U84" s="2" t="s">
        <v>38</v>
      </c>
      <c r="V84" s="1"/>
      <c r="W84" s="5"/>
    </row>
    <row r="85" spans="1:23" ht="9.75" customHeight="1" x14ac:dyDescent="0.2">
      <c r="A85" s="57" t="s">
        <v>85</v>
      </c>
      <c r="B85" s="58"/>
      <c r="C85" s="59"/>
      <c r="D85" s="60"/>
      <c r="E85" s="61"/>
      <c r="F85" s="24"/>
      <c r="G85" s="24"/>
      <c r="H85" s="62" t="s">
        <v>38</v>
      </c>
      <c r="I85" s="63"/>
      <c r="J85" s="24"/>
      <c r="K85" s="24"/>
      <c r="L85" s="25" t="s">
        <v>38</v>
      </c>
      <c r="M85" s="24"/>
      <c r="N85" s="24"/>
      <c r="O85" s="25" t="s">
        <v>38</v>
      </c>
      <c r="P85" s="24"/>
      <c r="Q85" s="24"/>
      <c r="R85" s="25" t="s">
        <v>38</v>
      </c>
      <c r="S85" s="25" t="s">
        <v>38</v>
      </c>
      <c r="T85" s="25" t="s">
        <v>38</v>
      </c>
      <c r="U85" s="25" t="s">
        <v>38</v>
      </c>
      <c r="V85" s="24"/>
      <c r="W85" s="5"/>
    </row>
    <row r="86" spans="1:23" ht="15" customHeight="1" x14ac:dyDescent="0.2">
      <c r="A86" s="38" t="s">
        <v>36</v>
      </c>
      <c r="B86" s="44">
        <v>9</v>
      </c>
      <c r="C86" s="45" t="s">
        <v>98</v>
      </c>
      <c r="D86" s="7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5"/>
    </row>
    <row r="87" spans="1:23" ht="13.5" customHeight="1" x14ac:dyDescent="0.2">
      <c r="A87" s="35" t="s">
        <v>45</v>
      </c>
      <c r="B87" s="27">
        <v>9.1</v>
      </c>
      <c r="C87" s="34" t="s">
        <v>99</v>
      </c>
      <c r="D87" s="80"/>
      <c r="E87" s="81"/>
      <c r="F87" s="82" t="s">
        <v>50</v>
      </c>
      <c r="G87" s="83"/>
      <c r="H87" s="83"/>
      <c r="I87" s="84"/>
      <c r="J87" s="82" t="s">
        <v>50</v>
      </c>
      <c r="K87" s="83"/>
      <c r="L87" s="84"/>
      <c r="M87" s="1"/>
      <c r="N87" s="1"/>
      <c r="O87" s="2" t="s">
        <v>38</v>
      </c>
      <c r="P87" s="1"/>
      <c r="Q87" s="1"/>
      <c r="R87" s="2" t="s">
        <v>38</v>
      </c>
      <c r="S87" s="2" t="s">
        <v>38</v>
      </c>
      <c r="T87" s="2" t="s">
        <v>38</v>
      </c>
      <c r="U87" s="2" t="s">
        <v>38</v>
      </c>
      <c r="V87" s="1"/>
      <c r="W87" s="5"/>
    </row>
    <row r="88" spans="1:23" ht="13.5" customHeight="1" x14ac:dyDescent="0.2">
      <c r="A88" s="35" t="s">
        <v>45</v>
      </c>
      <c r="B88" s="27">
        <v>9.1999999999999993</v>
      </c>
      <c r="C88" s="34" t="s">
        <v>99</v>
      </c>
      <c r="D88" s="80"/>
      <c r="E88" s="81"/>
      <c r="F88" s="85"/>
      <c r="G88" s="86"/>
      <c r="H88" s="86"/>
      <c r="I88" s="87"/>
      <c r="J88" s="85"/>
      <c r="K88" s="86"/>
      <c r="L88" s="87"/>
      <c r="M88" s="1"/>
      <c r="N88" s="1"/>
      <c r="O88" s="2" t="s">
        <v>38</v>
      </c>
      <c r="P88" s="1"/>
      <c r="Q88" s="1"/>
      <c r="R88" s="2" t="s">
        <v>38</v>
      </c>
      <c r="S88" s="2" t="s">
        <v>38</v>
      </c>
      <c r="T88" s="2" t="s">
        <v>38</v>
      </c>
      <c r="U88" s="2" t="s">
        <v>38</v>
      </c>
      <c r="V88" s="1"/>
      <c r="W88" s="5"/>
    </row>
    <row r="89" spans="1:23" ht="9" customHeight="1" x14ac:dyDescent="0.2">
      <c r="A89" s="57" t="s">
        <v>86</v>
      </c>
      <c r="B89" s="58"/>
      <c r="C89" s="58"/>
      <c r="D89" s="58"/>
      <c r="E89" s="58"/>
      <c r="F89" s="59"/>
      <c r="G89" s="24"/>
      <c r="H89" s="62" t="s">
        <v>38</v>
      </c>
      <c r="I89" s="63"/>
      <c r="J89" s="24"/>
      <c r="K89" s="24"/>
      <c r="L89" s="25" t="s">
        <v>38</v>
      </c>
      <c r="M89" s="24"/>
      <c r="N89" s="24"/>
      <c r="O89" s="25" t="s">
        <v>38</v>
      </c>
      <c r="P89" s="24"/>
      <c r="Q89" s="24"/>
      <c r="R89" s="25" t="s">
        <v>38</v>
      </c>
      <c r="S89" s="25" t="s">
        <v>38</v>
      </c>
      <c r="T89" s="25" t="s">
        <v>38</v>
      </c>
      <c r="U89" s="25" t="s">
        <v>38</v>
      </c>
      <c r="V89" s="24"/>
      <c r="W89" s="5"/>
    </row>
    <row r="90" spans="1:23" ht="9" customHeight="1" x14ac:dyDescent="0.2">
      <c r="A90" s="38" t="s">
        <v>36</v>
      </c>
      <c r="B90" s="44">
        <v>10</v>
      </c>
      <c r="C90" s="46" t="s">
        <v>87</v>
      </c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5"/>
    </row>
    <row r="91" spans="1:23" ht="9.75" customHeight="1" x14ac:dyDescent="0.2">
      <c r="A91" s="35" t="s">
        <v>45</v>
      </c>
      <c r="B91" s="27">
        <v>10.1</v>
      </c>
      <c r="C91" s="4" t="s">
        <v>87</v>
      </c>
      <c r="D91" s="80"/>
      <c r="E91" s="81"/>
      <c r="F91" s="88" t="s">
        <v>102</v>
      </c>
      <c r="G91" s="89"/>
      <c r="H91" s="89"/>
      <c r="I91" s="90"/>
      <c r="J91" s="91" t="s">
        <v>102</v>
      </c>
      <c r="K91" s="92"/>
      <c r="L91" s="93"/>
      <c r="M91" s="1">
        <v>1</v>
      </c>
      <c r="N91" s="1">
        <v>15000</v>
      </c>
      <c r="O91" s="2">
        <f>M91*N91</f>
        <v>15000</v>
      </c>
      <c r="P91" s="1">
        <v>1</v>
      </c>
      <c r="Q91" s="1">
        <v>15000</v>
      </c>
      <c r="R91" s="2">
        <f>P91*Q91</f>
        <v>15000</v>
      </c>
      <c r="S91" s="2">
        <v>15000</v>
      </c>
      <c r="T91" s="2">
        <v>15000</v>
      </c>
      <c r="U91" s="2" t="s">
        <v>38</v>
      </c>
      <c r="V91" s="1"/>
      <c r="W91" s="5"/>
    </row>
    <row r="92" spans="1:23" ht="9" customHeight="1" x14ac:dyDescent="0.2">
      <c r="A92" s="57" t="s">
        <v>88</v>
      </c>
      <c r="B92" s="58"/>
      <c r="C92" s="59"/>
      <c r="D92" s="60"/>
      <c r="E92" s="61"/>
      <c r="F92" s="24"/>
      <c r="G92" s="24"/>
      <c r="H92" s="62" t="s">
        <v>38</v>
      </c>
      <c r="I92" s="63"/>
      <c r="J92" s="24"/>
      <c r="K92" s="24"/>
      <c r="L92" s="25" t="s">
        <v>38</v>
      </c>
      <c r="M92" s="24"/>
      <c r="N92" s="24"/>
      <c r="O92" s="25">
        <f>O91</f>
        <v>15000</v>
      </c>
      <c r="P92" s="24"/>
      <c r="Q92" s="24"/>
      <c r="R92" s="25">
        <f>R91</f>
        <v>15000</v>
      </c>
      <c r="S92" s="25">
        <f t="shared" ref="S92:U92" si="19">S91</f>
        <v>15000</v>
      </c>
      <c r="T92" s="25">
        <f t="shared" si="19"/>
        <v>15000</v>
      </c>
      <c r="U92" s="25" t="str">
        <f t="shared" si="19"/>
        <v>0,00</v>
      </c>
      <c r="V92" s="24"/>
      <c r="W92" s="5"/>
    </row>
    <row r="93" spans="1:23" ht="9.75" customHeight="1" x14ac:dyDescent="0.2">
      <c r="A93" s="64" t="s">
        <v>89</v>
      </c>
      <c r="B93" s="65"/>
      <c r="C93" s="66"/>
      <c r="D93" s="67"/>
      <c r="E93" s="68"/>
      <c r="F93" s="13"/>
      <c r="G93" s="13"/>
      <c r="H93" s="69" t="s">
        <v>38</v>
      </c>
      <c r="I93" s="70"/>
      <c r="J93" s="13"/>
      <c r="K93" s="13"/>
      <c r="L93" s="16" t="s">
        <v>38</v>
      </c>
      <c r="M93" s="13"/>
      <c r="N93" s="13"/>
      <c r="O93" s="47">
        <f>O31+O38+O75+O92</f>
        <v>345126.6</v>
      </c>
      <c r="P93" s="47">
        <f t="shared" ref="P93:Q93" si="20">P31+P38+P75+P92</f>
        <v>0</v>
      </c>
      <c r="Q93" s="47">
        <f t="shared" si="20"/>
        <v>0</v>
      </c>
      <c r="R93" s="47">
        <f>R31+R38+R75+R92</f>
        <v>345126.6</v>
      </c>
      <c r="S93" s="47">
        <f>S31+S38+S75+S92</f>
        <v>345126.6</v>
      </c>
      <c r="T93" s="47">
        <f t="shared" ref="T93" si="21">T31+T38+T75+T92</f>
        <v>345126.6</v>
      </c>
      <c r="U93" s="47">
        <f>U31+U38+U75+U92</f>
        <v>1.8189894035458565E-12</v>
      </c>
      <c r="V93" s="13"/>
      <c r="W93" s="5"/>
    </row>
    <row r="94" spans="1:23" ht="3.75" customHeight="1" x14ac:dyDescent="0.2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3"/>
      <c r="W94" s="5"/>
    </row>
    <row r="95" spans="1:23" ht="9.75" customHeight="1" x14ac:dyDescent="0.2">
      <c r="A95" s="74" t="s">
        <v>90</v>
      </c>
      <c r="B95" s="75"/>
      <c r="C95" s="76"/>
      <c r="D95" s="67"/>
      <c r="E95" s="68"/>
      <c r="F95" s="13"/>
      <c r="G95" s="13"/>
      <c r="H95" s="69" t="s">
        <v>38</v>
      </c>
      <c r="I95" s="70"/>
      <c r="J95" s="13"/>
      <c r="K95" s="13"/>
      <c r="L95" s="16" t="s">
        <v>38</v>
      </c>
      <c r="M95" s="13"/>
      <c r="N95" s="13"/>
      <c r="O95" s="16" t="s">
        <v>38</v>
      </c>
      <c r="P95" s="13"/>
      <c r="Q95" s="13"/>
      <c r="R95" s="16" t="s">
        <v>38</v>
      </c>
      <c r="S95" s="16" t="s">
        <v>38</v>
      </c>
      <c r="T95" s="16" t="s">
        <v>38</v>
      </c>
      <c r="U95" s="16" t="s">
        <v>38</v>
      </c>
      <c r="V95" s="13"/>
      <c r="W95" s="5"/>
    </row>
    <row r="96" spans="1:23" x14ac:dyDescent="0.2">
      <c r="C96" s="49"/>
      <c r="E96" s="50"/>
      <c r="F96" s="50"/>
      <c r="G96" s="50"/>
      <c r="H96" s="50"/>
      <c r="I96" s="50"/>
      <c r="J96" s="49"/>
      <c r="K96" s="49"/>
      <c r="L96" s="49"/>
      <c r="O96" s="50"/>
    </row>
    <row r="97" spans="3:22" x14ac:dyDescent="0.2">
      <c r="C97" s="49" t="s">
        <v>104</v>
      </c>
      <c r="E97" s="50" t="s">
        <v>107</v>
      </c>
      <c r="F97" s="50"/>
      <c r="G97" s="50"/>
      <c r="H97" s="50"/>
      <c r="I97" s="50"/>
      <c r="J97" s="49" t="s">
        <v>114</v>
      </c>
      <c r="K97" s="49"/>
      <c r="L97" s="49"/>
      <c r="O97" s="50" t="s">
        <v>109</v>
      </c>
    </row>
    <row r="98" spans="3:22" ht="9" customHeight="1" x14ac:dyDescent="0.2">
      <c r="E98" s="5" t="s">
        <v>108</v>
      </c>
      <c r="F98" s="5"/>
      <c r="G98" s="5"/>
      <c r="H98" s="5"/>
      <c r="I98" s="5"/>
      <c r="J98" s="5" t="s">
        <v>105</v>
      </c>
      <c r="K98" s="5"/>
      <c r="L98" s="5"/>
      <c r="M98" s="5"/>
      <c r="N98" s="5"/>
      <c r="O98" s="5" t="s">
        <v>106</v>
      </c>
    </row>
    <row r="99" spans="3:22" ht="9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22" ht="9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22" ht="11.25" customHeight="1" x14ac:dyDescent="0.2">
      <c r="C101" s="49" t="s">
        <v>110</v>
      </c>
      <c r="Q101" s="49" t="s">
        <v>111</v>
      </c>
    </row>
    <row r="102" spans="3:22" x14ac:dyDescent="0.2">
      <c r="C102" s="49" t="s">
        <v>14</v>
      </c>
      <c r="P102" s="51" t="s">
        <v>115</v>
      </c>
      <c r="Q102" s="51"/>
      <c r="R102" s="51"/>
      <c r="S102" s="51"/>
      <c r="T102" s="51"/>
      <c r="U102" s="51"/>
      <c r="V102" s="51"/>
    </row>
    <row r="103" spans="3:22" x14ac:dyDescent="0.2">
      <c r="P103" s="49" t="s">
        <v>116</v>
      </c>
    </row>
  </sheetData>
  <mergeCells count="176">
    <mergeCell ref="D12:E12"/>
    <mergeCell ref="H12:I12"/>
    <mergeCell ref="A1:D1"/>
    <mergeCell ref="A2:D2"/>
    <mergeCell ref="A3:D3"/>
    <mergeCell ref="A9:W9"/>
    <mergeCell ref="A10:A11"/>
    <mergeCell ref="B10:B11"/>
    <mergeCell ref="C10:C11"/>
    <mergeCell ref="D10:E11"/>
    <mergeCell ref="F10:I10"/>
    <mergeCell ref="J10:L10"/>
    <mergeCell ref="M10:O10"/>
    <mergeCell ref="P10:R10"/>
    <mergeCell ref="S10:U10"/>
    <mergeCell ref="V10:V11"/>
    <mergeCell ref="H11:I11"/>
    <mergeCell ref="O4:U4"/>
    <mergeCell ref="D13:E13"/>
    <mergeCell ref="H13:I13"/>
    <mergeCell ref="D14:E14"/>
    <mergeCell ref="H14:I14"/>
    <mergeCell ref="A15:C15"/>
    <mergeCell ref="D15:E15"/>
    <mergeCell ref="H15:I15"/>
    <mergeCell ref="D17:E17"/>
    <mergeCell ref="H17:I17"/>
    <mergeCell ref="C18:V18"/>
    <mergeCell ref="C19:G19"/>
    <mergeCell ref="H19:I19"/>
    <mergeCell ref="J19:K19"/>
    <mergeCell ref="M19:N19"/>
    <mergeCell ref="P19:Q19"/>
    <mergeCell ref="D20:E20"/>
    <mergeCell ref="H20:I20"/>
    <mergeCell ref="D21:E21"/>
    <mergeCell ref="H21:I21"/>
    <mergeCell ref="D22:E22"/>
    <mergeCell ref="H22:I22"/>
    <mergeCell ref="C23:G23"/>
    <mergeCell ref="H23:I23"/>
    <mergeCell ref="J23:K23"/>
    <mergeCell ref="M23:N23"/>
    <mergeCell ref="P23:Q23"/>
    <mergeCell ref="D24:E24"/>
    <mergeCell ref="F24:I26"/>
    <mergeCell ref="J24:L26"/>
    <mergeCell ref="D25:E25"/>
    <mergeCell ref="D26:E26"/>
    <mergeCell ref="C27:G27"/>
    <mergeCell ref="H27:I27"/>
    <mergeCell ref="J27:K27"/>
    <mergeCell ref="M27:N27"/>
    <mergeCell ref="P27:Q27"/>
    <mergeCell ref="D28:E28"/>
    <mergeCell ref="F28:I30"/>
    <mergeCell ref="J28:L30"/>
    <mergeCell ref="D29:E29"/>
    <mergeCell ref="D30:E30"/>
    <mergeCell ref="A31:C31"/>
    <mergeCell ref="D31:E31"/>
    <mergeCell ref="H31:I31"/>
    <mergeCell ref="C32:V32"/>
    <mergeCell ref="D33:E33"/>
    <mergeCell ref="H33:I33"/>
    <mergeCell ref="D37:E37"/>
    <mergeCell ref="H37:I37"/>
    <mergeCell ref="A38:E38"/>
    <mergeCell ref="H38:I38"/>
    <mergeCell ref="C39:V39"/>
    <mergeCell ref="D40:E40"/>
    <mergeCell ref="H40:I40"/>
    <mergeCell ref="D41:E41"/>
    <mergeCell ref="H41:I41"/>
    <mergeCell ref="D42:E42"/>
    <mergeCell ref="H42:I42"/>
    <mergeCell ref="A43:C43"/>
    <mergeCell ref="D43:E43"/>
    <mergeCell ref="H43:I43"/>
    <mergeCell ref="C44:V44"/>
    <mergeCell ref="D45:E45"/>
    <mergeCell ref="H45:I45"/>
    <mergeCell ref="D46:E46"/>
    <mergeCell ref="H46:I46"/>
    <mergeCell ref="D47:E47"/>
    <mergeCell ref="H47:I47"/>
    <mergeCell ref="D48:E48"/>
    <mergeCell ref="H48:I48"/>
    <mergeCell ref="A49:G49"/>
    <mergeCell ref="H49:I49"/>
    <mergeCell ref="C50:V50"/>
    <mergeCell ref="D51:E51"/>
    <mergeCell ref="H51:I51"/>
    <mergeCell ref="D52:E52"/>
    <mergeCell ref="H52:I52"/>
    <mergeCell ref="D53:E53"/>
    <mergeCell ref="H53:I53"/>
    <mergeCell ref="A54:E54"/>
    <mergeCell ref="H54:I54"/>
    <mergeCell ref="C55:V55"/>
    <mergeCell ref="D56:E56"/>
    <mergeCell ref="H56:I56"/>
    <mergeCell ref="D58:E58"/>
    <mergeCell ref="H58:I58"/>
    <mergeCell ref="D74:E74"/>
    <mergeCell ref="H74:I74"/>
    <mergeCell ref="H68:I68"/>
    <mergeCell ref="H69:I69"/>
    <mergeCell ref="H70:I70"/>
    <mergeCell ref="H71:I71"/>
    <mergeCell ref="H72:I72"/>
    <mergeCell ref="A75:F75"/>
    <mergeCell ref="H75:I75"/>
    <mergeCell ref="C76:V76"/>
    <mergeCell ref="D60:E60"/>
    <mergeCell ref="D62:E62"/>
    <mergeCell ref="D64:E64"/>
    <mergeCell ref="D65:E65"/>
    <mergeCell ref="D67:E67"/>
    <mergeCell ref="D68:E68"/>
    <mergeCell ref="D69:E69"/>
    <mergeCell ref="D70:E70"/>
    <mergeCell ref="D71:E71"/>
    <mergeCell ref="D72:E72"/>
    <mergeCell ref="H60:I60"/>
    <mergeCell ref="H62:I62"/>
    <mergeCell ref="H64:I64"/>
    <mergeCell ref="H65:I65"/>
    <mergeCell ref="H67:I67"/>
    <mergeCell ref="A85:C85"/>
    <mergeCell ref="D85:E85"/>
    <mergeCell ref="H85:I85"/>
    <mergeCell ref="D77:E77"/>
    <mergeCell ref="H77:I77"/>
    <mergeCell ref="D78:E78"/>
    <mergeCell ref="H78:I78"/>
    <mergeCell ref="D79:E79"/>
    <mergeCell ref="H79:I79"/>
    <mergeCell ref="A80:F80"/>
    <mergeCell ref="H80:I80"/>
    <mergeCell ref="C81:V81"/>
    <mergeCell ref="H89:I89"/>
    <mergeCell ref="D90:V90"/>
    <mergeCell ref="D91:E91"/>
    <mergeCell ref="F91:I91"/>
    <mergeCell ref="J91:L91"/>
    <mergeCell ref="D82:E82"/>
    <mergeCell ref="H82:I82"/>
    <mergeCell ref="D83:E83"/>
    <mergeCell ref="H83:I83"/>
    <mergeCell ref="D84:E84"/>
    <mergeCell ref="H84:I84"/>
    <mergeCell ref="P102:V102"/>
    <mergeCell ref="O5:U5"/>
    <mergeCell ref="O6:U6"/>
    <mergeCell ref="A7:V7"/>
    <mergeCell ref="A8:V8"/>
    <mergeCell ref="V20:V22"/>
    <mergeCell ref="V33:V37"/>
    <mergeCell ref="V56:V74"/>
    <mergeCell ref="A92:C92"/>
    <mergeCell ref="D92:E92"/>
    <mergeCell ref="H92:I92"/>
    <mergeCell ref="A93:C93"/>
    <mergeCell ref="D93:E93"/>
    <mergeCell ref="H93:I93"/>
    <mergeCell ref="A94:V94"/>
    <mergeCell ref="A95:C95"/>
    <mergeCell ref="D95:E95"/>
    <mergeCell ref="H95:I95"/>
    <mergeCell ref="D86:V86"/>
    <mergeCell ref="D87:E87"/>
    <mergeCell ref="F87:I88"/>
    <mergeCell ref="J87:L88"/>
    <mergeCell ref="D88:E88"/>
    <mergeCell ref="A89:F89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2</cp:lastModifiedBy>
  <cp:lastPrinted>2021-01-13T14:36:47Z</cp:lastPrinted>
  <dcterms:created xsi:type="dcterms:W3CDTF">2021-01-04T13:31:40Z</dcterms:created>
  <dcterms:modified xsi:type="dcterms:W3CDTF">2021-01-18T12:20:58Z</dcterms:modified>
</cp:coreProperties>
</file>