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er\Desktop\Мои документы\Грант\2020\"/>
    </mc:Choice>
  </mc:AlternateContent>
  <bookViews>
    <workbookView xWindow="0" yWindow="0" windowWidth="20112" windowHeight="8208" activeTab="1"/>
  </bookViews>
  <sheets>
    <sheet name="Реєстр" sheetId="2" r:id="rId1"/>
    <sheet name="Звіт" sheetId="1" r:id="rId2"/>
  </sheets>
  <definedNames>
    <definedName name="_xlnm._FilterDatabase" localSheetId="1" hidden="1">Звіт!$A$19:$T$19</definedName>
  </definedNames>
  <calcPr calcId="162913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R22" i="1" l="1"/>
  <c r="R117" i="1" l="1"/>
  <c r="Q118" i="1"/>
  <c r="P116" i="1"/>
  <c r="R116" i="1" s="1"/>
  <c r="P117" i="1"/>
  <c r="P118" i="1"/>
  <c r="R118" i="1" s="1"/>
  <c r="S118" i="1" s="1"/>
  <c r="M116" i="1"/>
  <c r="Q116" i="1" s="1"/>
  <c r="M117" i="1"/>
  <c r="Q117" i="1" s="1"/>
  <c r="S117" i="1" s="1"/>
  <c r="M118" i="1"/>
  <c r="J116" i="1"/>
  <c r="J117" i="1"/>
  <c r="J118" i="1"/>
  <c r="G116" i="1"/>
  <c r="G117" i="1"/>
  <c r="G118" i="1"/>
  <c r="S116" i="1" l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J79" i="1"/>
  <c r="R79" i="1" s="1"/>
  <c r="J80" i="1"/>
  <c r="J81" i="1"/>
  <c r="J82" i="1"/>
  <c r="J83" i="1"/>
  <c r="J84" i="1"/>
  <c r="J85" i="1"/>
  <c r="J86" i="1"/>
  <c r="J87" i="1"/>
  <c r="J88" i="1"/>
  <c r="R88" i="1" s="1"/>
  <c r="J89" i="1"/>
  <c r="J90" i="1"/>
  <c r="J91" i="1"/>
  <c r="R91" i="1" s="1"/>
  <c r="J92" i="1"/>
  <c r="R92" i="1" s="1"/>
  <c r="J93" i="1"/>
  <c r="J94" i="1"/>
  <c r="J95" i="1"/>
  <c r="R95" i="1" s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P68" i="1"/>
  <c r="R68" i="1" s="1"/>
  <c r="M68" i="1"/>
  <c r="Q68" i="1" s="1"/>
  <c r="R111" i="1" l="1"/>
  <c r="R103" i="1"/>
  <c r="R115" i="1"/>
  <c r="R83" i="1"/>
  <c r="R84" i="1"/>
  <c r="Q112" i="1"/>
  <c r="Q104" i="1"/>
  <c r="Q96" i="1"/>
  <c r="S96" i="1" s="1"/>
  <c r="Q88" i="1"/>
  <c r="S88" i="1" s="1"/>
  <c r="Q80" i="1"/>
  <c r="R113" i="1"/>
  <c r="R105" i="1"/>
  <c r="R101" i="1"/>
  <c r="R97" i="1"/>
  <c r="R89" i="1"/>
  <c r="R85" i="1"/>
  <c r="Q113" i="1"/>
  <c r="S113" i="1" s="1"/>
  <c r="Q109" i="1"/>
  <c r="Q105" i="1"/>
  <c r="Q101" i="1"/>
  <c r="Q97" i="1"/>
  <c r="S97" i="1" s="1"/>
  <c r="Q93" i="1"/>
  <c r="Q89" i="1"/>
  <c r="S89" i="1" s="1"/>
  <c r="Q85" i="1"/>
  <c r="S85" i="1" s="1"/>
  <c r="Q81" i="1"/>
  <c r="R114" i="1"/>
  <c r="R110" i="1"/>
  <c r="R102" i="1"/>
  <c r="R98" i="1"/>
  <c r="R94" i="1"/>
  <c r="R82" i="1"/>
  <c r="Q108" i="1"/>
  <c r="Q100" i="1"/>
  <c r="Q92" i="1"/>
  <c r="Q84" i="1"/>
  <c r="R109" i="1"/>
  <c r="R93" i="1"/>
  <c r="R81" i="1"/>
  <c r="Q115" i="1"/>
  <c r="S115" i="1" s="1"/>
  <c r="Q111" i="1"/>
  <c r="Q107" i="1"/>
  <c r="Q103" i="1"/>
  <c r="S103" i="1" s="1"/>
  <c r="Q99" i="1"/>
  <c r="Q95" i="1"/>
  <c r="S95" i="1" s="1"/>
  <c r="Q91" i="1"/>
  <c r="S91" i="1" s="1"/>
  <c r="Q87" i="1"/>
  <c r="Q83" i="1"/>
  <c r="Q79" i="1"/>
  <c r="S79" i="1" s="1"/>
  <c r="R112" i="1"/>
  <c r="R108" i="1"/>
  <c r="R104" i="1"/>
  <c r="R100" i="1"/>
  <c r="S100" i="1" s="1"/>
  <c r="R96" i="1"/>
  <c r="R80" i="1"/>
  <c r="S80" i="1" s="1"/>
  <c r="Q114" i="1"/>
  <c r="Q110" i="1"/>
  <c r="Q106" i="1"/>
  <c r="Q102" i="1"/>
  <c r="Q98" i="1"/>
  <c r="Q94" i="1"/>
  <c r="Q90" i="1"/>
  <c r="Q86" i="1"/>
  <c r="S86" i="1" s="1"/>
  <c r="Q82" i="1"/>
  <c r="R107" i="1"/>
  <c r="R99" i="1"/>
  <c r="R87" i="1"/>
  <c r="R106" i="1"/>
  <c r="R90" i="1"/>
  <c r="S90" i="1" s="1"/>
  <c r="R86" i="1"/>
  <c r="S112" i="1"/>
  <c r="S92" i="1"/>
  <c r="S68" i="1"/>
  <c r="S111" i="1" l="1"/>
  <c r="S114" i="1"/>
  <c r="S83" i="1"/>
  <c r="S84" i="1"/>
  <c r="S108" i="1"/>
  <c r="S105" i="1"/>
  <c r="S82" i="1"/>
  <c r="S98" i="1"/>
  <c r="S104" i="1"/>
  <c r="S99" i="1"/>
  <c r="S101" i="1"/>
  <c r="S107" i="1"/>
  <c r="S93" i="1"/>
  <c r="S102" i="1"/>
  <c r="S87" i="1"/>
  <c r="S106" i="1"/>
  <c r="S109" i="1"/>
  <c r="S94" i="1"/>
  <c r="S110" i="1"/>
  <c r="S81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J29" i="1"/>
  <c r="R29" i="1" s="1"/>
  <c r="J30" i="1"/>
  <c r="R30" i="1" s="1"/>
  <c r="J31" i="1"/>
  <c r="R31" i="1" s="1"/>
  <c r="J32" i="1"/>
  <c r="R32" i="1" s="1"/>
  <c r="J33" i="1"/>
  <c r="R33" i="1" s="1"/>
  <c r="J34" i="1"/>
  <c r="R34" i="1" s="1"/>
  <c r="J35" i="1"/>
  <c r="R35" i="1" s="1"/>
  <c r="J36" i="1"/>
  <c r="R36" i="1" s="1"/>
  <c r="J37" i="1"/>
  <c r="R37" i="1" s="1"/>
  <c r="J38" i="1"/>
  <c r="R38" i="1" s="1"/>
  <c r="J39" i="1"/>
  <c r="R39" i="1" s="1"/>
  <c r="J40" i="1"/>
  <c r="R40" i="1" s="1"/>
  <c r="J41" i="1"/>
  <c r="R41" i="1" s="1"/>
  <c r="J42" i="1"/>
  <c r="R42" i="1" s="1"/>
  <c r="J43" i="1"/>
  <c r="R43" i="1" s="1"/>
  <c r="J44" i="1"/>
  <c r="R44" i="1" s="1"/>
  <c r="G38" i="1"/>
  <c r="G39" i="1"/>
  <c r="G40" i="1"/>
  <c r="G41" i="1"/>
  <c r="G42" i="1"/>
  <c r="G43" i="1"/>
  <c r="G44" i="1"/>
  <c r="G29" i="1"/>
  <c r="G30" i="1"/>
  <c r="G31" i="1"/>
  <c r="G32" i="1"/>
  <c r="G33" i="1"/>
  <c r="G34" i="1"/>
  <c r="G35" i="1"/>
  <c r="G36" i="1"/>
  <c r="G37" i="1"/>
  <c r="I75" i="2"/>
  <c r="F75" i="2"/>
  <c r="D75" i="2"/>
  <c r="I18" i="2"/>
  <c r="F18" i="2"/>
  <c r="D18" i="2"/>
  <c r="J137" i="1"/>
  <c r="G137" i="1"/>
  <c r="P136" i="1"/>
  <c r="P137" i="1" s="1"/>
  <c r="M136" i="1"/>
  <c r="M137" i="1" s="1"/>
  <c r="J134" i="1"/>
  <c r="G134" i="1"/>
  <c r="P133" i="1"/>
  <c r="R133" i="1" s="1"/>
  <c r="M133" i="1"/>
  <c r="Q133" i="1" s="1"/>
  <c r="P132" i="1"/>
  <c r="R132" i="1" s="1"/>
  <c r="M132" i="1"/>
  <c r="Q132" i="1" s="1"/>
  <c r="P129" i="1"/>
  <c r="M129" i="1"/>
  <c r="J129" i="1"/>
  <c r="G129" i="1"/>
  <c r="P128" i="1"/>
  <c r="M128" i="1"/>
  <c r="J128" i="1"/>
  <c r="G128" i="1"/>
  <c r="P127" i="1"/>
  <c r="P130" i="1" s="1"/>
  <c r="M127" i="1"/>
  <c r="M130" i="1" s="1"/>
  <c r="J127" i="1"/>
  <c r="J130" i="1" s="1"/>
  <c r="G127" i="1"/>
  <c r="G130" i="1" s="1"/>
  <c r="M125" i="1"/>
  <c r="P124" i="1"/>
  <c r="M124" i="1"/>
  <c r="J124" i="1"/>
  <c r="G124" i="1"/>
  <c r="Q124" i="1" s="1"/>
  <c r="P123" i="1"/>
  <c r="M123" i="1"/>
  <c r="J123" i="1"/>
  <c r="G123" i="1"/>
  <c r="Q123" i="1" s="1"/>
  <c r="P122" i="1"/>
  <c r="P125" i="1" s="1"/>
  <c r="M122" i="1"/>
  <c r="J122" i="1"/>
  <c r="J125" i="1" s="1"/>
  <c r="G122" i="1"/>
  <c r="Q122" i="1" s="1"/>
  <c r="P119" i="1"/>
  <c r="M119" i="1"/>
  <c r="J119" i="1"/>
  <c r="G119" i="1"/>
  <c r="P78" i="1"/>
  <c r="M78" i="1"/>
  <c r="J78" i="1"/>
  <c r="G78" i="1"/>
  <c r="P77" i="1"/>
  <c r="M77" i="1"/>
  <c r="J77" i="1"/>
  <c r="J120" i="1" s="1"/>
  <c r="G77" i="1"/>
  <c r="P74" i="1"/>
  <c r="M74" i="1"/>
  <c r="J74" i="1"/>
  <c r="G74" i="1"/>
  <c r="P73" i="1"/>
  <c r="M73" i="1"/>
  <c r="J73" i="1"/>
  <c r="G73" i="1"/>
  <c r="P72" i="1"/>
  <c r="P75" i="1" s="1"/>
  <c r="M72" i="1"/>
  <c r="M75" i="1" s="1"/>
  <c r="J72" i="1"/>
  <c r="J75" i="1" s="1"/>
  <c r="G72" i="1"/>
  <c r="P69" i="1"/>
  <c r="M69" i="1"/>
  <c r="J69" i="1"/>
  <c r="G69" i="1"/>
  <c r="P67" i="1"/>
  <c r="M67" i="1"/>
  <c r="J67" i="1"/>
  <c r="G67" i="1"/>
  <c r="P66" i="1"/>
  <c r="M66" i="1"/>
  <c r="J66" i="1"/>
  <c r="G66" i="1"/>
  <c r="P65" i="1"/>
  <c r="P70" i="1" s="1"/>
  <c r="M65" i="1"/>
  <c r="M70" i="1" s="1"/>
  <c r="J65" i="1"/>
  <c r="G65" i="1"/>
  <c r="G70" i="1" s="1"/>
  <c r="P62" i="1"/>
  <c r="M62" i="1"/>
  <c r="J62" i="1"/>
  <c r="G62" i="1"/>
  <c r="P61" i="1"/>
  <c r="M61" i="1"/>
  <c r="J61" i="1"/>
  <c r="G61" i="1"/>
  <c r="P60" i="1"/>
  <c r="P63" i="1" s="1"/>
  <c r="M60" i="1"/>
  <c r="M63" i="1" s="1"/>
  <c r="J60" i="1"/>
  <c r="G60" i="1"/>
  <c r="P57" i="1"/>
  <c r="M57" i="1"/>
  <c r="J57" i="1"/>
  <c r="G57" i="1"/>
  <c r="P56" i="1"/>
  <c r="P58" i="1" s="1"/>
  <c r="M56" i="1"/>
  <c r="J56" i="1"/>
  <c r="J58" i="1" s="1"/>
  <c r="G56" i="1"/>
  <c r="G58" i="1" s="1"/>
  <c r="P53" i="1"/>
  <c r="R53" i="1" s="1"/>
  <c r="M53" i="1"/>
  <c r="Q53" i="1" s="1"/>
  <c r="P52" i="1"/>
  <c r="R52" i="1" s="1"/>
  <c r="M52" i="1"/>
  <c r="P51" i="1"/>
  <c r="M51" i="1"/>
  <c r="Q51" i="1" s="1"/>
  <c r="P49" i="1"/>
  <c r="R49" i="1" s="1"/>
  <c r="M49" i="1"/>
  <c r="Q49" i="1" s="1"/>
  <c r="P48" i="1"/>
  <c r="R48" i="1" s="1"/>
  <c r="M48" i="1"/>
  <c r="P47" i="1"/>
  <c r="M47" i="1"/>
  <c r="Q47" i="1" s="1"/>
  <c r="P45" i="1"/>
  <c r="M45" i="1"/>
  <c r="J45" i="1"/>
  <c r="G45" i="1"/>
  <c r="P28" i="1"/>
  <c r="M28" i="1"/>
  <c r="J28" i="1"/>
  <c r="G28" i="1"/>
  <c r="P27" i="1"/>
  <c r="M27" i="1"/>
  <c r="J27" i="1"/>
  <c r="G27" i="1"/>
  <c r="P22" i="1"/>
  <c r="M22" i="1"/>
  <c r="J22" i="1"/>
  <c r="G22" i="1"/>
  <c r="Q21" i="1"/>
  <c r="R134" i="1" l="1"/>
  <c r="M58" i="1"/>
  <c r="M120" i="1"/>
  <c r="Q43" i="1"/>
  <c r="S43" i="1" s="1"/>
  <c r="Q39" i="1"/>
  <c r="S39" i="1" s="1"/>
  <c r="Q35" i="1"/>
  <c r="S35" i="1" s="1"/>
  <c r="Q31" i="1"/>
  <c r="S31" i="1" s="1"/>
  <c r="P120" i="1"/>
  <c r="R128" i="1"/>
  <c r="R129" i="1"/>
  <c r="R136" i="1"/>
  <c r="R137" i="1" s="1"/>
  <c r="P134" i="1"/>
  <c r="S133" i="1"/>
  <c r="R123" i="1"/>
  <c r="S123" i="1" s="1"/>
  <c r="R124" i="1"/>
  <c r="S124" i="1" s="1"/>
  <c r="Q128" i="1"/>
  <c r="Q129" i="1"/>
  <c r="Q136" i="1"/>
  <c r="Q137" i="1" s="1"/>
  <c r="Q41" i="1"/>
  <c r="S41" i="1" s="1"/>
  <c r="Q37" i="1"/>
  <c r="S37" i="1" s="1"/>
  <c r="Q33" i="1"/>
  <c r="S33" i="1" s="1"/>
  <c r="Q29" i="1"/>
  <c r="S29" i="1" s="1"/>
  <c r="Q57" i="1"/>
  <c r="Q77" i="1"/>
  <c r="Q78" i="1"/>
  <c r="Q119" i="1"/>
  <c r="R57" i="1"/>
  <c r="R60" i="1"/>
  <c r="R73" i="1"/>
  <c r="R74" i="1"/>
  <c r="R78" i="1"/>
  <c r="R119" i="1"/>
  <c r="S53" i="1"/>
  <c r="R61" i="1"/>
  <c r="R62" i="1"/>
  <c r="Q66" i="1"/>
  <c r="Q67" i="1"/>
  <c r="Q72" i="1"/>
  <c r="Q73" i="1"/>
  <c r="Q74" i="1"/>
  <c r="Q61" i="1"/>
  <c r="Q62" i="1"/>
  <c r="J63" i="1"/>
  <c r="R69" i="1"/>
  <c r="Q69" i="1"/>
  <c r="R66" i="1"/>
  <c r="R67" i="1"/>
  <c r="Q42" i="1"/>
  <c r="S42" i="1" s="1"/>
  <c r="Q38" i="1"/>
  <c r="S38" i="1" s="1"/>
  <c r="Q34" i="1"/>
  <c r="S34" i="1" s="1"/>
  <c r="Q30" i="1"/>
  <c r="S30" i="1" s="1"/>
  <c r="Q44" i="1"/>
  <c r="S44" i="1" s="1"/>
  <c r="Q40" i="1"/>
  <c r="S40" i="1" s="1"/>
  <c r="Q36" i="1"/>
  <c r="S36" i="1" s="1"/>
  <c r="Q32" i="1"/>
  <c r="S32" i="1" s="1"/>
  <c r="P26" i="1"/>
  <c r="M26" i="1"/>
  <c r="G26" i="1"/>
  <c r="G54" i="1" s="1"/>
  <c r="R45" i="1"/>
  <c r="Q28" i="1"/>
  <c r="Q45" i="1"/>
  <c r="P50" i="1"/>
  <c r="R51" i="1"/>
  <c r="R50" i="1" s="1"/>
  <c r="P46" i="1"/>
  <c r="R47" i="1"/>
  <c r="R46" i="1" s="1"/>
  <c r="Q52" i="1"/>
  <c r="M50" i="1"/>
  <c r="G63" i="1"/>
  <c r="S128" i="1"/>
  <c r="S129" i="1"/>
  <c r="Q48" i="1"/>
  <c r="M46" i="1"/>
  <c r="Q22" i="1"/>
  <c r="S21" i="1"/>
  <c r="S22" i="1" s="1"/>
  <c r="Q125" i="1"/>
  <c r="R27" i="1"/>
  <c r="J26" i="1"/>
  <c r="J54" i="1" s="1"/>
  <c r="S49" i="1"/>
  <c r="R56" i="1"/>
  <c r="J70" i="1"/>
  <c r="Q134" i="1"/>
  <c r="S132" i="1"/>
  <c r="S134" i="1" s="1"/>
  <c r="Q27" i="1"/>
  <c r="R28" i="1"/>
  <c r="Q56" i="1"/>
  <c r="Q127" i="1"/>
  <c r="M134" i="1"/>
  <c r="Q60" i="1"/>
  <c r="Q65" i="1"/>
  <c r="R72" i="1"/>
  <c r="G75" i="1"/>
  <c r="R77" i="1"/>
  <c r="G120" i="1"/>
  <c r="R122" i="1"/>
  <c r="R125" i="1" s="1"/>
  <c r="G125" i="1"/>
  <c r="R127" i="1"/>
  <c r="R130" i="1" s="1"/>
  <c r="R65" i="1"/>
  <c r="S136" i="1" l="1"/>
  <c r="S137" i="1" s="1"/>
  <c r="S119" i="1"/>
  <c r="S78" i="1"/>
  <c r="S57" i="1"/>
  <c r="R58" i="1"/>
  <c r="Q75" i="1"/>
  <c r="R63" i="1"/>
  <c r="R120" i="1"/>
  <c r="Q120" i="1"/>
  <c r="R75" i="1"/>
  <c r="S61" i="1"/>
  <c r="S74" i="1"/>
  <c r="S73" i="1"/>
  <c r="S69" i="1"/>
  <c r="S77" i="1"/>
  <c r="M54" i="1"/>
  <c r="M138" i="1" s="1"/>
  <c r="M140" i="1" s="1"/>
  <c r="S67" i="1"/>
  <c r="S47" i="1"/>
  <c r="S62" i="1"/>
  <c r="S66" i="1"/>
  <c r="R70" i="1"/>
  <c r="P54" i="1"/>
  <c r="P138" i="1" s="1"/>
  <c r="P140" i="1" s="1"/>
  <c r="S51" i="1"/>
  <c r="G138" i="1"/>
  <c r="G140" i="1" s="1"/>
  <c r="S45" i="1"/>
  <c r="S28" i="1"/>
  <c r="S127" i="1"/>
  <c r="S130" i="1" s="1"/>
  <c r="Q130" i="1"/>
  <c r="Q70" i="1"/>
  <c r="S65" i="1"/>
  <c r="Q58" i="1"/>
  <c r="S56" i="1"/>
  <c r="S58" i="1" s="1"/>
  <c r="S72" i="1"/>
  <c r="J138" i="1"/>
  <c r="J140" i="1" s="1"/>
  <c r="S27" i="1"/>
  <c r="Q26" i="1"/>
  <c r="S52" i="1"/>
  <c r="Q50" i="1"/>
  <c r="Q63" i="1"/>
  <c r="S60" i="1"/>
  <c r="R26" i="1"/>
  <c r="R54" i="1" s="1"/>
  <c r="S122" i="1"/>
  <c r="S125" i="1" s="1"/>
  <c r="S48" i="1"/>
  <c r="Q46" i="1"/>
  <c r="S120" i="1" l="1"/>
  <c r="S46" i="1"/>
  <c r="S63" i="1"/>
  <c r="S75" i="1"/>
  <c r="S70" i="1"/>
  <c r="R138" i="1"/>
  <c r="R140" i="1" s="1"/>
  <c r="S50" i="1"/>
  <c r="S26" i="1"/>
  <c r="Q54" i="1"/>
  <c r="Q138" i="1" s="1"/>
  <c r="Q140" i="1" s="1"/>
  <c r="S54" i="1" l="1"/>
  <c r="S138" i="1" s="1"/>
  <c r="S140" i="1" s="1"/>
</calcChain>
</file>

<file path=xl/sharedStrings.xml><?xml version="1.0" encoding="utf-8"?>
<sst xmlns="http://schemas.openxmlformats.org/spreadsheetml/2006/main" count="783" uniqueCount="449">
  <si>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</si>
  <si>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</si>
  <si>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</si>
  <si>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</si>
  <si>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</si>
  <si>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</si>
  <si>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</si>
  <si>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</si>
  <si>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</si>
  <si>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</si>
  <si>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</si>
  <si>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</si>
  <si>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</si>
  <si>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</si>
  <si>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</si>
  <si>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</si>
  <si>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</si>
  <si>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</si>
  <si>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</si>
  <si>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</si>
  <si>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</si>
  <si>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</si>
  <si>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</si>
  <si>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</si>
  <si>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</si>
  <si>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</si>
  <si>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</si>
  <si>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</si>
  <si>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</si>
  <si>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</si>
  <si>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</si>
  <si>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</si>
  <si>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</si>
  <si>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</si>
  <si>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</si>
  <si>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</si>
  <si>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</si>
  <si>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</si>
  <si>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</si>
  <si>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</si>
  <si>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</si>
  <si>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</si>
  <si>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</si>
  <si>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</si>
  <si>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</si>
  <si>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</si>
  <si>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</si>
  <si>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</si>
  <si>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</si>
  <si>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</si>
  <si>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</si>
  <si>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</si>
  <si>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</si>
  <si>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</si>
  <si>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</si>
  <si>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</si>
  <si>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</si>
  <si>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</si>
  <si>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</si>
  <si>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</si>
  <si>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</si>
  <si>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</si>
  <si>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</si>
  <si>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</si>
  <si>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</si>
  <si>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</si>
  <si>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</si>
  <si>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</si>
  <si>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</si>
  <si>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</si>
  <si>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</si>
  <si>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</si>
  <si>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</si>
  <si>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</si>
  <si>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</si>
  <si>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</si>
  <si>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</si>
  <si>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</si>
  <si>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</si>
  <si>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</si>
  <si>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</si>
  <si>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</si>
  <si>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</si>
  <si>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</si>
  <si>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</si>
  <si>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</si>
  <si>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</si>
  <si>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</si>
  <si>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</si>
  <si>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</si>
  <si>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</si>
  <si>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</si>
  <si>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</si>
  <si>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</si>
  <si>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</si>
  <si>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</si>
  <si>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</si>
  <si>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</si>
  <si>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</si>
  <si>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</si>
  <si>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</si>
  <si>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</si>
  <si>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</si>
  <si>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</si>
  <si>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</si>
  <si>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</si>
  <si>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</si>
  <si>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</si>
  <si>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</si>
  <si>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</si>
  <si>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</si>
  <si>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</si>
  <si>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</si>
  <si>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</si>
  <si>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</si>
  <si>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</si>
  <si>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</si>
  <si>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</si>
  <si>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</si>
  <si>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</si>
  <si>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</si>
  <si>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</si>
  <si>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</si>
  <si>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</si>
  <si>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</si>
  <si>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</si>
  <si>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</si>
  <si>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</si>
  <si>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</si>
  <si>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</si>
  <si>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</si>
  <si>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</si>
  <si>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</si>
  <si>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</si>
  <si>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</si>
  <si>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</si>
  <si>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</si>
  <si>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</si>
  <si>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</si>
  <si>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</si>
  <si>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</si>
  <si>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</si>
  <si>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</si>
  <si>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</si>
  <si>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</si>
  <si>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</si>
  <si>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</si>
  <si>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</si>
  <si>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</si>
  <si>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</si>
  <si>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</si>
  <si>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</si>
  <si>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</si>
  <si>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</si>
  <si>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</si>
  <si>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</si>
  <si>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</si>
  <si>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</si>
  <si>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</si>
  <si>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</si>
  <si>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</si>
  <si>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</si>
  <si>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Баршинова Оксана Германівна - заступник генерального директора з виставково-експозиційної роботи</t>
  </si>
  <si>
    <t>Клімов Роман Борисович - головний інженер</t>
  </si>
  <si>
    <t>Степаненко Лілія Володимирівна - головний бухгалтер</t>
  </si>
  <si>
    <t>Міщенко Вікторія Іванівна - заступник головного бухгалтера</t>
  </si>
  <si>
    <t>Погребняк Ніна Вікторівна - провідний економіст</t>
  </si>
  <si>
    <t>Загрива Ірина Василівна - провідний бухгалтер</t>
  </si>
  <si>
    <t xml:space="preserve">Кравчук Оксана Григорівна - завідувач науково-дослідного відділу фондів </t>
  </si>
  <si>
    <t>Назарко Людмила Іванівна - старший науковий співробітник відділу виставково-експозиційної роботи</t>
  </si>
  <si>
    <t>Чамлай Наталія Сергіївна - завідувач науково-дослідного відділу охорони пам'яток історії та культури</t>
  </si>
  <si>
    <t>Матвєєва Ніна Олександрівна - провідний бібліотекар науково-дослідного сектору архівних малеріалів</t>
  </si>
  <si>
    <t>Назаренко Вікторія Миколаївна -редактор науковий 1 категорії сектору комунікації та промоції</t>
  </si>
  <si>
    <t>Лисенко Дарія Юріївна - науковий співробітник відділу мистецтва ХІХ-поч.ХХ ст.</t>
  </si>
  <si>
    <t>Агеєва Оксана Григорівна - завідувач відділу науково-просвітницької роботи</t>
  </si>
  <si>
    <t>Нікітін Данило Володимирович - завідувач науково-дослідного відділу графіки</t>
  </si>
  <si>
    <t>Кармазін Олександр Іванович - провідний інженер з охорони праці технічної служби</t>
  </si>
  <si>
    <t>Толстова Леся Володимирівна - заступник генерального директора по науковій роботі</t>
  </si>
  <si>
    <t>Дроботюк Марина Олександрівна - завідувач  науково-дослідного сектору архівних малеріалів</t>
  </si>
  <si>
    <t xml:space="preserve">Селезньов СергійСергій Леонидович - старший науковий співробітник відділу виставково-експозиційної роботи, </t>
  </si>
  <si>
    <t>Кучер Олег Михайлович - юрисконсульт 1 категорії</t>
  </si>
  <si>
    <t>4.5</t>
  </si>
  <si>
    <t>Підготовка теплопункту до ОЗП</t>
  </si>
  <si>
    <t>ТО системи клімат контроль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</si>
  <si>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</si>
  <si>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</si>
  <si>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</si>
  <si>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</si>
  <si>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</si>
  <si>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</si>
  <si>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</si>
  <si>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</si>
  <si>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</si>
  <si>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</si>
  <si>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</si>
  <si>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</si>
  <si>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</si>
  <si>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</si>
  <si>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</si>
  <si>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</si>
  <si>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</si>
  <si>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</si>
  <si>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</si>
  <si>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</si>
  <si>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</si>
  <si>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</si>
  <si>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</si>
  <si>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</si>
  <si>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</si>
  <si>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</si>
  <si>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</si>
  <si>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</si>
  <si>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</si>
  <si>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</si>
  <si>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</si>
  <si>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</si>
  <si>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</si>
  <si>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</si>
  <si>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</si>
  <si>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</si>
  <si>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</si>
  <si>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Платформовий бортовий візок SHVV-0-1 (Дхш1000х700 мм)</t>
  </si>
  <si>
    <t>Термогігрометр TFA 452028</t>
  </si>
  <si>
    <t>Картотека AFC-04 (ВхШхГ-1330х467х630)</t>
  </si>
  <si>
    <t>Шафа архівна металева  УХЛ-МАШ ШМР- 18</t>
  </si>
  <si>
    <t>Стелаж для книг односторонній УПСГ ЧП "Юрис"</t>
  </si>
  <si>
    <t>Стелаж для книг двохсторонній УПСГ ЧП "Юрис"</t>
  </si>
  <si>
    <t>Візок архівний ВА-1 пересувний  3 полиці ВА-1. (ДхШ 870х440 мм)</t>
  </si>
  <si>
    <t>Комплект Logitech Desktop MK120 (920-002561) S0006567</t>
  </si>
  <si>
    <t>Процессор AMD Ryzen 5 3400G PRO (YD340BC5FHMPK) U0416695</t>
  </si>
  <si>
    <t>Материнская плата ASUS PRIME B450M-A U0309247</t>
  </si>
  <si>
    <t>Модуль памяти для компьютера DDR4 16GB (2x8GB) 3200 MHz Kudos Red eXceleram (EKRED4163217AD) U0315016</t>
  </si>
  <si>
    <t>Оптический привод DVD±RW ASUS DRW-24D5MT/BLK/B/AS U0193586</t>
  </si>
  <si>
    <t>Кулер для процессора ID-Cooling SE-213V2 U0439034</t>
  </si>
  <si>
    <t>Накопитель SSD 2.5" 500GB Samsung (MZ-76E500BW) U0278514</t>
  </si>
  <si>
    <t>Корпус Vinga CS301B U0197467</t>
  </si>
  <si>
    <t>Кулер для корпуса Xilence XF034 U0346849</t>
  </si>
  <si>
    <t>Монитор PHILIPS 223V7QSB/01 U0332088</t>
  </si>
  <si>
    <t>Петличний мікрофон для телефона и камер BOYA BY-M1</t>
  </si>
  <si>
    <t>Мікрофон для стрима Fifine K669B</t>
  </si>
  <si>
    <t xml:space="preserve">Мольберт стаціонарний №41, Лира, сосна, 71х80х170см., Мак. высота полотна 124см., ROSA Talent </t>
  </si>
  <si>
    <t>Багатофункціональний штатив PROstands для съемки сверху с кольцевым светом</t>
  </si>
  <si>
    <t>Медіа плеєр ARTLINE TvBox KM3 4/64GB</t>
  </si>
  <si>
    <t>Пуф куб куб 33х33х33</t>
  </si>
  <si>
    <t>Ламінатор JLS 3300 3 в 1</t>
  </si>
  <si>
    <t>Плівка для ламінатора А3 (уп.)</t>
  </si>
  <si>
    <t>Плівка для ламінатора А4 (уп.)</t>
  </si>
  <si>
    <t>Плівка для ламінатора А5 (уп.)</t>
  </si>
  <si>
    <t>Флипчарт магнітно-маркерний 70 х 100 см.</t>
  </si>
  <si>
    <t xml:space="preserve">Доска магнітно-маркерна 100x200 см. </t>
  </si>
  <si>
    <t xml:space="preserve">Сетевий фільтр Gembird SPG5-G-10MG </t>
  </si>
  <si>
    <t xml:space="preserve">Стійка огороджувальна под канат СК-022 </t>
  </si>
  <si>
    <t xml:space="preserve">Канат для огороджувальної стійки 1,5м диаметром 32мм - </t>
  </si>
  <si>
    <t>Нівелір лазерний Bosch PLL 360 SET 0603663001</t>
  </si>
  <si>
    <t>Штатів нівелірний Тренога телескопическая My Tools к нивелиру 149-3200</t>
  </si>
  <si>
    <t>Навушники SVEN AP -520</t>
  </si>
  <si>
    <t>Палітурні роботи</t>
  </si>
  <si>
    <t xml:space="preserve">Аккумулятори резервного живлення  ToPin 7-12
</t>
  </si>
  <si>
    <t>Драбина розсувна Dnipro-M Alteza 4-6 сходинки</t>
  </si>
  <si>
    <t>Стабілізатор для смартфона Zhiyun Smooth Q2</t>
  </si>
  <si>
    <t>Кільцева лампа 32см со штативом 210см</t>
  </si>
  <si>
    <t>Зовніш.жорсткий диск 2,5" 2ТВ+  USB флеш накоплювач</t>
  </si>
  <si>
    <t>6.41</t>
  </si>
  <si>
    <t>6.42</t>
  </si>
  <si>
    <t>6.43</t>
  </si>
  <si>
    <t>МФУ  HP Ink Tank 319 (Z6Z13A)</t>
  </si>
  <si>
    <t>Пензлі художні в ассортименті</t>
  </si>
  <si>
    <t>Клей кролячий мездровий реставраційний в гранулах</t>
  </si>
  <si>
    <t>Оплата праці штатних працівників</t>
  </si>
  <si>
    <t>Соціальні внески з оплати праці (нарахування ЄСВ) штатних працівників</t>
  </si>
  <si>
    <t>Військовий збір 1,5 %</t>
  </si>
  <si>
    <t>№453 від 15.12.20</t>
  </si>
  <si>
    <t>АТ Укрексімбанк" 00032112</t>
  </si>
  <si>
    <t>ФТ КБ"Приватбанк" 14360570</t>
  </si>
  <si>
    <t>№451 від 15.12.20</t>
  </si>
  <si>
    <t>№452 від 15.12.20</t>
  </si>
  <si>
    <t>ГУ ДПС У М,КИЄВІ 43141267</t>
  </si>
  <si>
    <t>Податок на дох.фіз.осіб</t>
  </si>
  <si>
    <t>№450 від 15.12.20</t>
  </si>
  <si>
    <t>ПП"КИЇВСПЕЦБУД" 41825162</t>
  </si>
  <si>
    <t>ФОП Наришков Євгеній Петрович 3172119957</t>
  </si>
  <si>
    <t>Дог. 73 від 10.12.20</t>
  </si>
  <si>
    <t>Акт 1 від 10.12.20</t>
  </si>
  <si>
    <t>№423 від 11.12.20</t>
  </si>
  <si>
    <t>Дог.88 від 10.12.20</t>
  </si>
  <si>
    <t>Акт 88/1 від 10.12.20</t>
  </si>
  <si>
    <t>№425 від 14.12.20</t>
  </si>
  <si>
    <t>№449 від 15.12.20</t>
  </si>
  <si>
    <t>ТОВ "Епіцентр К" 32490244</t>
  </si>
  <si>
    <t>за проектом  інституційної підтримки</t>
  </si>
  <si>
    <t>Дог.29НО-513 від 16.12.20</t>
  </si>
  <si>
    <t>Накл.29001379302 від 16.12.20</t>
  </si>
  <si>
    <t>№467 від 17.12.20</t>
  </si>
  <si>
    <t>Накл.29001379176 від 16.12.20</t>
  </si>
  <si>
    <t>№466 від 17.12.20</t>
  </si>
  <si>
    <t>ПП"ЮРІС" 31280928</t>
  </si>
  <si>
    <t>Дог.109 від 16.12.20</t>
  </si>
  <si>
    <t>Накл.111 від 16.12.20</t>
  </si>
  <si>
    <t>№465 від 17.12.20</t>
  </si>
  <si>
    <t>Дог.108 від 16.12.20</t>
  </si>
  <si>
    <t>Накл. 110 від 16.12.20</t>
  </si>
  <si>
    <t>№464 від 17.12.20</t>
  </si>
  <si>
    <t>Дог.106 від 15.12.20</t>
  </si>
  <si>
    <t>Накл.5244 від 15.12.20</t>
  </si>
  <si>
    <t>№463 від 17.12.20</t>
  </si>
  <si>
    <t>ПАТ"УХЛ-МАШ" 14311749</t>
  </si>
  <si>
    <t>Дог.105 від 15.12.20</t>
  </si>
  <si>
    <t>Накл.5240 від 15.12.20</t>
  </si>
  <si>
    <t>№462 від 17.12.20</t>
  </si>
  <si>
    <t>УК у Печерському р-ні 38004897</t>
  </si>
  <si>
    <t>ТОВ"ТД ОХОРОННІ СИСТЕМИ" 40925577</t>
  </si>
  <si>
    <t>Дог. 89 від 10.12.20</t>
  </si>
  <si>
    <t>Накл. 179 від 10.12.20</t>
  </si>
  <si>
    <t>№426 від 14.12.20</t>
  </si>
  <si>
    <t>ТОВ "Надійний компаньон" 37403638</t>
  </si>
  <si>
    <t>Дог. 90 від 10.12.20</t>
  </si>
  <si>
    <t>Накл 1995 від 10.12.20</t>
  </si>
  <si>
    <t>№427 від 14.12.20</t>
  </si>
  <si>
    <t>ТОВ "Надійний компаньон" 37403639</t>
  </si>
  <si>
    <t>ТОВ "Надійний компаньон" 37403640</t>
  </si>
  <si>
    <t>ТОВ "Надійний компаньон" 37403641</t>
  </si>
  <si>
    <t>Дог. 90 від 10.12.21</t>
  </si>
  <si>
    <t>Дог. 90 від 10.12.22</t>
  </si>
  <si>
    <t>Дог. 90 від 10.12.23</t>
  </si>
  <si>
    <t>Накл 1995 від 10.12.21</t>
  </si>
  <si>
    <t>Накл 1995 від 10.12.22</t>
  </si>
  <si>
    <t>Накл 1995 від 10.12.23</t>
  </si>
  <si>
    <t>№427 від 14.12.21</t>
  </si>
  <si>
    <t>№427 від 14.12.22</t>
  </si>
  <si>
    <t>№427 від 14.12.23</t>
  </si>
  <si>
    <t>ФОП Суклад Юрій Ігорович 3550606635</t>
  </si>
  <si>
    <t>Дог.92 від 10.12.20</t>
  </si>
  <si>
    <t>Накл. 7 від 10.12.20</t>
  </si>
  <si>
    <t>№429 від 14.12.20</t>
  </si>
  <si>
    <t>ФОП Кияниця Євгенія Володимирівна 2559414084</t>
  </si>
  <si>
    <t>Дог.93 від 10.12.20</t>
  </si>
  <si>
    <t>Накл. 17 від 10.12.20</t>
  </si>
  <si>
    <t>№430 від 14.12.20</t>
  </si>
  <si>
    <t>ФОП Свєтной Петро Олександрович 3170812975</t>
  </si>
  <si>
    <t>Дог. 94 від 10.12.20</t>
  </si>
  <si>
    <t>№431 від 14.12.20</t>
  </si>
  <si>
    <t>ФОП Возний Назар Романович 3210506971</t>
  </si>
  <si>
    <t>Дог. 95 від 10.12.20</t>
  </si>
  <si>
    <t>Накл. 1 від 10.12.20</t>
  </si>
  <si>
    <t>№432 від 14.12.10</t>
  </si>
  <si>
    <t>Дрог. 96 від 10.12.20</t>
  </si>
  <si>
    <t>Накл. 8 від 10.12.20</t>
  </si>
  <si>
    <t>№433 від 14.12.20</t>
  </si>
  <si>
    <t>ТОВ "ДІАВЕСТЕНД КОМПЛЕКСНІ РІШЕННЯ" 30256061</t>
  </si>
  <si>
    <t>ТОВ "ДІАВЕСТЕНД КОМПЛЕКСНІ РІШЕННЯ" 30256062</t>
  </si>
  <si>
    <t>ТОВ "ДІАВЕСТЕНД КОМПЛЕКСНІ РІШЕННЯ" 30256063</t>
  </si>
  <si>
    <t>ТОВ "ДІАВЕСТЕНД КОМПЛЕКСНІ РІШЕННЯ" 30256064</t>
  </si>
  <si>
    <t>ТОВ "ДІАВЕСТЕНД КОМПЛЕКСНІ РІШЕННЯ" 30256065</t>
  </si>
  <si>
    <t>ТОВ "ДІАВЕСТЕНД КОМПЛЕКСНІ РІШЕННЯ" 30256066</t>
  </si>
  <si>
    <t>ТОВ "ДІАВЕСТЕНД КОМПЛЕКСНІ РІШЕННЯ" 30256067</t>
  </si>
  <si>
    <t>ТОВ "ДІАВЕСТЕНД КОМПЛЕКСНІ РІШЕННЯ" 30256068</t>
  </si>
  <si>
    <t>ТОВ "ДІАВЕСТЕНД КОМПЛЕКСНІ РІШЕННЯ" 30256069</t>
  </si>
  <si>
    <t>ТОВ "ДІАВЕСТЕНД КОМПЛЕКСНІ РІШЕННЯ" 30256070</t>
  </si>
  <si>
    <t>ТОВ "ДІАВЕСТЕНД КОМПЛЕКСНІ РІШЕННЯ" 30256071</t>
  </si>
  <si>
    <t>Дог. 101 від 14.12.20</t>
  </si>
  <si>
    <t>Накл.ЗН-ДІ000786 від 14.12.20</t>
  </si>
  <si>
    <t>№447 від 15.12.20</t>
  </si>
  <si>
    <t>Дог. 101 від 14.12.21</t>
  </si>
  <si>
    <t>Дог. 101 від 14.12.22</t>
  </si>
  <si>
    <t>Дог. 101 від 14.12.23</t>
  </si>
  <si>
    <t>Дог. 101 від 14.12.24</t>
  </si>
  <si>
    <t>Дог. 101 від 14.12.25</t>
  </si>
  <si>
    <t>Дог. 101 від 14.12.26</t>
  </si>
  <si>
    <t>Дог. 101 від 14.12.27</t>
  </si>
  <si>
    <t>Дог. 101 від 14.12.28</t>
  </si>
  <si>
    <t>Дог. 101 від 14.12.29</t>
  </si>
  <si>
    <t>Дог. 101 від 14.12.30</t>
  </si>
  <si>
    <t>Накл.ЗН-ДІ000786 від 14.12.21</t>
  </si>
  <si>
    <t>Накл.ЗН-ДІ000786 від 14.12.22</t>
  </si>
  <si>
    <t>Накл.ЗН-ДІ000786 від 14.12.23</t>
  </si>
  <si>
    <t>Накл.ЗН-ДІ000786 від 14.12.24</t>
  </si>
  <si>
    <t>Накл.ЗН-ДІ000786 від 14.12.25</t>
  </si>
  <si>
    <t>Накл.ЗН-ДІ000786 від 14.12.26</t>
  </si>
  <si>
    <t>Накл.ЗН-ДІ000786 від 14.12.27</t>
  </si>
  <si>
    <t>Накл.ЗН-ДІ000786 від 14.12.28</t>
  </si>
  <si>
    <t>Накл.ЗН-ДІ000786 від 14.12.29</t>
  </si>
  <si>
    <t>Накл.ЗН-ДІ000786 від 14.12.30</t>
  </si>
  <si>
    <t>№447 від 15.12.21</t>
  </si>
  <si>
    <t>№447 від 15.12.22</t>
  </si>
  <si>
    <t>№447 від 15.12.23</t>
  </si>
  <si>
    <t>№447 від 15.12.24</t>
  </si>
  <si>
    <t>№447 від 15.12.25</t>
  </si>
  <si>
    <t>№447 від 15.12.26</t>
  </si>
  <si>
    <t>№447 від 15.12.27</t>
  </si>
  <si>
    <t>№447 від 15.12.28</t>
  </si>
  <si>
    <t>№447 від 15.12.29</t>
  </si>
  <si>
    <t>№447 від 15.12.30</t>
  </si>
  <si>
    <t>ТОВ "Мережа магазинів "Дніпро-М" 41609173</t>
  </si>
  <si>
    <t>Дог. 102 від 14.12.20</t>
  </si>
  <si>
    <t>Накл.76311 від 14.12.20</t>
  </si>
  <si>
    <t>№448 від 15.12.20</t>
  </si>
  <si>
    <t>ФОП Садовий Тарас Мирославович 2667904637</t>
  </si>
  <si>
    <t>Дог. 100 від 14.12.20</t>
  </si>
  <si>
    <t>Накл.СПД-045 від 14.12.20</t>
  </si>
  <si>
    <t>№446 від 15.12.20</t>
  </si>
  <si>
    <t>ТОВ "СФЕРА БЛАГОУСТРОЮ" 43192919</t>
  </si>
  <si>
    <t>Дог.97 від 14.12.20</t>
  </si>
  <si>
    <t>Накл. УТ-305 від 14.12.20</t>
  </si>
  <si>
    <t>№443 від 15.12.20</t>
  </si>
  <si>
    <t>Дог. 98 від 14.12.20</t>
  </si>
  <si>
    <t>Накл. УТ-304 від 14.12.20</t>
  </si>
  <si>
    <t>№444 від 15.12.20</t>
  </si>
  <si>
    <t>ФОП Свєтной Петро Олександрович 3170812976</t>
  </si>
  <si>
    <t>Дог. 91 від 10.12.20</t>
  </si>
  <si>
    <t>Накл.5605 від 10.12.20</t>
  </si>
  <si>
    <t>Накл 5435 від 10.12.20</t>
  </si>
  <si>
    <t>№428 від 14.12.20</t>
  </si>
  <si>
    <t>Накл.290014026620 від 21.12.20</t>
  </si>
  <si>
    <t>Дог. 29НО-509 від 21.12.20</t>
  </si>
  <si>
    <t>№478 ВІД 22.12.20</t>
  </si>
  <si>
    <t>ТОВ "Епіцентр К" 32490245</t>
  </si>
  <si>
    <t>Дог.29НО-508 від 16.12.21</t>
  </si>
  <si>
    <t>Дог.29НО-510 від 21.12.20</t>
  </si>
  <si>
    <t>Накл.29001425833 від 21.12.21</t>
  </si>
  <si>
    <t>№479 від 22.12.21</t>
  </si>
  <si>
    <t>Дог. 29НО-511 від 21.12.20</t>
  </si>
  <si>
    <t>Накл.290014025575 від 21.12.20</t>
  </si>
  <si>
    <t>№482 від 22.12.20</t>
  </si>
  <si>
    <t>Дог. 29НО-512 від 21.12.20</t>
  </si>
  <si>
    <t>Дог. 29НО-512 від 21.12.21</t>
  </si>
  <si>
    <t>Накл.29001402519 від 21.12.21</t>
  </si>
  <si>
    <t>Накл.29001402405 від 21.12.20</t>
  </si>
  <si>
    <t>№481 від 22.12.21</t>
  </si>
  <si>
    <t>№480 від 22.12.20</t>
  </si>
  <si>
    <t>ФОП Кіяниця Євгенія Володимирівна 2559414084</t>
  </si>
  <si>
    <t>Дог.116 від 18.12.20</t>
  </si>
  <si>
    <t>Накл. 20 від 18.12.20</t>
  </si>
  <si>
    <t>№475 від 21.12.20</t>
  </si>
  <si>
    <t>ФОП Кіяниця Євгенія Володимирівна 2559414085</t>
  </si>
  <si>
    <t>Дог.117 від 18.12.21</t>
  </si>
  <si>
    <t>Накл. 19 від 18.12.21</t>
  </si>
  <si>
    <t>№476 від 21.12.21</t>
  </si>
  <si>
    <t>АТ "Проектно-технологічний інститут" 04012951</t>
  </si>
  <si>
    <t>ТОВ"Аудиторська фірма"Аудит-Джи-ЕМ"</t>
  </si>
  <si>
    <t>Дог.15/12/2020-1 від15.12.20</t>
  </si>
  <si>
    <t>№445 від 15.12.20           №485 від 24.12.20</t>
  </si>
  <si>
    <t>№477 від 21.12.20      №499 від28.12.20</t>
  </si>
  <si>
    <t>Додаток № __4___</t>
  </si>
  <si>
    <t>№  3INST61-26220 від "_02_" __листопада__2020 року</t>
  </si>
  <si>
    <t>у період з _02 листопада 2020  року по _31 грудня 2020 року</t>
  </si>
  <si>
    <t>Акт б/н від 14.12.20                   Акт б/н від 23.12.20</t>
  </si>
  <si>
    <t>Дог.99 від 14.12.20               Дог. 123 від 23.12.20</t>
  </si>
  <si>
    <t>Акт АУ-0000285 від 17.12.20          Акт  АУ-0000289 від 24.12.20</t>
  </si>
  <si>
    <t>Повна назва організації Грантоотримувача: Національний художній музей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</si>
</sst>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2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4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5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4" fontId="5" fillId="0" borderId="71" xfId="0" applyNumberFormat="1" applyFont="1" applyBorder="1" applyAlignment="1">
      <alignment horizontal="center" vertical="top" wrapText="1"/>
    </xf>
    <xf numFmtId="166" fontId="26" fillId="0" borderId="81" xfId="0" applyNumberFormat="1" applyFont="1" applyBorder="1" applyAlignment="1">
      <alignment vertical="top" wrapText="1"/>
    </xf>
    <xf numFmtId="166" fontId="26" fillId="0" borderId="70" xfId="0" applyNumberFormat="1" applyFont="1" applyBorder="1" applyAlignment="1">
      <alignment vertical="top" wrapText="1"/>
    </xf>
    <xf numFmtId="166" fontId="26" fillId="0" borderId="0" xfId="0" applyNumberFormat="1" applyFont="1" applyBorder="1" applyAlignment="1">
      <alignment vertical="top" wrapText="1"/>
    </xf>
    <xf numFmtId="166" fontId="26" fillId="0" borderId="82" xfId="0" applyNumberFormat="1" applyFont="1" applyBorder="1" applyAlignment="1">
      <alignment vertical="top" wrapText="1"/>
    </xf>
    <xf numFmtId="167" fontId="25" fillId="0" borderId="62" xfId="0" applyNumberFormat="1" applyFont="1" applyBorder="1" applyAlignment="1">
      <alignment vertical="top" wrapText="1"/>
    </xf>
    <xf numFmtId="166" fontId="25" fillId="0" borderId="42" xfId="0" applyNumberFormat="1" applyFont="1" applyBorder="1" applyAlignment="1">
      <alignment horizontal="center" vertical="top" wrapText="1"/>
    </xf>
    <xf numFmtId="166" fontId="25" fillId="0" borderId="51" xfId="0" applyNumberFormat="1" applyFont="1" applyBorder="1" applyAlignment="1">
      <alignment horizontal="center" vertical="top" wrapText="1"/>
    </xf>
    <xf numFmtId="167" fontId="26" fillId="0" borderId="62" xfId="0" applyNumberFormat="1" applyFont="1" applyBorder="1" applyAlignment="1">
      <alignment horizontal="left" vertical="top" wrapText="1"/>
    </xf>
    <xf numFmtId="167" fontId="26" fillId="0" borderId="64" xfId="0" applyNumberFormat="1" applyFont="1" applyBorder="1" applyAlignment="1">
      <alignment horizontal="left" vertical="top" wrapText="1"/>
    </xf>
    <xf numFmtId="166" fontId="25" fillId="0" borderId="43" xfId="0" applyNumberFormat="1" applyFont="1" applyBorder="1" applyAlignment="1">
      <alignment horizontal="center" vertical="top" wrapText="1"/>
    </xf>
    <xf numFmtId="0" fontId="0" fillId="0" borderId="0" xfId="0" applyFont="1" applyAlignment="1"/>
    <xf numFmtId="49" fontId="4" fillId="0" borderId="27" xfId="0" applyNumberFormat="1" applyFont="1" applyBorder="1" applyAlignment="1">
      <alignment horizontal="center" vertical="top" wrapText="1"/>
    </xf>
    <xf numFmtId="167" fontId="26" fillId="0" borderId="83" xfId="0" applyNumberFormat="1" applyFont="1" applyBorder="1" applyAlignment="1">
      <alignment horizontal="left" vertical="top" wrapText="1"/>
    </xf>
    <xf numFmtId="167" fontId="26" fillId="0" borderId="85" xfId="0" applyNumberFormat="1" applyFont="1" applyBorder="1" applyAlignment="1">
      <alignment horizontal="left" vertical="top" wrapText="1"/>
    </xf>
    <xf numFmtId="167" fontId="26" fillId="0" borderId="84" xfId="0" applyNumberFormat="1" applyFont="1" applyBorder="1" applyAlignment="1">
      <alignment horizontal="left" vertical="top" wrapText="1"/>
    </xf>
    <xf numFmtId="166" fontId="5" fillId="0" borderId="41" xfId="0" applyNumberFormat="1" applyFont="1" applyBorder="1" applyAlignment="1">
      <alignment horizontal="center" vertical="top" wrapText="1"/>
    </xf>
    <xf numFmtId="4" fontId="5" fillId="0" borderId="86" xfId="0" applyNumberFormat="1" applyFont="1" applyBorder="1" applyAlignment="1">
      <alignment horizontal="center" vertical="top" wrapText="1"/>
    </xf>
    <xf numFmtId="3" fontId="5" fillId="0" borderId="83" xfId="0" applyNumberFormat="1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26" fillId="0" borderId="25" xfId="0" applyFont="1" applyBorder="1" applyAlignment="1">
      <alignment wrapText="1"/>
    </xf>
    <xf numFmtId="0" fontId="28" fillId="0" borderId="25" xfId="0" applyFont="1" applyBorder="1" applyAlignment="1">
      <alignment wrapText="1"/>
    </xf>
    <xf numFmtId="167" fontId="26" fillId="0" borderId="62" xfId="0" applyNumberFormat="1" applyFont="1" applyBorder="1" applyAlignment="1">
      <alignment vertical="top" wrapText="1"/>
    </xf>
    <xf numFmtId="4" fontId="27" fillId="0" borderId="71" xfId="0" applyNumberFormat="1" applyFont="1" applyBorder="1" applyAlignment="1">
      <alignment horizontal="right" vertical="top" wrapText="1"/>
    </xf>
    <xf numFmtId="4" fontId="27" fillId="0" borderId="53" xfId="0" applyNumberFormat="1" applyFont="1" applyBorder="1" applyAlignment="1">
      <alignment horizontal="right" vertical="top" wrapText="1"/>
    </xf>
    <xf numFmtId="49" fontId="25" fillId="0" borderId="61" xfId="0" applyNumberFormat="1" applyFont="1" applyBorder="1" applyAlignment="1">
      <alignment horizontal="right" wrapText="1"/>
    </xf>
    <xf numFmtId="49" fontId="25" fillId="0" borderId="47" xfId="0" applyNumberFormat="1" applyFont="1" applyBorder="1" applyAlignment="1">
      <alignment horizontal="right" wrapText="1"/>
    </xf>
    <xf numFmtId="49" fontId="25" fillId="0" borderId="25" xfId="0" applyNumberFormat="1" applyFont="1" applyBorder="1" applyAlignment="1">
      <alignment horizontal="right" wrapText="1"/>
    </xf>
    <xf numFmtId="0" fontId="31" fillId="0" borderId="0" xfId="0" applyFont="1" applyAlignment="1">
      <alignment vertical="top"/>
    </xf>
    <xf numFmtId="0" fontId="21" fillId="0" borderId="0" xfId="0" applyFont="1" applyAlignment="1">
      <alignment horizontal="right" wrapText="1"/>
    </xf>
    <xf numFmtId="0" fontId="0" fillId="0" borderId="0" xfId="0" applyFont="1" applyAlignment="1"/>
    <xf numFmtId="0" fontId="22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46"/>
  <sheetViews>
    <sheetView topLeftCell="B37" workbookViewId="0">
      <selection activeCell="H3" sqref="H3:J3"/>
    </sheetView>
  </sheetViews>
  <sheetFormatPr defaultColWidth="12.59765625" defaultRowHeight="15" customHeight="1" x14ac:dyDescent="0.25"/>
  <cols>
    <col min="1" max="1" width="12.8984375" hidden="1" customWidth="1"/>
    <col min="2" max="2" width="12.09765625" customWidth="1"/>
    <col min="3" max="3" width="33.5" customWidth="1"/>
    <col min="4" max="4" width="15.59765625" customWidth="1"/>
    <col min="5" max="5" width="19.69921875" customWidth="1"/>
    <col min="6" max="6" width="15.59765625" customWidth="1"/>
    <col min="7" max="7" width="17.3984375" customWidth="1"/>
    <col min="8" max="8" width="20.59765625" customWidth="1"/>
    <col min="9" max="9" width="15.59765625" customWidth="1"/>
    <col min="10" max="10" width="16.09765625" customWidth="1"/>
    <col min="11" max="26" width="6.69921875" customWidth="1"/>
  </cols>
  <sheetData>
    <row r="1" spans="1:26" ht="15" customHeight="1" x14ac:dyDescent="0.3">
      <c r="A1" s="160"/>
      <c r="B1" s="160"/>
      <c r="C1" s="160"/>
      <c r="D1" s="161"/>
      <c r="E1" s="160"/>
      <c r="F1" s="161"/>
      <c r="G1" s="160"/>
      <c r="H1" s="160"/>
      <c r="I1" s="162"/>
      <c r="J1" s="163" t="s">
        <v>128</v>
      </c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15" customHeight="1" x14ac:dyDescent="0.3">
      <c r="A2" s="160"/>
      <c r="B2" s="160"/>
      <c r="C2" s="160"/>
      <c r="D2" s="161"/>
      <c r="E2" s="160"/>
      <c r="F2" s="161"/>
      <c r="G2" s="160"/>
      <c r="H2" s="206" t="s">
        <v>129</v>
      </c>
      <c r="I2" s="207"/>
      <c r="J2" s="207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5" customHeight="1" x14ac:dyDescent="0.3">
      <c r="A3" s="160"/>
      <c r="B3" s="160"/>
      <c r="C3" s="160"/>
      <c r="D3" s="161"/>
      <c r="E3" s="160"/>
      <c r="F3" s="161"/>
      <c r="G3" s="160"/>
      <c r="H3" s="206" t="s">
        <v>130</v>
      </c>
      <c r="I3" s="207"/>
      <c r="J3" s="207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6" ht="14.25" customHeight="1" x14ac:dyDescent="0.25">
      <c r="A4" s="160"/>
      <c r="B4" s="160"/>
      <c r="C4" s="160"/>
      <c r="D4" s="161"/>
      <c r="E4" s="160"/>
      <c r="F4" s="161"/>
      <c r="G4" s="160"/>
      <c r="H4" s="160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</row>
    <row r="5" spans="1:26" ht="21" customHeight="1" x14ac:dyDescent="0.35">
      <c r="A5" s="160"/>
      <c r="B5" s="208" t="s">
        <v>131</v>
      </c>
      <c r="C5" s="207"/>
      <c r="D5" s="207"/>
      <c r="E5" s="207"/>
      <c r="F5" s="207"/>
      <c r="G5" s="207"/>
      <c r="H5" s="207"/>
      <c r="I5" s="207"/>
      <c r="J5" s="207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1:26" ht="21" customHeight="1" x14ac:dyDescent="0.35">
      <c r="A6" s="160"/>
      <c r="B6" s="209" t="s">
        <v>289</v>
      </c>
      <c r="C6" s="207"/>
      <c r="D6" s="207"/>
      <c r="E6" s="207"/>
      <c r="F6" s="207"/>
      <c r="G6" s="207"/>
      <c r="H6" s="207"/>
      <c r="I6" s="207"/>
      <c r="J6" s="207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1:26" ht="21" customHeight="1" x14ac:dyDescent="0.35">
      <c r="A7" s="160"/>
      <c r="B7" s="210" t="s">
        <v>132</v>
      </c>
      <c r="C7" s="207"/>
      <c r="D7" s="207"/>
      <c r="E7" s="207"/>
      <c r="F7" s="207"/>
      <c r="G7" s="207"/>
      <c r="H7" s="207"/>
      <c r="I7" s="207"/>
      <c r="J7" s="207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1:26" ht="21" customHeight="1" x14ac:dyDescent="0.35">
      <c r="A8" s="160"/>
      <c r="B8" s="209" t="s">
        <v>444</v>
      </c>
      <c r="C8" s="207"/>
      <c r="D8" s="207"/>
      <c r="E8" s="207"/>
      <c r="F8" s="207"/>
      <c r="G8" s="207"/>
      <c r="H8" s="207"/>
      <c r="I8" s="207"/>
      <c r="J8" s="207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1:26" ht="14.25" customHeight="1" x14ac:dyDescent="0.25">
      <c r="A9" s="160"/>
      <c r="B9" s="160"/>
      <c r="C9" s="160"/>
      <c r="D9" s="161"/>
      <c r="E9" s="160"/>
      <c r="F9" s="161"/>
      <c r="G9" s="160"/>
      <c r="H9" s="160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</row>
    <row r="10" spans="1:26" ht="44.25" customHeight="1" x14ac:dyDescent="0.25">
      <c r="A10" s="164"/>
      <c r="B10" s="213" t="s">
        <v>133</v>
      </c>
      <c r="C10" s="212"/>
      <c r="D10" s="214"/>
      <c r="E10" s="215" t="s">
        <v>134</v>
      </c>
      <c r="F10" s="212"/>
      <c r="G10" s="212"/>
      <c r="H10" s="212"/>
      <c r="I10" s="212"/>
      <c r="J10" s="21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spans="1:26" ht="61.5" customHeight="1" x14ac:dyDescent="0.25">
      <c r="A11" s="165" t="s">
        <v>135</v>
      </c>
      <c r="B11" s="165" t="s">
        <v>136</v>
      </c>
      <c r="C11" s="165" t="s">
        <v>5</v>
      </c>
      <c r="D11" s="166" t="s">
        <v>137</v>
      </c>
      <c r="E11" s="165" t="s">
        <v>138</v>
      </c>
      <c r="F11" s="166" t="s">
        <v>137</v>
      </c>
      <c r="G11" s="165" t="s">
        <v>139</v>
      </c>
      <c r="H11" s="165" t="s">
        <v>140</v>
      </c>
      <c r="I11" s="165" t="s">
        <v>141</v>
      </c>
      <c r="J11" s="165" t="s">
        <v>142</v>
      </c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ht="15" customHeight="1" x14ac:dyDescent="0.25">
      <c r="A12" s="167"/>
      <c r="B12" s="167" t="s">
        <v>35</v>
      </c>
      <c r="C12" s="168"/>
      <c r="D12" s="169"/>
      <c r="E12" s="168"/>
      <c r="F12" s="169"/>
      <c r="G12" s="168"/>
      <c r="H12" s="168"/>
      <c r="I12" s="169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1:26" ht="15" customHeight="1" x14ac:dyDescent="0.25">
      <c r="A13" s="167"/>
      <c r="B13" s="167" t="s">
        <v>57</v>
      </c>
      <c r="C13" s="168"/>
      <c r="D13" s="169"/>
      <c r="E13" s="168"/>
      <c r="F13" s="169"/>
      <c r="G13" s="168"/>
      <c r="H13" s="168"/>
      <c r="I13" s="169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1:26" ht="15" customHeight="1" x14ac:dyDescent="0.25">
      <c r="A14" s="167"/>
      <c r="B14" s="167" t="s">
        <v>59</v>
      </c>
      <c r="C14" s="168"/>
      <c r="D14" s="169"/>
      <c r="E14" s="168"/>
      <c r="F14" s="169"/>
      <c r="G14" s="168"/>
      <c r="H14" s="168"/>
      <c r="I14" s="169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ht="15" customHeight="1" x14ac:dyDescent="0.25">
      <c r="A15" s="167"/>
      <c r="B15" s="167" t="s">
        <v>63</v>
      </c>
      <c r="C15" s="168"/>
      <c r="D15" s="169"/>
      <c r="E15" s="168"/>
      <c r="F15" s="169"/>
      <c r="G15" s="168"/>
      <c r="H15" s="168"/>
      <c r="I15" s="169"/>
      <c r="J15" s="168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15" customHeight="1" x14ac:dyDescent="0.25">
      <c r="A16" s="167"/>
      <c r="B16" s="167" t="s">
        <v>70</v>
      </c>
      <c r="C16" s="168"/>
      <c r="D16" s="169"/>
      <c r="E16" s="168"/>
      <c r="F16" s="169"/>
      <c r="G16" s="168"/>
      <c r="H16" s="168"/>
      <c r="I16" s="169"/>
      <c r="J16" s="168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15" customHeight="1" x14ac:dyDescent="0.25">
      <c r="A17" s="167"/>
      <c r="B17" s="167"/>
      <c r="C17" s="168"/>
      <c r="D17" s="169"/>
      <c r="E17" s="168"/>
      <c r="F17" s="169"/>
      <c r="G17" s="168"/>
      <c r="H17" s="168"/>
      <c r="I17" s="169"/>
      <c r="J17" s="168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ht="15" customHeight="1" x14ac:dyDescent="0.3">
      <c r="A18" s="170"/>
      <c r="B18" s="211" t="s">
        <v>143</v>
      </c>
      <c r="C18" s="212"/>
      <c r="D18" s="171">
        <f>SUM(D12:D17)</f>
        <v>0</v>
      </c>
      <c r="E18" s="172"/>
      <c r="F18" s="171">
        <f>SUM(F12:F17)</f>
        <v>0</v>
      </c>
      <c r="G18" s="172"/>
      <c r="H18" s="172"/>
      <c r="I18" s="171">
        <f>SUM(I12:I17)</f>
        <v>0</v>
      </c>
      <c r="J18" s="172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ht="14.25" customHeight="1" x14ac:dyDescent="0.25">
      <c r="A19" s="160"/>
      <c r="B19" s="160"/>
      <c r="C19" s="160"/>
      <c r="D19" s="161"/>
      <c r="E19" s="160"/>
      <c r="F19" s="161"/>
      <c r="G19" s="160"/>
      <c r="H19" s="160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ht="14.25" customHeight="1" x14ac:dyDescent="0.25">
      <c r="A20" s="160"/>
      <c r="B20" s="160"/>
      <c r="C20" s="160"/>
      <c r="D20" s="161"/>
      <c r="E20" s="160"/>
      <c r="F20" s="161"/>
      <c r="G20" s="160"/>
      <c r="H20" s="160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ht="44.25" customHeight="1" x14ac:dyDescent="0.25">
      <c r="A21" s="164"/>
      <c r="B21" s="213" t="s">
        <v>144</v>
      </c>
      <c r="C21" s="212"/>
      <c r="D21" s="214"/>
      <c r="E21" s="215" t="s">
        <v>134</v>
      </c>
      <c r="F21" s="212"/>
      <c r="G21" s="212"/>
      <c r="H21" s="212"/>
      <c r="I21" s="212"/>
      <c r="J21" s="21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61.5" customHeight="1" x14ac:dyDescent="0.25">
      <c r="A22" s="165" t="s">
        <v>135</v>
      </c>
      <c r="B22" s="165" t="s">
        <v>136</v>
      </c>
      <c r="C22" s="165" t="s">
        <v>5</v>
      </c>
      <c r="D22" s="166" t="s">
        <v>137</v>
      </c>
      <c r="E22" s="165" t="s">
        <v>138</v>
      </c>
      <c r="F22" s="166" t="s">
        <v>137</v>
      </c>
      <c r="G22" s="165" t="s">
        <v>139</v>
      </c>
      <c r="H22" s="165" t="s">
        <v>140</v>
      </c>
      <c r="I22" s="165" t="s">
        <v>141</v>
      </c>
      <c r="J22" s="165" t="s">
        <v>142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</row>
    <row r="23" spans="1:26" ht="15" customHeight="1" x14ac:dyDescent="0.25">
      <c r="A23" s="167"/>
      <c r="B23" s="204" t="s">
        <v>35</v>
      </c>
      <c r="C23" s="197" t="s">
        <v>268</v>
      </c>
      <c r="D23" s="169">
        <v>211409.1</v>
      </c>
      <c r="E23" s="197" t="s">
        <v>272</v>
      </c>
      <c r="F23" s="169">
        <v>211409.1</v>
      </c>
      <c r="G23" s="197"/>
      <c r="H23" s="197"/>
      <c r="I23" s="169">
        <v>211409.1</v>
      </c>
      <c r="J23" s="197" t="s">
        <v>274</v>
      </c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s="195" customFormat="1" ht="15" customHeight="1" x14ac:dyDescent="0.25">
      <c r="A24" s="167"/>
      <c r="B24" s="204" t="s">
        <v>35</v>
      </c>
      <c r="C24" s="197" t="s">
        <v>268</v>
      </c>
      <c r="D24" s="169">
        <v>142526.85999999999</v>
      </c>
      <c r="E24" s="197" t="s">
        <v>273</v>
      </c>
      <c r="F24" s="169">
        <v>142526.85999999999</v>
      </c>
      <c r="G24" s="197"/>
      <c r="H24" s="197"/>
      <c r="I24" s="169">
        <v>142526.85999999999</v>
      </c>
      <c r="J24" s="197" t="s">
        <v>275</v>
      </c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s="195" customFormat="1" ht="22.8" customHeight="1" x14ac:dyDescent="0.25">
      <c r="A25" s="167"/>
      <c r="B25" s="204" t="s">
        <v>35</v>
      </c>
      <c r="C25" s="197" t="s">
        <v>277</v>
      </c>
      <c r="D25" s="169">
        <v>79140.960000000006</v>
      </c>
      <c r="E25" s="197" t="s">
        <v>309</v>
      </c>
      <c r="F25" s="169">
        <v>79140.960000000006</v>
      </c>
      <c r="G25" s="197"/>
      <c r="H25" s="197"/>
      <c r="I25" s="169">
        <v>79140.960000000006</v>
      </c>
      <c r="J25" s="197" t="s">
        <v>287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s="195" customFormat="1" ht="21" customHeight="1" x14ac:dyDescent="0.25">
      <c r="A26" s="167"/>
      <c r="B26" s="204" t="s">
        <v>35</v>
      </c>
      <c r="C26" s="197" t="s">
        <v>270</v>
      </c>
      <c r="D26" s="169">
        <v>6595.08</v>
      </c>
      <c r="E26" s="197" t="s">
        <v>309</v>
      </c>
      <c r="F26" s="169">
        <v>6595.08</v>
      </c>
      <c r="G26" s="197"/>
      <c r="H26" s="197"/>
      <c r="I26" s="169">
        <v>6595.08</v>
      </c>
      <c r="J26" s="197" t="s">
        <v>278</v>
      </c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ht="24.6" customHeight="1" x14ac:dyDescent="0.25">
      <c r="A27" s="167"/>
      <c r="B27" s="204" t="s">
        <v>57</v>
      </c>
      <c r="C27" s="197" t="s">
        <v>269</v>
      </c>
      <c r="D27" s="169">
        <v>96727.84</v>
      </c>
      <c r="E27" s="197" t="s">
        <v>276</v>
      </c>
      <c r="F27" s="169">
        <v>96727.84</v>
      </c>
      <c r="G27" s="197"/>
      <c r="H27" s="197"/>
      <c r="I27" s="169">
        <v>96727.84</v>
      </c>
      <c r="J27" s="197" t="s">
        <v>271</v>
      </c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ht="15" customHeight="1" x14ac:dyDescent="0.25">
      <c r="A28" s="167"/>
      <c r="B28" s="203" t="s">
        <v>76</v>
      </c>
      <c r="C28" s="199" t="s">
        <v>182</v>
      </c>
      <c r="D28" s="200">
        <v>47200</v>
      </c>
      <c r="E28" s="197" t="s">
        <v>279</v>
      </c>
      <c r="F28" s="200">
        <v>47200</v>
      </c>
      <c r="G28" s="197" t="s">
        <v>281</v>
      </c>
      <c r="H28" s="197" t="s">
        <v>282</v>
      </c>
      <c r="I28" s="200">
        <v>47200</v>
      </c>
      <c r="J28" s="197" t="s">
        <v>283</v>
      </c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ht="23.4" customHeight="1" thickBot="1" x14ac:dyDescent="0.3">
      <c r="A29" s="167"/>
      <c r="B29" s="203" t="s">
        <v>181</v>
      </c>
      <c r="C29" s="199" t="s">
        <v>183</v>
      </c>
      <c r="D29" s="201">
        <v>49500</v>
      </c>
      <c r="E29" s="197" t="s">
        <v>280</v>
      </c>
      <c r="F29" s="201">
        <v>49500</v>
      </c>
      <c r="G29" s="197" t="s">
        <v>284</v>
      </c>
      <c r="H29" s="197" t="s">
        <v>285</v>
      </c>
      <c r="I29" s="201">
        <v>49500</v>
      </c>
      <c r="J29" s="197" t="s">
        <v>286</v>
      </c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1:26" ht="22.2" customHeight="1" x14ac:dyDescent="0.25">
      <c r="A30" s="167"/>
      <c r="B30" s="202" t="s">
        <v>89</v>
      </c>
      <c r="C30" s="184" t="s">
        <v>221</v>
      </c>
      <c r="D30" s="169">
        <v>4000</v>
      </c>
      <c r="E30" s="197" t="s">
        <v>295</v>
      </c>
      <c r="F30" s="169">
        <v>4000</v>
      </c>
      <c r="G30" s="197" t="s">
        <v>296</v>
      </c>
      <c r="H30" s="197" t="s">
        <v>297</v>
      </c>
      <c r="I30" s="169">
        <v>4000</v>
      </c>
      <c r="J30" s="197" t="s">
        <v>298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s="195" customFormat="1" ht="28.8" customHeight="1" x14ac:dyDescent="0.25">
      <c r="A31" s="167"/>
      <c r="B31" s="203" t="s">
        <v>91</v>
      </c>
      <c r="C31" s="184" t="s">
        <v>222</v>
      </c>
      <c r="D31" s="169">
        <v>6000</v>
      </c>
      <c r="E31" s="197" t="s">
        <v>396</v>
      </c>
      <c r="F31" s="169">
        <v>6000</v>
      </c>
      <c r="G31" s="197" t="s">
        <v>397</v>
      </c>
      <c r="H31" s="197" t="s">
        <v>398</v>
      </c>
      <c r="I31" s="169">
        <v>6000</v>
      </c>
      <c r="J31" s="197" t="s">
        <v>399</v>
      </c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s="195" customFormat="1" ht="15" customHeight="1" x14ac:dyDescent="0.25">
      <c r="A32" s="167"/>
      <c r="B32" s="203" t="s">
        <v>92</v>
      </c>
      <c r="C32" s="185" t="s">
        <v>223</v>
      </c>
      <c r="D32" s="169">
        <v>10596</v>
      </c>
      <c r="E32" s="197" t="s">
        <v>305</v>
      </c>
      <c r="F32" s="169">
        <v>10596</v>
      </c>
      <c r="G32" s="197" t="s">
        <v>306</v>
      </c>
      <c r="H32" s="197" t="s">
        <v>307</v>
      </c>
      <c r="I32" s="169">
        <v>10596</v>
      </c>
      <c r="J32" s="197" t="s">
        <v>308</v>
      </c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s="195" customFormat="1" ht="23.4" customHeight="1" x14ac:dyDescent="0.25">
      <c r="A33" s="167"/>
      <c r="B33" s="203" t="s">
        <v>184</v>
      </c>
      <c r="C33" s="185" t="s">
        <v>258</v>
      </c>
      <c r="D33" s="169">
        <v>5742</v>
      </c>
      <c r="E33" s="197" t="s">
        <v>392</v>
      </c>
      <c r="F33" s="169">
        <v>5742</v>
      </c>
      <c r="G33" s="197" t="s">
        <v>393</v>
      </c>
      <c r="H33" s="197" t="s">
        <v>394</v>
      </c>
      <c r="I33" s="169">
        <v>5742</v>
      </c>
      <c r="J33" s="197" t="s">
        <v>395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s="195" customFormat="1" ht="15" customHeight="1" x14ac:dyDescent="0.25">
      <c r="A34" s="167"/>
      <c r="B34" s="203" t="s">
        <v>185</v>
      </c>
      <c r="C34" s="185" t="s">
        <v>224</v>
      </c>
      <c r="D34" s="169">
        <v>8004</v>
      </c>
      <c r="E34" s="197" t="s">
        <v>305</v>
      </c>
      <c r="F34" s="169">
        <v>8004</v>
      </c>
      <c r="G34" s="197" t="s">
        <v>302</v>
      </c>
      <c r="H34" s="197" t="s">
        <v>303</v>
      </c>
      <c r="I34" s="169">
        <v>8004</v>
      </c>
      <c r="J34" s="197" t="s">
        <v>304</v>
      </c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s="195" customFormat="1" ht="15" customHeight="1" x14ac:dyDescent="0.25">
      <c r="A35" s="167"/>
      <c r="B35" s="203" t="s">
        <v>186</v>
      </c>
      <c r="C35" s="185" t="s">
        <v>225</v>
      </c>
      <c r="D35" s="169">
        <v>27999.995999999999</v>
      </c>
      <c r="E35" s="197" t="s">
        <v>295</v>
      </c>
      <c r="F35" s="169">
        <v>27999.995999999999</v>
      </c>
      <c r="G35" s="197" t="s">
        <v>299</v>
      </c>
      <c r="H35" s="197" t="s">
        <v>300</v>
      </c>
      <c r="I35" s="169">
        <v>27999.995999999999</v>
      </c>
      <c r="J35" s="197" t="s">
        <v>301</v>
      </c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s="195" customFormat="1" ht="15" customHeight="1" x14ac:dyDescent="0.25">
      <c r="A36" s="167"/>
      <c r="B36" s="203" t="s">
        <v>187</v>
      </c>
      <c r="C36" s="185" t="s">
        <v>226</v>
      </c>
      <c r="D36" s="169">
        <v>14000</v>
      </c>
      <c r="E36" s="197" t="s">
        <v>295</v>
      </c>
      <c r="F36" s="169">
        <v>14000</v>
      </c>
      <c r="G36" s="197" t="s">
        <v>299</v>
      </c>
      <c r="H36" s="197" t="s">
        <v>300</v>
      </c>
      <c r="I36" s="169">
        <v>14000</v>
      </c>
      <c r="J36" s="197" t="s">
        <v>301</v>
      </c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s="195" customFormat="1" ht="19.8" customHeight="1" x14ac:dyDescent="0.25">
      <c r="A37" s="167"/>
      <c r="B37" s="203" t="s">
        <v>188</v>
      </c>
      <c r="C37" s="185" t="s">
        <v>227</v>
      </c>
      <c r="D37" s="169">
        <v>4200</v>
      </c>
      <c r="E37" s="197" t="s">
        <v>295</v>
      </c>
      <c r="F37" s="169">
        <v>4200</v>
      </c>
      <c r="G37" s="197" t="s">
        <v>296</v>
      </c>
      <c r="H37" s="197" t="s">
        <v>297</v>
      </c>
      <c r="I37" s="169">
        <v>4200</v>
      </c>
      <c r="J37" s="197" t="s">
        <v>298</v>
      </c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s="195" customFormat="1" ht="26.4" customHeight="1" x14ac:dyDescent="0.25">
      <c r="A38" s="167"/>
      <c r="B38" s="203" t="s">
        <v>189</v>
      </c>
      <c r="C38" s="185" t="s">
        <v>257</v>
      </c>
      <c r="D38" s="169">
        <v>21600</v>
      </c>
      <c r="E38" s="197" t="s">
        <v>310</v>
      </c>
      <c r="F38" s="169">
        <v>21600</v>
      </c>
      <c r="G38" s="197" t="s">
        <v>311</v>
      </c>
      <c r="H38" s="197" t="s">
        <v>312</v>
      </c>
      <c r="I38" s="169">
        <v>21600</v>
      </c>
      <c r="J38" s="197" t="s">
        <v>313</v>
      </c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s="195" customFormat="1" ht="33" customHeight="1" x14ac:dyDescent="0.25">
      <c r="A39" s="167"/>
      <c r="B39" s="203" t="s">
        <v>190</v>
      </c>
      <c r="C39" s="185" t="s">
        <v>261</v>
      </c>
      <c r="D39" s="169">
        <v>2894</v>
      </c>
      <c r="E39" s="197" t="s">
        <v>348</v>
      </c>
      <c r="F39" s="169">
        <v>2894</v>
      </c>
      <c r="G39" s="197" t="s">
        <v>359</v>
      </c>
      <c r="H39" s="197" t="s">
        <v>360</v>
      </c>
      <c r="I39" s="169">
        <v>2894</v>
      </c>
      <c r="J39" s="197" t="s">
        <v>361</v>
      </c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s="195" customFormat="1" ht="31.8" customHeight="1" x14ac:dyDescent="0.25">
      <c r="A40" s="167"/>
      <c r="B40" s="203" t="s">
        <v>191</v>
      </c>
      <c r="C40" s="185" t="s">
        <v>228</v>
      </c>
      <c r="D40" s="169">
        <v>1197</v>
      </c>
      <c r="E40" s="197" t="s">
        <v>349</v>
      </c>
      <c r="F40" s="169">
        <v>1197</v>
      </c>
      <c r="G40" s="197" t="s">
        <v>362</v>
      </c>
      <c r="H40" s="197" t="s">
        <v>372</v>
      </c>
      <c r="I40" s="169">
        <v>1197</v>
      </c>
      <c r="J40" s="197" t="s">
        <v>382</v>
      </c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s="195" customFormat="1" ht="37.200000000000003" customHeight="1" x14ac:dyDescent="0.25">
      <c r="A41" s="167"/>
      <c r="B41" s="203" t="s">
        <v>192</v>
      </c>
      <c r="C41" s="185" t="s">
        <v>229</v>
      </c>
      <c r="D41" s="169">
        <v>14196</v>
      </c>
      <c r="E41" s="197" t="s">
        <v>350</v>
      </c>
      <c r="F41" s="169">
        <v>14196</v>
      </c>
      <c r="G41" s="197" t="s">
        <v>363</v>
      </c>
      <c r="H41" s="197" t="s">
        <v>373</v>
      </c>
      <c r="I41" s="169">
        <v>14196</v>
      </c>
      <c r="J41" s="197" t="s">
        <v>383</v>
      </c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</row>
    <row r="42" spans="1:26" s="195" customFormat="1" ht="39" customHeight="1" x14ac:dyDescent="0.25">
      <c r="A42" s="167"/>
      <c r="B42" s="203" t="s">
        <v>193</v>
      </c>
      <c r="C42" s="185" t="s">
        <v>230</v>
      </c>
      <c r="D42" s="169">
        <v>6696</v>
      </c>
      <c r="E42" s="197" t="s">
        <v>351</v>
      </c>
      <c r="F42" s="169">
        <v>6696</v>
      </c>
      <c r="G42" s="197" t="s">
        <v>364</v>
      </c>
      <c r="H42" s="197" t="s">
        <v>374</v>
      </c>
      <c r="I42" s="169">
        <v>6696</v>
      </c>
      <c r="J42" s="197" t="s">
        <v>384</v>
      </c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s="195" customFormat="1" ht="37.200000000000003" customHeight="1" x14ac:dyDescent="0.25">
      <c r="A43" s="167"/>
      <c r="B43" s="203" t="s">
        <v>194</v>
      </c>
      <c r="C43" s="185" t="s">
        <v>231</v>
      </c>
      <c r="D43" s="169">
        <v>6123</v>
      </c>
      <c r="E43" s="197" t="s">
        <v>352</v>
      </c>
      <c r="F43" s="169">
        <v>6123</v>
      </c>
      <c r="G43" s="197" t="s">
        <v>365</v>
      </c>
      <c r="H43" s="197" t="s">
        <v>375</v>
      </c>
      <c r="I43" s="169">
        <v>6123</v>
      </c>
      <c r="J43" s="197" t="s">
        <v>385</v>
      </c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6" s="195" customFormat="1" ht="34.799999999999997" customHeight="1" x14ac:dyDescent="0.25">
      <c r="A44" s="167"/>
      <c r="B44" s="203" t="s">
        <v>195</v>
      </c>
      <c r="C44" s="185" t="s">
        <v>232</v>
      </c>
      <c r="D44" s="169">
        <v>1230</v>
      </c>
      <c r="E44" s="197" t="s">
        <v>353</v>
      </c>
      <c r="F44" s="169">
        <v>1230</v>
      </c>
      <c r="G44" s="197" t="s">
        <v>366</v>
      </c>
      <c r="H44" s="197" t="s">
        <v>376</v>
      </c>
      <c r="I44" s="169">
        <v>1230</v>
      </c>
      <c r="J44" s="197" t="s">
        <v>386</v>
      </c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1:26" s="195" customFormat="1" ht="30.6" customHeight="1" x14ac:dyDescent="0.25">
      <c r="A45" s="167"/>
      <c r="B45" s="203" t="s">
        <v>196</v>
      </c>
      <c r="C45" s="185" t="s">
        <v>233</v>
      </c>
      <c r="D45" s="169">
        <v>1539</v>
      </c>
      <c r="E45" s="197" t="s">
        <v>354</v>
      </c>
      <c r="F45" s="169">
        <v>1539</v>
      </c>
      <c r="G45" s="197" t="s">
        <v>367</v>
      </c>
      <c r="H45" s="197" t="s">
        <v>377</v>
      </c>
      <c r="I45" s="169">
        <v>1539</v>
      </c>
      <c r="J45" s="197" t="s">
        <v>387</v>
      </c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 s="195" customFormat="1" ht="33.6" customHeight="1" x14ac:dyDescent="0.25">
      <c r="A46" s="167"/>
      <c r="B46" s="203" t="s">
        <v>197</v>
      </c>
      <c r="C46" s="185" t="s">
        <v>234</v>
      </c>
      <c r="D46" s="169">
        <v>5997</v>
      </c>
      <c r="E46" s="197" t="s">
        <v>355</v>
      </c>
      <c r="F46" s="169">
        <v>5997</v>
      </c>
      <c r="G46" s="197" t="s">
        <v>368</v>
      </c>
      <c r="H46" s="197" t="s">
        <v>378</v>
      </c>
      <c r="I46" s="169">
        <v>5997</v>
      </c>
      <c r="J46" s="197" t="s">
        <v>388</v>
      </c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s="195" customFormat="1" ht="33.6" customHeight="1" x14ac:dyDescent="0.25">
      <c r="A47" s="167"/>
      <c r="B47" s="203" t="s">
        <v>198</v>
      </c>
      <c r="C47" s="185" t="s">
        <v>235</v>
      </c>
      <c r="D47" s="169">
        <v>2163</v>
      </c>
      <c r="E47" s="197" t="s">
        <v>356</v>
      </c>
      <c r="F47" s="169">
        <v>2163</v>
      </c>
      <c r="G47" s="197" t="s">
        <v>369</v>
      </c>
      <c r="H47" s="197" t="s">
        <v>379</v>
      </c>
      <c r="I47" s="169">
        <v>2163</v>
      </c>
      <c r="J47" s="197" t="s">
        <v>389</v>
      </c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s="195" customFormat="1" ht="33.6" customHeight="1" x14ac:dyDescent="0.25">
      <c r="A48" s="167"/>
      <c r="B48" s="203" t="s">
        <v>199</v>
      </c>
      <c r="C48" s="185" t="s">
        <v>236</v>
      </c>
      <c r="D48" s="169">
        <v>213</v>
      </c>
      <c r="E48" s="197" t="s">
        <v>357</v>
      </c>
      <c r="F48" s="169">
        <v>213</v>
      </c>
      <c r="G48" s="197" t="s">
        <v>370</v>
      </c>
      <c r="H48" s="197" t="s">
        <v>380</v>
      </c>
      <c r="I48" s="169">
        <v>213</v>
      </c>
      <c r="J48" s="197" t="s">
        <v>390</v>
      </c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</row>
    <row r="49" spans="1:26" s="195" customFormat="1" ht="37.200000000000003" customHeight="1" x14ac:dyDescent="0.25">
      <c r="A49" s="167"/>
      <c r="B49" s="203" t="s">
        <v>200</v>
      </c>
      <c r="C49" s="185" t="s">
        <v>237</v>
      </c>
      <c r="D49" s="169">
        <v>7725</v>
      </c>
      <c r="E49" s="197" t="s">
        <v>358</v>
      </c>
      <c r="F49" s="169">
        <v>7725</v>
      </c>
      <c r="G49" s="197" t="s">
        <v>371</v>
      </c>
      <c r="H49" s="197" t="s">
        <v>381</v>
      </c>
      <c r="I49" s="169">
        <v>7725</v>
      </c>
      <c r="J49" s="197" t="s">
        <v>391</v>
      </c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</row>
    <row r="50" spans="1:26" s="195" customFormat="1" ht="21" customHeight="1" x14ac:dyDescent="0.25">
      <c r="A50" s="167"/>
      <c r="B50" s="203" t="s">
        <v>201</v>
      </c>
      <c r="C50" s="185" t="s">
        <v>238</v>
      </c>
      <c r="D50" s="169">
        <v>1758</v>
      </c>
      <c r="E50" s="197" t="s">
        <v>338</v>
      </c>
      <c r="F50" s="169">
        <v>1758</v>
      </c>
      <c r="G50" s="197" t="s">
        <v>339</v>
      </c>
      <c r="H50" s="197" t="s">
        <v>409</v>
      </c>
      <c r="I50" s="169">
        <v>1758</v>
      </c>
      <c r="J50" s="197" t="s">
        <v>340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</row>
    <row r="51" spans="1:26" s="195" customFormat="1" ht="24.6" customHeight="1" x14ac:dyDescent="0.25">
      <c r="A51" s="167"/>
      <c r="B51" s="203" t="s">
        <v>203</v>
      </c>
      <c r="C51" s="185" t="s">
        <v>259</v>
      </c>
      <c r="D51" s="169">
        <v>3359</v>
      </c>
      <c r="E51" s="197" t="s">
        <v>407</v>
      </c>
      <c r="F51" s="169">
        <v>3359</v>
      </c>
      <c r="G51" s="197" t="s">
        <v>408</v>
      </c>
      <c r="H51" s="197" t="s">
        <v>410</v>
      </c>
      <c r="I51" s="169">
        <v>3359</v>
      </c>
      <c r="J51" s="197" t="s">
        <v>411</v>
      </c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</row>
    <row r="52" spans="1:26" s="195" customFormat="1" ht="21.6" customHeight="1" x14ac:dyDescent="0.25">
      <c r="A52" s="167"/>
      <c r="B52" s="203" t="s">
        <v>204</v>
      </c>
      <c r="C52" s="185" t="s">
        <v>260</v>
      </c>
      <c r="D52" s="169">
        <v>1900</v>
      </c>
      <c r="E52" s="197" t="s">
        <v>330</v>
      </c>
      <c r="F52" s="169">
        <v>1900</v>
      </c>
      <c r="G52" s="197" t="s">
        <v>331</v>
      </c>
      <c r="H52" s="197" t="s">
        <v>332</v>
      </c>
      <c r="I52" s="169">
        <v>1900</v>
      </c>
      <c r="J52" s="197" t="s">
        <v>333</v>
      </c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</row>
    <row r="53" spans="1:26" s="195" customFormat="1" ht="30.6" customHeight="1" x14ac:dyDescent="0.25">
      <c r="A53" s="167"/>
      <c r="B53" s="203" t="s">
        <v>205</v>
      </c>
      <c r="C53" s="185" t="s">
        <v>240</v>
      </c>
      <c r="D53" s="169">
        <v>5250</v>
      </c>
      <c r="E53" s="197" t="s">
        <v>334</v>
      </c>
      <c r="F53" s="169">
        <v>5250</v>
      </c>
      <c r="G53" s="197" t="s">
        <v>335</v>
      </c>
      <c r="H53" s="197" t="s">
        <v>336</v>
      </c>
      <c r="I53" s="169">
        <v>5250</v>
      </c>
      <c r="J53" s="197" t="s">
        <v>337</v>
      </c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</row>
    <row r="54" spans="1:26" s="195" customFormat="1" ht="25.2" customHeight="1" x14ac:dyDescent="0.25">
      <c r="A54" s="167"/>
      <c r="B54" s="203" t="s">
        <v>206</v>
      </c>
      <c r="C54" s="185" t="s">
        <v>241</v>
      </c>
      <c r="D54" s="169">
        <v>1105</v>
      </c>
      <c r="E54" s="197" t="s">
        <v>330</v>
      </c>
      <c r="F54" s="169">
        <v>1105</v>
      </c>
      <c r="G54" s="197" t="s">
        <v>345</v>
      </c>
      <c r="H54" s="197" t="s">
        <v>346</v>
      </c>
      <c r="I54" s="169">
        <v>1105</v>
      </c>
      <c r="J54" s="197" t="s">
        <v>347</v>
      </c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</row>
    <row r="55" spans="1:26" s="195" customFormat="1" ht="15" customHeight="1" x14ac:dyDescent="0.25">
      <c r="A55" s="167"/>
      <c r="B55" s="203" t="s">
        <v>207</v>
      </c>
      <c r="C55" s="185" t="s">
        <v>242</v>
      </c>
      <c r="D55" s="169">
        <v>7128</v>
      </c>
      <c r="E55" s="197" t="s">
        <v>288</v>
      </c>
      <c r="F55" s="169">
        <v>7128</v>
      </c>
      <c r="G55" s="197" t="s">
        <v>420</v>
      </c>
      <c r="H55" s="197" t="s">
        <v>421</v>
      </c>
      <c r="I55" s="169">
        <v>7128</v>
      </c>
      <c r="J55" s="197" t="s">
        <v>422</v>
      </c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</row>
    <row r="56" spans="1:26" s="195" customFormat="1" ht="21.6" customHeight="1" x14ac:dyDescent="0.25">
      <c r="A56" s="167"/>
      <c r="B56" s="203" t="s">
        <v>208</v>
      </c>
      <c r="C56" s="185" t="s">
        <v>243</v>
      </c>
      <c r="D56" s="169">
        <v>6900</v>
      </c>
      <c r="E56" s="197" t="s">
        <v>341</v>
      </c>
      <c r="F56" s="169">
        <v>6900</v>
      </c>
      <c r="G56" s="197" t="s">
        <v>342</v>
      </c>
      <c r="H56" s="197" t="s">
        <v>343</v>
      </c>
      <c r="I56" s="169">
        <v>6900</v>
      </c>
      <c r="J56" s="197" t="s">
        <v>344</v>
      </c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</row>
    <row r="57" spans="1:26" s="195" customFormat="1" ht="22.8" customHeight="1" x14ac:dyDescent="0.25">
      <c r="A57" s="167"/>
      <c r="B57" s="203" t="s">
        <v>209</v>
      </c>
      <c r="C57" s="185" t="s">
        <v>244</v>
      </c>
      <c r="D57" s="169">
        <v>1902</v>
      </c>
      <c r="E57" s="197" t="s">
        <v>314</v>
      </c>
      <c r="F57" s="169">
        <v>1902</v>
      </c>
      <c r="G57" s="197" t="s">
        <v>315</v>
      </c>
      <c r="H57" s="197" t="s">
        <v>316</v>
      </c>
      <c r="I57" s="169">
        <v>1902</v>
      </c>
      <c r="J57" s="197" t="s">
        <v>317</v>
      </c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</row>
    <row r="58" spans="1:26" s="195" customFormat="1" ht="23.4" customHeight="1" x14ac:dyDescent="0.25">
      <c r="A58" s="167"/>
      <c r="B58" s="203" t="s">
        <v>210</v>
      </c>
      <c r="C58" s="185" t="s">
        <v>245</v>
      </c>
      <c r="D58" s="169">
        <v>402</v>
      </c>
      <c r="E58" s="197" t="s">
        <v>318</v>
      </c>
      <c r="F58" s="169">
        <v>402</v>
      </c>
      <c r="G58" s="197" t="s">
        <v>321</v>
      </c>
      <c r="H58" s="197" t="s">
        <v>324</v>
      </c>
      <c r="I58" s="169">
        <v>402</v>
      </c>
      <c r="J58" s="197" t="s">
        <v>327</v>
      </c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</row>
    <row r="59" spans="1:26" s="195" customFormat="1" ht="22.8" customHeight="1" x14ac:dyDescent="0.25">
      <c r="A59" s="167"/>
      <c r="B59" s="203" t="s">
        <v>211</v>
      </c>
      <c r="C59" s="185" t="s">
        <v>246</v>
      </c>
      <c r="D59" s="169">
        <v>195</v>
      </c>
      <c r="E59" s="197" t="s">
        <v>319</v>
      </c>
      <c r="F59" s="169">
        <v>195</v>
      </c>
      <c r="G59" s="197" t="s">
        <v>322</v>
      </c>
      <c r="H59" s="197" t="s">
        <v>325</v>
      </c>
      <c r="I59" s="169">
        <v>195</v>
      </c>
      <c r="J59" s="197" t="s">
        <v>328</v>
      </c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</row>
    <row r="60" spans="1:26" s="195" customFormat="1" ht="25.8" customHeight="1" x14ac:dyDescent="0.25">
      <c r="A60" s="167"/>
      <c r="B60" s="203" t="s">
        <v>212</v>
      </c>
      <c r="C60" s="185" t="s">
        <v>247</v>
      </c>
      <c r="D60" s="169">
        <v>126</v>
      </c>
      <c r="E60" s="197" t="s">
        <v>320</v>
      </c>
      <c r="F60" s="169">
        <v>126</v>
      </c>
      <c r="G60" s="197" t="s">
        <v>323</v>
      </c>
      <c r="H60" s="197" t="s">
        <v>326</v>
      </c>
      <c r="I60" s="169">
        <v>126</v>
      </c>
      <c r="J60" s="197" t="s">
        <v>329</v>
      </c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</row>
    <row r="61" spans="1:26" s="195" customFormat="1" ht="15" customHeight="1" x14ac:dyDescent="0.25">
      <c r="A61" s="167"/>
      <c r="B61" s="203" t="s">
        <v>213</v>
      </c>
      <c r="C61" s="185" t="s">
        <v>248</v>
      </c>
      <c r="D61" s="169">
        <v>8576.2000000000007</v>
      </c>
      <c r="E61" s="197" t="s">
        <v>288</v>
      </c>
      <c r="F61" s="169">
        <v>8576.2000000000007</v>
      </c>
      <c r="G61" s="197" t="s">
        <v>423</v>
      </c>
      <c r="H61" s="197" t="s">
        <v>426</v>
      </c>
      <c r="I61" s="169">
        <v>8576.2000000000007</v>
      </c>
      <c r="J61" s="197" t="s">
        <v>428</v>
      </c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</row>
    <row r="62" spans="1:26" s="195" customFormat="1" ht="15" customHeight="1" x14ac:dyDescent="0.25">
      <c r="A62" s="167"/>
      <c r="B62" s="203" t="s">
        <v>214</v>
      </c>
      <c r="C62" s="185" t="s">
        <v>249</v>
      </c>
      <c r="D62" s="169">
        <v>1550</v>
      </c>
      <c r="E62" s="197" t="s">
        <v>415</v>
      </c>
      <c r="F62" s="169">
        <v>1550</v>
      </c>
      <c r="G62" s="197" t="s">
        <v>424</v>
      </c>
      <c r="H62" s="197" t="s">
        <v>425</v>
      </c>
      <c r="I62" s="169">
        <v>1550</v>
      </c>
      <c r="J62" s="197" t="s">
        <v>427</v>
      </c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</row>
    <row r="63" spans="1:26" s="195" customFormat="1" ht="15" customHeight="1" x14ac:dyDescent="0.25">
      <c r="A63" s="167"/>
      <c r="B63" s="203" t="s">
        <v>215</v>
      </c>
      <c r="C63" s="185" t="s">
        <v>250</v>
      </c>
      <c r="D63" s="169">
        <v>2590</v>
      </c>
      <c r="E63" s="197" t="s">
        <v>288</v>
      </c>
      <c r="F63" s="169">
        <v>2590</v>
      </c>
      <c r="G63" s="197" t="s">
        <v>413</v>
      </c>
      <c r="H63" s="197" t="s">
        <v>412</v>
      </c>
      <c r="I63" s="169">
        <v>2590</v>
      </c>
      <c r="J63" s="197" t="s">
        <v>414</v>
      </c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</row>
    <row r="64" spans="1:26" s="195" customFormat="1" ht="23.4" customHeight="1" x14ac:dyDescent="0.25">
      <c r="A64" s="167"/>
      <c r="B64" s="203" t="s">
        <v>216</v>
      </c>
      <c r="C64" s="185" t="s">
        <v>251</v>
      </c>
      <c r="D64" s="169">
        <v>32980</v>
      </c>
      <c r="E64" s="197" t="s">
        <v>400</v>
      </c>
      <c r="F64" s="169">
        <v>32980</v>
      </c>
      <c r="G64" s="197" t="s">
        <v>404</v>
      </c>
      <c r="H64" s="197" t="s">
        <v>405</v>
      </c>
      <c r="I64" s="169">
        <v>32980</v>
      </c>
      <c r="J64" s="197" t="s">
        <v>406</v>
      </c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</row>
    <row r="65" spans="1:26" s="195" customFormat="1" ht="24.6" customHeight="1" x14ac:dyDescent="0.25">
      <c r="A65" s="167"/>
      <c r="B65" s="203" t="s">
        <v>217</v>
      </c>
      <c r="C65" s="185" t="s">
        <v>252</v>
      </c>
      <c r="D65" s="169">
        <v>10374</v>
      </c>
      <c r="E65" s="197" t="s">
        <v>400</v>
      </c>
      <c r="F65" s="169">
        <v>10374</v>
      </c>
      <c r="G65" s="197" t="s">
        <v>401</v>
      </c>
      <c r="H65" s="197" t="s">
        <v>402</v>
      </c>
      <c r="I65" s="169">
        <v>10374</v>
      </c>
      <c r="J65" s="197" t="s">
        <v>403</v>
      </c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</row>
    <row r="66" spans="1:26" s="195" customFormat="1" ht="15" customHeight="1" x14ac:dyDescent="0.25">
      <c r="A66" s="167"/>
      <c r="B66" s="203" t="s">
        <v>218</v>
      </c>
      <c r="C66" s="185" t="s">
        <v>253</v>
      </c>
      <c r="D66" s="169">
        <v>3852</v>
      </c>
      <c r="E66" s="197" t="s">
        <v>288</v>
      </c>
      <c r="F66" s="169">
        <v>3852</v>
      </c>
      <c r="G66" s="197" t="s">
        <v>290</v>
      </c>
      <c r="H66" s="197" t="s">
        <v>291</v>
      </c>
      <c r="I66" s="169">
        <v>3852</v>
      </c>
      <c r="J66" s="197" t="s">
        <v>292</v>
      </c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</row>
    <row r="67" spans="1:26" s="196" customFormat="1" ht="21" customHeight="1" x14ac:dyDescent="0.25">
      <c r="A67" s="167"/>
      <c r="B67" s="203" t="s">
        <v>219</v>
      </c>
      <c r="C67" s="185" t="s">
        <v>254</v>
      </c>
      <c r="D67" s="169">
        <v>2400</v>
      </c>
      <c r="E67" s="197" t="s">
        <v>288</v>
      </c>
      <c r="F67" s="169">
        <v>2400</v>
      </c>
      <c r="G67" s="197" t="s">
        <v>417</v>
      </c>
      <c r="H67" s="197" t="s">
        <v>293</v>
      </c>
      <c r="I67" s="169">
        <v>2400</v>
      </c>
      <c r="J67" s="197" t="s">
        <v>294</v>
      </c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</row>
    <row r="68" spans="1:26" s="195" customFormat="1" ht="23.4" customHeight="1" x14ac:dyDescent="0.25">
      <c r="A68" s="167"/>
      <c r="B68" s="203" t="s">
        <v>220</v>
      </c>
      <c r="C68" s="189" t="s">
        <v>255</v>
      </c>
      <c r="D68" s="169">
        <v>875</v>
      </c>
      <c r="E68" s="197" t="s">
        <v>415</v>
      </c>
      <c r="F68" s="169">
        <v>875</v>
      </c>
      <c r="G68" s="197" t="s">
        <v>416</v>
      </c>
      <c r="H68" s="197" t="s">
        <v>418</v>
      </c>
      <c r="I68" s="169">
        <v>875</v>
      </c>
      <c r="J68" s="197" t="s">
        <v>419</v>
      </c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</row>
    <row r="69" spans="1:26" s="195" customFormat="1" ht="23.4" customHeight="1" x14ac:dyDescent="0.25">
      <c r="A69" s="167"/>
      <c r="B69" s="203" t="s">
        <v>263</v>
      </c>
      <c r="C69" s="189" t="s">
        <v>266</v>
      </c>
      <c r="D69" s="169">
        <v>5848.5</v>
      </c>
      <c r="E69" s="197" t="s">
        <v>429</v>
      </c>
      <c r="F69" s="169">
        <v>5848.5</v>
      </c>
      <c r="G69" s="197" t="s">
        <v>430</v>
      </c>
      <c r="H69" s="197" t="s">
        <v>431</v>
      </c>
      <c r="I69" s="169">
        <v>5848.5</v>
      </c>
      <c r="J69" s="197" t="s">
        <v>432</v>
      </c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</row>
    <row r="70" spans="1:26" s="195" customFormat="1" ht="25.8" customHeight="1" thickBot="1" x14ac:dyDescent="0.3">
      <c r="A70" s="167"/>
      <c r="B70" s="203" t="s">
        <v>264</v>
      </c>
      <c r="C70" s="190" t="s">
        <v>267</v>
      </c>
      <c r="D70" s="169">
        <v>1080</v>
      </c>
      <c r="E70" s="197" t="s">
        <v>433</v>
      </c>
      <c r="F70" s="169">
        <v>1080</v>
      </c>
      <c r="G70" s="197" t="s">
        <v>434</v>
      </c>
      <c r="H70" s="197" t="s">
        <v>435</v>
      </c>
      <c r="I70" s="169">
        <v>1080</v>
      </c>
      <c r="J70" s="197" t="s">
        <v>436</v>
      </c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</row>
    <row r="71" spans="1:26" s="195" customFormat="1" ht="23.4" customHeight="1" x14ac:dyDescent="0.25">
      <c r="A71" s="167"/>
      <c r="B71" s="204" t="s">
        <v>114</v>
      </c>
      <c r="C71" s="197" t="s">
        <v>256</v>
      </c>
      <c r="D71" s="169">
        <v>20019.299790000001</v>
      </c>
      <c r="E71" s="197" t="s">
        <v>437</v>
      </c>
      <c r="F71" s="169">
        <v>20019.299790000001</v>
      </c>
      <c r="G71" s="197" t="s">
        <v>446</v>
      </c>
      <c r="H71" s="197" t="s">
        <v>445</v>
      </c>
      <c r="I71" s="169">
        <v>20019.299790000001</v>
      </c>
      <c r="J71" s="197" t="s">
        <v>440</v>
      </c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</row>
    <row r="72" spans="1:26" s="195" customFormat="1" ht="26.4" customHeight="1" x14ac:dyDescent="0.25">
      <c r="A72" s="167"/>
      <c r="B72" s="167" t="s">
        <v>119</v>
      </c>
      <c r="C72" s="197" t="s">
        <v>118</v>
      </c>
      <c r="D72" s="169">
        <v>30000</v>
      </c>
      <c r="E72" s="197" t="s">
        <v>438</v>
      </c>
      <c r="F72" s="169">
        <v>30000</v>
      </c>
      <c r="G72" s="197" t="s">
        <v>439</v>
      </c>
      <c r="H72" s="197" t="s">
        <v>447</v>
      </c>
      <c r="I72" s="169">
        <v>30000</v>
      </c>
      <c r="J72" s="197" t="s">
        <v>441</v>
      </c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</row>
    <row r="73" spans="1:26" s="195" customFormat="1" ht="15" customHeight="1" x14ac:dyDescent="0.25">
      <c r="A73" s="167"/>
      <c r="B73" s="167"/>
      <c r="C73" s="197"/>
      <c r="D73" s="169"/>
      <c r="E73" s="197"/>
      <c r="F73" s="169"/>
      <c r="G73" s="168"/>
      <c r="H73" s="197"/>
      <c r="I73" s="169"/>
      <c r="J73" s="197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</row>
    <row r="74" spans="1:26" ht="15" customHeight="1" x14ac:dyDescent="0.25">
      <c r="A74" s="167"/>
      <c r="B74" s="167"/>
      <c r="C74" s="168"/>
      <c r="D74" s="169"/>
      <c r="E74" s="197"/>
      <c r="F74" s="169"/>
      <c r="G74" s="168"/>
      <c r="H74" s="197"/>
      <c r="I74" s="169"/>
      <c r="J74" s="197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</row>
    <row r="75" spans="1:26" ht="15" customHeight="1" x14ac:dyDescent="0.3">
      <c r="A75" s="170"/>
      <c r="B75" s="211" t="s">
        <v>143</v>
      </c>
      <c r="C75" s="212"/>
      <c r="D75" s="171">
        <f>SUM(D23:D74)</f>
        <v>935384.83578999992</v>
      </c>
      <c r="E75" s="198"/>
      <c r="F75" s="171">
        <f>SUM(F23:F74)</f>
        <v>935384.83578999992</v>
      </c>
      <c r="G75" s="172"/>
      <c r="H75" s="172"/>
      <c r="I75" s="171">
        <f>SUM(I23:I74)</f>
        <v>935384.83578999992</v>
      </c>
      <c r="J75" s="172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</row>
    <row r="76" spans="1:26" ht="14.25" customHeight="1" x14ac:dyDescent="0.25">
      <c r="A76" s="160"/>
      <c r="B76" s="160"/>
      <c r="C76" s="160"/>
      <c r="D76" s="161"/>
      <c r="E76" s="160"/>
      <c r="F76" s="161"/>
      <c r="G76" s="160"/>
      <c r="H76" s="160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</row>
    <row r="77" spans="1:26" ht="14.25" customHeight="1" x14ac:dyDescent="0.3">
      <c r="A77" s="174"/>
      <c r="B77" s="174" t="s">
        <v>145</v>
      </c>
      <c r="C77" s="174"/>
      <c r="D77" s="175"/>
      <c r="E77" s="174"/>
      <c r="F77" s="175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</row>
    <row r="78" spans="1:26" ht="14.25" customHeight="1" x14ac:dyDescent="0.25">
      <c r="A78" s="160"/>
      <c r="B78" s="160"/>
      <c r="C78" s="160"/>
      <c r="D78" s="161"/>
      <c r="E78" s="160"/>
      <c r="F78" s="161"/>
      <c r="G78" s="160"/>
      <c r="H78" s="160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</row>
    <row r="79" spans="1:26" ht="14.25" customHeight="1" x14ac:dyDescent="0.25">
      <c r="A79" s="160"/>
      <c r="B79" s="160"/>
      <c r="C79" s="160"/>
      <c r="D79" s="161"/>
      <c r="E79" s="160"/>
      <c r="F79" s="161"/>
      <c r="G79" s="160"/>
      <c r="H79" s="160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</row>
    <row r="80" spans="1:26" ht="14.25" customHeight="1" x14ac:dyDescent="0.25">
      <c r="A80" s="160"/>
      <c r="B80" s="160"/>
      <c r="C80" s="160"/>
      <c r="D80" s="161"/>
      <c r="E80" s="160"/>
      <c r="F80" s="161"/>
      <c r="G80" s="160"/>
      <c r="H80" s="160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</row>
    <row r="81" spans="1:26" ht="14.25" customHeight="1" x14ac:dyDescent="0.25">
      <c r="A81" s="160"/>
      <c r="B81" s="160"/>
      <c r="C81" s="160"/>
      <c r="D81" s="161"/>
      <c r="E81" s="160"/>
      <c r="F81" s="161"/>
      <c r="G81" s="160"/>
      <c r="H81" s="160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</row>
    <row r="82" spans="1:26" ht="14.25" customHeight="1" x14ac:dyDescent="0.25">
      <c r="A82" s="160"/>
      <c r="B82" s="160"/>
      <c r="C82" s="160"/>
      <c r="D82" s="161"/>
      <c r="E82" s="160"/>
      <c r="F82" s="161"/>
      <c r="G82" s="160"/>
      <c r="H82" s="160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</row>
    <row r="83" spans="1:26" ht="14.25" customHeight="1" x14ac:dyDescent="0.25">
      <c r="A83" s="160"/>
      <c r="B83" s="160"/>
      <c r="C83" s="160"/>
      <c r="D83" s="161"/>
      <c r="E83" s="160"/>
      <c r="F83" s="161"/>
      <c r="G83" s="160"/>
      <c r="H83" s="160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</row>
    <row r="84" spans="1:26" ht="14.25" customHeight="1" x14ac:dyDescent="0.25">
      <c r="A84" s="160"/>
      <c r="B84" s="160"/>
      <c r="C84" s="160"/>
      <c r="D84" s="161"/>
      <c r="E84" s="160"/>
      <c r="F84" s="161"/>
      <c r="G84" s="160"/>
      <c r="H84" s="160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</row>
    <row r="85" spans="1:26" ht="14.25" customHeight="1" x14ac:dyDescent="0.25">
      <c r="A85" s="160"/>
      <c r="B85" s="160"/>
      <c r="C85" s="160"/>
      <c r="D85" s="161"/>
      <c r="E85" s="160"/>
      <c r="F85" s="161"/>
      <c r="G85" s="160"/>
      <c r="H85" s="160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</row>
    <row r="86" spans="1:26" ht="14.25" customHeight="1" x14ac:dyDescent="0.25">
      <c r="A86" s="160"/>
      <c r="B86" s="160"/>
      <c r="C86" s="160"/>
      <c r="D86" s="161"/>
      <c r="E86" s="160"/>
      <c r="F86" s="161"/>
      <c r="G86" s="160"/>
      <c r="H86" s="160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</row>
    <row r="87" spans="1:26" ht="14.25" customHeight="1" x14ac:dyDescent="0.25">
      <c r="A87" s="160"/>
      <c r="B87" s="160"/>
      <c r="C87" s="160"/>
      <c r="D87" s="161"/>
      <c r="E87" s="160"/>
      <c r="F87" s="161"/>
      <c r="G87" s="160"/>
      <c r="H87" s="160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</row>
    <row r="88" spans="1:26" ht="14.25" customHeight="1" x14ac:dyDescent="0.25">
      <c r="A88" s="160"/>
      <c r="B88" s="160"/>
      <c r="C88" s="160"/>
      <c r="D88" s="161"/>
      <c r="E88" s="160"/>
      <c r="F88" s="161"/>
      <c r="G88" s="160"/>
      <c r="H88" s="160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</row>
    <row r="89" spans="1:26" ht="14.25" customHeight="1" x14ac:dyDescent="0.25">
      <c r="A89" s="160"/>
      <c r="B89" s="160"/>
      <c r="C89" s="160"/>
      <c r="D89" s="161"/>
      <c r="E89" s="160"/>
      <c r="F89" s="161"/>
      <c r="G89" s="160"/>
      <c r="H89" s="160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</row>
    <row r="90" spans="1:26" ht="14.25" customHeight="1" x14ac:dyDescent="0.25">
      <c r="A90" s="160"/>
      <c r="B90" s="160"/>
      <c r="C90" s="160"/>
      <c r="D90" s="161"/>
      <c r="E90" s="160"/>
      <c r="F90" s="161"/>
      <c r="G90" s="160"/>
      <c r="H90" s="160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</row>
    <row r="91" spans="1:26" ht="14.25" customHeight="1" x14ac:dyDescent="0.25">
      <c r="A91" s="160"/>
      <c r="B91" s="160"/>
      <c r="C91" s="160"/>
      <c r="D91" s="161"/>
      <c r="E91" s="160"/>
      <c r="F91" s="161"/>
      <c r="G91" s="160"/>
      <c r="H91" s="160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</row>
    <row r="92" spans="1:26" ht="14.25" customHeight="1" x14ac:dyDescent="0.25">
      <c r="A92" s="160"/>
      <c r="B92" s="160"/>
      <c r="C92" s="160"/>
      <c r="D92" s="161"/>
      <c r="E92" s="160"/>
      <c r="F92" s="161"/>
      <c r="G92" s="160"/>
      <c r="H92" s="160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</row>
    <row r="93" spans="1:26" ht="14.25" customHeight="1" x14ac:dyDescent="0.25">
      <c r="A93" s="160"/>
      <c r="B93" s="160"/>
      <c r="C93" s="160"/>
      <c r="D93" s="161"/>
      <c r="E93" s="160"/>
      <c r="F93" s="161"/>
      <c r="G93" s="160"/>
      <c r="H93" s="160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</row>
    <row r="94" spans="1:26" ht="14.25" customHeight="1" x14ac:dyDescent="0.25">
      <c r="A94" s="160"/>
      <c r="B94" s="160"/>
      <c r="C94" s="160"/>
      <c r="D94" s="161"/>
      <c r="E94" s="160"/>
      <c r="F94" s="161"/>
      <c r="G94" s="160"/>
      <c r="H94" s="160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</row>
    <row r="95" spans="1:26" ht="14.25" customHeight="1" x14ac:dyDescent="0.25">
      <c r="A95" s="160"/>
      <c r="B95" s="160"/>
      <c r="C95" s="160"/>
      <c r="D95" s="161"/>
      <c r="E95" s="160"/>
      <c r="F95" s="161"/>
      <c r="G95" s="160"/>
      <c r="H95" s="160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</row>
    <row r="96" spans="1:26" ht="14.25" customHeight="1" x14ac:dyDescent="0.25">
      <c r="A96" s="160"/>
      <c r="B96" s="160"/>
      <c r="C96" s="160"/>
      <c r="D96" s="161"/>
      <c r="E96" s="160"/>
      <c r="F96" s="161"/>
      <c r="G96" s="160"/>
      <c r="H96" s="160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</row>
    <row r="97" spans="1:26" ht="14.25" customHeight="1" x14ac:dyDescent="0.25">
      <c r="A97" s="160"/>
      <c r="B97" s="160"/>
      <c r="C97" s="160"/>
      <c r="D97" s="161"/>
      <c r="E97" s="160"/>
      <c r="F97" s="161"/>
      <c r="G97" s="160"/>
      <c r="H97" s="160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</row>
    <row r="98" spans="1:26" ht="14.25" customHeight="1" x14ac:dyDescent="0.25">
      <c r="A98" s="160"/>
      <c r="B98" s="160"/>
      <c r="C98" s="160"/>
      <c r="D98" s="161"/>
      <c r="E98" s="160"/>
      <c r="F98" s="161"/>
      <c r="G98" s="160"/>
      <c r="H98" s="160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</row>
    <row r="99" spans="1:26" ht="14.25" customHeight="1" x14ac:dyDescent="0.25">
      <c r="A99" s="160"/>
      <c r="B99" s="160"/>
      <c r="C99" s="160"/>
      <c r="D99" s="161"/>
      <c r="E99" s="160"/>
      <c r="F99" s="161"/>
      <c r="G99" s="160"/>
      <c r="H99" s="160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</row>
    <row r="100" spans="1:26" ht="14.25" customHeight="1" x14ac:dyDescent="0.25">
      <c r="A100" s="160"/>
      <c r="B100" s="160"/>
      <c r="C100" s="160"/>
      <c r="D100" s="161"/>
      <c r="E100" s="160"/>
      <c r="F100" s="161"/>
      <c r="G100" s="160"/>
      <c r="H100" s="160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26" ht="14.25" customHeight="1" x14ac:dyDescent="0.25">
      <c r="A101" s="160"/>
      <c r="B101" s="160"/>
      <c r="C101" s="160"/>
      <c r="D101" s="161"/>
      <c r="E101" s="160"/>
      <c r="F101" s="161"/>
      <c r="G101" s="160"/>
      <c r="H101" s="160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</row>
    <row r="102" spans="1:26" ht="14.25" customHeight="1" x14ac:dyDescent="0.25">
      <c r="A102" s="160"/>
      <c r="B102" s="160"/>
      <c r="C102" s="160"/>
      <c r="D102" s="161"/>
      <c r="E102" s="160"/>
      <c r="F102" s="161"/>
      <c r="G102" s="160"/>
      <c r="H102" s="160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</row>
    <row r="103" spans="1:26" ht="14.25" customHeight="1" x14ac:dyDescent="0.25">
      <c r="A103" s="160"/>
      <c r="B103" s="160"/>
      <c r="C103" s="160"/>
      <c r="D103" s="161"/>
      <c r="E103" s="160"/>
      <c r="F103" s="161"/>
      <c r="G103" s="160"/>
      <c r="H103" s="160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</row>
    <row r="104" spans="1:26" ht="14.25" customHeight="1" x14ac:dyDescent="0.25">
      <c r="A104" s="160"/>
      <c r="B104" s="160"/>
      <c r="C104" s="160"/>
      <c r="D104" s="161"/>
      <c r="E104" s="160"/>
      <c r="F104" s="161"/>
      <c r="G104" s="160"/>
      <c r="H104" s="160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</row>
    <row r="105" spans="1:26" ht="14.25" customHeight="1" x14ac:dyDescent="0.25">
      <c r="A105" s="160"/>
      <c r="B105" s="160"/>
      <c r="C105" s="160"/>
      <c r="D105" s="161"/>
      <c r="E105" s="160"/>
      <c r="F105" s="161"/>
      <c r="G105" s="160"/>
      <c r="H105" s="160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</row>
    <row r="106" spans="1:26" ht="14.25" customHeight="1" x14ac:dyDescent="0.25">
      <c r="A106" s="160"/>
      <c r="B106" s="160"/>
      <c r="C106" s="160"/>
      <c r="D106" s="161"/>
      <c r="E106" s="160"/>
      <c r="F106" s="161"/>
      <c r="G106" s="160"/>
      <c r="H106" s="160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4.25" customHeight="1" x14ac:dyDescent="0.25">
      <c r="A107" s="160"/>
      <c r="B107" s="160"/>
      <c r="C107" s="160"/>
      <c r="D107" s="161"/>
      <c r="E107" s="160"/>
      <c r="F107" s="161"/>
      <c r="G107" s="160"/>
      <c r="H107" s="160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26" ht="14.25" customHeight="1" x14ac:dyDescent="0.25">
      <c r="A108" s="160"/>
      <c r="B108" s="160"/>
      <c r="C108" s="160"/>
      <c r="D108" s="161"/>
      <c r="E108" s="160"/>
      <c r="F108" s="161"/>
      <c r="G108" s="160"/>
      <c r="H108" s="160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</row>
    <row r="109" spans="1:26" ht="14.25" customHeight="1" x14ac:dyDescent="0.25">
      <c r="A109" s="160"/>
      <c r="B109" s="160"/>
      <c r="C109" s="160"/>
      <c r="D109" s="161"/>
      <c r="E109" s="160"/>
      <c r="F109" s="161"/>
      <c r="G109" s="160"/>
      <c r="H109" s="160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</row>
    <row r="110" spans="1:26" ht="14.25" customHeight="1" x14ac:dyDescent="0.25">
      <c r="A110" s="160"/>
      <c r="B110" s="160"/>
      <c r="C110" s="160"/>
      <c r="D110" s="161"/>
      <c r="E110" s="160"/>
      <c r="F110" s="161"/>
      <c r="G110" s="160"/>
      <c r="H110" s="160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</row>
    <row r="111" spans="1:26" ht="14.25" customHeight="1" x14ac:dyDescent="0.25">
      <c r="A111" s="160"/>
      <c r="B111" s="160"/>
      <c r="C111" s="160"/>
      <c r="D111" s="161"/>
      <c r="E111" s="160"/>
      <c r="F111" s="161"/>
      <c r="G111" s="160"/>
      <c r="H111" s="160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</row>
    <row r="112" spans="1:26" ht="14.25" customHeight="1" x14ac:dyDescent="0.25">
      <c r="A112" s="160"/>
      <c r="B112" s="160"/>
      <c r="C112" s="160"/>
      <c r="D112" s="161"/>
      <c r="E112" s="160"/>
      <c r="F112" s="161"/>
      <c r="G112" s="160"/>
      <c r="H112" s="160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</row>
    <row r="113" spans="1:26" ht="14.25" customHeight="1" x14ac:dyDescent="0.25">
      <c r="A113" s="160"/>
      <c r="B113" s="160"/>
      <c r="C113" s="160"/>
      <c r="D113" s="161"/>
      <c r="E113" s="160"/>
      <c r="F113" s="161"/>
      <c r="G113" s="160"/>
      <c r="H113" s="160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</row>
    <row r="114" spans="1:26" ht="14.25" customHeight="1" x14ac:dyDescent="0.25">
      <c r="A114" s="160"/>
      <c r="B114" s="160"/>
      <c r="C114" s="160"/>
      <c r="D114" s="161"/>
      <c r="E114" s="160"/>
      <c r="F114" s="161"/>
      <c r="G114" s="160"/>
      <c r="H114" s="160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</row>
    <row r="115" spans="1:26" ht="14.25" customHeight="1" x14ac:dyDescent="0.25">
      <c r="A115" s="160"/>
      <c r="B115" s="160"/>
      <c r="C115" s="160"/>
      <c r="D115" s="161"/>
      <c r="E115" s="160"/>
      <c r="F115" s="161"/>
      <c r="G115" s="160"/>
      <c r="H115" s="160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</row>
    <row r="116" spans="1:26" ht="14.25" customHeight="1" x14ac:dyDescent="0.25">
      <c r="A116" s="160"/>
      <c r="B116" s="160"/>
      <c r="C116" s="160"/>
      <c r="D116" s="161"/>
      <c r="E116" s="160"/>
      <c r="F116" s="161"/>
      <c r="G116" s="160"/>
      <c r="H116" s="160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</row>
    <row r="117" spans="1:26" ht="14.25" customHeight="1" x14ac:dyDescent="0.25">
      <c r="A117" s="160"/>
      <c r="B117" s="160"/>
      <c r="C117" s="160"/>
      <c r="D117" s="161"/>
      <c r="E117" s="160"/>
      <c r="F117" s="161"/>
      <c r="G117" s="160"/>
      <c r="H117" s="160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</row>
    <row r="118" spans="1:26" ht="14.25" customHeight="1" x14ac:dyDescent="0.25">
      <c r="A118" s="160"/>
      <c r="B118" s="160"/>
      <c r="C118" s="160"/>
      <c r="D118" s="161"/>
      <c r="E118" s="160"/>
      <c r="F118" s="161"/>
      <c r="G118" s="160"/>
      <c r="H118" s="160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</row>
    <row r="119" spans="1:26" ht="14.25" customHeight="1" x14ac:dyDescent="0.25">
      <c r="A119" s="160"/>
      <c r="B119" s="160"/>
      <c r="C119" s="160"/>
      <c r="D119" s="161"/>
      <c r="E119" s="160"/>
      <c r="F119" s="161"/>
      <c r="G119" s="160"/>
      <c r="H119" s="160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</row>
    <row r="120" spans="1:26" ht="14.25" customHeight="1" x14ac:dyDescent="0.25">
      <c r="A120" s="160"/>
      <c r="B120" s="160"/>
      <c r="C120" s="160"/>
      <c r="D120" s="161"/>
      <c r="E120" s="160"/>
      <c r="F120" s="161"/>
      <c r="G120" s="160"/>
      <c r="H120" s="160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</row>
    <row r="121" spans="1:26" ht="14.25" customHeight="1" x14ac:dyDescent="0.25">
      <c r="A121" s="160"/>
      <c r="B121" s="160"/>
      <c r="C121" s="160"/>
      <c r="D121" s="161"/>
      <c r="E121" s="160"/>
      <c r="F121" s="161"/>
      <c r="G121" s="160"/>
      <c r="H121" s="160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</row>
    <row r="122" spans="1:26" ht="14.25" customHeight="1" x14ac:dyDescent="0.25">
      <c r="A122" s="160"/>
      <c r="B122" s="160"/>
      <c r="C122" s="160"/>
      <c r="D122" s="161"/>
      <c r="E122" s="160"/>
      <c r="F122" s="161"/>
      <c r="G122" s="160"/>
      <c r="H122" s="160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</row>
    <row r="123" spans="1:26" ht="14.25" customHeight="1" x14ac:dyDescent="0.25">
      <c r="A123" s="160"/>
      <c r="B123" s="160"/>
      <c r="C123" s="160"/>
      <c r="D123" s="161"/>
      <c r="E123" s="160"/>
      <c r="F123" s="161"/>
      <c r="G123" s="160"/>
      <c r="H123" s="160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</row>
    <row r="124" spans="1:26" ht="14.25" customHeight="1" x14ac:dyDescent="0.25">
      <c r="A124" s="160"/>
      <c r="B124" s="160"/>
      <c r="C124" s="160"/>
      <c r="D124" s="161"/>
      <c r="E124" s="160"/>
      <c r="F124" s="161"/>
      <c r="G124" s="160"/>
      <c r="H124" s="160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</row>
    <row r="125" spans="1:26" ht="14.25" customHeight="1" x14ac:dyDescent="0.25">
      <c r="A125" s="160"/>
      <c r="B125" s="160"/>
      <c r="C125" s="160"/>
      <c r="D125" s="161"/>
      <c r="E125" s="160"/>
      <c r="F125" s="161"/>
      <c r="G125" s="160"/>
      <c r="H125" s="160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</row>
    <row r="126" spans="1:26" ht="14.25" customHeight="1" x14ac:dyDescent="0.25">
      <c r="A126" s="160"/>
      <c r="B126" s="160"/>
      <c r="C126" s="160"/>
      <c r="D126" s="161"/>
      <c r="E126" s="160"/>
      <c r="F126" s="161"/>
      <c r="G126" s="160"/>
      <c r="H126" s="160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</row>
    <row r="127" spans="1:26" ht="14.25" customHeight="1" x14ac:dyDescent="0.25">
      <c r="A127" s="160"/>
      <c r="B127" s="160"/>
      <c r="C127" s="160"/>
      <c r="D127" s="161"/>
      <c r="E127" s="160"/>
      <c r="F127" s="161"/>
      <c r="G127" s="160"/>
      <c r="H127" s="160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</row>
    <row r="128" spans="1:26" ht="14.25" customHeight="1" x14ac:dyDescent="0.25">
      <c r="A128" s="160"/>
      <c r="B128" s="160"/>
      <c r="C128" s="160"/>
      <c r="D128" s="161"/>
      <c r="E128" s="160"/>
      <c r="F128" s="161"/>
      <c r="G128" s="160"/>
      <c r="H128" s="160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</row>
    <row r="129" spans="1:26" ht="14.25" customHeight="1" x14ac:dyDescent="0.25">
      <c r="A129" s="160"/>
      <c r="B129" s="160"/>
      <c r="C129" s="160"/>
      <c r="D129" s="161"/>
      <c r="E129" s="160"/>
      <c r="F129" s="161"/>
      <c r="G129" s="160"/>
      <c r="H129" s="160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</row>
    <row r="130" spans="1:26" ht="14.25" customHeight="1" x14ac:dyDescent="0.25">
      <c r="A130" s="160"/>
      <c r="B130" s="160"/>
      <c r="C130" s="160"/>
      <c r="D130" s="161"/>
      <c r="E130" s="160"/>
      <c r="F130" s="161"/>
      <c r="G130" s="160"/>
      <c r="H130" s="160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</row>
    <row r="131" spans="1:26" ht="14.25" customHeight="1" x14ac:dyDescent="0.25">
      <c r="A131" s="160"/>
      <c r="B131" s="160"/>
      <c r="C131" s="160"/>
      <c r="D131" s="161"/>
      <c r="E131" s="160"/>
      <c r="F131" s="161"/>
      <c r="G131" s="160"/>
      <c r="H131" s="160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</row>
    <row r="132" spans="1:26" ht="14.25" customHeight="1" x14ac:dyDescent="0.25">
      <c r="A132" s="160"/>
      <c r="B132" s="160"/>
      <c r="C132" s="160"/>
      <c r="D132" s="161"/>
      <c r="E132" s="160"/>
      <c r="F132" s="161"/>
      <c r="G132" s="160"/>
      <c r="H132" s="160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</row>
    <row r="133" spans="1:26" ht="14.25" customHeight="1" x14ac:dyDescent="0.25">
      <c r="A133" s="160"/>
      <c r="B133" s="160"/>
      <c r="C133" s="160"/>
      <c r="D133" s="161"/>
      <c r="E133" s="160"/>
      <c r="F133" s="161"/>
      <c r="G133" s="160"/>
      <c r="H133" s="160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</row>
    <row r="134" spans="1:26" ht="14.25" customHeight="1" x14ac:dyDescent="0.25">
      <c r="A134" s="160"/>
      <c r="B134" s="160"/>
      <c r="C134" s="160"/>
      <c r="D134" s="161"/>
      <c r="E134" s="160"/>
      <c r="F134" s="161"/>
      <c r="G134" s="160"/>
      <c r="H134" s="160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</row>
    <row r="135" spans="1:26" ht="14.25" customHeight="1" x14ac:dyDescent="0.25">
      <c r="A135" s="160"/>
      <c r="B135" s="160"/>
      <c r="C135" s="160"/>
      <c r="D135" s="161"/>
      <c r="E135" s="160"/>
      <c r="F135" s="161"/>
      <c r="G135" s="160"/>
      <c r="H135" s="160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</row>
    <row r="136" spans="1:26" ht="14.25" customHeight="1" x14ac:dyDescent="0.25">
      <c r="A136" s="160"/>
      <c r="B136" s="160"/>
      <c r="C136" s="160"/>
      <c r="D136" s="161"/>
      <c r="E136" s="160"/>
      <c r="F136" s="161"/>
      <c r="G136" s="160"/>
      <c r="H136" s="160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</row>
    <row r="137" spans="1:26" ht="14.25" customHeight="1" x14ac:dyDescent="0.25">
      <c r="A137" s="160"/>
      <c r="B137" s="160"/>
      <c r="C137" s="160"/>
      <c r="D137" s="161"/>
      <c r="E137" s="160"/>
      <c r="F137" s="161"/>
      <c r="G137" s="160"/>
      <c r="H137" s="160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</row>
    <row r="138" spans="1:26" ht="14.25" customHeight="1" x14ac:dyDescent="0.25">
      <c r="A138" s="160"/>
      <c r="B138" s="160"/>
      <c r="C138" s="160"/>
      <c r="D138" s="161"/>
      <c r="E138" s="160"/>
      <c r="F138" s="161"/>
      <c r="G138" s="160"/>
      <c r="H138" s="160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</row>
    <row r="139" spans="1:26" ht="14.25" customHeight="1" x14ac:dyDescent="0.25">
      <c r="A139" s="160"/>
      <c r="B139" s="160"/>
      <c r="C139" s="160"/>
      <c r="D139" s="161"/>
      <c r="E139" s="160"/>
      <c r="F139" s="161"/>
      <c r="G139" s="160"/>
      <c r="H139" s="160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</row>
    <row r="140" spans="1:26" ht="14.25" customHeight="1" x14ac:dyDescent="0.25">
      <c r="A140" s="160"/>
      <c r="B140" s="160"/>
      <c r="C140" s="160"/>
      <c r="D140" s="161"/>
      <c r="E140" s="160"/>
      <c r="F140" s="161"/>
      <c r="G140" s="160"/>
      <c r="H140" s="160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</row>
    <row r="141" spans="1:26" ht="14.25" customHeight="1" x14ac:dyDescent="0.25">
      <c r="A141" s="160"/>
      <c r="B141" s="160"/>
      <c r="C141" s="160"/>
      <c r="D141" s="161"/>
      <c r="E141" s="160"/>
      <c r="F141" s="161"/>
      <c r="G141" s="160"/>
      <c r="H141" s="160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</row>
    <row r="142" spans="1:26" ht="14.25" customHeight="1" x14ac:dyDescent="0.25">
      <c r="A142" s="160"/>
      <c r="B142" s="160"/>
      <c r="C142" s="160"/>
      <c r="D142" s="161"/>
      <c r="E142" s="160"/>
      <c r="F142" s="161"/>
      <c r="G142" s="160"/>
      <c r="H142" s="160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</row>
    <row r="143" spans="1:26" ht="14.25" customHeight="1" x14ac:dyDescent="0.25">
      <c r="A143" s="160"/>
      <c r="B143" s="160"/>
      <c r="C143" s="160"/>
      <c r="D143" s="161"/>
      <c r="E143" s="160"/>
      <c r="F143" s="161"/>
      <c r="G143" s="160"/>
      <c r="H143" s="160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</row>
    <row r="144" spans="1:26" ht="14.25" customHeight="1" x14ac:dyDescent="0.25">
      <c r="A144" s="160"/>
      <c r="B144" s="160"/>
      <c r="C144" s="160"/>
      <c r="D144" s="161"/>
      <c r="E144" s="160"/>
      <c r="F144" s="161"/>
      <c r="G144" s="160"/>
      <c r="H144" s="160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</row>
    <row r="145" spans="1:26" ht="14.25" customHeight="1" x14ac:dyDescent="0.25">
      <c r="A145" s="160"/>
      <c r="B145" s="160"/>
      <c r="C145" s="160"/>
      <c r="D145" s="161"/>
      <c r="E145" s="160"/>
      <c r="F145" s="161"/>
      <c r="G145" s="160"/>
      <c r="H145" s="160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</row>
    <row r="146" spans="1:26" ht="14.25" customHeight="1" x14ac:dyDescent="0.25">
      <c r="A146" s="160"/>
      <c r="B146" s="160"/>
      <c r="C146" s="160"/>
      <c r="D146" s="161"/>
      <c r="E146" s="160"/>
      <c r="F146" s="161"/>
      <c r="G146" s="160"/>
      <c r="H146" s="160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</row>
    <row r="147" spans="1:26" ht="14.25" customHeight="1" x14ac:dyDescent="0.25">
      <c r="A147" s="160"/>
      <c r="B147" s="160"/>
      <c r="C147" s="160"/>
      <c r="D147" s="161"/>
      <c r="E147" s="160"/>
      <c r="F147" s="161"/>
      <c r="G147" s="160"/>
      <c r="H147" s="160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</row>
    <row r="148" spans="1:26" ht="14.25" customHeight="1" x14ac:dyDescent="0.25">
      <c r="A148" s="160"/>
      <c r="B148" s="160"/>
      <c r="C148" s="160"/>
      <c r="D148" s="161"/>
      <c r="E148" s="160"/>
      <c r="F148" s="161"/>
      <c r="G148" s="160"/>
      <c r="H148" s="160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</row>
    <row r="149" spans="1:26" ht="14.25" customHeight="1" x14ac:dyDescent="0.25">
      <c r="A149" s="160"/>
      <c r="B149" s="160"/>
      <c r="C149" s="160"/>
      <c r="D149" s="161"/>
      <c r="E149" s="160"/>
      <c r="F149" s="161"/>
      <c r="G149" s="160"/>
      <c r="H149" s="160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</row>
    <row r="150" spans="1:26" ht="14.25" customHeight="1" x14ac:dyDescent="0.25">
      <c r="A150" s="160"/>
      <c r="B150" s="160"/>
      <c r="C150" s="160"/>
      <c r="D150" s="161"/>
      <c r="E150" s="160"/>
      <c r="F150" s="161"/>
      <c r="G150" s="160"/>
      <c r="H150" s="160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</row>
    <row r="151" spans="1:26" ht="14.25" customHeight="1" x14ac:dyDescent="0.25">
      <c r="A151" s="160"/>
      <c r="B151" s="160"/>
      <c r="C151" s="160"/>
      <c r="D151" s="161"/>
      <c r="E151" s="160"/>
      <c r="F151" s="161"/>
      <c r="G151" s="160"/>
      <c r="H151" s="160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</row>
    <row r="152" spans="1:26" ht="14.25" customHeight="1" x14ac:dyDescent="0.25">
      <c r="A152" s="160"/>
      <c r="B152" s="160"/>
      <c r="C152" s="160"/>
      <c r="D152" s="161"/>
      <c r="E152" s="160"/>
      <c r="F152" s="161"/>
      <c r="G152" s="160"/>
      <c r="H152" s="160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</row>
    <row r="153" spans="1:26" ht="14.25" customHeight="1" x14ac:dyDescent="0.25">
      <c r="A153" s="160"/>
      <c r="B153" s="160"/>
      <c r="C153" s="160"/>
      <c r="D153" s="161"/>
      <c r="E153" s="160"/>
      <c r="F153" s="161"/>
      <c r="G153" s="160"/>
      <c r="H153" s="160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</row>
    <row r="154" spans="1:26" ht="14.25" customHeight="1" x14ac:dyDescent="0.25">
      <c r="A154" s="160"/>
      <c r="B154" s="160"/>
      <c r="C154" s="160"/>
      <c r="D154" s="161"/>
      <c r="E154" s="160"/>
      <c r="F154" s="161"/>
      <c r="G154" s="160"/>
      <c r="H154" s="160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</row>
    <row r="155" spans="1:26" ht="14.25" customHeight="1" x14ac:dyDescent="0.25">
      <c r="A155" s="160"/>
      <c r="B155" s="160"/>
      <c r="C155" s="160"/>
      <c r="D155" s="161"/>
      <c r="E155" s="160"/>
      <c r="F155" s="161"/>
      <c r="G155" s="160"/>
      <c r="H155" s="160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</row>
    <row r="156" spans="1:26" ht="14.25" customHeight="1" x14ac:dyDescent="0.25">
      <c r="A156" s="160"/>
      <c r="B156" s="160"/>
      <c r="C156" s="160"/>
      <c r="D156" s="161"/>
      <c r="E156" s="160"/>
      <c r="F156" s="161"/>
      <c r="G156" s="160"/>
      <c r="H156" s="160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</row>
    <row r="157" spans="1:26" ht="14.25" customHeight="1" x14ac:dyDescent="0.25">
      <c r="A157" s="160"/>
      <c r="B157" s="160"/>
      <c r="C157" s="160"/>
      <c r="D157" s="161"/>
      <c r="E157" s="160"/>
      <c r="F157" s="161"/>
      <c r="G157" s="160"/>
      <c r="H157" s="160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</row>
    <row r="158" spans="1:26" ht="14.25" customHeight="1" x14ac:dyDescent="0.25">
      <c r="A158" s="160"/>
      <c r="B158" s="160"/>
      <c r="C158" s="160"/>
      <c r="D158" s="161"/>
      <c r="E158" s="160"/>
      <c r="F158" s="161"/>
      <c r="G158" s="160"/>
      <c r="H158" s="160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</row>
    <row r="159" spans="1:26" ht="14.25" customHeight="1" x14ac:dyDescent="0.25">
      <c r="A159" s="160"/>
      <c r="B159" s="160"/>
      <c r="C159" s="160"/>
      <c r="D159" s="161"/>
      <c r="E159" s="160"/>
      <c r="F159" s="161"/>
      <c r="G159" s="160"/>
      <c r="H159" s="160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</row>
    <row r="160" spans="1:26" ht="14.25" customHeight="1" x14ac:dyDescent="0.25">
      <c r="A160" s="160"/>
      <c r="B160" s="160"/>
      <c r="C160" s="160"/>
      <c r="D160" s="161"/>
      <c r="E160" s="160"/>
      <c r="F160" s="161"/>
      <c r="G160" s="160"/>
      <c r="H160" s="160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</row>
    <row r="161" spans="1:26" ht="14.25" customHeight="1" x14ac:dyDescent="0.25">
      <c r="A161" s="160"/>
      <c r="B161" s="160"/>
      <c r="C161" s="160"/>
      <c r="D161" s="161"/>
      <c r="E161" s="160"/>
      <c r="F161" s="161"/>
      <c r="G161" s="160"/>
      <c r="H161" s="160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</row>
    <row r="162" spans="1:26" ht="14.25" customHeight="1" x14ac:dyDescent="0.25">
      <c r="A162" s="160"/>
      <c r="B162" s="160"/>
      <c r="C162" s="160"/>
      <c r="D162" s="161"/>
      <c r="E162" s="160"/>
      <c r="F162" s="161"/>
      <c r="G162" s="160"/>
      <c r="H162" s="160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</row>
    <row r="163" spans="1:26" ht="14.25" customHeight="1" x14ac:dyDescent="0.25">
      <c r="A163" s="160"/>
      <c r="B163" s="160"/>
      <c r="C163" s="160"/>
      <c r="D163" s="161"/>
      <c r="E163" s="160"/>
      <c r="F163" s="161"/>
      <c r="G163" s="160"/>
      <c r="H163" s="160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</row>
    <row r="164" spans="1:26" ht="14.25" customHeight="1" x14ac:dyDescent="0.25">
      <c r="A164" s="160"/>
      <c r="B164" s="160"/>
      <c r="C164" s="160"/>
      <c r="D164" s="161"/>
      <c r="E164" s="160"/>
      <c r="F164" s="161"/>
      <c r="G164" s="160"/>
      <c r="H164" s="160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</row>
    <row r="165" spans="1:26" ht="14.25" customHeight="1" x14ac:dyDescent="0.25">
      <c r="A165" s="160"/>
      <c r="B165" s="160"/>
      <c r="C165" s="160"/>
      <c r="D165" s="161"/>
      <c r="E165" s="160"/>
      <c r="F165" s="161"/>
      <c r="G165" s="160"/>
      <c r="H165" s="160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</row>
    <row r="166" spans="1:26" ht="14.25" customHeight="1" x14ac:dyDescent="0.25">
      <c r="A166" s="160"/>
      <c r="B166" s="160"/>
      <c r="C166" s="160"/>
      <c r="D166" s="161"/>
      <c r="E166" s="160"/>
      <c r="F166" s="161"/>
      <c r="G166" s="160"/>
      <c r="H166" s="160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</row>
    <row r="167" spans="1:26" ht="14.25" customHeight="1" x14ac:dyDescent="0.25">
      <c r="A167" s="160"/>
      <c r="B167" s="160"/>
      <c r="C167" s="160"/>
      <c r="D167" s="161"/>
      <c r="E167" s="160"/>
      <c r="F167" s="161"/>
      <c r="G167" s="160"/>
      <c r="H167" s="160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</row>
    <row r="168" spans="1:26" ht="14.25" customHeight="1" x14ac:dyDescent="0.25">
      <c r="A168" s="160"/>
      <c r="B168" s="160"/>
      <c r="C168" s="160"/>
      <c r="D168" s="161"/>
      <c r="E168" s="160"/>
      <c r="F168" s="161"/>
      <c r="G168" s="160"/>
      <c r="H168" s="160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</row>
    <row r="169" spans="1:26" ht="14.25" customHeight="1" x14ac:dyDescent="0.25">
      <c r="A169" s="160"/>
      <c r="B169" s="160"/>
      <c r="C169" s="160"/>
      <c r="D169" s="161"/>
      <c r="E169" s="160"/>
      <c r="F169" s="161"/>
      <c r="G169" s="160"/>
      <c r="H169" s="160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</row>
    <row r="170" spans="1:26" ht="14.25" customHeight="1" x14ac:dyDescent="0.25">
      <c r="A170" s="160"/>
      <c r="B170" s="160"/>
      <c r="C170" s="160"/>
      <c r="D170" s="161"/>
      <c r="E170" s="160"/>
      <c r="F170" s="161"/>
      <c r="G170" s="160"/>
      <c r="H170" s="160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</row>
    <row r="171" spans="1:26" ht="14.25" customHeight="1" x14ac:dyDescent="0.25">
      <c r="A171" s="160"/>
      <c r="B171" s="160"/>
      <c r="C171" s="160"/>
      <c r="D171" s="161"/>
      <c r="E171" s="160"/>
      <c r="F171" s="161"/>
      <c r="G171" s="160"/>
      <c r="H171" s="160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</row>
    <row r="172" spans="1:26" ht="14.25" customHeight="1" x14ac:dyDescent="0.25">
      <c r="A172" s="160"/>
      <c r="B172" s="160"/>
      <c r="C172" s="160"/>
      <c r="D172" s="161"/>
      <c r="E172" s="160"/>
      <c r="F172" s="161"/>
      <c r="G172" s="160"/>
      <c r="H172" s="160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</row>
    <row r="173" spans="1:26" ht="14.25" customHeight="1" x14ac:dyDescent="0.25">
      <c r="A173" s="160"/>
      <c r="B173" s="160"/>
      <c r="C173" s="160"/>
      <c r="D173" s="161"/>
      <c r="E173" s="160"/>
      <c r="F173" s="161"/>
      <c r="G173" s="160"/>
      <c r="H173" s="160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</row>
    <row r="174" spans="1:26" ht="14.25" customHeight="1" x14ac:dyDescent="0.25">
      <c r="A174" s="160"/>
      <c r="B174" s="160"/>
      <c r="C174" s="160"/>
      <c r="D174" s="161"/>
      <c r="E174" s="160"/>
      <c r="F174" s="161"/>
      <c r="G174" s="160"/>
      <c r="H174" s="160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</row>
    <row r="175" spans="1:26" ht="14.25" customHeight="1" x14ac:dyDescent="0.25">
      <c r="A175" s="160"/>
      <c r="B175" s="160"/>
      <c r="C175" s="160"/>
      <c r="D175" s="161"/>
      <c r="E175" s="160"/>
      <c r="F175" s="161"/>
      <c r="G175" s="160"/>
      <c r="H175" s="160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</row>
    <row r="176" spans="1:26" ht="14.25" customHeight="1" x14ac:dyDescent="0.25">
      <c r="A176" s="160"/>
      <c r="B176" s="160"/>
      <c r="C176" s="160"/>
      <c r="D176" s="161"/>
      <c r="E176" s="160"/>
      <c r="F176" s="161"/>
      <c r="G176" s="160"/>
      <c r="H176" s="160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</row>
    <row r="177" spans="1:26" ht="14.25" customHeight="1" x14ac:dyDescent="0.25">
      <c r="A177" s="160"/>
      <c r="B177" s="160"/>
      <c r="C177" s="160"/>
      <c r="D177" s="161"/>
      <c r="E177" s="160"/>
      <c r="F177" s="161"/>
      <c r="G177" s="160"/>
      <c r="H177" s="160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</row>
    <row r="178" spans="1:26" ht="14.25" customHeight="1" x14ac:dyDescent="0.25">
      <c r="A178" s="160"/>
      <c r="B178" s="160"/>
      <c r="C178" s="160"/>
      <c r="D178" s="161"/>
      <c r="E178" s="160"/>
      <c r="F178" s="161"/>
      <c r="G178" s="160"/>
      <c r="H178" s="160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</row>
    <row r="179" spans="1:26" ht="14.25" customHeight="1" x14ac:dyDescent="0.25">
      <c r="A179" s="160"/>
      <c r="B179" s="160"/>
      <c r="C179" s="160"/>
      <c r="D179" s="161"/>
      <c r="E179" s="160"/>
      <c r="F179" s="161"/>
      <c r="G179" s="160"/>
      <c r="H179" s="160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</row>
    <row r="180" spans="1:26" ht="14.25" customHeight="1" x14ac:dyDescent="0.25">
      <c r="A180" s="160"/>
      <c r="B180" s="160"/>
      <c r="C180" s="160"/>
      <c r="D180" s="161"/>
      <c r="E180" s="160"/>
      <c r="F180" s="161"/>
      <c r="G180" s="160"/>
      <c r="H180" s="160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</row>
    <row r="181" spans="1:26" ht="14.25" customHeight="1" x14ac:dyDescent="0.25">
      <c r="A181" s="160"/>
      <c r="B181" s="160"/>
      <c r="C181" s="160"/>
      <c r="D181" s="161"/>
      <c r="E181" s="160"/>
      <c r="F181" s="161"/>
      <c r="G181" s="160"/>
      <c r="H181" s="160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</row>
    <row r="182" spans="1:26" ht="14.25" customHeight="1" x14ac:dyDescent="0.25">
      <c r="A182" s="160"/>
      <c r="B182" s="160"/>
      <c r="C182" s="160"/>
      <c r="D182" s="161"/>
      <c r="E182" s="160"/>
      <c r="F182" s="161"/>
      <c r="G182" s="160"/>
      <c r="H182" s="160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</row>
    <row r="183" spans="1:26" ht="14.25" customHeight="1" x14ac:dyDescent="0.25">
      <c r="A183" s="160"/>
      <c r="B183" s="160"/>
      <c r="C183" s="160"/>
      <c r="D183" s="161"/>
      <c r="E183" s="160"/>
      <c r="F183" s="161"/>
      <c r="G183" s="160"/>
      <c r="H183" s="160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</row>
    <row r="184" spans="1:26" ht="14.25" customHeight="1" x14ac:dyDescent="0.25">
      <c r="A184" s="160"/>
      <c r="B184" s="160"/>
      <c r="C184" s="160"/>
      <c r="D184" s="161"/>
      <c r="E184" s="160"/>
      <c r="F184" s="161"/>
      <c r="G184" s="160"/>
      <c r="H184" s="160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</row>
    <row r="185" spans="1:26" ht="14.25" customHeight="1" x14ac:dyDescent="0.25">
      <c r="A185" s="160"/>
      <c r="B185" s="160"/>
      <c r="C185" s="160"/>
      <c r="D185" s="161"/>
      <c r="E185" s="160"/>
      <c r="F185" s="161"/>
      <c r="G185" s="160"/>
      <c r="H185" s="160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</row>
    <row r="186" spans="1:26" ht="14.25" customHeight="1" x14ac:dyDescent="0.25">
      <c r="A186" s="160"/>
      <c r="B186" s="160"/>
      <c r="C186" s="160"/>
      <c r="D186" s="161"/>
      <c r="E186" s="160"/>
      <c r="F186" s="161"/>
      <c r="G186" s="160"/>
      <c r="H186" s="160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</row>
    <row r="187" spans="1:26" ht="14.25" customHeight="1" x14ac:dyDescent="0.25">
      <c r="A187" s="160"/>
      <c r="B187" s="160"/>
      <c r="C187" s="160"/>
      <c r="D187" s="161"/>
      <c r="E187" s="160"/>
      <c r="F187" s="161"/>
      <c r="G187" s="160"/>
      <c r="H187" s="160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</row>
    <row r="188" spans="1:26" ht="14.25" customHeight="1" x14ac:dyDescent="0.25">
      <c r="A188" s="160"/>
      <c r="B188" s="160"/>
      <c r="C188" s="160"/>
      <c r="D188" s="161"/>
      <c r="E188" s="160"/>
      <c r="F188" s="161"/>
      <c r="G188" s="160"/>
      <c r="H188" s="160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</row>
    <row r="189" spans="1:26" ht="14.25" customHeight="1" x14ac:dyDescent="0.25">
      <c r="A189" s="160"/>
      <c r="B189" s="160"/>
      <c r="C189" s="160"/>
      <c r="D189" s="161"/>
      <c r="E189" s="160"/>
      <c r="F189" s="161"/>
      <c r="G189" s="160"/>
      <c r="H189" s="160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</row>
    <row r="190" spans="1:26" ht="14.25" customHeight="1" x14ac:dyDescent="0.25">
      <c r="A190" s="160"/>
      <c r="B190" s="160"/>
      <c r="C190" s="160"/>
      <c r="D190" s="161"/>
      <c r="E190" s="160"/>
      <c r="F190" s="161"/>
      <c r="G190" s="160"/>
      <c r="H190" s="160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</row>
    <row r="191" spans="1:26" ht="14.25" customHeight="1" x14ac:dyDescent="0.25">
      <c r="A191" s="160"/>
      <c r="B191" s="160"/>
      <c r="C191" s="160"/>
      <c r="D191" s="161"/>
      <c r="E191" s="160"/>
      <c r="F191" s="161"/>
      <c r="G191" s="160"/>
      <c r="H191" s="160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</row>
    <row r="192" spans="1:26" ht="14.25" customHeight="1" x14ac:dyDescent="0.25">
      <c r="A192" s="160"/>
      <c r="B192" s="160"/>
      <c r="C192" s="160"/>
      <c r="D192" s="161"/>
      <c r="E192" s="160"/>
      <c r="F192" s="161"/>
      <c r="G192" s="160"/>
      <c r="H192" s="160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</row>
    <row r="193" spans="1:26" ht="14.25" customHeight="1" x14ac:dyDescent="0.25">
      <c r="A193" s="160"/>
      <c r="B193" s="160"/>
      <c r="C193" s="160"/>
      <c r="D193" s="161"/>
      <c r="E193" s="160"/>
      <c r="F193" s="161"/>
      <c r="G193" s="160"/>
      <c r="H193" s="160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</row>
    <row r="194" spans="1:26" ht="14.25" customHeight="1" x14ac:dyDescent="0.25">
      <c r="A194" s="160"/>
      <c r="B194" s="160"/>
      <c r="C194" s="160"/>
      <c r="D194" s="161"/>
      <c r="E194" s="160"/>
      <c r="F194" s="161"/>
      <c r="G194" s="160"/>
      <c r="H194" s="160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</row>
    <row r="195" spans="1:26" ht="14.25" customHeight="1" x14ac:dyDescent="0.25">
      <c r="A195" s="160"/>
      <c r="B195" s="160"/>
      <c r="C195" s="160"/>
      <c r="D195" s="161"/>
      <c r="E195" s="160"/>
      <c r="F195" s="161"/>
      <c r="G195" s="160"/>
      <c r="H195" s="160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</row>
    <row r="196" spans="1:26" ht="14.25" customHeight="1" x14ac:dyDescent="0.25">
      <c r="A196" s="160"/>
      <c r="B196" s="160"/>
      <c r="C196" s="160"/>
      <c r="D196" s="161"/>
      <c r="E196" s="160"/>
      <c r="F196" s="161"/>
      <c r="G196" s="160"/>
      <c r="H196" s="160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</row>
    <row r="197" spans="1:26" ht="14.25" customHeight="1" x14ac:dyDescent="0.25">
      <c r="A197" s="160"/>
      <c r="B197" s="160"/>
      <c r="C197" s="160"/>
      <c r="D197" s="161"/>
      <c r="E197" s="160"/>
      <c r="F197" s="161"/>
      <c r="G197" s="160"/>
      <c r="H197" s="160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</row>
    <row r="198" spans="1:26" ht="14.25" customHeight="1" x14ac:dyDescent="0.25">
      <c r="A198" s="160"/>
      <c r="B198" s="160"/>
      <c r="C198" s="160"/>
      <c r="D198" s="161"/>
      <c r="E198" s="160"/>
      <c r="F198" s="161"/>
      <c r="G198" s="160"/>
      <c r="H198" s="160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</row>
    <row r="199" spans="1:26" ht="14.25" customHeight="1" x14ac:dyDescent="0.25">
      <c r="A199" s="160"/>
      <c r="B199" s="160"/>
      <c r="C199" s="160"/>
      <c r="D199" s="161"/>
      <c r="E199" s="160"/>
      <c r="F199" s="161"/>
      <c r="G199" s="160"/>
      <c r="H199" s="160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</row>
    <row r="200" spans="1:26" ht="14.25" customHeight="1" x14ac:dyDescent="0.25">
      <c r="A200" s="160"/>
      <c r="B200" s="160"/>
      <c r="C200" s="160"/>
      <c r="D200" s="161"/>
      <c r="E200" s="160"/>
      <c r="F200" s="161"/>
      <c r="G200" s="160"/>
      <c r="H200" s="160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</row>
    <row r="201" spans="1:26" ht="14.25" customHeight="1" x14ac:dyDescent="0.25">
      <c r="A201" s="160"/>
      <c r="B201" s="160"/>
      <c r="C201" s="160"/>
      <c r="D201" s="161"/>
      <c r="E201" s="160"/>
      <c r="F201" s="161"/>
      <c r="G201" s="160"/>
      <c r="H201" s="160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</row>
    <row r="202" spans="1:26" ht="14.25" customHeight="1" x14ac:dyDescent="0.25">
      <c r="A202" s="160"/>
      <c r="B202" s="160"/>
      <c r="C202" s="160"/>
      <c r="D202" s="161"/>
      <c r="E202" s="160"/>
      <c r="F202" s="161"/>
      <c r="G202" s="160"/>
      <c r="H202" s="160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</row>
    <row r="203" spans="1:26" ht="14.25" customHeight="1" x14ac:dyDescent="0.25">
      <c r="A203" s="160"/>
      <c r="B203" s="160"/>
      <c r="C203" s="160"/>
      <c r="D203" s="161"/>
      <c r="E203" s="160"/>
      <c r="F203" s="161"/>
      <c r="G203" s="160"/>
      <c r="H203" s="160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</row>
    <row r="204" spans="1:26" ht="14.25" customHeight="1" x14ac:dyDescent="0.25">
      <c r="A204" s="160"/>
      <c r="B204" s="160"/>
      <c r="C204" s="160"/>
      <c r="D204" s="161"/>
      <c r="E204" s="160"/>
      <c r="F204" s="161"/>
      <c r="G204" s="160"/>
      <c r="H204" s="160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</row>
    <row r="205" spans="1:26" ht="14.25" customHeight="1" x14ac:dyDescent="0.25">
      <c r="A205" s="160"/>
      <c r="B205" s="160"/>
      <c r="C205" s="160"/>
      <c r="D205" s="161"/>
      <c r="E205" s="160"/>
      <c r="F205" s="161"/>
      <c r="G205" s="160"/>
      <c r="H205" s="160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</row>
    <row r="206" spans="1:26" ht="14.25" customHeight="1" x14ac:dyDescent="0.25">
      <c r="A206" s="160"/>
      <c r="B206" s="160"/>
      <c r="C206" s="160"/>
      <c r="D206" s="161"/>
      <c r="E206" s="160"/>
      <c r="F206" s="161"/>
      <c r="G206" s="160"/>
      <c r="H206" s="160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</row>
    <row r="207" spans="1:26" ht="14.25" customHeight="1" x14ac:dyDescent="0.25">
      <c r="A207" s="160"/>
      <c r="B207" s="160"/>
      <c r="C207" s="160"/>
      <c r="D207" s="161"/>
      <c r="E207" s="160"/>
      <c r="F207" s="161"/>
      <c r="G207" s="160"/>
      <c r="H207" s="160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</row>
    <row r="208" spans="1:26" ht="14.25" customHeight="1" x14ac:dyDescent="0.25">
      <c r="A208" s="160"/>
      <c r="B208" s="160"/>
      <c r="C208" s="160"/>
      <c r="D208" s="161"/>
      <c r="E208" s="160"/>
      <c r="F208" s="161"/>
      <c r="G208" s="160"/>
      <c r="H208" s="160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</row>
    <row r="209" spans="1:26" ht="14.25" customHeight="1" x14ac:dyDescent="0.25">
      <c r="A209" s="160"/>
      <c r="B209" s="160"/>
      <c r="C209" s="160"/>
      <c r="D209" s="161"/>
      <c r="E209" s="160"/>
      <c r="F209" s="161"/>
      <c r="G209" s="160"/>
      <c r="H209" s="160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</row>
    <row r="210" spans="1:26" ht="14.25" customHeight="1" x14ac:dyDescent="0.25">
      <c r="A210" s="160"/>
      <c r="B210" s="160"/>
      <c r="C210" s="160"/>
      <c r="D210" s="161"/>
      <c r="E210" s="160"/>
      <c r="F210" s="161"/>
      <c r="G210" s="160"/>
      <c r="H210" s="160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</row>
    <row r="211" spans="1:26" ht="14.25" customHeight="1" x14ac:dyDescent="0.25">
      <c r="A211" s="160"/>
      <c r="B211" s="160"/>
      <c r="C211" s="160"/>
      <c r="D211" s="161"/>
      <c r="E211" s="160"/>
      <c r="F211" s="161"/>
      <c r="G211" s="160"/>
      <c r="H211" s="160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</row>
    <row r="212" spans="1:26" ht="14.25" customHeight="1" x14ac:dyDescent="0.25">
      <c r="A212" s="160"/>
      <c r="B212" s="160"/>
      <c r="C212" s="160"/>
      <c r="D212" s="161"/>
      <c r="E212" s="160"/>
      <c r="F212" s="161"/>
      <c r="G212" s="160"/>
      <c r="H212" s="160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</row>
    <row r="213" spans="1:26" ht="14.25" customHeight="1" x14ac:dyDescent="0.25">
      <c r="A213" s="160"/>
      <c r="B213" s="160"/>
      <c r="C213" s="160"/>
      <c r="D213" s="161"/>
      <c r="E213" s="160"/>
      <c r="F213" s="161"/>
      <c r="G213" s="160"/>
      <c r="H213" s="160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</row>
    <row r="214" spans="1:26" ht="14.25" customHeight="1" x14ac:dyDescent="0.25">
      <c r="A214" s="160"/>
      <c r="B214" s="160"/>
      <c r="C214" s="160"/>
      <c r="D214" s="161"/>
      <c r="E214" s="160"/>
      <c r="F214" s="161"/>
      <c r="G214" s="160"/>
      <c r="H214" s="160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</row>
    <row r="215" spans="1:26" ht="14.25" customHeight="1" x14ac:dyDescent="0.25">
      <c r="A215" s="160"/>
      <c r="B215" s="160"/>
      <c r="C215" s="160"/>
      <c r="D215" s="161"/>
      <c r="E215" s="160"/>
      <c r="F215" s="161"/>
      <c r="G215" s="160"/>
      <c r="H215" s="160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</row>
    <row r="216" spans="1:26" ht="14.25" customHeight="1" x14ac:dyDescent="0.25">
      <c r="A216" s="160"/>
      <c r="B216" s="160"/>
      <c r="C216" s="160"/>
      <c r="D216" s="161"/>
      <c r="E216" s="160"/>
      <c r="F216" s="161"/>
      <c r="G216" s="160"/>
      <c r="H216" s="160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</row>
    <row r="217" spans="1:26" ht="14.25" customHeight="1" x14ac:dyDescent="0.25">
      <c r="A217" s="160"/>
      <c r="B217" s="160"/>
      <c r="C217" s="160"/>
      <c r="D217" s="161"/>
      <c r="E217" s="160"/>
      <c r="F217" s="161"/>
      <c r="G217" s="160"/>
      <c r="H217" s="160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</row>
    <row r="218" spans="1:26" ht="14.25" customHeight="1" x14ac:dyDescent="0.25">
      <c r="A218" s="160"/>
      <c r="B218" s="160"/>
      <c r="C218" s="160"/>
      <c r="D218" s="161"/>
      <c r="E218" s="160"/>
      <c r="F218" s="161"/>
      <c r="G218" s="160"/>
      <c r="H218" s="160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</row>
    <row r="219" spans="1:26" ht="14.25" customHeight="1" x14ac:dyDescent="0.25">
      <c r="A219" s="160"/>
      <c r="B219" s="160"/>
      <c r="C219" s="160"/>
      <c r="D219" s="161"/>
      <c r="E219" s="160"/>
      <c r="F219" s="161"/>
      <c r="G219" s="160"/>
      <c r="H219" s="160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</row>
    <row r="220" spans="1:26" ht="14.25" customHeight="1" x14ac:dyDescent="0.25">
      <c r="A220" s="160"/>
      <c r="B220" s="160"/>
      <c r="C220" s="160"/>
      <c r="D220" s="161"/>
      <c r="E220" s="160"/>
      <c r="F220" s="161"/>
      <c r="G220" s="160"/>
      <c r="H220" s="160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</row>
    <row r="221" spans="1:26" ht="14.25" customHeight="1" x14ac:dyDescent="0.25">
      <c r="A221" s="160"/>
      <c r="B221" s="160"/>
      <c r="C221" s="160"/>
      <c r="D221" s="161"/>
      <c r="E221" s="160"/>
      <c r="F221" s="161"/>
      <c r="G221" s="160"/>
      <c r="H221" s="160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</row>
    <row r="222" spans="1:26" ht="14.25" customHeight="1" x14ac:dyDescent="0.25">
      <c r="A222" s="160"/>
      <c r="B222" s="160"/>
      <c r="C222" s="160"/>
      <c r="D222" s="161"/>
      <c r="E222" s="160"/>
      <c r="F222" s="161"/>
      <c r="G222" s="160"/>
      <c r="H222" s="160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</row>
    <row r="223" spans="1:26" ht="14.25" customHeight="1" x14ac:dyDescent="0.25">
      <c r="A223" s="160"/>
      <c r="B223" s="160"/>
      <c r="C223" s="160"/>
      <c r="D223" s="161"/>
      <c r="E223" s="160"/>
      <c r="F223" s="161"/>
      <c r="G223" s="160"/>
      <c r="H223" s="160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</row>
    <row r="224" spans="1:26" ht="14.25" customHeight="1" x14ac:dyDescent="0.25">
      <c r="A224" s="160"/>
      <c r="B224" s="160"/>
      <c r="C224" s="160"/>
      <c r="D224" s="161"/>
      <c r="E224" s="160"/>
      <c r="F224" s="161"/>
      <c r="G224" s="160"/>
      <c r="H224" s="160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</row>
    <row r="225" spans="1:26" ht="14.25" customHeight="1" x14ac:dyDescent="0.25">
      <c r="A225" s="160"/>
      <c r="B225" s="160"/>
      <c r="C225" s="160"/>
      <c r="D225" s="161"/>
      <c r="E225" s="160"/>
      <c r="F225" s="161"/>
      <c r="G225" s="160"/>
      <c r="H225" s="160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</row>
    <row r="226" spans="1:26" ht="14.25" customHeight="1" x14ac:dyDescent="0.25">
      <c r="A226" s="160"/>
      <c r="B226" s="160"/>
      <c r="C226" s="160"/>
      <c r="D226" s="161"/>
      <c r="E226" s="160"/>
      <c r="F226" s="161"/>
      <c r="G226" s="160"/>
      <c r="H226" s="160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</row>
    <row r="227" spans="1:26" ht="14.25" customHeight="1" x14ac:dyDescent="0.25">
      <c r="A227" s="160"/>
      <c r="B227" s="160"/>
      <c r="C227" s="160"/>
      <c r="D227" s="161"/>
      <c r="E227" s="160"/>
      <c r="F227" s="161"/>
      <c r="G227" s="160"/>
      <c r="H227" s="160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</row>
    <row r="228" spans="1:26" ht="14.25" customHeight="1" x14ac:dyDescent="0.25">
      <c r="A228" s="160"/>
      <c r="B228" s="160"/>
      <c r="C228" s="160"/>
      <c r="D228" s="161"/>
      <c r="E228" s="160"/>
      <c r="F228" s="161"/>
      <c r="G228" s="160"/>
      <c r="H228" s="160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</row>
    <row r="229" spans="1:26" ht="14.25" customHeight="1" x14ac:dyDescent="0.25">
      <c r="A229" s="160"/>
      <c r="B229" s="160"/>
      <c r="C229" s="160"/>
      <c r="D229" s="161"/>
      <c r="E229" s="160"/>
      <c r="F229" s="161"/>
      <c r="G229" s="160"/>
      <c r="H229" s="160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</row>
    <row r="230" spans="1:26" ht="14.25" customHeight="1" x14ac:dyDescent="0.25">
      <c r="A230" s="160"/>
      <c r="B230" s="160"/>
      <c r="C230" s="160"/>
      <c r="D230" s="161"/>
      <c r="E230" s="160"/>
      <c r="F230" s="161"/>
      <c r="G230" s="160"/>
      <c r="H230" s="160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</row>
    <row r="231" spans="1:26" ht="14.25" customHeight="1" x14ac:dyDescent="0.25">
      <c r="A231" s="160"/>
      <c r="B231" s="160"/>
      <c r="C231" s="160"/>
      <c r="D231" s="161"/>
      <c r="E231" s="160"/>
      <c r="F231" s="161"/>
      <c r="G231" s="160"/>
      <c r="H231" s="160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</row>
    <row r="232" spans="1:26" ht="14.25" customHeight="1" x14ac:dyDescent="0.25">
      <c r="A232" s="160"/>
      <c r="B232" s="160"/>
      <c r="C232" s="160"/>
      <c r="D232" s="161"/>
      <c r="E232" s="160"/>
      <c r="F232" s="161"/>
      <c r="G232" s="160"/>
      <c r="H232" s="160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</row>
    <row r="233" spans="1:26" ht="14.25" customHeight="1" x14ac:dyDescent="0.25">
      <c r="A233" s="160"/>
      <c r="B233" s="160"/>
      <c r="C233" s="160"/>
      <c r="D233" s="161"/>
      <c r="E233" s="160"/>
      <c r="F233" s="161"/>
      <c r="G233" s="160"/>
      <c r="H233" s="160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</row>
    <row r="234" spans="1:26" ht="14.25" customHeight="1" x14ac:dyDescent="0.25">
      <c r="A234" s="160"/>
      <c r="B234" s="160"/>
      <c r="C234" s="160"/>
      <c r="D234" s="161"/>
      <c r="E234" s="160"/>
      <c r="F234" s="161"/>
      <c r="G234" s="160"/>
      <c r="H234" s="160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</row>
    <row r="235" spans="1:26" ht="14.25" customHeight="1" x14ac:dyDescent="0.25">
      <c r="A235" s="160"/>
      <c r="B235" s="160"/>
      <c r="C235" s="160"/>
      <c r="D235" s="161"/>
      <c r="E235" s="160"/>
      <c r="F235" s="161"/>
      <c r="G235" s="160"/>
      <c r="H235" s="160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</row>
    <row r="236" spans="1:26" ht="14.25" customHeight="1" x14ac:dyDescent="0.25">
      <c r="A236" s="160"/>
      <c r="B236" s="160"/>
      <c r="C236" s="160"/>
      <c r="D236" s="161"/>
      <c r="E236" s="160"/>
      <c r="F236" s="161"/>
      <c r="G236" s="160"/>
      <c r="H236" s="160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</row>
    <row r="237" spans="1:26" ht="14.25" customHeight="1" x14ac:dyDescent="0.25">
      <c r="A237" s="160"/>
      <c r="B237" s="160"/>
      <c r="C237" s="160"/>
      <c r="D237" s="161"/>
      <c r="E237" s="160"/>
      <c r="F237" s="161"/>
      <c r="G237" s="160"/>
      <c r="H237" s="160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</row>
    <row r="238" spans="1:26" ht="14.25" customHeight="1" x14ac:dyDescent="0.25">
      <c r="A238" s="160"/>
      <c r="B238" s="160"/>
      <c r="C238" s="160"/>
      <c r="D238" s="161"/>
      <c r="E238" s="160"/>
      <c r="F238" s="161"/>
      <c r="G238" s="160"/>
      <c r="H238" s="160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</row>
    <row r="239" spans="1:26" ht="14.25" customHeight="1" x14ac:dyDescent="0.25">
      <c r="A239" s="160"/>
      <c r="B239" s="160"/>
      <c r="C239" s="160"/>
      <c r="D239" s="161"/>
      <c r="E239" s="160"/>
      <c r="F239" s="161"/>
      <c r="G239" s="160"/>
      <c r="H239" s="160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</row>
    <row r="240" spans="1:26" ht="14.25" customHeight="1" x14ac:dyDescent="0.25">
      <c r="A240" s="160"/>
      <c r="B240" s="160"/>
      <c r="C240" s="160"/>
      <c r="D240" s="161"/>
      <c r="E240" s="160"/>
      <c r="F240" s="161"/>
      <c r="G240" s="160"/>
      <c r="H240" s="160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</row>
    <row r="241" spans="1:26" ht="14.25" customHeight="1" x14ac:dyDescent="0.25">
      <c r="A241" s="160"/>
      <c r="B241" s="160"/>
      <c r="C241" s="160"/>
      <c r="D241" s="161"/>
      <c r="E241" s="160"/>
      <c r="F241" s="161"/>
      <c r="G241" s="160"/>
      <c r="H241" s="160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  <c r="Z241" s="162"/>
    </row>
    <row r="242" spans="1:26" ht="14.25" customHeight="1" x14ac:dyDescent="0.25">
      <c r="A242" s="160"/>
      <c r="B242" s="160"/>
      <c r="C242" s="160"/>
      <c r="D242" s="161"/>
      <c r="E242" s="160"/>
      <c r="F242" s="161"/>
      <c r="G242" s="160"/>
      <c r="H242" s="160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  <c r="Z242" s="162"/>
    </row>
    <row r="243" spans="1:26" ht="14.25" customHeight="1" x14ac:dyDescent="0.25">
      <c r="A243" s="160"/>
      <c r="B243" s="160"/>
      <c r="C243" s="160"/>
      <c r="D243" s="161"/>
      <c r="E243" s="160"/>
      <c r="F243" s="161"/>
      <c r="G243" s="160"/>
      <c r="H243" s="160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</row>
    <row r="244" spans="1:26" ht="14.25" customHeight="1" x14ac:dyDescent="0.25">
      <c r="A244" s="160"/>
      <c r="B244" s="160"/>
      <c r="C244" s="160"/>
      <c r="D244" s="161"/>
      <c r="E244" s="160"/>
      <c r="F244" s="161"/>
      <c r="G244" s="160"/>
      <c r="H244" s="160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</row>
    <row r="245" spans="1:26" ht="14.25" customHeight="1" x14ac:dyDescent="0.25">
      <c r="A245" s="160"/>
      <c r="B245" s="160"/>
      <c r="C245" s="160"/>
      <c r="D245" s="161"/>
      <c r="E245" s="160"/>
      <c r="F245" s="161"/>
      <c r="G245" s="160"/>
      <c r="H245" s="160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  <c r="Z245" s="162"/>
    </row>
    <row r="246" spans="1:26" ht="14.25" customHeight="1" x14ac:dyDescent="0.25">
      <c r="A246" s="160"/>
      <c r="B246" s="160"/>
      <c r="C246" s="160"/>
      <c r="D246" s="161"/>
      <c r="E246" s="160"/>
      <c r="F246" s="161"/>
      <c r="G246" s="160"/>
      <c r="H246" s="160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</row>
    <row r="247" spans="1:26" ht="14.25" customHeight="1" x14ac:dyDescent="0.25">
      <c r="A247" s="160"/>
      <c r="B247" s="160"/>
      <c r="C247" s="160"/>
      <c r="D247" s="161"/>
      <c r="E247" s="160"/>
      <c r="F247" s="161"/>
      <c r="G247" s="160"/>
      <c r="H247" s="160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</row>
    <row r="248" spans="1:26" ht="14.25" customHeight="1" x14ac:dyDescent="0.25">
      <c r="A248" s="160"/>
      <c r="B248" s="160"/>
      <c r="C248" s="160"/>
      <c r="D248" s="161"/>
      <c r="E248" s="160"/>
      <c r="F248" s="161"/>
      <c r="G248" s="160"/>
      <c r="H248" s="160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</row>
    <row r="249" spans="1:26" ht="14.25" customHeight="1" x14ac:dyDescent="0.25">
      <c r="A249" s="160"/>
      <c r="B249" s="160"/>
      <c r="C249" s="160"/>
      <c r="D249" s="161"/>
      <c r="E249" s="160"/>
      <c r="F249" s="161"/>
      <c r="G249" s="160"/>
      <c r="H249" s="160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</row>
    <row r="250" spans="1:26" ht="14.25" customHeight="1" x14ac:dyDescent="0.25">
      <c r="A250" s="160"/>
      <c r="B250" s="160"/>
      <c r="C250" s="160"/>
      <c r="D250" s="161"/>
      <c r="E250" s="160"/>
      <c r="F250" s="161"/>
      <c r="G250" s="160"/>
      <c r="H250" s="160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</row>
    <row r="251" spans="1:26" ht="14.25" customHeight="1" x14ac:dyDescent="0.25">
      <c r="A251" s="160"/>
      <c r="B251" s="160"/>
      <c r="C251" s="160"/>
      <c r="D251" s="161"/>
      <c r="E251" s="160"/>
      <c r="F251" s="161"/>
      <c r="G251" s="160"/>
      <c r="H251" s="160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</row>
    <row r="252" spans="1:26" ht="14.25" customHeight="1" x14ac:dyDescent="0.25">
      <c r="A252" s="160"/>
      <c r="B252" s="160"/>
      <c r="C252" s="160"/>
      <c r="D252" s="161"/>
      <c r="E252" s="160"/>
      <c r="F252" s="161"/>
      <c r="G252" s="160"/>
      <c r="H252" s="160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</row>
    <row r="253" spans="1:26" ht="14.25" customHeight="1" x14ac:dyDescent="0.25">
      <c r="A253" s="160"/>
      <c r="B253" s="160"/>
      <c r="C253" s="160"/>
      <c r="D253" s="161"/>
      <c r="E253" s="160"/>
      <c r="F253" s="161"/>
      <c r="G253" s="160"/>
      <c r="H253" s="160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  <c r="Z253" s="162"/>
    </row>
    <row r="254" spans="1:26" ht="14.25" customHeight="1" x14ac:dyDescent="0.25">
      <c r="A254" s="160"/>
      <c r="B254" s="160"/>
      <c r="C254" s="160"/>
      <c r="D254" s="161"/>
      <c r="E254" s="160"/>
      <c r="F254" s="161"/>
      <c r="G254" s="160"/>
      <c r="H254" s="160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</row>
    <row r="255" spans="1:26" ht="14.25" customHeight="1" x14ac:dyDescent="0.25">
      <c r="A255" s="160"/>
      <c r="B255" s="160"/>
      <c r="C255" s="160"/>
      <c r="D255" s="161"/>
      <c r="E255" s="160"/>
      <c r="F255" s="161"/>
      <c r="G255" s="160"/>
      <c r="H255" s="160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</row>
    <row r="256" spans="1:26" ht="14.25" customHeight="1" x14ac:dyDescent="0.25">
      <c r="A256" s="160"/>
      <c r="B256" s="160"/>
      <c r="C256" s="160"/>
      <c r="D256" s="161"/>
      <c r="E256" s="160"/>
      <c r="F256" s="161"/>
      <c r="G256" s="160"/>
      <c r="H256" s="160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</row>
    <row r="257" spans="1:26" ht="14.25" customHeight="1" x14ac:dyDescent="0.25">
      <c r="A257" s="160"/>
      <c r="B257" s="160"/>
      <c r="C257" s="160"/>
      <c r="D257" s="161"/>
      <c r="E257" s="160"/>
      <c r="F257" s="161"/>
      <c r="G257" s="160"/>
      <c r="H257" s="160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</row>
    <row r="258" spans="1:26" ht="14.25" customHeight="1" x14ac:dyDescent="0.25">
      <c r="A258" s="160"/>
      <c r="B258" s="160"/>
      <c r="C258" s="160"/>
      <c r="D258" s="161"/>
      <c r="E258" s="160"/>
      <c r="F258" s="161"/>
      <c r="G258" s="160"/>
      <c r="H258" s="160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</row>
    <row r="259" spans="1:26" ht="14.25" customHeight="1" x14ac:dyDescent="0.25">
      <c r="A259" s="160"/>
      <c r="B259" s="160"/>
      <c r="C259" s="160"/>
      <c r="D259" s="161"/>
      <c r="E259" s="160"/>
      <c r="F259" s="161"/>
      <c r="G259" s="160"/>
      <c r="H259" s="160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</row>
    <row r="260" spans="1:26" ht="14.25" customHeight="1" x14ac:dyDescent="0.25">
      <c r="A260" s="160"/>
      <c r="B260" s="160"/>
      <c r="C260" s="160"/>
      <c r="D260" s="161"/>
      <c r="E260" s="160"/>
      <c r="F260" s="161"/>
      <c r="G260" s="160"/>
      <c r="H260" s="160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</row>
    <row r="261" spans="1:26" ht="14.25" customHeight="1" x14ac:dyDescent="0.25">
      <c r="A261" s="160"/>
      <c r="B261" s="160"/>
      <c r="C261" s="160"/>
      <c r="D261" s="161"/>
      <c r="E261" s="160"/>
      <c r="F261" s="161"/>
      <c r="G261" s="160"/>
      <c r="H261" s="160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</row>
    <row r="262" spans="1:26" ht="14.25" customHeight="1" x14ac:dyDescent="0.25">
      <c r="A262" s="160"/>
      <c r="B262" s="160"/>
      <c r="C262" s="160"/>
      <c r="D262" s="161"/>
      <c r="E262" s="160"/>
      <c r="F262" s="161"/>
      <c r="G262" s="160"/>
      <c r="H262" s="160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</row>
    <row r="263" spans="1:26" ht="14.25" customHeight="1" x14ac:dyDescent="0.25">
      <c r="A263" s="160"/>
      <c r="B263" s="160"/>
      <c r="C263" s="160"/>
      <c r="D263" s="161"/>
      <c r="E263" s="160"/>
      <c r="F263" s="161"/>
      <c r="G263" s="160"/>
      <c r="H263" s="160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</row>
    <row r="264" spans="1:26" ht="14.25" customHeight="1" x14ac:dyDescent="0.25">
      <c r="A264" s="160"/>
      <c r="B264" s="160"/>
      <c r="C264" s="160"/>
      <c r="D264" s="161"/>
      <c r="E264" s="160"/>
      <c r="F264" s="161"/>
      <c r="G264" s="160"/>
      <c r="H264" s="160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  <c r="Z264" s="162"/>
    </row>
    <row r="265" spans="1:26" ht="14.25" customHeight="1" x14ac:dyDescent="0.25">
      <c r="A265" s="160"/>
      <c r="B265" s="160"/>
      <c r="C265" s="160"/>
      <c r="D265" s="161"/>
      <c r="E265" s="160"/>
      <c r="F265" s="161"/>
      <c r="G265" s="160"/>
      <c r="H265" s="160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</row>
    <row r="266" spans="1:26" ht="14.25" customHeight="1" x14ac:dyDescent="0.25">
      <c r="A266" s="160"/>
      <c r="B266" s="160"/>
      <c r="C266" s="160"/>
      <c r="D266" s="161"/>
      <c r="E266" s="160"/>
      <c r="F266" s="161"/>
      <c r="G266" s="160"/>
      <c r="H266" s="160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</row>
    <row r="267" spans="1:26" ht="14.25" customHeight="1" x14ac:dyDescent="0.25">
      <c r="A267" s="160"/>
      <c r="B267" s="160"/>
      <c r="C267" s="160"/>
      <c r="D267" s="161"/>
      <c r="E267" s="160"/>
      <c r="F267" s="161"/>
      <c r="G267" s="160"/>
      <c r="H267" s="160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</row>
    <row r="268" spans="1:26" ht="14.25" customHeight="1" x14ac:dyDescent="0.25">
      <c r="A268" s="160"/>
      <c r="B268" s="160"/>
      <c r="C268" s="160"/>
      <c r="D268" s="161"/>
      <c r="E268" s="160"/>
      <c r="F268" s="161"/>
      <c r="G268" s="160"/>
      <c r="H268" s="160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</row>
    <row r="269" spans="1:26" ht="14.25" customHeight="1" x14ac:dyDescent="0.25">
      <c r="A269" s="160"/>
      <c r="B269" s="160"/>
      <c r="C269" s="160"/>
      <c r="D269" s="161"/>
      <c r="E269" s="160"/>
      <c r="F269" s="161"/>
      <c r="G269" s="160"/>
      <c r="H269" s="160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</row>
    <row r="270" spans="1:26" ht="14.25" customHeight="1" x14ac:dyDescent="0.25">
      <c r="A270" s="160"/>
      <c r="B270" s="160"/>
      <c r="C270" s="160"/>
      <c r="D270" s="161"/>
      <c r="E270" s="160"/>
      <c r="F270" s="161"/>
      <c r="G270" s="160"/>
      <c r="H270" s="160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</row>
    <row r="271" spans="1:26" ht="14.25" customHeight="1" x14ac:dyDescent="0.25">
      <c r="A271" s="160"/>
      <c r="B271" s="160"/>
      <c r="C271" s="160"/>
      <c r="D271" s="161"/>
      <c r="E271" s="160"/>
      <c r="F271" s="161"/>
      <c r="G271" s="160"/>
      <c r="H271" s="160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</row>
    <row r="272" spans="1:26" ht="14.25" customHeight="1" x14ac:dyDescent="0.25">
      <c r="A272" s="160"/>
      <c r="B272" s="160"/>
      <c r="C272" s="160"/>
      <c r="D272" s="161"/>
      <c r="E272" s="160"/>
      <c r="F272" s="161"/>
      <c r="G272" s="160"/>
      <c r="H272" s="160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</row>
    <row r="273" spans="1:26" ht="14.25" customHeight="1" x14ac:dyDescent="0.25">
      <c r="A273" s="160"/>
      <c r="B273" s="160"/>
      <c r="C273" s="160"/>
      <c r="D273" s="161"/>
      <c r="E273" s="160"/>
      <c r="F273" s="161"/>
      <c r="G273" s="160"/>
      <c r="H273" s="160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</row>
    <row r="274" spans="1:26" ht="14.25" customHeight="1" x14ac:dyDescent="0.25">
      <c r="A274" s="160"/>
      <c r="B274" s="160"/>
      <c r="C274" s="160"/>
      <c r="D274" s="161"/>
      <c r="E274" s="160"/>
      <c r="F274" s="161"/>
      <c r="G274" s="160"/>
      <c r="H274" s="160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</row>
    <row r="275" spans="1:26" ht="14.25" customHeight="1" x14ac:dyDescent="0.25">
      <c r="A275" s="160"/>
      <c r="B275" s="160"/>
      <c r="C275" s="160"/>
      <c r="D275" s="161"/>
      <c r="E275" s="160"/>
      <c r="F275" s="161"/>
      <c r="G275" s="160"/>
      <c r="H275" s="160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</row>
    <row r="276" spans="1:26" ht="14.25" customHeight="1" x14ac:dyDescent="0.25">
      <c r="A276" s="160"/>
      <c r="B276" s="160"/>
      <c r="C276" s="160"/>
      <c r="D276" s="161"/>
      <c r="E276" s="160"/>
      <c r="F276" s="161"/>
      <c r="G276" s="160"/>
      <c r="H276" s="160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  <c r="Z276" s="162"/>
    </row>
    <row r="277" spans="1:26" ht="14.25" customHeight="1" x14ac:dyDescent="0.25">
      <c r="A277" s="160"/>
      <c r="B277" s="160"/>
      <c r="C277" s="160"/>
      <c r="D277" s="161"/>
      <c r="E277" s="160"/>
      <c r="F277" s="161"/>
      <c r="G277" s="160"/>
      <c r="H277" s="160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  <c r="Z277" s="162"/>
    </row>
    <row r="278" spans="1:26" ht="15.75" customHeight="1" x14ac:dyDescent="0.25"/>
    <row r="279" spans="1:26" ht="15.75" customHeight="1" x14ac:dyDescent="0.25"/>
    <row r="280" spans="1:26" ht="15.75" customHeight="1" x14ac:dyDescent="0.25"/>
    <row r="281" spans="1:26" ht="15.75" customHeight="1" x14ac:dyDescent="0.25"/>
    <row r="282" spans="1:26" ht="15.75" customHeight="1" x14ac:dyDescent="0.25"/>
    <row r="283" spans="1:26" ht="15.75" customHeight="1" x14ac:dyDescent="0.25"/>
    <row r="284" spans="1:26" ht="15.75" customHeight="1" x14ac:dyDescent="0.25"/>
    <row r="285" spans="1:26" ht="15.75" customHeight="1" x14ac:dyDescent="0.25"/>
    <row r="286" spans="1:26" ht="15.75" customHeight="1" x14ac:dyDescent="0.25"/>
    <row r="287" spans="1:26" ht="15.75" customHeight="1" x14ac:dyDescent="0.25"/>
    <row r="288" spans="1:26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</sheetData>
  <mergeCells count="12">
    <mergeCell ref="B18:C18"/>
    <mergeCell ref="B21:D21"/>
    <mergeCell ref="E21:J21"/>
    <mergeCell ref="B75:C75"/>
    <mergeCell ref="B8:J8"/>
    <mergeCell ref="E10:J10"/>
    <mergeCell ref="B10:D10"/>
    <mergeCell ref="H2:J2"/>
    <mergeCell ref="H3:J3"/>
    <mergeCell ref="B5:J5"/>
    <mergeCell ref="B6:J6"/>
    <mergeCell ref="B7:J7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57"/>
  <sheetViews>
    <sheetView tabSelected="1" topLeftCell="O1" workbookViewId="0">
      <selection activeCell="P4" sqref="P4"/>
    </sheetView>
  </sheetViews>
  <sheetFormatPr defaultColWidth="12.59765625" defaultRowHeight="15" customHeight="1" x14ac:dyDescent="0.25"/>
  <cols>
    <col min="1" max="1" width="9.59765625" customWidth="1"/>
    <col min="2" max="2" width="6.5" customWidth="1"/>
    <col min="3" max="3" width="29.5" customWidth="1"/>
    <col min="4" max="4" width="9.3984375" customWidth="1"/>
    <col min="5" max="5" width="10.59765625" customWidth="1"/>
    <col min="6" max="6" width="14.19921875" customWidth="1"/>
    <col min="7" max="7" width="13.5" customWidth="1"/>
    <col min="8" max="8" width="10.59765625" customWidth="1"/>
    <col min="9" max="9" width="14.19921875" customWidth="1"/>
    <col min="10" max="10" width="13.5" customWidth="1"/>
    <col min="11" max="11" width="10.59765625" customWidth="1"/>
    <col min="12" max="12" width="14.19921875" customWidth="1"/>
    <col min="13" max="13" width="13.5" customWidth="1"/>
    <col min="14" max="14" width="10.59765625" customWidth="1"/>
    <col min="15" max="15" width="14.19921875" customWidth="1"/>
    <col min="16" max="19" width="13.5" customWidth="1"/>
    <col min="20" max="20" width="22.09765625" customWidth="1"/>
    <col min="21" max="38" width="5" customWidth="1"/>
  </cols>
  <sheetData>
    <row r="1" spans="1:38" ht="14.4" x14ac:dyDescent="0.3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 x14ac:dyDescent="0.3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205" t="s">
        <v>442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 x14ac:dyDescent="0.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 x14ac:dyDescent="0.3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205" t="s">
        <v>443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 x14ac:dyDescent="0.3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 x14ac:dyDescent="0.3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 x14ac:dyDescent="0.3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 x14ac:dyDescent="0.3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 x14ac:dyDescent="0.3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 x14ac:dyDescent="0.3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 x14ac:dyDescent="0.3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5">
      <c r="A12" s="242" t="s">
        <v>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5">
      <c r="A13" s="243" t="s">
        <v>2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4" x14ac:dyDescent="0.3">
      <c r="A15" s="244" t="s">
        <v>448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 x14ac:dyDescent="0.3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3">
      <c r="A17" s="245" t="s">
        <v>3</v>
      </c>
      <c r="B17" s="247" t="s">
        <v>4</v>
      </c>
      <c r="C17" s="247" t="s">
        <v>5</v>
      </c>
      <c r="D17" s="249" t="s">
        <v>6</v>
      </c>
      <c r="E17" s="221" t="s">
        <v>7</v>
      </c>
      <c r="F17" s="222"/>
      <c r="G17" s="223"/>
      <c r="H17" s="221" t="s">
        <v>8</v>
      </c>
      <c r="I17" s="222"/>
      <c r="J17" s="223"/>
      <c r="K17" s="221" t="s">
        <v>9</v>
      </c>
      <c r="L17" s="222"/>
      <c r="M17" s="223"/>
      <c r="N17" s="221" t="s">
        <v>10</v>
      </c>
      <c r="O17" s="222"/>
      <c r="P17" s="223"/>
      <c r="Q17" s="239" t="s">
        <v>11</v>
      </c>
      <c r="R17" s="222"/>
      <c r="S17" s="223"/>
      <c r="T17" s="240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3">
      <c r="A18" s="246"/>
      <c r="B18" s="248"/>
      <c r="C18" s="248"/>
      <c r="D18" s="250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4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 x14ac:dyDescent="0.3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5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thickBot="1" x14ac:dyDescent="0.3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>
        <v>1</v>
      </c>
      <c r="L21" s="39">
        <v>935384.84</v>
      </c>
      <c r="M21" s="40">
        <v>935384.84</v>
      </c>
      <c r="N21" s="38">
        <v>1</v>
      </c>
      <c r="O21" s="39">
        <v>935384.84</v>
      </c>
      <c r="P21" s="40">
        <v>935384.84</v>
      </c>
      <c r="Q21" s="40">
        <f>G21+M21</f>
        <v>935384.84</v>
      </c>
      <c r="R21" s="40">
        <v>935384.84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3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935384.84</v>
      </c>
      <c r="N22" s="46"/>
      <c r="O22" s="47"/>
      <c r="P22" s="48">
        <f t="shared" ref="P22:S22" si="0">SUM(P21)</f>
        <v>935384.84</v>
      </c>
      <c r="Q22" s="48">
        <f t="shared" si="0"/>
        <v>935384.84</v>
      </c>
      <c r="R22" s="48">
        <f t="shared" si="0"/>
        <v>935384.84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5">
      <c r="A23" s="224"/>
      <c r="B23" s="207"/>
      <c r="C23" s="207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5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5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5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SUM(G27:G45)</f>
        <v>0</v>
      </c>
      <c r="H26" s="74"/>
      <c r="I26" s="75"/>
      <c r="J26" s="76">
        <f>SUM(J27:J45)</f>
        <v>0</v>
      </c>
      <c r="K26" s="74"/>
      <c r="L26" s="75"/>
      <c r="M26" s="76">
        <f>SUM(M27:M45)</f>
        <v>439672</v>
      </c>
      <c r="N26" s="74"/>
      <c r="O26" s="75"/>
      <c r="P26" s="76">
        <f t="shared" ref="P26:S26" si="1">SUM(P27:P45)</f>
        <v>439672</v>
      </c>
      <c r="Q26" s="76">
        <f t="shared" si="1"/>
        <v>439672</v>
      </c>
      <c r="R26" s="76">
        <f t="shared" si="1"/>
        <v>439672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5">
      <c r="A27" s="78" t="s">
        <v>37</v>
      </c>
      <c r="B27" s="79" t="s">
        <v>38</v>
      </c>
      <c r="C27" s="177" t="s">
        <v>162</v>
      </c>
      <c r="D27" s="81" t="s">
        <v>40</v>
      </c>
      <c r="E27" s="82"/>
      <c r="F27" s="83"/>
      <c r="G27" s="84">
        <f t="shared" ref="G27:G45" si="2">E27*F27</f>
        <v>0</v>
      </c>
      <c r="H27" s="82"/>
      <c r="I27" s="83"/>
      <c r="J27" s="84">
        <f t="shared" ref="J27:J45" si="3">H27*I27</f>
        <v>0</v>
      </c>
      <c r="K27" s="82">
        <v>2</v>
      </c>
      <c r="L27" s="83">
        <v>13772</v>
      </c>
      <c r="M27" s="84">
        <f t="shared" ref="M27:M45" si="4">K27*L27</f>
        <v>27544</v>
      </c>
      <c r="N27" s="82">
        <v>2</v>
      </c>
      <c r="O27" s="83">
        <v>13772</v>
      </c>
      <c r="P27" s="84">
        <f t="shared" ref="P27:P45" si="5">N27*O27</f>
        <v>27544</v>
      </c>
      <c r="Q27" s="84">
        <f t="shared" ref="Q27:Q45" si="6">G27+M27</f>
        <v>27544</v>
      </c>
      <c r="R27" s="84">
        <f t="shared" ref="R27:R45" si="7">J27+P27</f>
        <v>27544</v>
      </c>
      <c r="S27" s="84">
        <f t="shared" ref="S27:S45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5">
      <c r="A28" s="86" t="s">
        <v>37</v>
      </c>
      <c r="B28" s="87" t="s">
        <v>41</v>
      </c>
      <c r="C28" s="178" t="s">
        <v>163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>
        <v>4</v>
      </c>
      <c r="L28" s="83">
        <v>14169</v>
      </c>
      <c r="M28" s="84">
        <f t="shared" si="4"/>
        <v>56676</v>
      </c>
      <c r="N28" s="82">
        <v>4</v>
      </c>
      <c r="O28" s="83">
        <v>14169</v>
      </c>
      <c r="P28" s="84">
        <f t="shared" si="5"/>
        <v>56676</v>
      </c>
      <c r="Q28" s="84">
        <f t="shared" si="6"/>
        <v>56676</v>
      </c>
      <c r="R28" s="84">
        <f t="shared" si="7"/>
        <v>56676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5">
      <c r="A29" s="86" t="s">
        <v>37</v>
      </c>
      <c r="B29" s="89" t="s">
        <v>42</v>
      </c>
      <c r="C29" s="179" t="s">
        <v>164</v>
      </c>
      <c r="D29" s="81" t="s">
        <v>40</v>
      </c>
      <c r="E29" s="92"/>
      <c r="F29" s="176"/>
      <c r="G29" s="84">
        <f t="shared" si="2"/>
        <v>0</v>
      </c>
      <c r="H29" s="92"/>
      <c r="I29" s="176"/>
      <c r="J29" s="84">
        <f t="shared" si="3"/>
        <v>0</v>
      </c>
      <c r="K29" s="92">
        <v>4</v>
      </c>
      <c r="L29" s="176">
        <v>13772</v>
      </c>
      <c r="M29" s="84">
        <f t="shared" si="4"/>
        <v>55088</v>
      </c>
      <c r="N29" s="92">
        <v>4</v>
      </c>
      <c r="O29" s="176">
        <v>13772</v>
      </c>
      <c r="P29" s="84">
        <f t="shared" si="5"/>
        <v>55088</v>
      </c>
      <c r="Q29" s="84">
        <f t="shared" si="6"/>
        <v>55088</v>
      </c>
      <c r="R29" s="84">
        <f t="shared" si="7"/>
        <v>55088</v>
      </c>
      <c r="S29" s="8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5">
      <c r="A30" s="86" t="s">
        <v>37</v>
      </c>
      <c r="B30" s="89" t="s">
        <v>146</v>
      </c>
      <c r="C30" s="177" t="s">
        <v>165</v>
      </c>
      <c r="D30" s="81" t="s">
        <v>40</v>
      </c>
      <c r="E30" s="92"/>
      <c r="F30" s="176"/>
      <c r="G30" s="84">
        <f t="shared" si="2"/>
        <v>0</v>
      </c>
      <c r="H30" s="92"/>
      <c r="I30" s="176"/>
      <c r="J30" s="84">
        <f t="shared" si="3"/>
        <v>0</v>
      </c>
      <c r="K30" s="92">
        <v>4</v>
      </c>
      <c r="L30" s="176">
        <v>12395</v>
      </c>
      <c r="M30" s="84">
        <f t="shared" si="4"/>
        <v>49580</v>
      </c>
      <c r="N30" s="92">
        <v>4</v>
      </c>
      <c r="O30" s="176">
        <v>12395</v>
      </c>
      <c r="P30" s="84">
        <f t="shared" si="5"/>
        <v>49580</v>
      </c>
      <c r="Q30" s="84">
        <f t="shared" si="6"/>
        <v>49580</v>
      </c>
      <c r="R30" s="84">
        <f t="shared" si="7"/>
        <v>49580</v>
      </c>
      <c r="S30" s="84">
        <f t="shared" si="8"/>
        <v>0</v>
      </c>
      <c r="T30" s="9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 x14ac:dyDescent="0.25">
      <c r="A31" s="86" t="s">
        <v>37</v>
      </c>
      <c r="B31" s="89" t="s">
        <v>147</v>
      </c>
      <c r="C31" s="179" t="s">
        <v>166</v>
      </c>
      <c r="D31" s="81" t="s">
        <v>40</v>
      </c>
      <c r="E31" s="92"/>
      <c r="F31" s="176"/>
      <c r="G31" s="84">
        <f t="shared" si="2"/>
        <v>0</v>
      </c>
      <c r="H31" s="92"/>
      <c r="I31" s="176"/>
      <c r="J31" s="84">
        <f t="shared" si="3"/>
        <v>0</v>
      </c>
      <c r="K31" s="92">
        <v>4</v>
      </c>
      <c r="L31" s="176">
        <v>7652</v>
      </c>
      <c r="M31" s="84">
        <f t="shared" si="4"/>
        <v>30608</v>
      </c>
      <c r="N31" s="92">
        <v>4</v>
      </c>
      <c r="O31" s="176">
        <v>7652</v>
      </c>
      <c r="P31" s="84">
        <f t="shared" si="5"/>
        <v>30608</v>
      </c>
      <c r="Q31" s="84">
        <f t="shared" si="6"/>
        <v>30608</v>
      </c>
      <c r="R31" s="84">
        <f t="shared" si="7"/>
        <v>30608</v>
      </c>
      <c r="S31" s="84">
        <f t="shared" si="8"/>
        <v>0</v>
      </c>
      <c r="T31" s="95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 x14ac:dyDescent="0.25">
      <c r="A32" s="86" t="s">
        <v>37</v>
      </c>
      <c r="B32" s="89" t="s">
        <v>148</v>
      </c>
      <c r="C32" s="177" t="s">
        <v>167</v>
      </c>
      <c r="D32" s="81" t="s">
        <v>40</v>
      </c>
      <c r="E32" s="92"/>
      <c r="F32" s="176"/>
      <c r="G32" s="84">
        <f t="shared" si="2"/>
        <v>0</v>
      </c>
      <c r="H32" s="92"/>
      <c r="I32" s="176"/>
      <c r="J32" s="84">
        <f t="shared" si="3"/>
        <v>0</v>
      </c>
      <c r="K32" s="92">
        <v>4</v>
      </c>
      <c r="L32" s="176">
        <v>7652</v>
      </c>
      <c r="M32" s="84">
        <f t="shared" si="4"/>
        <v>30608</v>
      </c>
      <c r="N32" s="92">
        <v>4</v>
      </c>
      <c r="O32" s="176">
        <v>7652</v>
      </c>
      <c r="P32" s="84">
        <f t="shared" si="5"/>
        <v>30608</v>
      </c>
      <c r="Q32" s="84">
        <f t="shared" si="6"/>
        <v>30608</v>
      </c>
      <c r="R32" s="84">
        <f t="shared" si="7"/>
        <v>30608</v>
      </c>
      <c r="S32" s="84">
        <f t="shared" si="8"/>
        <v>0</v>
      </c>
      <c r="T32" s="95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30" customHeight="1" x14ac:dyDescent="0.25">
      <c r="A33" s="86" t="s">
        <v>37</v>
      </c>
      <c r="B33" s="89" t="s">
        <v>149</v>
      </c>
      <c r="C33" s="177" t="s">
        <v>168</v>
      </c>
      <c r="D33" s="81" t="s">
        <v>40</v>
      </c>
      <c r="E33" s="92"/>
      <c r="F33" s="176"/>
      <c r="G33" s="84">
        <f t="shared" si="2"/>
        <v>0</v>
      </c>
      <c r="H33" s="92"/>
      <c r="I33" s="176"/>
      <c r="J33" s="84">
        <f t="shared" si="3"/>
        <v>0</v>
      </c>
      <c r="K33" s="92">
        <v>1</v>
      </c>
      <c r="L33" s="176">
        <v>13494</v>
      </c>
      <c r="M33" s="84">
        <f t="shared" si="4"/>
        <v>13494</v>
      </c>
      <c r="N33" s="92">
        <v>1</v>
      </c>
      <c r="O33" s="176">
        <v>13494</v>
      </c>
      <c r="P33" s="84">
        <f t="shared" si="5"/>
        <v>13494</v>
      </c>
      <c r="Q33" s="84">
        <f t="shared" si="6"/>
        <v>13494</v>
      </c>
      <c r="R33" s="84">
        <f t="shared" si="7"/>
        <v>13494</v>
      </c>
      <c r="S33" s="84">
        <f t="shared" si="8"/>
        <v>0</v>
      </c>
      <c r="T33" s="9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30" customHeight="1" x14ac:dyDescent="0.25">
      <c r="A34" s="86" t="s">
        <v>37</v>
      </c>
      <c r="B34" s="89" t="s">
        <v>150</v>
      </c>
      <c r="C34" s="177" t="s">
        <v>169</v>
      </c>
      <c r="D34" s="81" t="s">
        <v>40</v>
      </c>
      <c r="E34" s="92"/>
      <c r="F34" s="176"/>
      <c r="G34" s="84">
        <f t="shared" si="2"/>
        <v>0</v>
      </c>
      <c r="H34" s="92"/>
      <c r="I34" s="176"/>
      <c r="J34" s="84">
        <f t="shared" si="3"/>
        <v>0</v>
      </c>
      <c r="K34" s="92">
        <v>1</v>
      </c>
      <c r="L34" s="176">
        <v>11730</v>
      </c>
      <c r="M34" s="84">
        <f t="shared" si="4"/>
        <v>11730</v>
      </c>
      <c r="N34" s="92">
        <v>1</v>
      </c>
      <c r="O34" s="176">
        <v>11730</v>
      </c>
      <c r="P34" s="84">
        <f t="shared" si="5"/>
        <v>11730</v>
      </c>
      <c r="Q34" s="84">
        <f t="shared" si="6"/>
        <v>11730</v>
      </c>
      <c r="R34" s="84">
        <f t="shared" si="7"/>
        <v>11730</v>
      </c>
      <c r="S34" s="84">
        <f t="shared" si="8"/>
        <v>0</v>
      </c>
      <c r="T34" s="95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30" customHeight="1" x14ac:dyDescent="0.25">
      <c r="A35" s="86" t="s">
        <v>37</v>
      </c>
      <c r="B35" s="89" t="s">
        <v>151</v>
      </c>
      <c r="C35" s="177" t="s">
        <v>170</v>
      </c>
      <c r="D35" s="81" t="s">
        <v>40</v>
      </c>
      <c r="E35" s="92"/>
      <c r="F35" s="176"/>
      <c r="G35" s="84">
        <f t="shared" si="2"/>
        <v>0</v>
      </c>
      <c r="H35" s="92"/>
      <c r="I35" s="176"/>
      <c r="J35" s="84">
        <f t="shared" si="3"/>
        <v>0</v>
      </c>
      <c r="K35" s="92">
        <v>1</v>
      </c>
      <c r="L35" s="176">
        <v>11730</v>
      </c>
      <c r="M35" s="84">
        <f t="shared" si="4"/>
        <v>11730</v>
      </c>
      <c r="N35" s="92">
        <v>1</v>
      </c>
      <c r="O35" s="176">
        <v>11730</v>
      </c>
      <c r="P35" s="84">
        <f t="shared" si="5"/>
        <v>11730</v>
      </c>
      <c r="Q35" s="84">
        <f t="shared" si="6"/>
        <v>11730</v>
      </c>
      <c r="R35" s="84">
        <f t="shared" si="7"/>
        <v>11730</v>
      </c>
      <c r="S35" s="84">
        <f t="shared" si="8"/>
        <v>0</v>
      </c>
      <c r="T35" s="9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30" customHeight="1" x14ac:dyDescent="0.25">
      <c r="A36" s="86" t="s">
        <v>37</v>
      </c>
      <c r="B36" s="89" t="s">
        <v>152</v>
      </c>
      <c r="C36" s="177" t="s">
        <v>171</v>
      </c>
      <c r="D36" s="81" t="s">
        <v>40</v>
      </c>
      <c r="E36" s="92"/>
      <c r="F36" s="176"/>
      <c r="G36" s="84">
        <f t="shared" si="2"/>
        <v>0</v>
      </c>
      <c r="H36" s="92"/>
      <c r="I36" s="176"/>
      <c r="J36" s="84">
        <f t="shared" si="3"/>
        <v>0</v>
      </c>
      <c r="K36" s="92">
        <v>1</v>
      </c>
      <c r="L36" s="176">
        <v>11730</v>
      </c>
      <c r="M36" s="84">
        <f t="shared" si="4"/>
        <v>11730</v>
      </c>
      <c r="N36" s="92">
        <v>1</v>
      </c>
      <c r="O36" s="176">
        <v>11730</v>
      </c>
      <c r="P36" s="84">
        <f t="shared" si="5"/>
        <v>11730</v>
      </c>
      <c r="Q36" s="84">
        <f t="shared" si="6"/>
        <v>11730</v>
      </c>
      <c r="R36" s="84">
        <f t="shared" si="7"/>
        <v>11730</v>
      </c>
      <c r="S36" s="84">
        <f t="shared" si="8"/>
        <v>0</v>
      </c>
      <c r="T36" s="95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30" customHeight="1" x14ac:dyDescent="0.25">
      <c r="A37" s="86" t="s">
        <v>37</v>
      </c>
      <c r="B37" s="89" t="s">
        <v>153</v>
      </c>
      <c r="C37" s="177" t="s">
        <v>172</v>
      </c>
      <c r="D37" s="81" t="s">
        <v>40</v>
      </c>
      <c r="E37" s="92"/>
      <c r="F37" s="176"/>
      <c r="G37" s="84">
        <f t="shared" si="2"/>
        <v>0</v>
      </c>
      <c r="H37" s="92"/>
      <c r="I37" s="176"/>
      <c r="J37" s="84">
        <f t="shared" si="3"/>
        <v>0</v>
      </c>
      <c r="K37" s="92">
        <v>2</v>
      </c>
      <c r="L37" s="176">
        <v>10174</v>
      </c>
      <c r="M37" s="84">
        <f t="shared" si="4"/>
        <v>20348</v>
      </c>
      <c r="N37" s="92">
        <v>2</v>
      </c>
      <c r="O37" s="176">
        <v>10174</v>
      </c>
      <c r="P37" s="84">
        <f t="shared" si="5"/>
        <v>20348</v>
      </c>
      <c r="Q37" s="84">
        <f t="shared" si="6"/>
        <v>20348</v>
      </c>
      <c r="R37" s="84">
        <f t="shared" si="7"/>
        <v>20348</v>
      </c>
      <c r="S37" s="84">
        <f t="shared" si="8"/>
        <v>0</v>
      </c>
      <c r="T37" s="95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30" customHeight="1" x14ac:dyDescent="0.25">
      <c r="A38" s="86" t="s">
        <v>37</v>
      </c>
      <c r="B38" s="89" t="s">
        <v>154</v>
      </c>
      <c r="C38" s="177" t="s">
        <v>173</v>
      </c>
      <c r="D38" s="81" t="s">
        <v>40</v>
      </c>
      <c r="E38" s="92"/>
      <c r="F38" s="176"/>
      <c r="G38" s="84">
        <f t="shared" si="2"/>
        <v>0</v>
      </c>
      <c r="H38" s="92"/>
      <c r="I38" s="176"/>
      <c r="J38" s="84">
        <f t="shared" si="3"/>
        <v>0</v>
      </c>
      <c r="K38" s="92">
        <v>2</v>
      </c>
      <c r="L38" s="176">
        <v>10174</v>
      </c>
      <c r="M38" s="84">
        <f t="shared" si="4"/>
        <v>20348</v>
      </c>
      <c r="N38" s="92">
        <v>2</v>
      </c>
      <c r="O38" s="176">
        <v>10174</v>
      </c>
      <c r="P38" s="84">
        <f t="shared" si="5"/>
        <v>20348</v>
      </c>
      <c r="Q38" s="84">
        <f t="shared" si="6"/>
        <v>20348</v>
      </c>
      <c r="R38" s="84">
        <f t="shared" si="7"/>
        <v>20348</v>
      </c>
      <c r="S38" s="84">
        <f t="shared" si="8"/>
        <v>0</v>
      </c>
      <c r="T38" s="95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30" customHeight="1" x14ac:dyDescent="0.25">
      <c r="A39" s="86" t="s">
        <v>37</v>
      </c>
      <c r="B39" s="89" t="s">
        <v>155</v>
      </c>
      <c r="C39" s="177" t="s">
        <v>174</v>
      </c>
      <c r="D39" s="81" t="s">
        <v>40</v>
      </c>
      <c r="E39" s="92"/>
      <c r="F39" s="176"/>
      <c r="G39" s="84">
        <f t="shared" si="2"/>
        <v>0</v>
      </c>
      <c r="H39" s="92"/>
      <c r="I39" s="176"/>
      <c r="J39" s="84">
        <f t="shared" si="3"/>
        <v>0</v>
      </c>
      <c r="K39" s="92">
        <v>1</v>
      </c>
      <c r="L39" s="176">
        <v>13494</v>
      </c>
      <c r="M39" s="84">
        <f t="shared" si="4"/>
        <v>13494</v>
      </c>
      <c r="N39" s="92">
        <v>1</v>
      </c>
      <c r="O39" s="176">
        <v>13494</v>
      </c>
      <c r="P39" s="84">
        <f t="shared" si="5"/>
        <v>13494</v>
      </c>
      <c r="Q39" s="84">
        <f t="shared" si="6"/>
        <v>13494</v>
      </c>
      <c r="R39" s="84">
        <f t="shared" si="7"/>
        <v>13494</v>
      </c>
      <c r="S39" s="84">
        <f t="shared" si="8"/>
        <v>0</v>
      </c>
      <c r="T39" s="95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30" customHeight="1" x14ac:dyDescent="0.25">
      <c r="A40" s="86" t="s">
        <v>37</v>
      </c>
      <c r="B40" s="89" t="s">
        <v>156</v>
      </c>
      <c r="C40" s="177" t="s">
        <v>175</v>
      </c>
      <c r="D40" s="81" t="s">
        <v>40</v>
      </c>
      <c r="E40" s="92"/>
      <c r="F40" s="176"/>
      <c r="G40" s="84">
        <f t="shared" si="2"/>
        <v>0</v>
      </c>
      <c r="H40" s="92"/>
      <c r="I40" s="176"/>
      <c r="J40" s="84">
        <f t="shared" si="3"/>
        <v>0</v>
      </c>
      <c r="K40" s="92">
        <v>1</v>
      </c>
      <c r="L40" s="176">
        <v>13494</v>
      </c>
      <c r="M40" s="84">
        <f t="shared" si="4"/>
        <v>13494</v>
      </c>
      <c r="N40" s="92">
        <v>1</v>
      </c>
      <c r="O40" s="176">
        <v>13494</v>
      </c>
      <c r="P40" s="84">
        <f t="shared" si="5"/>
        <v>13494</v>
      </c>
      <c r="Q40" s="84">
        <f t="shared" si="6"/>
        <v>13494</v>
      </c>
      <c r="R40" s="84">
        <f t="shared" si="7"/>
        <v>13494</v>
      </c>
      <c r="S40" s="84">
        <f t="shared" si="8"/>
        <v>0</v>
      </c>
      <c r="T40" s="9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25">
      <c r="A41" s="86" t="s">
        <v>37</v>
      </c>
      <c r="B41" s="89" t="s">
        <v>157</v>
      </c>
      <c r="C41" s="177" t="s">
        <v>176</v>
      </c>
      <c r="D41" s="81" t="s">
        <v>40</v>
      </c>
      <c r="E41" s="92"/>
      <c r="F41" s="176"/>
      <c r="G41" s="84">
        <f t="shared" si="2"/>
        <v>0</v>
      </c>
      <c r="H41" s="92"/>
      <c r="I41" s="176"/>
      <c r="J41" s="84">
        <f t="shared" si="3"/>
        <v>0</v>
      </c>
      <c r="K41" s="92">
        <v>1</v>
      </c>
      <c r="L41" s="176">
        <v>7652</v>
      </c>
      <c r="M41" s="84">
        <f t="shared" si="4"/>
        <v>7652</v>
      </c>
      <c r="N41" s="92">
        <v>1</v>
      </c>
      <c r="O41" s="176">
        <v>7652</v>
      </c>
      <c r="P41" s="84">
        <f t="shared" si="5"/>
        <v>7652</v>
      </c>
      <c r="Q41" s="84">
        <f t="shared" si="6"/>
        <v>7652</v>
      </c>
      <c r="R41" s="84">
        <f t="shared" si="7"/>
        <v>7652</v>
      </c>
      <c r="S41" s="84">
        <f t="shared" si="8"/>
        <v>0</v>
      </c>
      <c r="T41" s="9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5">
      <c r="A42" s="86" t="s">
        <v>37</v>
      </c>
      <c r="B42" s="89" t="s">
        <v>158</v>
      </c>
      <c r="C42" s="177" t="s">
        <v>177</v>
      </c>
      <c r="D42" s="81" t="s">
        <v>40</v>
      </c>
      <c r="E42" s="92"/>
      <c r="F42" s="176"/>
      <c r="G42" s="84">
        <f t="shared" si="2"/>
        <v>0</v>
      </c>
      <c r="H42" s="92"/>
      <c r="I42" s="176"/>
      <c r="J42" s="84">
        <f t="shared" si="3"/>
        <v>0</v>
      </c>
      <c r="K42" s="92">
        <v>2</v>
      </c>
      <c r="L42" s="176">
        <v>13772</v>
      </c>
      <c r="M42" s="84">
        <f t="shared" si="4"/>
        <v>27544</v>
      </c>
      <c r="N42" s="92">
        <v>2</v>
      </c>
      <c r="O42" s="176">
        <v>13772</v>
      </c>
      <c r="P42" s="84">
        <f t="shared" si="5"/>
        <v>27544</v>
      </c>
      <c r="Q42" s="84">
        <f t="shared" si="6"/>
        <v>27544</v>
      </c>
      <c r="R42" s="84">
        <f t="shared" si="7"/>
        <v>27544</v>
      </c>
      <c r="S42" s="84">
        <f t="shared" si="8"/>
        <v>0</v>
      </c>
      <c r="T42" s="9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5">
      <c r="A43" s="86" t="s">
        <v>37</v>
      </c>
      <c r="B43" s="89" t="s">
        <v>159</v>
      </c>
      <c r="C43" s="177" t="s">
        <v>178</v>
      </c>
      <c r="D43" s="81" t="s">
        <v>40</v>
      </c>
      <c r="E43" s="92"/>
      <c r="F43" s="176"/>
      <c r="G43" s="84">
        <f t="shared" si="2"/>
        <v>0</v>
      </c>
      <c r="H43" s="92"/>
      <c r="I43" s="176"/>
      <c r="J43" s="84">
        <f t="shared" si="3"/>
        <v>0</v>
      </c>
      <c r="K43" s="92">
        <v>1</v>
      </c>
      <c r="L43" s="176">
        <v>11730</v>
      </c>
      <c r="M43" s="84">
        <f t="shared" si="4"/>
        <v>11730</v>
      </c>
      <c r="N43" s="92">
        <v>1</v>
      </c>
      <c r="O43" s="176">
        <v>11730</v>
      </c>
      <c r="P43" s="84">
        <f t="shared" si="5"/>
        <v>11730</v>
      </c>
      <c r="Q43" s="84">
        <f t="shared" si="6"/>
        <v>11730</v>
      </c>
      <c r="R43" s="84">
        <f t="shared" si="7"/>
        <v>11730</v>
      </c>
      <c r="S43" s="84">
        <f t="shared" si="8"/>
        <v>0</v>
      </c>
      <c r="T43" s="9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 x14ac:dyDescent="0.25">
      <c r="A44" s="86" t="s">
        <v>37</v>
      </c>
      <c r="B44" s="89" t="s">
        <v>160</v>
      </c>
      <c r="C44" s="180" t="s">
        <v>179</v>
      </c>
      <c r="D44" s="81" t="s">
        <v>40</v>
      </c>
      <c r="E44" s="92"/>
      <c r="F44" s="176"/>
      <c r="G44" s="84">
        <f t="shared" si="2"/>
        <v>0</v>
      </c>
      <c r="H44" s="92"/>
      <c r="I44" s="176"/>
      <c r="J44" s="84">
        <f t="shared" si="3"/>
        <v>0</v>
      </c>
      <c r="K44" s="92">
        <v>1</v>
      </c>
      <c r="L44" s="176">
        <v>11730</v>
      </c>
      <c r="M44" s="84">
        <f t="shared" si="4"/>
        <v>11730</v>
      </c>
      <c r="N44" s="92">
        <v>1</v>
      </c>
      <c r="O44" s="176">
        <v>11730</v>
      </c>
      <c r="P44" s="84">
        <f t="shared" si="5"/>
        <v>11730</v>
      </c>
      <c r="Q44" s="84">
        <f t="shared" si="6"/>
        <v>11730</v>
      </c>
      <c r="R44" s="84">
        <f t="shared" si="7"/>
        <v>11730</v>
      </c>
      <c r="S44" s="84">
        <f t="shared" si="8"/>
        <v>0</v>
      </c>
      <c r="T44" s="9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5">
      <c r="A45" s="86" t="s">
        <v>37</v>
      </c>
      <c r="B45" s="89" t="s">
        <v>161</v>
      </c>
      <c r="C45" s="179" t="s">
        <v>180</v>
      </c>
      <c r="D45" s="81" t="s">
        <v>40</v>
      </c>
      <c r="E45" s="92"/>
      <c r="F45" s="93"/>
      <c r="G45" s="94">
        <f t="shared" si="2"/>
        <v>0</v>
      </c>
      <c r="H45" s="92"/>
      <c r="I45" s="93"/>
      <c r="J45" s="94">
        <f t="shared" si="3"/>
        <v>0</v>
      </c>
      <c r="K45" s="92">
        <v>2</v>
      </c>
      <c r="L45" s="93">
        <v>7272</v>
      </c>
      <c r="M45" s="94">
        <f t="shared" si="4"/>
        <v>14544</v>
      </c>
      <c r="N45" s="92">
        <v>2</v>
      </c>
      <c r="O45" s="93">
        <v>7272</v>
      </c>
      <c r="P45" s="94">
        <f t="shared" si="5"/>
        <v>14544</v>
      </c>
      <c r="Q45" s="94">
        <f t="shared" si="6"/>
        <v>14544</v>
      </c>
      <c r="R45" s="94">
        <f t="shared" si="7"/>
        <v>14544</v>
      </c>
      <c r="S45" s="94">
        <f t="shared" si="8"/>
        <v>0</v>
      </c>
      <c r="T45" s="9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5">
      <c r="A46" s="71" t="s">
        <v>34</v>
      </c>
      <c r="B46" s="72" t="s">
        <v>43</v>
      </c>
      <c r="C46" s="71" t="s">
        <v>44</v>
      </c>
      <c r="D46" s="73"/>
      <c r="E46" s="74"/>
      <c r="F46" s="75"/>
      <c r="G46" s="76"/>
      <c r="H46" s="74"/>
      <c r="I46" s="75"/>
      <c r="J46" s="76"/>
      <c r="K46" s="74"/>
      <c r="L46" s="75"/>
      <c r="M46" s="76">
        <f>SUM(M47:M49)</f>
        <v>0</v>
      </c>
      <c r="N46" s="74"/>
      <c r="O46" s="75"/>
      <c r="P46" s="76">
        <f t="shared" ref="P46:S46" si="9">SUM(P47:P49)</f>
        <v>0</v>
      </c>
      <c r="Q46" s="76">
        <f t="shared" si="9"/>
        <v>0</v>
      </c>
      <c r="R46" s="76">
        <f t="shared" si="9"/>
        <v>0</v>
      </c>
      <c r="S46" s="76">
        <f t="shared" si="9"/>
        <v>0</v>
      </c>
      <c r="T46" s="7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30" customHeight="1" x14ac:dyDescent="0.25">
      <c r="A47" s="78" t="s">
        <v>37</v>
      </c>
      <c r="B47" s="79" t="s">
        <v>45</v>
      </c>
      <c r="C47" s="80" t="s">
        <v>39</v>
      </c>
      <c r="D47" s="81"/>
      <c r="E47" s="225" t="s">
        <v>46</v>
      </c>
      <c r="F47" s="207"/>
      <c r="G47" s="226"/>
      <c r="H47" s="225" t="s">
        <v>46</v>
      </c>
      <c r="I47" s="207"/>
      <c r="J47" s="226"/>
      <c r="K47" s="82"/>
      <c r="L47" s="83"/>
      <c r="M47" s="84">
        <f t="shared" ref="M47:M49" si="10">K47*L47</f>
        <v>0</v>
      </c>
      <c r="N47" s="82"/>
      <c r="O47" s="83"/>
      <c r="P47" s="84">
        <f t="shared" ref="P47:P49" si="11">N47*O47</f>
        <v>0</v>
      </c>
      <c r="Q47" s="84">
        <f t="shared" ref="Q47:Q49" si="12">G47+M47</f>
        <v>0</v>
      </c>
      <c r="R47" s="84">
        <f t="shared" ref="R47:R49" si="13">J47+P47</f>
        <v>0</v>
      </c>
      <c r="S47" s="84">
        <f t="shared" ref="S47:S49" si="14">Q47-R47</f>
        <v>0</v>
      </c>
      <c r="T47" s="85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25">
      <c r="A48" s="86" t="s">
        <v>37</v>
      </c>
      <c r="B48" s="87" t="s">
        <v>47</v>
      </c>
      <c r="C48" s="80" t="s">
        <v>39</v>
      </c>
      <c r="D48" s="81"/>
      <c r="E48" s="227"/>
      <c r="F48" s="207"/>
      <c r="G48" s="226"/>
      <c r="H48" s="227"/>
      <c r="I48" s="207"/>
      <c r="J48" s="226"/>
      <c r="K48" s="82"/>
      <c r="L48" s="83"/>
      <c r="M48" s="84">
        <f t="shared" si="10"/>
        <v>0</v>
      </c>
      <c r="N48" s="82"/>
      <c r="O48" s="83"/>
      <c r="P48" s="84">
        <f t="shared" si="11"/>
        <v>0</v>
      </c>
      <c r="Q48" s="84">
        <f t="shared" si="12"/>
        <v>0</v>
      </c>
      <c r="R48" s="84">
        <f t="shared" si="13"/>
        <v>0</v>
      </c>
      <c r="S48" s="84">
        <f t="shared" si="14"/>
        <v>0</v>
      </c>
      <c r="T48" s="85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0" customHeight="1" x14ac:dyDescent="0.25">
      <c r="A49" s="88" t="s">
        <v>37</v>
      </c>
      <c r="B49" s="89" t="s">
        <v>48</v>
      </c>
      <c r="C49" s="90" t="s">
        <v>39</v>
      </c>
      <c r="D49" s="91"/>
      <c r="E49" s="227"/>
      <c r="F49" s="207"/>
      <c r="G49" s="226"/>
      <c r="H49" s="227"/>
      <c r="I49" s="207"/>
      <c r="J49" s="226"/>
      <c r="K49" s="92"/>
      <c r="L49" s="93"/>
      <c r="M49" s="94">
        <f t="shared" si="10"/>
        <v>0</v>
      </c>
      <c r="N49" s="92"/>
      <c r="O49" s="93"/>
      <c r="P49" s="94">
        <f t="shared" si="11"/>
        <v>0</v>
      </c>
      <c r="Q49" s="94">
        <f t="shared" si="12"/>
        <v>0</v>
      </c>
      <c r="R49" s="94">
        <f t="shared" si="13"/>
        <v>0</v>
      </c>
      <c r="S49" s="94">
        <f t="shared" si="14"/>
        <v>0</v>
      </c>
      <c r="T49" s="95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30" customHeight="1" x14ac:dyDescent="0.25">
      <c r="A50" s="71" t="s">
        <v>34</v>
      </c>
      <c r="B50" s="72" t="s">
        <v>49</v>
      </c>
      <c r="C50" s="71" t="s">
        <v>50</v>
      </c>
      <c r="D50" s="73"/>
      <c r="E50" s="74"/>
      <c r="F50" s="75"/>
      <c r="G50" s="76"/>
      <c r="H50" s="74"/>
      <c r="I50" s="75"/>
      <c r="J50" s="76"/>
      <c r="K50" s="74"/>
      <c r="L50" s="75"/>
      <c r="M50" s="76">
        <f>SUM(M51:M53)</f>
        <v>0</v>
      </c>
      <c r="N50" s="74"/>
      <c r="O50" s="75"/>
      <c r="P50" s="76">
        <f t="shared" ref="P50:S50" si="15">SUM(P51:P53)</f>
        <v>0</v>
      </c>
      <c r="Q50" s="76">
        <f t="shared" si="15"/>
        <v>0</v>
      </c>
      <c r="R50" s="76">
        <f t="shared" si="15"/>
        <v>0</v>
      </c>
      <c r="S50" s="76">
        <f t="shared" si="15"/>
        <v>0</v>
      </c>
      <c r="T50" s="7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30" customHeight="1" x14ac:dyDescent="0.25">
      <c r="A51" s="78" t="s">
        <v>37</v>
      </c>
      <c r="B51" s="79" t="s">
        <v>51</v>
      </c>
      <c r="C51" s="80" t="s">
        <v>39</v>
      </c>
      <c r="D51" s="81"/>
      <c r="E51" s="225" t="s">
        <v>46</v>
      </c>
      <c r="F51" s="207"/>
      <c r="G51" s="226"/>
      <c r="H51" s="225" t="s">
        <v>46</v>
      </c>
      <c r="I51" s="207"/>
      <c r="J51" s="226"/>
      <c r="K51" s="82"/>
      <c r="L51" s="83"/>
      <c r="M51" s="84">
        <f t="shared" ref="M51:M53" si="16">K51*L51</f>
        <v>0</v>
      </c>
      <c r="N51" s="82"/>
      <c r="O51" s="83"/>
      <c r="P51" s="84">
        <f t="shared" ref="P51:P53" si="17">N51*O51</f>
        <v>0</v>
      </c>
      <c r="Q51" s="84">
        <f t="shared" ref="Q51:Q53" si="18">G51+M51</f>
        <v>0</v>
      </c>
      <c r="R51" s="84">
        <f t="shared" ref="R51:R53" si="19">J51+P51</f>
        <v>0</v>
      </c>
      <c r="S51" s="84">
        <f t="shared" ref="S51:S53" si="20">Q51-R51</f>
        <v>0</v>
      </c>
      <c r="T51" s="85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30" customHeight="1" x14ac:dyDescent="0.25">
      <c r="A52" s="86" t="s">
        <v>37</v>
      </c>
      <c r="B52" s="87" t="s">
        <v>52</v>
      </c>
      <c r="C52" s="80" t="s">
        <v>39</v>
      </c>
      <c r="D52" s="81"/>
      <c r="E52" s="227"/>
      <c r="F52" s="207"/>
      <c r="G52" s="226"/>
      <c r="H52" s="227"/>
      <c r="I52" s="207"/>
      <c r="J52" s="226"/>
      <c r="K52" s="82"/>
      <c r="L52" s="83"/>
      <c r="M52" s="84">
        <f t="shared" si="16"/>
        <v>0</v>
      </c>
      <c r="N52" s="82"/>
      <c r="O52" s="83"/>
      <c r="P52" s="84">
        <f t="shared" si="17"/>
        <v>0</v>
      </c>
      <c r="Q52" s="84">
        <f t="shared" si="18"/>
        <v>0</v>
      </c>
      <c r="R52" s="84">
        <f t="shared" si="19"/>
        <v>0</v>
      </c>
      <c r="S52" s="84">
        <f t="shared" si="20"/>
        <v>0</v>
      </c>
      <c r="T52" s="85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30" customHeight="1" x14ac:dyDescent="0.25">
      <c r="A53" s="88" t="s">
        <v>37</v>
      </c>
      <c r="B53" s="89" t="s">
        <v>53</v>
      </c>
      <c r="C53" s="90" t="s">
        <v>39</v>
      </c>
      <c r="D53" s="91"/>
      <c r="E53" s="228"/>
      <c r="F53" s="229"/>
      <c r="G53" s="230"/>
      <c r="H53" s="228"/>
      <c r="I53" s="229"/>
      <c r="J53" s="230"/>
      <c r="K53" s="92"/>
      <c r="L53" s="93"/>
      <c r="M53" s="94">
        <f t="shared" si="16"/>
        <v>0</v>
      </c>
      <c r="N53" s="92"/>
      <c r="O53" s="93"/>
      <c r="P53" s="94">
        <f t="shared" si="17"/>
        <v>0</v>
      </c>
      <c r="Q53" s="84">
        <f t="shared" si="18"/>
        <v>0</v>
      </c>
      <c r="R53" s="84">
        <f t="shared" si="19"/>
        <v>0</v>
      </c>
      <c r="S53" s="84">
        <f t="shared" si="20"/>
        <v>0</v>
      </c>
      <c r="T53" s="95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25">
      <c r="A54" s="96" t="s">
        <v>54</v>
      </c>
      <c r="B54" s="97"/>
      <c r="C54" s="98"/>
      <c r="D54" s="99"/>
      <c r="E54" s="100"/>
      <c r="F54" s="101"/>
      <c r="G54" s="102">
        <f>G26+G46+G50</f>
        <v>0</v>
      </c>
      <c r="H54" s="100"/>
      <c r="I54" s="101"/>
      <c r="J54" s="102">
        <f>J26+J46+J50</f>
        <v>0</v>
      </c>
      <c r="K54" s="100"/>
      <c r="L54" s="101"/>
      <c r="M54" s="102">
        <f>M26+M46+M50</f>
        <v>439672</v>
      </c>
      <c r="N54" s="100"/>
      <c r="O54" s="101"/>
      <c r="P54" s="102">
        <f t="shared" ref="P54:S54" si="21">P26+P46+P50</f>
        <v>439672</v>
      </c>
      <c r="Q54" s="102">
        <f t="shared" si="21"/>
        <v>439672</v>
      </c>
      <c r="R54" s="102">
        <f t="shared" si="21"/>
        <v>439672</v>
      </c>
      <c r="S54" s="102">
        <f t="shared" si="21"/>
        <v>0</v>
      </c>
      <c r="T54" s="103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30" customHeight="1" x14ac:dyDescent="0.25">
      <c r="A55" s="71" t="s">
        <v>26</v>
      </c>
      <c r="B55" s="72" t="s">
        <v>55</v>
      </c>
      <c r="C55" s="71" t="s">
        <v>56</v>
      </c>
      <c r="D55" s="73"/>
      <c r="E55" s="74"/>
      <c r="F55" s="75"/>
      <c r="G55" s="104"/>
      <c r="H55" s="74"/>
      <c r="I55" s="75"/>
      <c r="J55" s="104"/>
      <c r="K55" s="74"/>
      <c r="L55" s="75"/>
      <c r="M55" s="104"/>
      <c r="N55" s="74"/>
      <c r="O55" s="75"/>
      <c r="P55" s="104"/>
      <c r="Q55" s="104"/>
      <c r="R55" s="104"/>
      <c r="S55" s="104"/>
      <c r="T55" s="77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</row>
    <row r="56" spans="1:38" ht="30" customHeight="1" x14ac:dyDescent="0.25">
      <c r="A56" s="78" t="s">
        <v>37</v>
      </c>
      <c r="B56" s="105" t="s">
        <v>57</v>
      </c>
      <c r="C56" s="80" t="s">
        <v>58</v>
      </c>
      <c r="D56" s="81"/>
      <c r="E56" s="82"/>
      <c r="F56" s="106">
        <v>0.22</v>
      </c>
      <c r="G56" s="84">
        <f t="shared" ref="G56:G57" si="22">E56*F56</f>
        <v>0</v>
      </c>
      <c r="H56" s="82"/>
      <c r="I56" s="106">
        <v>0.22</v>
      </c>
      <c r="J56" s="84">
        <f t="shared" ref="J56:J57" si="23">H56*I56</f>
        <v>0</v>
      </c>
      <c r="K56" s="82">
        <v>439672</v>
      </c>
      <c r="L56" s="106">
        <v>0.22</v>
      </c>
      <c r="M56" s="84">
        <f t="shared" ref="M56:M57" si="24">K56*L56</f>
        <v>96727.84</v>
      </c>
      <c r="N56" s="82">
        <v>439672</v>
      </c>
      <c r="O56" s="106">
        <v>0.22</v>
      </c>
      <c r="P56" s="84">
        <f t="shared" ref="P56:P57" si="25">N56*O56</f>
        <v>96727.84</v>
      </c>
      <c r="Q56" s="84">
        <f t="shared" ref="Q56:Q57" si="26">G56+M56</f>
        <v>96727.84</v>
      </c>
      <c r="R56" s="84">
        <f t="shared" ref="R56:R57" si="27">J56+P56</f>
        <v>96727.84</v>
      </c>
      <c r="S56" s="84">
        <f t="shared" ref="S56:S57" si="28">Q56-R56</f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5">
      <c r="A57" s="86" t="s">
        <v>37</v>
      </c>
      <c r="B57" s="87" t="s">
        <v>59</v>
      </c>
      <c r="C57" s="80" t="s">
        <v>44</v>
      </c>
      <c r="D57" s="81"/>
      <c r="E57" s="82"/>
      <c r="F57" s="106">
        <v>0.22</v>
      </c>
      <c r="G57" s="84">
        <f t="shared" si="22"/>
        <v>0</v>
      </c>
      <c r="H57" s="82"/>
      <c r="I57" s="106">
        <v>0.22</v>
      </c>
      <c r="J57" s="84">
        <f t="shared" si="23"/>
        <v>0</v>
      </c>
      <c r="K57" s="82"/>
      <c r="L57" s="106">
        <v>0.22</v>
      </c>
      <c r="M57" s="84">
        <f t="shared" si="24"/>
        <v>0</v>
      </c>
      <c r="N57" s="82"/>
      <c r="O57" s="106">
        <v>0.22</v>
      </c>
      <c r="P57" s="84">
        <f t="shared" si="25"/>
        <v>0</v>
      </c>
      <c r="Q57" s="84">
        <f t="shared" si="26"/>
        <v>0</v>
      </c>
      <c r="R57" s="84">
        <f t="shared" si="27"/>
        <v>0</v>
      </c>
      <c r="S57" s="84">
        <f t="shared" si="28"/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5">
      <c r="A58" s="96" t="s">
        <v>60</v>
      </c>
      <c r="B58" s="97"/>
      <c r="C58" s="98"/>
      <c r="D58" s="99"/>
      <c r="E58" s="100"/>
      <c r="F58" s="101"/>
      <c r="G58" s="102">
        <f>SUM(G56:G57)</f>
        <v>0</v>
      </c>
      <c r="H58" s="100"/>
      <c r="I58" s="101"/>
      <c r="J58" s="102">
        <f>SUM(J56:J57)</f>
        <v>0</v>
      </c>
      <c r="K58" s="100"/>
      <c r="L58" s="101"/>
      <c r="M58" s="102">
        <f>SUM(M56:M57)</f>
        <v>96727.84</v>
      </c>
      <c r="N58" s="100"/>
      <c r="O58" s="101"/>
      <c r="P58" s="102">
        <f t="shared" ref="P58:S58" si="29">SUM(P56:P57)</f>
        <v>96727.84</v>
      </c>
      <c r="Q58" s="102">
        <f t="shared" si="29"/>
        <v>96727.84</v>
      </c>
      <c r="R58" s="102">
        <f t="shared" si="29"/>
        <v>96727.84</v>
      </c>
      <c r="S58" s="102">
        <f t="shared" si="29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25">
      <c r="A59" s="71" t="s">
        <v>26</v>
      </c>
      <c r="B59" s="72" t="s">
        <v>61</v>
      </c>
      <c r="C59" s="71" t="s">
        <v>62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30" customHeight="1" x14ac:dyDescent="0.25">
      <c r="A60" s="78" t="s">
        <v>37</v>
      </c>
      <c r="B60" s="105" t="s">
        <v>63</v>
      </c>
      <c r="C60" s="107" t="s">
        <v>64</v>
      </c>
      <c r="D60" s="81" t="s">
        <v>40</v>
      </c>
      <c r="E60" s="82"/>
      <c r="F60" s="83"/>
      <c r="G60" s="84">
        <f t="shared" ref="G60:G62" si="30">E60*F60</f>
        <v>0</v>
      </c>
      <c r="H60" s="82"/>
      <c r="I60" s="83"/>
      <c r="J60" s="84">
        <f t="shared" ref="J60:J62" si="31">H60*I60</f>
        <v>0</v>
      </c>
      <c r="K60" s="82"/>
      <c r="L60" s="83"/>
      <c r="M60" s="84">
        <f t="shared" ref="M60:M62" si="32">K60*L60</f>
        <v>0</v>
      </c>
      <c r="N60" s="82"/>
      <c r="O60" s="83"/>
      <c r="P60" s="84">
        <f t="shared" ref="P60:P62" si="33">N60*O60</f>
        <v>0</v>
      </c>
      <c r="Q60" s="84">
        <f t="shared" ref="Q60:Q62" si="34">G60+M60</f>
        <v>0</v>
      </c>
      <c r="R60" s="84">
        <f t="shared" ref="R60:R62" si="35">J60+P60</f>
        <v>0</v>
      </c>
      <c r="S60" s="84">
        <f t="shared" ref="S60:S62" si="36">Q60-R60</f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5">
      <c r="A61" s="86" t="s">
        <v>37</v>
      </c>
      <c r="B61" s="87" t="s">
        <v>65</v>
      </c>
      <c r="C61" s="107" t="s">
        <v>64</v>
      </c>
      <c r="D61" s="81" t="s">
        <v>40</v>
      </c>
      <c r="E61" s="82"/>
      <c r="F61" s="83"/>
      <c r="G61" s="84">
        <f t="shared" si="30"/>
        <v>0</v>
      </c>
      <c r="H61" s="82"/>
      <c r="I61" s="83"/>
      <c r="J61" s="84">
        <f t="shared" si="31"/>
        <v>0</v>
      </c>
      <c r="K61" s="82"/>
      <c r="L61" s="83"/>
      <c r="M61" s="84">
        <f t="shared" si="32"/>
        <v>0</v>
      </c>
      <c r="N61" s="82"/>
      <c r="O61" s="83"/>
      <c r="P61" s="84">
        <f t="shared" si="33"/>
        <v>0</v>
      </c>
      <c r="Q61" s="84">
        <f t="shared" si="34"/>
        <v>0</v>
      </c>
      <c r="R61" s="84">
        <f t="shared" si="35"/>
        <v>0</v>
      </c>
      <c r="S61" s="84">
        <f t="shared" si="36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5">
      <c r="A62" s="88" t="s">
        <v>37</v>
      </c>
      <c r="B62" s="89" t="s">
        <v>66</v>
      </c>
      <c r="C62" s="107" t="s">
        <v>64</v>
      </c>
      <c r="D62" s="91" t="s">
        <v>40</v>
      </c>
      <c r="E62" s="92"/>
      <c r="F62" s="93"/>
      <c r="G62" s="94">
        <f t="shared" si="30"/>
        <v>0</v>
      </c>
      <c r="H62" s="92"/>
      <c r="I62" s="93"/>
      <c r="J62" s="94">
        <f t="shared" si="31"/>
        <v>0</v>
      </c>
      <c r="K62" s="92"/>
      <c r="L62" s="93"/>
      <c r="M62" s="94">
        <f t="shared" si="32"/>
        <v>0</v>
      </c>
      <c r="N62" s="92"/>
      <c r="O62" s="93"/>
      <c r="P62" s="94">
        <f t="shared" si="33"/>
        <v>0</v>
      </c>
      <c r="Q62" s="84">
        <f t="shared" si="34"/>
        <v>0</v>
      </c>
      <c r="R62" s="84">
        <f t="shared" si="35"/>
        <v>0</v>
      </c>
      <c r="S62" s="84">
        <f t="shared" si="36"/>
        <v>0</v>
      </c>
      <c r="T62" s="9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5">
      <c r="A63" s="96" t="s">
        <v>67</v>
      </c>
      <c r="B63" s="97"/>
      <c r="C63" s="98"/>
      <c r="D63" s="99"/>
      <c r="E63" s="100"/>
      <c r="F63" s="101"/>
      <c r="G63" s="102">
        <f>SUM(G60:G62)</f>
        <v>0</v>
      </c>
      <c r="H63" s="100"/>
      <c r="I63" s="101"/>
      <c r="J63" s="102">
        <f>SUM(J60:J62)</f>
        <v>0</v>
      </c>
      <c r="K63" s="100"/>
      <c r="L63" s="101"/>
      <c r="M63" s="102">
        <f>SUM(M60:M62)</f>
        <v>0</v>
      </c>
      <c r="N63" s="100"/>
      <c r="O63" s="101"/>
      <c r="P63" s="102">
        <f t="shared" ref="P63:S63" si="37">SUM(P60:P62)</f>
        <v>0</v>
      </c>
      <c r="Q63" s="102">
        <f t="shared" si="37"/>
        <v>0</v>
      </c>
      <c r="R63" s="102">
        <f t="shared" si="37"/>
        <v>0</v>
      </c>
      <c r="S63" s="102">
        <f t="shared" si="37"/>
        <v>0</v>
      </c>
      <c r="T63" s="103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30" customHeight="1" x14ac:dyDescent="0.25">
      <c r="A64" s="71" t="s">
        <v>26</v>
      </c>
      <c r="B64" s="72" t="s">
        <v>68</v>
      </c>
      <c r="C64" s="108" t="s">
        <v>69</v>
      </c>
      <c r="D64" s="73"/>
      <c r="E64" s="74"/>
      <c r="F64" s="75"/>
      <c r="G64" s="104"/>
      <c r="H64" s="74"/>
      <c r="I64" s="75"/>
      <c r="J64" s="104"/>
      <c r="K64" s="74"/>
      <c r="L64" s="75"/>
      <c r="M64" s="104"/>
      <c r="N64" s="74"/>
      <c r="O64" s="75"/>
      <c r="P64" s="104"/>
      <c r="Q64" s="104"/>
      <c r="R64" s="104"/>
      <c r="S64" s="104"/>
      <c r="T64" s="77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ht="30" customHeight="1" x14ac:dyDescent="0.25">
      <c r="A65" s="78" t="s">
        <v>37</v>
      </c>
      <c r="B65" s="105" t="s">
        <v>70</v>
      </c>
      <c r="C65" s="107" t="s">
        <v>71</v>
      </c>
      <c r="D65" s="81" t="s">
        <v>40</v>
      </c>
      <c r="E65" s="82"/>
      <c r="F65" s="83"/>
      <c r="G65" s="84">
        <f t="shared" ref="G65:G69" si="38">E65*F65</f>
        <v>0</v>
      </c>
      <c r="H65" s="82"/>
      <c r="I65" s="83"/>
      <c r="J65" s="84">
        <f t="shared" ref="J65:J69" si="39">H65*I65</f>
        <v>0</v>
      </c>
      <c r="K65" s="82"/>
      <c r="L65" s="83"/>
      <c r="M65" s="84">
        <f t="shared" ref="M65:M69" si="40">K65*L65</f>
        <v>0</v>
      </c>
      <c r="N65" s="82"/>
      <c r="O65" s="83"/>
      <c r="P65" s="84">
        <f t="shared" ref="P65:P69" si="41">N65*O65</f>
        <v>0</v>
      </c>
      <c r="Q65" s="84">
        <f t="shared" ref="Q65:Q69" si="42">G65+M65</f>
        <v>0</v>
      </c>
      <c r="R65" s="84">
        <f t="shared" ref="R65:R69" si="43">J65+P65</f>
        <v>0</v>
      </c>
      <c r="S65" s="84">
        <f t="shared" ref="S65:S69" si="44">Q65-R65</f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5">
      <c r="A66" s="86" t="s">
        <v>37</v>
      </c>
      <c r="B66" s="89" t="s">
        <v>72</v>
      </c>
      <c r="C66" s="107" t="s">
        <v>73</v>
      </c>
      <c r="D66" s="81" t="s">
        <v>40</v>
      </c>
      <c r="E66" s="82"/>
      <c r="F66" s="83"/>
      <c r="G66" s="84">
        <f t="shared" si="38"/>
        <v>0</v>
      </c>
      <c r="H66" s="82"/>
      <c r="I66" s="83"/>
      <c r="J66" s="84">
        <f t="shared" si="39"/>
        <v>0</v>
      </c>
      <c r="K66" s="82"/>
      <c r="L66" s="83"/>
      <c r="M66" s="84">
        <f t="shared" si="40"/>
        <v>0</v>
      </c>
      <c r="N66" s="82"/>
      <c r="O66" s="83"/>
      <c r="P66" s="84">
        <f t="shared" si="41"/>
        <v>0</v>
      </c>
      <c r="Q66" s="84">
        <f t="shared" si="42"/>
        <v>0</v>
      </c>
      <c r="R66" s="84">
        <f t="shared" si="43"/>
        <v>0</v>
      </c>
      <c r="S66" s="84">
        <f t="shared" si="44"/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5">
      <c r="A67" s="86" t="s">
        <v>37</v>
      </c>
      <c r="B67" s="87" t="s">
        <v>74</v>
      </c>
      <c r="C67" s="109" t="s">
        <v>75</v>
      </c>
      <c r="D67" s="81" t="s">
        <v>40</v>
      </c>
      <c r="E67" s="82"/>
      <c r="F67" s="83"/>
      <c r="G67" s="84">
        <f t="shared" si="38"/>
        <v>0</v>
      </c>
      <c r="H67" s="82"/>
      <c r="I67" s="83"/>
      <c r="J67" s="84">
        <f t="shared" si="39"/>
        <v>0</v>
      </c>
      <c r="K67" s="82"/>
      <c r="L67" s="83"/>
      <c r="M67" s="84">
        <f t="shared" si="40"/>
        <v>0</v>
      </c>
      <c r="N67" s="82"/>
      <c r="O67" s="83"/>
      <c r="P67" s="84">
        <f t="shared" si="41"/>
        <v>0</v>
      </c>
      <c r="Q67" s="84">
        <f t="shared" si="42"/>
        <v>0</v>
      </c>
      <c r="R67" s="84">
        <f t="shared" si="43"/>
        <v>0</v>
      </c>
      <c r="S67" s="84">
        <f t="shared" si="44"/>
        <v>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5">
      <c r="A68" s="86" t="s">
        <v>37</v>
      </c>
      <c r="B68" s="87" t="s">
        <v>76</v>
      </c>
      <c r="C68" s="181" t="s">
        <v>182</v>
      </c>
      <c r="D68" s="182" t="s">
        <v>120</v>
      </c>
      <c r="E68" s="92"/>
      <c r="F68" s="176"/>
      <c r="G68" s="94"/>
      <c r="H68" s="92"/>
      <c r="I68" s="176"/>
      <c r="J68" s="94"/>
      <c r="K68" s="92">
        <v>1</v>
      </c>
      <c r="L68" s="176">
        <v>47200</v>
      </c>
      <c r="M68" s="84">
        <f t="shared" si="40"/>
        <v>47200</v>
      </c>
      <c r="N68" s="92">
        <v>1</v>
      </c>
      <c r="O68" s="176">
        <v>47200</v>
      </c>
      <c r="P68" s="84">
        <f t="shared" si="41"/>
        <v>47200</v>
      </c>
      <c r="Q68" s="84">
        <f t="shared" si="42"/>
        <v>47200</v>
      </c>
      <c r="R68" s="84">
        <f t="shared" si="43"/>
        <v>47200</v>
      </c>
      <c r="S68" s="84">
        <f t="shared" si="44"/>
        <v>0</v>
      </c>
      <c r="T68" s="9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45.75" customHeight="1" thickBot="1" x14ac:dyDescent="0.3">
      <c r="A69" s="88" t="s">
        <v>37</v>
      </c>
      <c r="B69" s="87" t="s">
        <v>181</v>
      </c>
      <c r="C69" s="181" t="s">
        <v>183</v>
      </c>
      <c r="D69" s="183" t="s">
        <v>120</v>
      </c>
      <c r="E69" s="92"/>
      <c r="F69" s="93"/>
      <c r="G69" s="94">
        <f t="shared" si="38"/>
        <v>0</v>
      </c>
      <c r="H69" s="92"/>
      <c r="I69" s="93"/>
      <c r="J69" s="94">
        <f t="shared" si="39"/>
        <v>0</v>
      </c>
      <c r="K69" s="92">
        <v>1</v>
      </c>
      <c r="L69" s="93">
        <v>49500</v>
      </c>
      <c r="M69" s="94">
        <f t="shared" si="40"/>
        <v>49500</v>
      </c>
      <c r="N69" s="92">
        <v>1</v>
      </c>
      <c r="O69" s="93">
        <v>49500</v>
      </c>
      <c r="P69" s="94">
        <f t="shared" si="41"/>
        <v>49500</v>
      </c>
      <c r="Q69" s="84">
        <f t="shared" si="42"/>
        <v>49500</v>
      </c>
      <c r="R69" s="84">
        <f t="shared" si="43"/>
        <v>49500</v>
      </c>
      <c r="S69" s="84">
        <f t="shared" si="44"/>
        <v>0</v>
      </c>
      <c r="T69" s="9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5">
      <c r="A70" s="110" t="s">
        <v>77</v>
      </c>
      <c r="B70" s="97"/>
      <c r="C70" s="98"/>
      <c r="D70" s="99"/>
      <c r="E70" s="100"/>
      <c r="F70" s="101"/>
      <c r="G70" s="102">
        <f>SUM(G65:G69)</f>
        <v>0</v>
      </c>
      <c r="H70" s="100"/>
      <c r="I70" s="101"/>
      <c r="J70" s="102">
        <f>SUM(J65:J69)</f>
        <v>0</v>
      </c>
      <c r="K70" s="100"/>
      <c r="L70" s="101"/>
      <c r="M70" s="102">
        <f>SUM(M65:M69)</f>
        <v>96700</v>
      </c>
      <c r="N70" s="100"/>
      <c r="O70" s="101"/>
      <c r="P70" s="102">
        <f t="shared" ref="P70:S70" si="45">SUM(P65:P69)</f>
        <v>96700</v>
      </c>
      <c r="Q70" s="102">
        <f t="shared" si="45"/>
        <v>96700</v>
      </c>
      <c r="R70" s="102">
        <f t="shared" si="45"/>
        <v>96700</v>
      </c>
      <c r="S70" s="102">
        <f t="shared" si="45"/>
        <v>0</v>
      </c>
      <c r="T70" s="103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30" customHeight="1" x14ac:dyDescent="0.25">
      <c r="A71" s="71" t="s">
        <v>26</v>
      </c>
      <c r="B71" s="72" t="s">
        <v>78</v>
      </c>
      <c r="C71" s="71" t="s">
        <v>79</v>
      </c>
      <c r="D71" s="73"/>
      <c r="E71" s="74"/>
      <c r="F71" s="75"/>
      <c r="G71" s="104"/>
      <c r="H71" s="74"/>
      <c r="I71" s="75"/>
      <c r="J71" s="104"/>
      <c r="K71" s="74"/>
      <c r="L71" s="75"/>
      <c r="M71" s="104"/>
      <c r="N71" s="74"/>
      <c r="O71" s="75"/>
      <c r="P71" s="104"/>
      <c r="Q71" s="104"/>
      <c r="R71" s="104"/>
      <c r="S71" s="104"/>
      <c r="T71" s="77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</row>
    <row r="72" spans="1:38" ht="30" customHeight="1" x14ac:dyDescent="0.25">
      <c r="A72" s="78" t="s">
        <v>37</v>
      </c>
      <c r="B72" s="105" t="s">
        <v>80</v>
      </c>
      <c r="C72" s="111" t="s">
        <v>81</v>
      </c>
      <c r="D72" s="81" t="s">
        <v>40</v>
      </c>
      <c r="E72" s="82"/>
      <c r="F72" s="83"/>
      <c r="G72" s="84">
        <f t="shared" ref="G72:G74" si="46">E72*F72</f>
        <v>0</v>
      </c>
      <c r="H72" s="82"/>
      <c r="I72" s="83"/>
      <c r="J72" s="84">
        <f t="shared" ref="J72:J74" si="47">H72*I72</f>
        <v>0</v>
      </c>
      <c r="K72" s="82"/>
      <c r="L72" s="83"/>
      <c r="M72" s="84">
        <f t="shared" ref="M72:M74" si="48">K72*L72</f>
        <v>0</v>
      </c>
      <c r="N72" s="82"/>
      <c r="O72" s="83"/>
      <c r="P72" s="84">
        <f t="shared" ref="P72:P74" si="49">N72*O72</f>
        <v>0</v>
      </c>
      <c r="Q72" s="84">
        <f t="shared" ref="Q72:Q74" si="50">G72+M72</f>
        <v>0</v>
      </c>
      <c r="R72" s="84">
        <f t="shared" ref="R72:R74" si="51">J72+P72</f>
        <v>0</v>
      </c>
      <c r="S72" s="84">
        <f t="shared" ref="S72:S74" si="52">Q72-R72</f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5">
      <c r="A73" s="86" t="s">
        <v>37</v>
      </c>
      <c r="B73" s="87" t="s">
        <v>82</v>
      </c>
      <c r="C73" s="111" t="s">
        <v>83</v>
      </c>
      <c r="D73" s="81" t="s">
        <v>40</v>
      </c>
      <c r="E73" s="82"/>
      <c r="F73" s="83"/>
      <c r="G73" s="84">
        <f t="shared" si="46"/>
        <v>0</v>
      </c>
      <c r="H73" s="82"/>
      <c r="I73" s="83"/>
      <c r="J73" s="84">
        <f t="shared" si="47"/>
        <v>0</v>
      </c>
      <c r="K73" s="82"/>
      <c r="L73" s="83"/>
      <c r="M73" s="84">
        <f t="shared" si="48"/>
        <v>0</v>
      </c>
      <c r="N73" s="82"/>
      <c r="O73" s="83"/>
      <c r="P73" s="84">
        <f t="shared" si="49"/>
        <v>0</v>
      </c>
      <c r="Q73" s="84">
        <f t="shared" si="50"/>
        <v>0</v>
      </c>
      <c r="R73" s="84">
        <f t="shared" si="51"/>
        <v>0</v>
      </c>
      <c r="S73" s="84">
        <f t="shared" si="52"/>
        <v>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5">
      <c r="A74" s="88" t="s">
        <v>37</v>
      </c>
      <c r="B74" s="89" t="s">
        <v>84</v>
      </c>
      <c r="C74" s="112" t="s">
        <v>85</v>
      </c>
      <c r="D74" s="91" t="s">
        <v>40</v>
      </c>
      <c r="E74" s="92"/>
      <c r="F74" s="93"/>
      <c r="G74" s="94">
        <f t="shared" si="46"/>
        <v>0</v>
      </c>
      <c r="H74" s="92"/>
      <c r="I74" s="93"/>
      <c r="J74" s="94">
        <f t="shared" si="47"/>
        <v>0</v>
      </c>
      <c r="K74" s="92"/>
      <c r="L74" s="93"/>
      <c r="M74" s="94">
        <f t="shared" si="48"/>
        <v>0</v>
      </c>
      <c r="N74" s="92"/>
      <c r="O74" s="93"/>
      <c r="P74" s="94">
        <f t="shared" si="49"/>
        <v>0</v>
      </c>
      <c r="Q74" s="84">
        <f t="shared" si="50"/>
        <v>0</v>
      </c>
      <c r="R74" s="84">
        <f t="shared" si="51"/>
        <v>0</v>
      </c>
      <c r="S74" s="84">
        <f t="shared" si="52"/>
        <v>0</v>
      </c>
      <c r="T74" s="9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5">
      <c r="A75" s="96" t="s">
        <v>86</v>
      </c>
      <c r="B75" s="97"/>
      <c r="C75" s="98"/>
      <c r="D75" s="99"/>
      <c r="E75" s="100"/>
      <c r="F75" s="101"/>
      <c r="G75" s="102">
        <f>SUM(G72:G74)</f>
        <v>0</v>
      </c>
      <c r="H75" s="100"/>
      <c r="I75" s="101"/>
      <c r="J75" s="102">
        <f>SUM(J72:J74)</f>
        <v>0</v>
      </c>
      <c r="K75" s="100"/>
      <c r="L75" s="101"/>
      <c r="M75" s="102">
        <f>SUM(M72:M74)</f>
        <v>0</v>
      </c>
      <c r="N75" s="100"/>
      <c r="O75" s="101"/>
      <c r="P75" s="102">
        <f t="shared" ref="P75:S75" si="53">SUM(P72:P74)</f>
        <v>0</v>
      </c>
      <c r="Q75" s="102">
        <f t="shared" si="53"/>
        <v>0</v>
      </c>
      <c r="R75" s="102">
        <f t="shared" si="53"/>
        <v>0</v>
      </c>
      <c r="S75" s="102">
        <f t="shared" si="53"/>
        <v>0</v>
      </c>
      <c r="T75" s="103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30" customHeight="1" thickBot="1" x14ac:dyDescent="0.3">
      <c r="A76" s="71" t="s">
        <v>26</v>
      </c>
      <c r="B76" s="72" t="s">
        <v>87</v>
      </c>
      <c r="C76" s="71" t="s">
        <v>88</v>
      </c>
      <c r="D76" s="73"/>
      <c r="E76" s="74"/>
      <c r="F76" s="75"/>
      <c r="G76" s="104"/>
      <c r="H76" s="74"/>
      <c r="I76" s="75"/>
      <c r="J76" s="104"/>
      <c r="K76" s="74"/>
      <c r="L76" s="75"/>
      <c r="M76" s="104"/>
      <c r="N76" s="74"/>
      <c r="O76" s="75"/>
      <c r="P76" s="104"/>
      <c r="Q76" s="104"/>
      <c r="R76" s="104"/>
      <c r="S76" s="104"/>
      <c r="T76" s="77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</row>
    <row r="77" spans="1:38" ht="24.6" customHeight="1" x14ac:dyDescent="0.25">
      <c r="A77" s="78" t="s">
        <v>37</v>
      </c>
      <c r="B77" s="105" t="s">
        <v>89</v>
      </c>
      <c r="C77" s="184" t="s">
        <v>221</v>
      </c>
      <c r="D77" s="81" t="s">
        <v>90</v>
      </c>
      <c r="E77" s="82"/>
      <c r="F77" s="83"/>
      <c r="G77" s="84">
        <f t="shared" ref="G77:G119" si="54">E77*F77</f>
        <v>0</v>
      </c>
      <c r="H77" s="82"/>
      <c r="I77" s="83"/>
      <c r="J77" s="84">
        <f t="shared" ref="J77:J119" si="55">H77*I77</f>
        <v>0</v>
      </c>
      <c r="K77" s="82">
        <v>1</v>
      </c>
      <c r="L77" s="83">
        <v>4000</v>
      </c>
      <c r="M77" s="84">
        <f t="shared" ref="M77:M119" si="56">K77*L77</f>
        <v>4000</v>
      </c>
      <c r="N77" s="82">
        <v>1</v>
      </c>
      <c r="O77" s="83">
        <v>4000</v>
      </c>
      <c r="P77" s="84">
        <f t="shared" ref="P77:P119" si="57">N77*O77</f>
        <v>4000</v>
      </c>
      <c r="Q77" s="84">
        <f t="shared" ref="Q77:Q119" si="58">G77+M77</f>
        <v>4000</v>
      </c>
      <c r="R77" s="84">
        <f t="shared" ref="R77:R119" si="59">J77+P77</f>
        <v>4000</v>
      </c>
      <c r="S77" s="84">
        <f t="shared" ref="S77:S119" si="60">Q77-R77</f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19.2" customHeight="1" x14ac:dyDescent="0.25">
      <c r="A78" s="86" t="s">
        <v>37</v>
      </c>
      <c r="B78" s="87" t="s">
        <v>91</v>
      </c>
      <c r="C78" s="184" t="s">
        <v>222</v>
      </c>
      <c r="D78" s="81" t="s">
        <v>90</v>
      </c>
      <c r="E78" s="92"/>
      <c r="F78" s="83"/>
      <c r="G78" s="84">
        <f t="shared" si="54"/>
        <v>0</v>
      </c>
      <c r="H78" s="82"/>
      <c r="I78" s="83"/>
      <c r="J78" s="84">
        <f t="shared" si="55"/>
        <v>0</v>
      </c>
      <c r="K78" s="82">
        <v>5</v>
      </c>
      <c r="L78" s="83">
        <v>1300</v>
      </c>
      <c r="M78" s="84">
        <f t="shared" si="56"/>
        <v>6500</v>
      </c>
      <c r="N78" s="82">
        <v>5</v>
      </c>
      <c r="O78" s="83">
        <v>1200</v>
      </c>
      <c r="P78" s="84">
        <f t="shared" si="57"/>
        <v>6000</v>
      </c>
      <c r="Q78" s="84">
        <f t="shared" si="58"/>
        <v>6500</v>
      </c>
      <c r="R78" s="84">
        <f t="shared" si="59"/>
        <v>6000</v>
      </c>
      <c r="S78" s="84">
        <f t="shared" si="60"/>
        <v>500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19.8" customHeight="1" x14ac:dyDescent="0.25">
      <c r="A79" s="86" t="s">
        <v>37</v>
      </c>
      <c r="B79" s="87" t="s">
        <v>92</v>
      </c>
      <c r="C79" s="185" t="s">
        <v>223</v>
      </c>
      <c r="D79" s="192" t="s">
        <v>90</v>
      </c>
      <c r="E79" s="194"/>
      <c r="F79" s="193"/>
      <c r="G79" s="84">
        <f t="shared" si="54"/>
        <v>0</v>
      </c>
      <c r="H79" s="92"/>
      <c r="I79" s="176"/>
      <c r="J79" s="84">
        <f t="shared" si="55"/>
        <v>0</v>
      </c>
      <c r="K79" s="92">
        <v>2</v>
      </c>
      <c r="L79" s="176">
        <v>5300</v>
      </c>
      <c r="M79" s="84">
        <f t="shared" si="56"/>
        <v>10600</v>
      </c>
      <c r="N79" s="92">
        <v>2</v>
      </c>
      <c r="O79" s="176">
        <v>5298</v>
      </c>
      <c r="P79" s="84">
        <f t="shared" si="57"/>
        <v>10596</v>
      </c>
      <c r="Q79" s="84">
        <f t="shared" si="58"/>
        <v>10600</v>
      </c>
      <c r="R79" s="84">
        <f t="shared" si="59"/>
        <v>10596</v>
      </c>
      <c r="S79" s="84">
        <f t="shared" si="60"/>
        <v>4</v>
      </c>
      <c r="T79" s="9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26.4" customHeight="1" x14ac:dyDescent="0.25">
      <c r="A80" s="86" t="s">
        <v>37</v>
      </c>
      <c r="B80" s="87" t="s">
        <v>184</v>
      </c>
      <c r="C80" s="185" t="s">
        <v>258</v>
      </c>
      <c r="D80" s="81" t="s">
        <v>90</v>
      </c>
      <c r="E80" s="92"/>
      <c r="F80" s="176"/>
      <c r="G80" s="84">
        <f t="shared" si="54"/>
        <v>0</v>
      </c>
      <c r="H80" s="92"/>
      <c r="I80" s="176"/>
      <c r="J80" s="84">
        <f t="shared" si="55"/>
        <v>0</v>
      </c>
      <c r="K80" s="92">
        <v>4</v>
      </c>
      <c r="L80" s="176">
        <v>1500</v>
      </c>
      <c r="M80" s="84">
        <f t="shared" si="56"/>
        <v>6000</v>
      </c>
      <c r="N80" s="92">
        <v>4</v>
      </c>
      <c r="O80" s="176">
        <v>1435.5</v>
      </c>
      <c r="P80" s="84">
        <f t="shared" si="57"/>
        <v>5742</v>
      </c>
      <c r="Q80" s="84">
        <f t="shared" si="58"/>
        <v>6000</v>
      </c>
      <c r="R80" s="84">
        <f t="shared" si="59"/>
        <v>5742</v>
      </c>
      <c r="S80" s="84">
        <f t="shared" si="60"/>
        <v>258</v>
      </c>
      <c r="T80" s="9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18" customHeight="1" x14ac:dyDescent="0.25">
      <c r="A81" s="86" t="s">
        <v>37</v>
      </c>
      <c r="B81" s="87" t="s">
        <v>185</v>
      </c>
      <c r="C81" s="185" t="s">
        <v>224</v>
      </c>
      <c r="D81" s="192" t="s">
        <v>90</v>
      </c>
      <c r="E81" s="194"/>
      <c r="F81" s="193"/>
      <c r="G81" s="84">
        <f t="shared" si="54"/>
        <v>0</v>
      </c>
      <c r="H81" s="92"/>
      <c r="I81" s="176"/>
      <c r="J81" s="84">
        <f t="shared" si="55"/>
        <v>0</v>
      </c>
      <c r="K81" s="92">
        <v>2</v>
      </c>
      <c r="L81" s="176">
        <v>4000</v>
      </c>
      <c r="M81" s="84">
        <f t="shared" si="56"/>
        <v>8000</v>
      </c>
      <c r="N81" s="92">
        <v>2</v>
      </c>
      <c r="O81" s="176">
        <v>4002</v>
      </c>
      <c r="P81" s="84">
        <f t="shared" si="57"/>
        <v>8004</v>
      </c>
      <c r="Q81" s="84">
        <f t="shared" si="58"/>
        <v>8000</v>
      </c>
      <c r="R81" s="84">
        <f t="shared" si="59"/>
        <v>8004</v>
      </c>
      <c r="S81" s="84">
        <f t="shared" si="60"/>
        <v>-4</v>
      </c>
      <c r="T81" s="9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22.2" customHeight="1" x14ac:dyDescent="0.25">
      <c r="A82" s="86" t="s">
        <v>37</v>
      </c>
      <c r="B82" s="87" t="s">
        <v>186</v>
      </c>
      <c r="C82" s="185" t="s">
        <v>225</v>
      </c>
      <c r="D82" s="81" t="s">
        <v>90</v>
      </c>
      <c r="E82" s="92"/>
      <c r="F82" s="176"/>
      <c r="G82" s="84">
        <f t="shared" si="54"/>
        <v>0</v>
      </c>
      <c r="H82" s="92"/>
      <c r="I82" s="176"/>
      <c r="J82" s="84">
        <f t="shared" si="55"/>
        <v>0</v>
      </c>
      <c r="K82" s="92">
        <v>7</v>
      </c>
      <c r="L82" s="176">
        <v>4000</v>
      </c>
      <c r="M82" s="84">
        <f t="shared" si="56"/>
        <v>28000</v>
      </c>
      <c r="N82" s="92">
        <v>6</v>
      </c>
      <c r="O82" s="176">
        <v>4666.6660000000002</v>
      </c>
      <c r="P82" s="84">
        <f t="shared" si="57"/>
        <v>27999.995999999999</v>
      </c>
      <c r="Q82" s="84">
        <f t="shared" si="58"/>
        <v>28000</v>
      </c>
      <c r="R82" s="84">
        <f t="shared" si="59"/>
        <v>27999.995999999999</v>
      </c>
      <c r="S82" s="84">
        <f t="shared" si="60"/>
        <v>4.0000000008149073E-3</v>
      </c>
      <c r="T82" s="9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23.4" customHeight="1" x14ac:dyDescent="0.25">
      <c r="A83" s="86" t="s">
        <v>37</v>
      </c>
      <c r="B83" s="87" t="s">
        <v>187</v>
      </c>
      <c r="C83" s="185" t="s">
        <v>226</v>
      </c>
      <c r="D83" s="192" t="s">
        <v>90</v>
      </c>
      <c r="E83" s="194"/>
      <c r="F83" s="193"/>
      <c r="G83" s="84">
        <f t="shared" si="54"/>
        <v>0</v>
      </c>
      <c r="H83" s="92"/>
      <c r="I83" s="176"/>
      <c r="J83" s="84">
        <f t="shared" si="55"/>
        <v>0</v>
      </c>
      <c r="K83" s="92">
        <v>2</v>
      </c>
      <c r="L83" s="176">
        <v>7000</v>
      </c>
      <c r="M83" s="84">
        <f t="shared" si="56"/>
        <v>14000</v>
      </c>
      <c r="N83" s="92">
        <v>2</v>
      </c>
      <c r="O83" s="176">
        <v>7000</v>
      </c>
      <c r="P83" s="84">
        <f t="shared" si="57"/>
        <v>14000</v>
      </c>
      <c r="Q83" s="84">
        <f t="shared" si="58"/>
        <v>14000</v>
      </c>
      <c r="R83" s="84">
        <f t="shared" si="59"/>
        <v>14000</v>
      </c>
      <c r="S83" s="84">
        <f t="shared" si="60"/>
        <v>0</v>
      </c>
      <c r="T83" s="9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x14ac:dyDescent="0.25">
      <c r="A84" s="86" t="s">
        <v>37</v>
      </c>
      <c r="B84" s="87" t="s">
        <v>188</v>
      </c>
      <c r="C84" s="185" t="s">
        <v>227</v>
      </c>
      <c r="D84" s="81" t="s">
        <v>90</v>
      </c>
      <c r="E84" s="92"/>
      <c r="F84" s="176"/>
      <c r="G84" s="84">
        <f t="shared" si="54"/>
        <v>0</v>
      </c>
      <c r="H84" s="92"/>
      <c r="I84" s="176"/>
      <c r="J84" s="84">
        <f t="shared" si="55"/>
        <v>0</v>
      </c>
      <c r="K84" s="92">
        <v>1</v>
      </c>
      <c r="L84" s="176">
        <v>4200</v>
      </c>
      <c r="M84" s="84">
        <f t="shared" si="56"/>
        <v>4200</v>
      </c>
      <c r="N84" s="92">
        <v>1</v>
      </c>
      <c r="O84" s="176">
        <v>4200</v>
      </c>
      <c r="P84" s="84">
        <f t="shared" si="57"/>
        <v>4200</v>
      </c>
      <c r="Q84" s="84">
        <f t="shared" si="58"/>
        <v>4200</v>
      </c>
      <c r="R84" s="84">
        <f t="shared" si="59"/>
        <v>4200</v>
      </c>
      <c r="S84" s="84">
        <f t="shared" si="60"/>
        <v>0</v>
      </c>
      <c r="T84" s="9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 x14ac:dyDescent="0.25">
      <c r="A85" s="86" t="s">
        <v>37</v>
      </c>
      <c r="B85" s="87" t="s">
        <v>189</v>
      </c>
      <c r="C85" s="185" t="s">
        <v>257</v>
      </c>
      <c r="D85" s="192" t="s">
        <v>90</v>
      </c>
      <c r="E85" s="194"/>
      <c r="F85" s="193"/>
      <c r="G85" s="84">
        <f t="shared" si="54"/>
        <v>0</v>
      </c>
      <c r="H85" s="92"/>
      <c r="I85" s="176"/>
      <c r="J85" s="84">
        <f t="shared" si="55"/>
        <v>0</v>
      </c>
      <c r="K85" s="92">
        <v>45</v>
      </c>
      <c r="L85" s="176">
        <v>480</v>
      </c>
      <c r="M85" s="84">
        <f t="shared" si="56"/>
        <v>21600</v>
      </c>
      <c r="N85" s="92">
        <v>45</v>
      </c>
      <c r="O85" s="176">
        <v>480</v>
      </c>
      <c r="P85" s="84">
        <f t="shared" si="57"/>
        <v>21600</v>
      </c>
      <c r="Q85" s="84">
        <f t="shared" si="58"/>
        <v>21600</v>
      </c>
      <c r="R85" s="84">
        <f t="shared" si="59"/>
        <v>21600</v>
      </c>
      <c r="S85" s="84">
        <f t="shared" si="60"/>
        <v>0</v>
      </c>
      <c r="T85" s="9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 x14ac:dyDescent="0.25">
      <c r="A86" s="86" t="s">
        <v>37</v>
      </c>
      <c r="B86" s="87" t="s">
        <v>190</v>
      </c>
      <c r="C86" s="185" t="s">
        <v>261</v>
      </c>
      <c r="D86" s="81" t="s">
        <v>90</v>
      </c>
      <c r="E86" s="92"/>
      <c r="F86" s="176"/>
      <c r="G86" s="84">
        <f t="shared" si="54"/>
        <v>0</v>
      </c>
      <c r="H86" s="92"/>
      <c r="I86" s="176"/>
      <c r="J86" s="84">
        <f t="shared" si="55"/>
        <v>0</v>
      </c>
      <c r="K86" s="92"/>
      <c r="L86" s="176"/>
      <c r="M86" s="84">
        <f t="shared" si="56"/>
        <v>0</v>
      </c>
      <c r="N86" s="92">
        <v>2</v>
      </c>
      <c r="O86" s="176">
        <v>1447</v>
      </c>
      <c r="P86" s="84">
        <f t="shared" si="57"/>
        <v>2894</v>
      </c>
      <c r="Q86" s="84">
        <f t="shared" si="58"/>
        <v>0</v>
      </c>
      <c r="R86" s="84">
        <f t="shared" si="59"/>
        <v>2894</v>
      </c>
      <c r="S86" s="84">
        <f t="shared" si="60"/>
        <v>-2894</v>
      </c>
      <c r="T86" s="9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x14ac:dyDescent="0.25">
      <c r="A87" s="86" t="s">
        <v>37</v>
      </c>
      <c r="B87" s="87" t="s">
        <v>191</v>
      </c>
      <c r="C87" s="185" t="s">
        <v>228</v>
      </c>
      <c r="D87" s="192" t="s">
        <v>90</v>
      </c>
      <c r="E87" s="194"/>
      <c r="F87" s="193"/>
      <c r="G87" s="84">
        <f t="shared" si="54"/>
        <v>0</v>
      </c>
      <c r="H87" s="92"/>
      <c r="I87" s="176"/>
      <c r="J87" s="84">
        <f t="shared" si="55"/>
        <v>0</v>
      </c>
      <c r="K87" s="92">
        <v>3</v>
      </c>
      <c r="L87" s="176">
        <v>400</v>
      </c>
      <c r="M87" s="84">
        <f t="shared" si="56"/>
        <v>1200</v>
      </c>
      <c r="N87" s="92">
        <v>3</v>
      </c>
      <c r="O87" s="176">
        <v>399</v>
      </c>
      <c r="P87" s="84">
        <f t="shared" si="57"/>
        <v>1197</v>
      </c>
      <c r="Q87" s="84">
        <f t="shared" si="58"/>
        <v>1200</v>
      </c>
      <c r="R87" s="84">
        <f t="shared" si="59"/>
        <v>1197</v>
      </c>
      <c r="S87" s="84">
        <f t="shared" si="60"/>
        <v>3</v>
      </c>
      <c r="T87" s="9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x14ac:dyDescent="0.25">
      <c r="A88" s="86" t="s">
        <v>37</v>
      </c>
      <c r="B88" s="87" t="s">
        <v>192</v>
      </c>
      <c r="C88" s="185" t="s">
        <v>229</v>
      </c>
      <c r="D88" s="81" t="s">
        <v>90</v>
      </c>
      <c r="E88" s="92"/>
      <c r="F88" s="176"/>
      <c r="G88" s="84">
        <f t="shared" si="54"/>
        <v>0</v>
      </c>
      <c r="H88" s="92"/>
      <c r="I88" s="176"/>
      <c r="J88" s="84">
        <f t="shared" si="55"/>
        <v>0</v>
      </c>
      <c r="K88" s="92">
        <v>3</v>
      </c>
      <c r="L88" s="176">
        <v>4000</v>
      </c>
      <c r="M88" s="84">
        <f t="shared" si="56"/>
        <v>12000</v>
      </c>
      <c r="N88" s="92">
        <v>3</v>
      </c>
      <c r="O88" s="176">
        <v>4732</v>
      </c>
      <c r="P88" s="84">
        <f t="shared" si="57"/>
        <v>14196</v>
      </c>
      <c r="Q88" s="84">
        <f t="shared" si="58"/>
        <v>12000</v>
      </c>
      <c r="R88" s="84">
        <f t="shared" si="59"/>
        <v>14196</v>
      </c>
      <c r="S88" s="84">
        <f t="shared" si="60"/>
        <v>-2196</v>
      </c>
      <c r="T88" s="9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25.2" customHeight="1" x14ac:dyDescent="0.25">
      <c r="A89" s="86" t="s">
        <v>37</v>
      </c>
      <c r="B89" s="87" t="s">
        <v>193</v>
      </c>
      <c r="C89" s="185" t="s">
        <v>230</v>
      </c>
      <c r="D89" s="81" t="s">
        <v>90</v>
      </c>
      <c r="E89" s="92"/>
      <c r="F89" s="176"/>
      <c r="G89" s="84">
        <f t="shared" si="54"/>
        <v>0</v>
      </c>
      <c r="H89" s="92"/>
      <c r="I89" s="176"/>
      <c r="J89" s="84">
        <f t="shared" si="55"/>
        <v>0</v>
      </c>
      <c r="K89" s="92">
        <v>3</v>
      </c>
      <c r="L89" s="176">
        <v>2300</v>
      </c>
      <c r="M89" s="84">
        <f t="shared" si="56"/>
        <v>6900</v>
      </c>
      <c r="N89" s="92">
        <v>3</v>
      </c>
      <c r="O89" s="176">
        <v>2232</v>
      </c>
      <c r="P89" s="84">
        <f t="shared" si="57"/>
        <v>6696</v>
      </c>
      <c r="Q89" s="84">
        <f t="shared" si="58"/>
        <v>6900</v>
      </c>
      <c r="R89" s="84">
        <f t="shared" si="59"/>
        <v>6696</v>
      </c>
      <c r="S89" s="84">
        <f t="shared" si="60"/>
        <v>204</v>
      </c>
      <c r="T89" s="95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customHeight="1" x14ac:dyDescent="0.25">
      <c r="A90" s="86" t="s">
        <v>37</v>
      </c>
      <c r="B90" s="87" t="s">
        <v>194</v>
      </c>
      <c r="C90" s="185" t="s">
        <v>231</v>
      </c>
      <c r="D90" s="81" t="s">
        <v>90</v>
      </c>
      <c r="E90" s="92"/>
      <c r="F90" s="176"/>
      <c r="G90" s="84">
        <f t="shared" si="54"/>
        <v>0</v>
      </c>
      <c r="H90" s="92"/>
      <c r="I90" s="176"/>
      <c r="J90" s="84">
        <f t="shared" si="55"/>
        <v>0</v>
      </c>
      <c r="K90" s="92">
        <v>3</v>
      </c>
      <c r="L90" s="176">
        <v>2200</v>
      </c>
      <c r="M90" s="84">
        <f t="shared" si="56"/>
        <v>6600</v>
      </c>
      <c r="N90" s="92">
        <v>3</v>
      </c>
      <c r="O90" s="176">
        <v>2041</v>
      </c>
      <c r="P90" s="84">
        <f t="shared" si="57"/>
        <v>6123</v>
      </c>
      <c r="Q90" s="84">
        <f t="shared" si="58"/>
        <v>6600</v>
      </c>
      <c r="R90" s="84">
        <f t="shared" si="59"/>
        <v>6123</v>
      </c>
      <c r="S90" s="84">
        <f t="shared" si="60"/>
        <v>477</v>
      </c>
      <c r="T90" s="95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23.4" customHeight="1" x14ac:dyDescent="0.25">
      <c r="A91" s="86" t="s">
        <v>37</v>
      </c>
      <c r="B91" s="87" t="s">
        <v>195</v>
      </c>
      <c r="C91" s="185" t="s">
        <v>232</v>
      </c>
      <c r="D91" s="81" t="s">
        <v>90</v>
      </c>
      <c r="E91" s="92"/>
      <c r="F91" s="176"/>
      <c r="G91" s="84">
        <f t="shared" si="54"/>
        <v>0</v>
      </c>
      <c r="H91" s="92"/>
      <c r="I91" s="176"/>
      <c r="J91" s="84">
        <f t="shared" si="55"/>
        <v>0</v>
      </c>
      <c r="K91" s="92">
        <v>3</v>
      </c>
      <c r="L91" s="176">
        <v>400</v>
      </c>
      <c r="M91" s="84">
        <f t="shared" si="56"/>
        <v>1200</v>
      </c>
      <c r="N91" s="92">
        <v>3</v>
      </c>
      <c r="O91" s="176">
        <v>410</v>
      </c>
      <c r="P91" s="84">
        <f t="shared" si="57"/>
        <v>1230</v>
      </c>
      <c r="Q91" s="84">
        <f t="shared" si="58"/>
        <v>1200</v>
      </c>
      <c r="R91" s="84">
        <f t="shared" si="59"/>
        <v>1230</v>
      </c>
      <c r="S91" s="84">
        <f t="shared" si="60"/>
        <v>-30</v>
      </c>
      <c r="T91" s="9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25.2" customHeight="1" x14ac:dyDescent="0.25">
      <c r="A92" s="86" t="s">
        <v>37</v>
      </c>
      <c r="B92" s="87" t="s">
        <v>196</v>
      </c>
      <c r="C92" s="185" t="s">
        <v>233</v>
      </c>
      <c r="D92" s="81" t="s">
        <v>90</v>
      </c>
      <c r="E92" s="92"/>
      <c r="F92" s="176"/>
      <c r="G92" s="84">
        <f t="shared" si="54"/>
        <v>0</v>
      </c>
      <c r="H92" s="92"/>
      <c r="I92" s="176"/>
      <c r="J92" s="84">
        <f t="shared" si="55"/>
        <v>0</v>
      </c>
      <c r="K92" s="92">
        <v>3</v>
      </c>
      <c r="L92" s="176">
        <v>500</v>
      </c>
      <c r="M92" s="84">
        <f t="shared" si="56"/>
        <v>1500</v>
      </c>
      <c r="N92" s="92">
        <v>3</v>
      </c>
      <c r="O92" s="176">
        <v>513</v>
      </c>
      <c r="P92" s="84">
        <f t="shared" si="57"/>
        <v>1539</v>
      </c>
      <c r="Q92" s="84">
        <f t="shared" si="58"/>
        <v>1500</v>
      </c>
      <c r="R92" s="84">
        <f t="shared" si="59"/>
        <v>1539</v>
      </c>
      <c r="S92" s="84">
        <f t="shared" si="60"/>
        <v>-39</v>
      </c>
      <c r="T92" s="9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25.2" customHeight="1" x14ac:dyDescent="0.25">
      <c r="A93" s="86" t="s">
        <v>37</v>
      </c>
      <c r="B93" s="87" t="s">
        <v>197</v>
      </c>
      <c r="C93" s="185" t="s">
        <v>234</v>
      </c>
      <c r="D93" s="81" t="s">
        <v>90</v>
      </c>
      <c r="E93" s="92"/>
      <c r="F93" s="176"/>
      <c r="G93" s="84">
        <f t="shared" si="54"/>
        <v>0</v>
      </c>
      <c r="H93" s="92"/>
      <c r="I93" s="176"/>
      <c r="J93" s="84">
        <f t="shared" si="55"/>
        <v>0</v>
      </c>
      <c r="K93" s="92">
        <v>3</v>
      </c>
      <c r="L93" s="176">
        <v>2000</v>
      </c>
      <c r="M93" s="84">
        <f t="shared" si="56"/>
        <v>6000</v>
      </c>
      <c r="N93" s="92">
        <v>3</v>
      </c>
      <c r="O93" s="176">
        <v>1999</v>
      </c>
      <c r="P93" s="84">
        <f t="shared" si="57"/>
        <v>5997</v>
      </c>
      <c r="Q93" s="84">
        <f t="shared" si="58"/>
        <v>6000</v>
      </c>
      <c r="R93" s="84">
        <f t="shared" si="59"/>
        <v>5997</v>
      </c>
      <c r="S93" s="84">
        <f t="shared" si="60"/>
        <v>3</v>
      </c>
      <c r="T93" s="9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18.600000000000001" customHeight="1" x14ac:dyDescent="0.25">
      <c r="A94" s="86" t="s">
        <v>37</v>
      </c>
      <c r="B94" s="87" t="s">
        <v>198</v>
      </c>
      <c r="C94" s="185" t="s">
        <v>235</v>
      </c>
      <c r="D94" s="81" t="s">
        <v>90</v>
      </c>
      <c r="E94" s="92"/>
      <c r="F94" s="176"/>
      <c r="G94" s="84">
        <f t="shared" si="54"/>
        <v>0</v>
      </c>
      <c r="H94" s="92"/>
      <c r="I94" s="176"/>
      <c r="J94" s="84">
        <f t="shared" si="55"/>
        <v>0</v>
      </c>
      <c r="K94" s="92">
        <v>3</v>
      </c>
      <c r="L94" s="176">
        <v>800</v>
      </c>
      <c r="M94" s="84">
        <f t="shared" si="56"/>
        <v>2400</v>
      </c>
      <c r="N94" s="92">
        <v>3</v>
      </c>
      <c r="O94" s="176">
        <v>721</v>
      </c>
      <c r="P94" s="84">
        <f t="shared" si="57"/>
        <v>2163</v>
      </c>
      <c r="Q94" s="84">
        <f t="shared" si="58"/>
        <v>2400</v>
      </c>
      <c r="R94" s="84">
        <f t="shared" si="59"/>
        <v>2163</v>
      </c>
      <c r="S94" s="84">
        <f t="shared" si="60"/>
        <v>237</v>
      </c>
      <c r="T94" s="95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15" customHeight="1" x14ac:dyDescent="0.25">
      <c r="A95" s="86" t="s">
        <v>37</v>
      </c>
      <c r="B95" s="87" t="s">
        <v>199</v>
      </c>
      <c r="C95" s="185" t="s">
        <v>236</v>
      </c>
      <c r="D95" s="81" t="s">
        <v>90</v>
      </c>
      <c r="E95" s="92"/>
      <c r="F95" s="176"/>
      <c r="G95" s="84">
        <f t="shared" si="54"/>
        <v>0</v>
      </c>
      <c r="H95" s="92"/>
      <c r="I95" s="176"/>
      <c r="J95" s="84">
        <f t="shared" si="55"/>
        <v>0</v>
      </c>
      <c r="K95" s="92">
        <v>3</v>
      </c>
      <c r="L95" s="176">
        <v>80</v>
      </c>
      <c r="M95" s="84">
        <f t="shared" si="56"/>
        <v>240</v>
      </c>
      <c r="N95" s="92">
        <v>3</v>
      </c>
      <c r="O95" s="176">
        <v>71</v>
      </c>
      <c r="P95" s="84">
        <f t="shared" si="57"/>
        <v>213</v>
      </c>
      <c r="Q95" s="84">
        <f t="shared" si="58"/>
        <v>240</v>
      </c>
      <c r="R95" s="84">
        <f t="shared" si="59"/>
        <v>213</v>
      </c>
      <c r="S95" s="84">
        <f t="shared" si="60"/>
        <v>27</v>
      </c>
      <c r="T95" s="95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17.399999999999999" customHeight="1" x14ac:dyDescent="0.25">
      <c r="A96" s="86" t="s">
        <v>37</v>
      </c>
      <c r="B96" s="87" t="s">
        <v>200</v>
      </c>
      <c r="C96" s="185" t="s">
        <v>237</v>
      </c>
      <c r="D96" s="81" t="s">
        <v>90</v>
      </c>
      <c r="E96" s="92"/>
      <c r="F96" s="176"/>
      <c r="G96" s="84">
        <f t="shared" si="54"/>
        <v>0</v>
      </c>
      <c r="H96" s="92"/>
      <c r="I96" s="176"/>
      <c r="J96" s="84">
        <f t="shared" si="55"/>
        <v>0</v>
      </c>
      <c r="K96" s="92">
        <v>3</v>
      </c>
      <c r="L96" s="176">
        <v>2600</v>
      </c>
      <c r="M96" s="84">
        <f t="shared" si="56"/>
        <v>7800</v>
      </c>
      <c r="N96" s="92">
        <v>3</v>
      </c>
      <c r="O96" s="176">
        <v>2575</v>
      </c>
      <c r="P96" s="84">
        <f t="shared" si="57"/>
        <v>7725</v>
      </c>
      <c r="Q96" s="84">
        <f t="shared" si="58"/>
        <v>7800</v>
      </c>
      <c r="R96" s="84">
        <f t="shared" si="59"/>
        <v>7725</v>
      </c>
      <c r="S96" s="84">
        <f t="shared" si="60"/>
        <v>75</v>
      </c>
      <c r="T96" s="95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24" customHeight="1" x14ac:dyDescent="0.25">
      <c r="A97" s="86" t="s">
        <v>37</v>
      </c>
      <c r="B97" s="87" t="s">
        <v>201</v>
      </c>
      <c r="C97" s="185" t="s">
        <v>238</v>
      </c>
      <c r="D97" s="81" t="s">
        <v>90</v>
      </c>
      <c r="E97" s="92"/>
      <c r="F97" s="176"/>
      <c r="G97" s="84">
        <f t="shared" si="54"/>
        <v>0</v>
      </c>
      <c r="H97" s="92"/>
      <c r="I97" s="176"/>
      <c r="J97" s="84">
        <f t="shared" si="55"/>
        <v>0</v>
      </c>
      <c r="K97" s="92">
        <v>3</v>
      </c>
      <c r="L97" s="176">
        <v>470</v>
      </c>
      <c r="M97" s="84">
        <f t="shared" si="56"/>
        <v>1410</v>
      </c>
      <c r="N97" s="92">
        <v>3</v>
      </c>
      <c r="O97" s="176">
        <v>586</v>
      </c>
      <c r="P97" s="84">
        <f t="shared" si="57"/>
        <v>1758</v>
      </c>
      <c r="Q97" s="84">
        <f t="shared" si="58"/>
        <v>1410</v>
      </c>
      <c r="R97" s="84">
        <f t="shared" si="59"/>
        <v>1758</v>
      </c>
      <c r="S97" s="84">
        <f t="shared" si="60"/>
        <v>-348</v>
      </c>
      <c r="T97" s="95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18" customHeight="1" x14ac:dyDescent="0.25">
      <c r="A98" s="86" t="s">
        <v>37</v>
      </c>
      <c r="B98" s="87" t="s">
        <v>202</v>
      </c>
      <c r="C98" s="185" t="s">
        <v>239</v>
      </c>
      <c r="D98" s="81" t="s">
        <v>90</v>
      </c>
      <c r="E98" s="92"/>
      <c r="F98" s="176"/>
      <c r="G98" s="84">
        <f t="shared" si="54"/>
        <v>0</v>
      </c>
      <c r="H98" s="92"/>
      <c r="I98" s="176"/>
      <c r="J98" s="84">
        <f t="shared" si="55"/>
        <v>0</v>
      </c>
      <c r="K98" s="92">
        <v>1</v>
      </c>
      <c r="L98" s="176">
        <v>1539</v>
      </c>
      <c r="M98" s="84">
        <f t="shared" si="56"/>
        <v>1539</v>
      </c>
      <c r="N98" s="92"/>
      <c r="O98" s="176"/>
      <c r="P98" s="84">
        <f t="shared" si="57"/>
        <v>0</v>
      </c>
      <c r="Q98" s="84">
        <f t="shared" si="58"/>
        <v>1539</v>
      </c>
      <c r="R98" s="84">
        <f t="shared" si="59"/>
        <v>0</v>
      </c>
      <c r="S98" s="84">
        <f t="shared" si="60"/>
        <v>1539</v>
      </c>
      <c r="T98" s="95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18" customHeight="1" x14ac:dyDescent="0.25">
      <c r="A99" s="86" t="s">
        <v>37</v>
      </c>
      <c r="B99" s="87" t="s">
        <v>203</v>
      </c>
      <c r="C99" s="185" t="s">
        <v>259</v>
      </c>
      <c r="D99" s="81" t="s">
        <v>90</v>
      </c>
      <c r="E99" s="92"/>
      <c r="F99" s="176"/>
      <c r="G99" s="84">
        <f t="shared" si="54"/>
        <v>0</v>
      </c>
      <c r="H99" s="92"/>
      <c r="I99" s="176"/>
      <c r="J99" s="84">
        <f t="shared" si="55"/>
        <v>0</v>
      </c>
      <c r="K99" s="92">
        <v>1</v>
      </c>
      <c r="L99" s="176">
        <v>2940</v>
      </c>
      <c r="M99" s="84">
        <f t="shared" si="56"/>
        <v>2940</v>
      </c>
      <c r="N99" s="92">
        <v>1</v>
      </c>
      <c r="O99" s="176">
        <v>3359</v>
      </c>
      <c r="P99" s="84">
        <f t="shared" si="57"/>
        <v>3359</v>
      </c>
      <c r="Q99" s="84">
        <f t="shared" si="58"/>
        <v>2940</v>
      </c>
      <c r="R99" s="84">
        <f t="shared" si="59"/>
        <v>3359</v>
      </c>
      <c r="S99" s="84">
        <f t="shared" si="60"/>
        <v>-419</v>
      </c>
      <c r="T99" s="95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16.8" customHeight="1" x14ac:dyDescent="0.25">
      <c r="A100" s="86" t="s">
        <v>37</v>
      </c>
      <c r="B100" s="87" t="s">
        <v>204</v>
      </c>
      <c r="C100" s="185" t="s">
        <v>260</v>
      </c>
      <c r="D100" s="81" t="s">
        <v>90</v>
      </c>
      <c r="E100" s="92"/>
      <c r="F100" s="176"/>
      <c r="G100" s="84">
        <f t="shared" si="54"/>
        <v>0</v>
      </c>
      <c r="H100" s="92"/>
      <c r="I100" s="176"/>
      <c r="J100" s="84">
        <f t="shared" si="55"/>
        <v>0</v>
      </c>
      <c r="K100" s="92">
        <v>1</v>
      </c>
      <c r="L100" s="176">
        <v>2060</v>
      </c>
      <c r="M100" s="84">
        <f t="shared" si="56"/>
        <v>2060</v>
      </c>
      <c r="N100" s="92">
        <v>1</v>
      </c>
      <c r="O100" s="176">
        <v>1900</v>
      </c>
      <c r="P100" s="84">
        <f t="shared" si="57"/>
        <v>1900</v>
      </c>
      <c r="Q100" s="84">
        <f t="shared" si="58"/>
        <v>2060</v>
      </c>
      <c r="R100" s="84">
        <f t="shared" si="59"/>
        <v>1900</v>
      </c>
      <c r="S100" s="84">
        <f t="shared" si="60"/>
        <v>160</v>
      </c>
      <c r="T100" s="95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30" customHeight="1" x14ac:dyDescent="0.25">
      <c r="A101" s="86" t="s">
        <v>37</v>
      </c>
      <c r="B101" s="87" t="s">
        <v>205</v>
      </c>
      <c r="C101" s="185" t="s">
        <v>240</v>
      </c>
      <c r="D101" s="81" t="s">
        <v>90</v>
      </c>
      <c r="E101" s="92"/>
      <c r="F101" s="176"/>
      <c r="G101" s="84">
        <f t="shared" si="54"/>
        <v>0</v>
      </c>
      <c r="H101" s="92"/>
      <c r="I101" s="176"/>
      <c r="J101" s="84">
        <f t="shared" si="55"/>
        <v>0</v>
      </c>
      <c r="K101" s="92">
        <v>15</v>
      </c>
      <c r="L101" s="176">
        <v>379</v>
      </c>
      <c r="M101" s="84">
        <f t="shared" si="56"/>
        <v>5685</v>
      </c>
      <c r="N101" s="92">
        <v>15</v>
      </c>
      <c r="O101" s="176">
        <v>350</v>
      </c>
      <c r="P101" s="84">
        <f t="shared" si="57"/>
        <v>5250</v>
      </c>
      <c r="Q101" s="84">
        <f t="shared" si="58"/>
        <v>5685</v>
      </c>
      <c r="R101" s="84">
        <f t="shared" si="59"/>
        <v>5250</v>
      </c>
      <c r="S101" s="84">
        <f t="shared" si="60"/>
        <v>435</v>
      </c>
      <c r="T101" s="95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25.8" customHeight="1" x14ac:dyDescent="0.25">
      <c r="A102" s="86" t="s">
        <v>37</v>
      </c>
      <c r="B102" s="87" t="s">
        <v>206</v>
      </c>
      <c r="C102" s="185" t="s">
        <v>241</v>
      </c>
      <c r="D102" s="81" t="s">
        <v>90</v>
      </c>
      <c r="E102" s="92"/>
      <c r="F102" s="176"/>
      <c r="G102" s="84">
        <f t="shared" si="54"/>
        <v>0</v>
      </c>
      <c r="H102" s="92"/>
      <c r="I102" s="176"/>
      <c r="J102" s="84">
        <f t="shared" si="55"/>
        <v>0</v>
      </c>
      <c r="K102" s="92">
        <v>1</v>
      </c>
      <c r="L102" s="176">
        <v>1299</v>
      </c>
      <c r="M102" s="84">
        <f t="shared" si="56"/>
        <v>1299</v>
      </c>
      <c r="N102" s="92">
        <v>1</v>
      </c>
      <c r="O102" s="176">
        <v>1105</v>
      </c>
      <c r="P102" s="84">
        <f t="shared" si="57"/>
        <v>1105</v>
      </c>
      <c r="Q102" s="84">
        <f t="shared" si="58"/>
        <v>1299</v>
      </c>
      <c r="R102" s="84">
        <f t="shared" si="59"/>
        <v>1105</v>
      </c>
      <c r="S102" s="84">
        <f t="shared" si="60"/>
        <v>194</v>
      </c>
      <c r="T102" s="9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19.2" customHeight="1" x14ac:dyDescent="0.25">
      <c r="A103" s="86" t="s">
        <v>37</v>
      </c>
      <c r="B103" s="87" t="s">
        <v>207</v>
      </c>
      <c r="C103" s="185" t="s">
        <v>242</v>
      </c>
      <c r="D103" s="81" t="s">
        <v>90</v>
      </c>
      <c r="E103" s="92"/>
      <c r="F103" s="176"/>
      <c r="G103" s="84">
        <f t="shared" si="54"/>
        <v>0</v>
      </c>
      <c r="H103" s="92"/>
      <c r="I103" s="176"/>
      <c r="J103" s="84">
        <f t="shared" si="55"/>
        <v>0</v>
      </c>
      <c r="K103" s="92">
        <v>3</v>
      </c>
      <c r="L103" s="176">
        <v>3000</v>
      </c>
      <c r="M103" s="84">
        <f t="shared" si="56"/>
        <v>9000</v>
      </c>
      <c r="N103" s="92">
        <v>3</v>
      </c>
      <c r="O103" s="176">
        <v>2376</v>
      </c>
      <c r="P103" s="84">
        <f t="shared" si="57"/>
        <v>7128</v>
      </c>
      <c r="Q103" s="84">
        <f t="shared" si="58"/>
        <v>9000</v>
      </c>
      <c r="R103" s="84">
        <f t="shared" si="59"/>
        <v>7128</v>
      </c>
      <c r="S103" s="84">
        <f t="shared" si="60"/>
        <v>1872</v>
      </c>
      <c r="T103" s="95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17.399999999999999" customHeight="1" x14ac:dyDescent="0.25">
      <c r="A104" s="86" t="s">
        <v>37</v>
      </c>
      <c r="B104" s="87" t="s">
        <v>208</v>
      </c>
      <c r="C104" s="185" t="s">
        <v>243</v>
      </c>
      <c r="D104" s="81" t="s">
        <v>90</v>
      </c>
      <c r="E104" s="92"/>
      <c r="F104" s="176"/>
      <c r="G104" s="84">
        <f t="shared" si="54"/>
        <v>0</v>
      </c>
      <c r="H104" s="92"/>
      <c r="I104" s="176"/>
      <c r="J104" s="84">
        <f t="shared" si="55"/>
        <v>0</v>
      </c>
      <c r="K104" s="92">
        <v>30</v>
      </c>
      <c r="L104" s="176">
        <v>265</v>
      </c>
      <c r="M104" s="84">
        <f t="shared" si="56"/>
        <v>7950</v>
      </c>
      <c r="N104" s="92">
        <v>30</v>
      </c>
      <c r="O104" s="176">
        <v>230</v>
      </c>
      <c r="P104" s="84">
        <f t="shared" si="57"/>
        <v>6900</v>
      </c>
      <c r="Q104" s="84">
        <f t="shared" si="58"/>
        <v>7950</v>
      </c>
      <c r="R104" s="84">
        <f t="shared" si="59"/>
        <v>6900</v>
      </c>
      <c r="S104" s="84">
        <f t="shared" si="60"/>
        <v>1050</v>
      </c>
      <c r="T104" s="95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19.2" customHeight="1" x14ac:dyDescent="0.25">
      <c r="A105" s="86" t="s">
        <v>37</v>
      </c>
      <c r="B105" s="87" t="s">
        <v>209</v>
      </c>
      <c r="C105" s="185" t="s">
        <v>244</v>
      </c>
      <c r="D105" s="81" t="s">
        <v>90</v>
      </c>
      <c r="E105" s="92"/>
      <c r="F105" s="176"/>
      <c r="G105" s="84">
        <f t="shared" si="54"/>
        <v>0</v>
      </c>
      <c r="H105" s="92"/>
      <c r="I105" s="176"/>
      <c r="J105" s="84">
        <f t="shared" si="55"/>
        <v>0</v>
      </c>
      <c r="K105" s="92">
        <v>1</v>
      </c>
      <c r="L105" s="176">
        <v>2500</v>
      </c>
      <c r="M105" s="84">
        <f t="shared" si="56"/>
        <v>2500</v>
      </c>
      <c r="N105" s="92">
        <v>1</v>
      </c>
      <c r="O105" s="176">
        <v>1902</v>
      </c>
      <c r="P105" s="84">
        <f t="shared" si="57"/>
        <v>1902</v>
      </c>
      <c r="Q105" s="84">
        <f t="shared" si="58"/>
        <v>2500</v>
      </c>
      <c r="R105" s="84">
        <f t="shared" si="59"/>
        <v>1902</v>
      </c>
      <c r="S105" s="84">
        <f t="shared" si="60"/>
        <v>598</v>
      </c>
      <c r="T105" s="95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18" customHeight="1" x14ac:dyDescent="0.25">
      <c r="A106" s="86" t="s">
        <v>37</v>
      </c>
      <c r="B106" s="87" t="s">
        <v>210</v>
      </c>
      <c r="C106" s="185" t="s">
        <v>245</v>
      </c>
      <c r="D106" s="81" t="s">
        <v>90</v>
      </c>
      <c r="E106" s="92"/>
      <c r="F106" s="176"/>
      <c r="G106" s="84">
        <f t="shared" si="54"/>
        <v>0</v>
      </c>
      <c r="H106" s="92"/>
      <c r="I106" s="176"/>
      <c r="J106" s="84">
        <f t="shared" si="55"/>
        <v>0</v>
      </c>
      <c r="K106" s="92">
        <v>1</v>
      </c>
      <c r="L106" s="176">
        <v>404</v>
      </c>
      <c r="M106" s="84">
        <f t="shared" si="56"/>
        <v>404</v>
      </c>
      <c r="N106" s="92">
        <v>1</v>
      </c>
      <c r="O106" s="176">
        <v>402</v>
      </c>
      <c r="P106" s="84">
        <f t="shared" si="57"/>
        <v>402</v>
      </c>
      <c r="Q106" s="84">
        <f t="shared" si="58"/>
        <v>404</v>
      </c>
      <c r="R106" s="84">
        <f t="shared" si="59"/>
        <v>402</v>
      </c>
      <c r="S106" s="84">
        <f t="shared" si="60"/>
        <v>2</v>
      </c>
      <c r="T106" s="95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18" customHeight="1" x14ac:dyDescent="0.25">
      <c r="A107" s="86" t="s">
        <v>37</v>
      </c>
      <c r="B107" s="87" t="s">
        <v>211</v>
      </c>
      <c r="C107" s="185" t="s">
        <v>246</v>
      </c>
      <c r="D107" s="81" t="s">
        <v>90</v>
      </c>
      <c r="E107" s="92"/>
      <c r="F107" s="176"/>
      <c r="G107" s="84">
        <f t="shared" si="54"/>
        <v>0</v>
      </c>
      <c r="H107" s="92"/>
      <c r="I107" s="176"/>
      <c r="J107" s="84">
        <f t="shared" si="55"/>
        <v>0</v>
      </c>
      <c r="K107" s="92">
        <v>1</v>
      </c>
      <c r="L107" s="176">
        <v>197</v>
      </c>
      <c r="M107" s="84">
        <f t="shared" si="56"/>
        <v>197</v>
      </c>
      <c r="N107" s="92">
        <v>1</v>
      </c>
      <c r="O107" s="176">
        <v>195</v>
      </c>
      <c r="P107" s="84">
        <f t="shared" si="57"/>
        <v>195</v>
      </c>
      <c r="Q107" s="84">
        <f t="shared" si="58"/>
        <v>197</v>
      </c>
      <c r="R107" s="84">
        <f t="shared" si="59"/>
        <v>195</v>
      </c>
      <c r="S107" s="84">
        <f t="shared" si="60"/>
        <v>2</v>
      </c>
      <c r="T107" s="95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18.600000000000001" customHeight="1" x14ac:dyDescent="0.25">
      <c r="A108" s="86" t="s">
        <v>37</v>
      </c>
      <c r="B108" s="87" t="s">
        <v>212</v>
      </c>
      <c r="C108" s="185" t="s">
        <v>247</v>
      </c>
      <c r="D108" s="81" t="s">
        <v>90</v>
      </c>
      <c r="E108" s="92"/>
      <c r="F108" s="176"/>
      <c r="G108" s="84">
        <f t="shared" si="54"/>
        <v>0</v>
      </c>
      <c r="H108" s="92"/>
      <c r="I108" s="176"/>
      <c r="J108" s="84">
        <f t="shared" si="55"/>
        <v>0</v>
      </c>
      <c r="K108" s="92">
        <v>1</v>
      </c>
      <c r="L108" s="176">
        <v>128</v>
      </c>
      <c r="M108" s="84">
        <f t="shared" si="56"/>
        <v>128</v>
      </c>
      <c r="N108" s="92">
        <v>1</v>
      </c>
      <c r="O108" s="176">
        <v>126</v>
      </c>
      <c r="P108" s="84">
        <f t="shared" si="57"/>
        <v>126</v>
      </c>
      <c r="Q108" s="84">
        <f t="shared" si="58"/>
        <v>128</v>
      </c>
      <c r="R108" s="84">
        <f t="shared" si="59"/>
        <v>126</v>
      </c>
      <c r="S108" s="84">
        <f t="shared" si="60"/>
        <v>2</v>
      </c>
      <c r="T108" s="95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16.8" customHeight="1" x14ac:dyDescent="0.25">
      <c r="A109" s="86" t="s">
        <v>37</v>
      </c>
      <c r="B109" s="87" t="s">
        <v>213</v>
      </c>
      <c r="C109" s="185" t="s">
        <v>248</v>
      </c>
      <c r="D109" s="81" t="s">
        <v>90</v>
      </c>
      <c r="E109" s="92"/>
      <c r="F109" s="176"/>
      <c r="G109" s="84">
        <f t="shared" si="54"/>
        <v>0</v>
      </c>
      <c r="H109" s="92"/>
      <c r="I109" s="176"/>
      <c r="J109" s="84">
        <f t="shared" si="55"/>
        <v>0</v>
      </c>
      <c r="K109" s="92">
        <v>2</v>
      </c>
      <c r="L109" s="176">
        <v>4650</v>
      </c>
      <c r="M109" s="84">
        <f t="shared" si="56"/>
        <v>9300</v>
      </c>
      <c r="N109" s="92">
        <v>2</v>
      </c>
      <c r="O109" s="176">
        <v>4288.1000000000004</v>
      </c>
      <c r="P109" s="84">
        <f t="shared" si="57"/>
        <v>8576.2000000000007</v>
      </c>
      <c r="Q109" s="84">
        <f t="shared" si="58"/>
        <v>9300</v>
      </c>
      <c r="R109" s="84">
        <f t="shared" si="59"/>
        <v>8576.2000000000007</v>
      </c>
      <c r="S109" s="84">
        <f t="shared" si="60"/>
        <v>723.79999999999927</v>
      </c>
      <c r="T109" s="95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19.8" customHeight="1" x14ac:dyDescent="0.25">
      <c r="A110" s="86" t="s">
        <v>37</v>
      </c>
      <c r="B110" s="87" t="s">
        <v>214</v>
      </c>
      <c r="C110" s="185" t="s">
        <v>249</v>
      </c>
      <c r="D110" s="81" t="s">
        <v>90</v>
      </c>
      <c r="E110" s="92"/>
      <c r="F110" s="176"/>
      <c r="G110" s="84">
        <f t="shared" si="54"/>
        <v>0</v>
      </c>
      <c r="H110" s="92"/>
      <c r="I110" s="176"/>
      <c r="J110" s="84">
        <f t="shared" si="55"/>
        <v>0</v>
      </c>
      <c r="K110" s="92">
        <v>1</v>
      </c>
      <c r="L110" s="176">
        <v>2000</v>
      </c>
      <c r="M110" s="84">
        <f t="shared" si="56"/>
        <v>2000</v>
      </c>
      <c r="N110" s="92">
        <v>1</v>
      </c>
      <c r="O110" s="176">
        <v>1550</v>
      </c>
      <c r="P110" s="84">
        <f t="shared" si="57"/>
        <v>1550</v>
      </c>
      <c r="Q110" s="84">
        <f t="shared" si="58"/>
        <v>2000</v>
      </c>
      <c r="R110" s="84">
        <f t="shared" si="59"/>
        <v>1550</v>
      </c>
      <c r="S110" s="84">
        <f t="shared" si="60"/>
        <v>450</v>
      </c>
      <c r="T110" s="95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ht="20.399999999999999" customHeight="1" x14ac:dyDescent="0.25">
      <c r="A111" s="86" t="s">
        <v>37</v>
      </c>
      <c r="B111" s="87" t="s">
        <v>215</v>
      </c>
      <c r="C111" s="185" t="s">
        <v>250</v>
      </c>
      <c r="D111" s="81" t="s">
        <v>90</v>
      </c>
      <c r="E111" s="92"/>
      <c r="F111" s="176"/>
      <c r="G111" s="84">
        <f t="shared" si="54"/>
        <v>0</v>
      </c>
      <c r="H111" s="92"/>
      <c r="I111" s="176"/>
      <c r="J111" s="84">
        <f t="shared" si="55"/>
        <v>0</v>
      </c>
      <c r="K111" s="92">
        <v>10</v>
      </c>
      <c r="L111" s="176">
        <v>219</v>
      </c>
      <c r="M111" s="84">
        <f t="shared" si="56"/>
        <v>2190</v>
      </c>
      <c r="N111" s="92">
        <v>10</v>
      </c>
      <c r="O111" s="176">
        <v>259</v>
      </c>
      <c r="P111" s="84">
        <f t="shared" si="57"/>
        <v>2590</v>
      </c>
      <c r="Q111" s="84">
        <f t="shared" si="58"/>
        <v>2190</v>
      </c>
      <c r="R111" s="84">
        <f t="shared" si="59"/>
        <v>2590</v>
      </c>
      <c r="S111" s="84">
        <f t="shared" si="60"/>
        <v>-400</v>
      </c>
      <c r="T111" s="95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ht="18" customHeight="1" x14ac:dyDescent="0.25">
      <c r="A112" s="86" t="s">
        <v>37</v>
      </c>
      <c r="B112" s="87" t="s">
        <v>216</v>
      </c>
      <c r="C112" s="185" t="s">
        <v>251</v>
      </c>
      <c r="D112" s="81" t="s">
        <v>90</v>
      </c>
      <c r="E112" s="92"/>
      <c r="F112" s="176"/>
      <c r="G112" s="84">
        <f t="shared" si="54"/>
        <v>0</v>
      </c>
      <c r="H112" s="92"/>
      <c r="I112" s="176"/>
      <c r="J112" s="84">
        <f t="shared" si="55"/>
        <v>0</v>
      </c>
      <c r="K112" s="92">
        <v>20</v>
      </c>
      <c r="L112" s="176">
        <v>1649</v>
      </c>
      <c r="M112" s="84">
        <f t="shared" si="56"/>
        <v>32980</v>
      </c>
      <c r="N112" s="92">
        <v>20</v>
      </c>
      <c r="O112" s="176">
        <v>1649</v>
      </c>
      <c r="P112" s="84">
        <f t="shared" si="57"/>
        <v>32980</v>
      </c>
      <c r="Q112" s="84">
        <f t="shared" si="58"/>
        <v>32980</v>
      </c>
      <c r="R112" s="84">
        <f t="shared" si="59"/>
        <v>32980</v>
      </c>
      <c r="S112" s="84">
        <f t="shared" si="60"/>
        <v>0</v>
      </c>
      <c r="T112" s="95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ht="30" customHeight="1" x14ac:dyDescent="0.25">
      <c r="A113" s="86" t="s">
        <v>37</v>
      </c>
      <c r="B113" s="87" t="s">
        <v>217</v>
      </c>
      <c r="C113" s="185" t="s">
        <v>252</v>
      </c>
      <c r="D113" s="81" t="s">
        <v>90</v>
      </c>
      <c r="E113" s="92"/>
      <c r="F113" s="176"/>
      <c r="G113" s="84">
        <f t="shared" si="54"/>
        <v>0</v>
      </c>
      <c r="H113" s="92"/>
      <c r="I113" s="176"/>
      <c r="J113" s="84">
        <f t="shared" si="55"/>
        <v>0</v>
      </c>
      <c r="K113" s="92">
        <v>19</v>
      </c>
      <c r="L113" s="176">
        <v>546</v>
      </c>
      <c r="M113" s="84">
        <f t="shared" si="56"/>
        <v>10374</v>
      </c>
      <c r="N113" s="92">
        <v>19</v>
      </c>
      <c r="O113" s="176">
        <v>546</v>
      </c>
      <c r="P113" s="84">
        <f t="shared" si="57"/>
        <v>10374</v>
      </c>
      <c r="Q113" s="84">
        <f t="shared" si="58"/>
        <v>10374</v>
      </c>
      <c r="R113" s="84">
        <f t="shared" si="59"/>
        <v>10374</v>
      </c>
      <c r="S113" s="84">
        <f t="shared" si="60"/>
        <v>0</v>
      </c>
      <c r="T113" s="95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ht="30" customHeight="1" x14ac:dyDescent="0.25">
      <c r="A114" s="86" t="s">
        <v>37</v>
      </c>
      <c r="B114" s="87" t="s">
        <v>218</v>
      </c>
      <c r="C114" s="185" t="s">
        <v>253</v>
      </c>
      <c r="D114" s="81" t="s">
        <v>90</v>
      </c>
      <c r="E114" s="92"/>
      <c r="F114" s="176"/>
      <c r="G114" s="84">
        <f t="shared" si="54"/>
        <v>0</v>
      </c>
      <c r="H114" s="92"/>
      <c r="I114" s="176"/>
      <c r="J114" s="84">
        <f t="shared" si="55"/>
        <v>0</v>
      </c>
      <c r="K114" s="92">
        <v>1</v>
      </c>
      <c r="L114" s="176">
        <v>4514</v>
      </c>
      <c r="M114" s="84">
        <f t="shared" si="56"/>
        <v>4514</v>
      </c>
      <c r="N114" s="92">
        <v>1</v>
      </c>
      <c r="O114" s="176">
        <v>3852</v>
      </c>
      <c r="P114" s="84">
        <f t="shared" si="57"/>
        <v>3852</v>
      </c>
      <c r="Q114" s="84">
        <f t="shared" si="58"/>
        <v>4514</v>
      </c>
      <c r="R114" s="84">
        <f t="shared" si="59"/>
        <v>3852</v>
      </c>
      <c r="S114" s="84">
        <f t="shared" si="60"/>
        <v>662</v>
      </c>
      <c r="T114" s="95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ht="25.8" customHeight="1" x14ac:dyDescent="0.25">
      <c r="A115" s="86" t="s">
        <v>37</v>
      </c>
      <c r="B115" s="87" t="s">
        <v>219</v>
      </c>
      <c r="C115" s="185" t="s">
        <v>254</v>
      </c>
      <c r="D115" s="81" t="s">
        <v>90</v>
      </c>
      <c r="E115" s="92"/>
      <c r="F115" s="176"/>
      <c r="G115" s="84">
        <f t="shared" si="54"/>
        <v>0</v>
      </c>
      <c r="H115" s="92"/>
      <c r="I115" s="176"/>
      <c r="J115" s="84">
        <f>H115*I115</f>
        <v>0</v>
      </c>
      <c r="K115" s="92">
        <v>1</v>
      </c>
      <c r="L115" s="176">
        <v>2300</v>
      </c>
      <c r="M115" s="84">
        <f t="shared" si="56"/>
        <v>2300</v>
      </c>
      <c r="N115" s="92">
        <v>1</v>
      </c>
      <c r="O115" s="176">
        <v>2400</v>
      </c>
      <c r="P115" s="84">
        <f t="shared" si="57"/>
        <v>2400</v>
      </c>
      <c r="Q115" s="84">
        <f t="shared" si="58"/>
        <v>2300</v>
      </c>
      <c r="R115" s="84">
        <f>J115+P115</f>
        <v>2400</v>
      </c>
      <c r="S115" s="84">
        <f t="shared" si="60"/>
        <v>-100</v>
      </c>
      <c r="T115" s="95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 s="187" customFormat="1" ht="22.2" customHeight="1" x14ac:dyDescent="0.25">
      <c r="A116" s="86" t="s">
        <v>37</v>
      </c>
      <c r="B116" s="188" t="s">
        <v>220</v>
      </c>
      <c r="C116" s="189" t="s">
        <v>255</v>
      </c>
      <c r="D116" s="117" t="s">
        <v>90</v>
      </c>
      <c r="E116" s="92"/>
      <c r="F116" s="176"/>
      <c r="G116" s="84">
        <f t="shared" si="54"/>
        <v>0</v>
      </c>
      <c r="H116" s="92"/>
      <c r="I116" s="176"/>
      <c r="J116" s="84">
        <f t="shared" ref="J116:J118" si="61">H116*I116</f>
        <v>0</v>
      </c>
      <c r="K116" s="92">
        <v>5</v>
      </c>
      <c r="L116" s="176">
        <v>255</v>
      </c>
      <c r="M116" s="84">
        <f t="shared" si="56"/>
        <v>1275</v>
      </c>
      <c r="N116" s="92">
        <v>5</v>
      </c>
      <c r="O116" s="176">
        <v>175</v>
      </c>
      <c r="P116" s="84">
        <f t="shared" si="57"/>
        <v>875</v>
      </c>
      <c r="Q116" s="84">
        <f t="shared" si="58"/>
        <v>1275</v>
      </c>
      <c r="R116" s="84">
        <f t="shared" ref="R116:R118" si="62">J116+P116</f>
        <v>875</v>
      </c>
      <c r="S116" s="84">
        <f t="shared" si="60"/>
        <v>400</v>
      </c>
      <c r="T116" s="95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s="187" customFormat="1" ht="21.6" customHeight="1" x14ac:dyDescent="0.25">
      <c r="A117" s="86" t="s">
        <v>37</v>
      </c>
      <c r="B117" s="87" t="s">
        <v>262</v>
      </c>
      <c r="C117" s="191" t="s">
        <v>265</v>
      </c>
      <c r="D117" s="81" t="s">
        <v>90</v>
      </c>
      <c r="E117" s="92"/>
      <c r="F117" s="176"/>
      <c r="G117" s="84">
        <f t="shared" si="54"/>
        <v>0</v>
      </c>
      <c r="H117" s="92"/>
      <c r="I117" s="176"/>
      <c r="J117" s="84">
        <f t="shared" si="61"/>
        <v>0</v>
      </c>
      <c r="K117" s="92">
        <v>1</v>
      </c>
      <c r="L117" s="176">
        <v>4000</v>
      </c>
      <c r="M117" s="84">
        <f t="shared" si="56"/>
        <v>4000</v>
      </c>
      <c r="N117" s="92"/>
      <c r="O117" s="176"/>
      <c r="P117" s="84">
        <f t="shared" si="57"/>
        <v>0</v>
      </c>
      <c r="Q117" s="84">
        <f t="shared" si="58"/>
        <v>4000</v>
      </c>
      <c r="R117" s="84">
        <f t="shared" si="62"/>
        <v>0</v>
      </c>
      <c r="S117" s="84">
        <f t="shared" si="60"/>
        <v>4000</v>
      </c>
      <c r="T117" s="95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s="187" customFormat="1" ht="30" customHeight="1" x14ac:dyDescent="0.25">
      <c r="A118" s="86" t="s">
        <v>37</v>
      </c>
      <c r="B118" s="188" t="s">
        <v>263</v>
      </c>
      <c r="C118" s="189" t="s">
        <v>266</v>
      </c>
      <c r="D118" s="117" t="s">
        <v>90</v>
      </c>
      <c r="E118" s="92"/>
      <c r="F118" s="176"/>
      <c r="G118" s="84">
        <f t="shared" si="54"/>
        <v>0</v>
      </c>
      <c r="H118" s="92"/>
      <c r="I118" s="176"/>
      <c r="J118" s="84">
        <f t="shared" si="61"/>
        <v>0</v>
      </c>
      <c r="K118" s="92"/>
      <c r="L118" s="176"/>
      <c r="M118" s="84">
        <f t="shared" si="56"/>
        <v>0</v>
      </c>
      <c r="N118" s="92">
        <v>105</v>
      </c>
      <c r="O118" s="176">
        <v>55.7</v>
      </c>
      <c r="P118" s="84">
        <f t="shared" si="57"/>
        <v>5848.5</v>
      </c>
      <c r="Q118" s="84">
        <f t="shared" si="58"/>
        <v>0</v>
      </c>
      <c r="R118" s="84">
        <f t="shared" si="62"/>
        <v>5848.5</v>
      </c>
      <c r="S118" s="84">
        <f t="shared" si="60"/>
        <v>-5848.5</v>
      </c>
      <c r="T118" s="95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ht="30" customHeight="1" thickBot="1" x14ac:dyDescent="0.3">
      <c r="A119" s="86" t="s">
        <v>37</v>
      </c>
      <c r="B119" s="87" t="s">
        <v>264</v>
      </c>
      <c r="C119" s="190" t="s">
        <v>267</v>
      </c>
      <c r="D119" s="91" t="s">
        <v>90</v>
      </c>
      <c r="E119" s="92"/>
      <c r="F119" s="93"/>
      <c r="G119" s="94">
        <f t="shared" si="54"/>
        <v>0</v>
      </c>
      <c r="H119" s="92"/>
      <c r="I119" s="93"/>
      <c r="J119" s="94">
        <f t="shared" si="55"/>
        <v>0</v>
      </c>
      <c r="K119" s="92"/>
      <c r="L119" s="93"/>
      <c r="M119" s="94">
        <f t="shared" si="56"/>
        <v>0</v>
      </c>
      <c r="N119" s="92">
        <v>1</v>
      </c>
      <c r="O119" s="93">
        <v>1080</v>
      </c>
      <c r="P119" s="94">
        <f t="shared" si="57"/>
        <v>1080</v>
      </c>
      <c r="Q119" s="84">
        <f t="shared" si="58"/>
        <v>0</v>
      </c>
      <c r="R119" s="84">
        <f t="shared" si="59"/>
        <v>1080</v>
      </c>
      <c r="S119" s="84">
        <f t="shared" si="60"/>
        <v>-1080</v>
      </c>
      <c r="T119" s="95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ht="30" customHeight="1" thickBot="1" x14ac:dyDescent="0.3">
      <c r="A120" s="96" t="s">
        <v>93</v>
      </c>
      <c r="B120" s="97"/>
      <c r="C120" s="98"/>
      <c r="D120" s="99"/>
      <c r="E120" s="100"/>
      <c r="F120" s="101"/>
      <c r="G120" s="102">
        <f>SUM(G77:G119)</f>
        <v>0</v>
      </c>
      <c r="H120" s="100"/>
      <c r="I120" s="101"/>
      <c r="J120" s="102">
        <f>SUM(J77:J119)</f>
        <v>0</v>
      </c>
      <c r="K120" s="100"/>
      <c r="L120" s="101"/>
      <c r="M120" s="102">
        <f>SUM(M77:M119)</f>
        <v>252785</v>
      </c>
      <c r="N120" s="100"/>
      <c r="O120" s="101"/>
      <c r="P120" s="102">
        <f t="shared" ref="P120:S120" si="63">SUM(P77:P119)</f>
        <v>252265.696</v>
      </c>
      <c r="Q120" s="102">
        <f t="shared" si="63"/>
        <v>252785</v>
      </c>
      <c r="R120" s="102">
        <f t="shared" si="63"/>
        <v>252265.696</v>
      </c>
      <c r="S120" s="102">
        <f t="shared" si="63"/>
        <v>519.30400000000009</v>
      </c>
      <c r="T120" s="103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42" customHeight="1" x14ac:dyDescent="0.25">
      <c r="A121" s="71" t="s">
        <v>26</v>
      </c>
      <c r="B121" s="72" t="s">
        <v>94</v>
      </c>
      <c r="C121" s="108" t="s">
        <v>95</v>
      </c>
      <c r="D121" s="73"/>
      <c r="E121" s="74"/>
      <c r="F121" s="75"/>
      <c r="G121" s="104"/>
      <c r="H121" s="74"/>
      <c r="I121" s="75"/>
      <c r="J121" s="104"/>
      <c r="K121" s="74"/>
      <c r="L121" s="75"/>
      <c r="M121" s="104"/>
      <c r="N121" s="74"/>
      <c r="O121" s="75"/>
      <c r="P121" s="104"/>
      <c r="Q121" s="104"/>
      <c r="R121" s="104"/>
      <c r="S121" s="104"/>
      <c r="T121" s="77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</row>
    <row r="122" spans="1:38" ht="30" customHeight="1" x14ac:dyDescent="0.25">
      <c r="A122" s="78" t="s">
        <v>37</v>
      </c>
      <c r="B122" s="105" t="s">
        <v>96</v>
      </c>
      <c r="C122" s="111" t="s">
        <v>97</v>
      </c>
      <c r="D122" s="81" t="s">
        <v>40</v>
      </c>
      <c r="E122" s="82"/>
      <c r="F122" s="83"/>
      <c r="G122" s="84">
        <f t="shared" ref="G122:G124" si="64">E122*F122</f>
        <v>0</v>
      </c>
      <c r="H122" s="82"/>
      <c r="I122" s="83"/>
      <c r="J122" s="84">
        <f t="shared" ref="J122:J124" si="65">H122*I122</f>
        <v>0</v>
      </c>
      <c r="K122" s="82"/>
      <c r="L122" s="83"/>
      <c r="M122" s="84">
        <f t="shared" ref="M122:M124" si="66">K122*L122</f>
        <v>0</v>
      </c>
      <c r="N122" s="82"/>
      <c r="O122" s="83"/>
      <c r="P122" s="84">
        <f t="shared" ref="P122:P124" si="67">N122*O122</f>
        <v>0</v>
      </c>
      <c r="Q122" s="84">
        <f t="shared" ref="Q122:Q124" si="68">G122+M122</f>
        <v>0</v>
      </c>
      <c r="R122" s="84">
        <f t="shared" ref="R122:R124" si="69">J122+P122</f>
        <v>0</v>
      </c>
      <c r="S122" s="84">
        <f t="shared" ref="S122:S124" si="70">Q122-R122</f>
        <v>0</v>
      </c>
      <c r="T122" s="85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ht="30" customHeight="1" x14ac:dyDescent="0.25">
      <c r="A123" s="86" t="s">
        <v>37</v>
      </c>
      <c r="B123" s="87" t="s">
        <v>98</v>
      </c>
      <c r="C123" s="111" t="s">
        <v>99</v>
      </c>
      <c r="D123" s="81" t="s">
        <v>40</v>
      </c>
      <c r="E123" s="82"/>
      <c r="F123" s="83"/>
      <c r="G123" s="84">
        <f t="shared" si="64"/>
        <v>0</v>
      </c>
      <c r="H123" s="82"/>
      <c r="I123" s="83"/>
      <c r="J123" s="84">
        <f t="shared" si="65"/>
        <v>0</v>
      </c>
      <c r="K123" s="82"/>
      <c r="L123" s="83"/>
      <c r="M123" s="84">
        <f t="shared" si="66"/>
        <v>0</v>
      </c>
      <c r="N123" s="82"/>
      <c r="O123" s="83"/>
      <c r="P123" s="84">
        <f t="shared" si="67"/>
        <v>0</v>
      </c>
      <c r="Q123" s="84">
        <f t="shared" si="68"/>
        <v>0</v>
      </c>
      <c r="R123" s="84">
        <f t="shared" si="69"/>
        <v>0</v>
      </c>
      <c r="S123" s="84">
        <f t="shared" si="70"/>
        <v>0</v>
      </c>
      <c r="T123" s="85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ht="30" customHeight="1" x14ac:dyDescent="0.25">
      <c r="A124" s="88" t="s">
        <v>37</v>
      </c>
      <c r="B124" s="89" t="s">
        <v>100</v>
      </c>
      <c r="C124" s="112" t="s">
        <v>101</v>
      </c>
      <c r="D124" s="91" t="s">
        <v>40</v>
      </c>
      <c r="E124" s="92"/>
      <c r="F124" s="93"/>
      <c r="G124" s="94">
        <f t="shared" si="64"/>
        <v>0</v>
      </c>
      <c r="H124" s="92"/>
      <c r="I124" s="93"/>
      <c r="J124" s="94">
        <f t="shared" si="65"/>
        <v>0</v>
      </c>
      <c r="K124" s="92"/>
      <c r="L124" s="93"/>
      <c r="M124" s="94">
        <f t="shared" si="66"/>
        <v>0</v>
      </c>
      <c r="N124" s="92"/>
      <c r="O124" s="93"/>
      <c r="P124" s="94">
        <f t="shared" si="67"/>
        <v>0</v>
      </c>
      <c r="Q124" s="84">
        <f t="shared" si="68"/>
        <v>0</v>
      </c>
      <c r="R124" s="84">
        <f t="shared" si="69"/>
        <v>0</v>
      </c>
      <c r="S124" s="84">
        <f t="shared" si="70"/>
        <v>0</v>
      </c>
      <c r="T124" s="95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ht="30" customHeight="1" x14ac:dyDescent="0.25">
      <c r="A125" s="96" t="s">
        <v>102</v>
      </c>
      <c r="B125" s="97"/>
      <c r="C125" s="98"/>
      <c r="D125" s="99"/>
      <c r="E125" s="100"/>
      <c r="F125" s="101"/>
      <c r="G125" s="102">
        <f>SUM(G122:G124)</f>
        <v>0</v>
      </c>
      <c r="H125" s="100"/>
      <c r="I125" s="101"/>
      <c r="J125" s="102">
        <f>SUM(J122:J124)</f>
        <v>0</v>
      </c>
      <c r="K125" s="100"/>
      <c r="L125" s="101"/>
      <c r="M125" s="102">
        <f>SUM(M122:M124)</f>
        <v>0</v>
      </c>
      <c r="N125" s="100"/>
      <c r="O125" s="101"/>
      <c r="P125" s="102">
        <f t="shared" ref="P125:S125" si="71">SUM(P122:P124)</f>
        <v>0</v>
      </c>
      <c r="Q125" s="102">
        <f t="shared" si="71"/>
        <v>0</v>
      </c>
      <c r="R125" s="102">
        <f t="shared" si="71"/>
        <v>0</v>
      </c>
      <c r="S125" s="102">
        <f t="shared" si="71"/>
        <v>0</v>
      </c>
      <c r="T125" s="103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30" customHeight="1" x14ac:dyDescent="0.25">
      <c r="A126" s="71" t="s">
        <v>26</v>
      </c>
      <c r="B126" s="72" t="s">
        <v>103</v>
      </c>
      <c r="C126" s="108" t="s">
        <v>104</v>
      </c>
      <c r="D126" s="73"/>
      <c r="E126" s="74"/>
      <c r="F126" s="75"/>
      <c r="G126" s="104"/>
      <c r="H126" s="74"/>
      <c r="I126" s="75"/>
      <c r="J126" s="104"/>
      <c r="K126" s="74"/>
      <c r="L126" s="75"/>
      <c r="M126" s="104"/>
      <c r="N126" s="74"/>
      <c r="O126" s="75"/>
      <c r="P126" s="104"/>
      <c r="Q126" s="104"/>
      <c r="R126" s="104"/>
      <c r="S126" s="104"/>
      <c r="T126" s="77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</row>
    <row r="127" spans="1:38" ht="30" customHeight="1" x14ac:dyDescent="0.25">
      <c r="A127" s="78" t="s">
        <v>37</v>
      </c>
      <c r="B127" s="105" t="s">
        <v>105</v>
      </c>
      <c r="C127" s="107" t="s">
        <v>106</v>
      </c>
      <c r="D127" s="81"/>
      <c r="E127" s="82"/>
      <c r="F127" s="83"/>
      <c r="G127" s="84">
        <f t="shared" ref="G127:G129" si="72">E127*F127</f>
        <v>0</v>
      </c>
      <c r="H127" s="82"/>
      <c r="I127" s="83"/>
      <c r="J127" s="84">
        <f t="shared" ref="J127:J129" si="73">H127*I127</f>
        <v>0</v>
      </c>
      <c r="K127" s="82"/>
      <c r="L127" s="83"/>
      <c r="M127" s="84">
        <f t="shared" ref="M127:M129" si="74">K127*L127</f>
        <v>0</v>
      </c>
      <c r="N127" s="82"/>
      <c r="O127" s="83"/>
      <c r="P127" s="84">
        <f t="shared" ref="P127:P129" si="75">N127*O127</f>
        <v>0</v>
      </c>
      <c r="Q127" s="84">
        <f t="shared" ref="Q127:Q129" si="76">G127+M127</f>
        <v>0</v>
      </c>
      <c r="R127" s="84">
        <f t="shared" ref="R127:R129" si="77">J127+P127</f>
        <v>0</v>
      </c>
      <c r="S127" s="84">
        <f t="shared" ref="S127:S129" si="78">Q127-R127</f>
        <v>0</v>
      </c>
      <c r="T127" s="85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ht="30" customHeight="1" x14ac:dyDescent="0.25">
      <c r="A128" s="78" t="s">
        <v>37</v>
      </c>
      <c r="B128" s="79" t="s">
        <v>107</v>
      </c>
      <c r="C128" s="107" t="s">
        <v>108</v>
      </c>
      <c r="D128" s="81"/>
      <c r="E128" s="82"/>
      <c r="F128" s="83"/>
      <c r="G128" s="84">
        <f t="shared" si="72"/>
        <v>0</v>
      </c>
      <c r="H128" s="82"/>
      <c r="I128" s="83"/>
      <c r="J128" s="84">
        <f t="shared" si="73"/>
        <v>0</v>
      </c>
      <c r="K128" s="82"/>
      <c r="L128" s="83"/>
      <c r="M128" s="84">
        <f t="shared" si="74"/>
        <v>0</v>
      </c>
      <c r="N128" s="82"/>
      <c r="O128" s="83"/>
      <c r="P128" s="84">
        <f t="shared" si="75"/>
        <v>0</v>
      </c>
      <c r="Q128" s="84">
        <f t="shared" si="76"/>
        <v>0</v>
      </c>
      <c r="R128" s="84">
        <f t="shared" si="77"/>
        <v>0</v>
      </c>
      <c r="S128" s="84">
        <f t="shared" si="78"/>
        <v>0</v>
      </c>
      <c r="T128" s="85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ht="30" customHeight="1" x14ac:dyDescent="0.25">
      <c r="A129" s="86" t="s">
        <v>37</v>
      </c>
      <c r="B129" s="87" t="s">
        <v>109</v>
      </c>
      <c r="C129" s="107" t="s">
        <v>110</v>
      </c>
      <c r="D129" s="81"/>
      <c r="E129" s="82"/>
      <c r="F129" s="83"/>
      <c r="G129" s="84">
        <f t="shared" si="72"/>
        <v>0</v>
      </c>
      <c r="H129" s="82"/>
      <c r="I129" s="83"/>
      <c r="J129" s="84">
        <f t="shared" si="73"/>
        <v>0</v>
      </c>
      <c r="K129" s="82"/>
      <c r="L129" s="83"/>
      <c r="M129" s="84">
        <f t="shared" si="74"/>
        <v>0</v>
      </c>
      <c r="N129" s="82"/>
      <c r="O129" s="83"/>
      <c r="P129" s="84">
        <f t="shared" si="75"/>
        <v>0</v>
      </c>
      <c r="Q129" s="84">
        <f t="shared" si="76"/>
        <v>0</v>
      </c>
      <c r="R129" s="84">
        <f t="shared" si="77"/>
        <v>0</v>
      </c>
      <c r="S129" s="84">
        <f t="shared" si="78"/>
        <v>0</v>
      </c>
      <c r="T129" s="85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1:38" ht="30" customHeight="1" x14ac:dyDescent="0.25">
      <c r="A130" s="110" t="s">
        <v>111</v>
      </c>
      <c r="B130" s="113"/>
      <c r="C130" s="98"/>
      <c r="D130" s="99"/>
      <c r="E130" s="100"/>
      <c r="F130" s="101"/>
      <c r="G130" s="102">
        <f>SUM(G127:G129)</f>
        <v>0</v>
      </c>
      <c r="H130" s="100"/>
      <c r="I130" s="101"/>
      <c r="J130" s="102">
        <f>SUM(J127:J129)</f>
        <v>0</v>
      </c>
      <c r="K130" s="100"/>
      <c r="L130" s="101"/>
      <c r="M130" s="102">
        <f>SUM(M127:M129)</f>
        <v>0</v>
      </c>
      <c r="N130" s="100"/>
      <c r="O130" s="101"/>
      <c r="P130" s="102">
        <f t="shared" ref="P130:S130" si="79">SUM(P127:P129)</f>
        <v>0</v>
      </c>
      <c r="Q130" s="102">
        <f t="shared" si="79"/>
        <v>0</v>
      </c>
      <c r="R130" s="102">
        <f t="shared" si="79"/>
        <v>0</v>
      </c>
      <c r="S130" s="102">
        <f t="shared" si="79"/>
        <v>0</v>
      </c>
      <c r="T130" s="103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ht="30" customHeight="1" thickBot="1" x14ac:dyDescent="0.3">
      <c r="A131" s="71" t="s">
        <v>26</v>
      </c>
      <c r="B131" s="114" t="s">
        <v>112</v>
      </c>
      <c r="C131" s="115" t="s">
        <v>113</v>
      </c>
      <c r="D131" s="73"/>
      <c r="E131" s="74"/>
      <c r="F131" s="75"/>
      <c r="G131" s="104"/>
      <c r="H131" s="74"/>
      <c r="I131" s="75"/>
      <c r="J131" s="104"/>
      <c r="K131" s="74"/>
      <c r="L131" s="75"/>
      <c r="M131" s="104"/>
      <c r="N131" s="74"/>
      <c r="O131" s="75"/>
      <c r="P131" s="104"/>
      <c r="Q131" s="104"/>
      <c r="R131" s="104"/>
      <c r="S131" s="104"/>
      <c r="T131" s="77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</row>
    <row r="132" spans="1:38" ht="30" customHeight="1" x14ac:dyDescent="0.25">
      <c r="A132" s="78" t="s">
        <v>37</v>
      </c>
      <c r="B132" s="116" t="s">
        <v>114</v>
      </c>
      <c r="C132" s="181" t="s">
        <v>256</v>
      </c>
      <c r="D132" s="186" t="s">
        <v>120</v>
      </c>
      <c r="E132" s="231" t="s">
        <v>46</v>
      </c>
      <c r="F132" s="232"/>
      <c r="G132" s="233"/>
      <c r="H132" s="231" t="s">
        <v>46</v>
      </c>
      <c r="I132" s="232"/>
      <c r="J132" s="233"/>
      <c r="K132" s="82">
        <v>65</v>
      </c>
      <c r="L132" s="83">
        <v>300</v>
      </c>
      <c r="M132" s="84">
        <f t="shared" ref="M132:M133" si="80">K132*L132</f>
        <v>19500</v>
      </c>
      <c r="N132" s="82">
        <v>255</v>
      </c>
      <c r="O132" s="83">
        <v>78.507058000000001</v>
      </c>
      <c r="P132" s="84">
        <f t="shared" ref="P132:P133" si="81">N132*O132</f>
        <v>20019.299790000001</v>
      </c>
      <c r="Q132" s="84">
        <f t="shared" ref="Q132:Q133" si="82">G132+M132</f>
        <v>19500</v>
      </c>
      <c r="R132" s="84">
        <f t="shared" ref="R132:R133" si="83">J132+P132</f>
        <v>20019.299790000001</v>
      </c>
      <c r="S132" s="84">
        <f t="shared" ref="S132:S133" si="84">Q132-R132</f>
        <v>-519.29979000000094</v>
      </c>
      <c r="T132" s="85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1:38" ht="30" customHeight="1" thickBot="1" x14ac:dyDescent="0.3">
      <c r="A133" s="86" t="s">
        <v>37</v>
      </c>
      <c r="B133" s="118" t="s">
        <v>115</v>
      </c>
      <c r="C133" s="119" t="s">
        <v>113</v>
      </c>
      <c r="D133" s="117"/>
      <c r="E133" s="234"/>
      <c r="F133" s="235"/>
      <c r="G133" s="236"/>
      <c r="H133" s="234"/>
      <c r="I133" s="235"/>
      <c r="J133" s="236"/>
      <c r="K133" s="82"/>
      <c r="L133" s="83"/>
      <c r="M133" s="84">
        <f t="shared" si="80"/>
        <v>0</v>
      </c>
      <c r="N133" s="82"/>
      <c r="O133" s="83"/>
      <c r="P133" s="84">
        <f t="shared" si="81"/>
        <v>0</v>
      </c>
      <c r="Q133" s="84">
        <f t="shared" si="82"/>
        <v>0</v>
      </c>
      <c r="R133" s="84">
        <f t="shared" si="83"/>
        <v>0</v>
      </c>
      <c r="S133" s="84">
        <f t="shared" si="84"/>
        <v>0</v>
      </c>
      <c r="T133" s="85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38" ht="30" customHeight="1" x14ac:dyDescent="0.25">
      <c r="A134" s="110" t="s">
        <v>116</v>
      </c>
      <c r="B134" s="120"/>
      <c r="C134" s="121"/>
      <c r="D134" s="99"/>
      <c r="E134" s="100"/>
      <c r="F134" s="101"/>
      <c r="G134" s="102">
        <f>SUM(G132:G133)</f>
        <v>0</v>
      </c>
      <c r="H134" s="100"/>
      <c r="I134" s="101"/>
      <c r="J134" s="102">
        <f>SUM(J132:J133)</f>
        <v>0</v>
      </c>
      <c r="K134" s="100"/>
      <c r="L134" s="101"/>
      <c r="M134" s="102">
        <f>SUM(M132:M133)</f>
        <v>19500</v>
      </c>
      <c r="N134" s="100"/>
      <c r="O134" s="101"/>
      <c r="P134" s="102">
        <f t="shared" ref="P134:S134" si="85">SUM(P132:P133)</f>
        <v>20019.299790000001</v>
      </c>
      <c r="Q134" s="102">
        <f t="shared" si="85"/>
        <v>19500</v>
      </c>
      <c r="R134" s="102">
        <f t="shared" si="85"/>
        <v>20019.299790000001</v>
      </c>
      <c r="S134" s="102">
        <f t="shared" si="85"/>
        <v>-519.29979000000094</v>
      </c>
      <c r="T134" s="103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ht="30" customHeight="1" x14ac:dyDescent="0.25">
      <c r="A135" s="71" t="s">
        <v>26</v>
      </c>
      <c r="B135" s="122" t="s">
        <v>117</v>
      </c>
      <c r="C135" s="115" t="s">
        <v>118</v>
      </c>
      <c r="D135" s="73"/>
      <c r="E135" s="74"/>
      <c r="F135" s="75"/>
      <c r="G135" s="104"/>
      <c r="H135" s="74"/>
      <c r="I135" s="75"/>
      <c r="J135" s="104"/>
      <c r="K135" s="74"/>
      <c r="L135" s="75"/>
      <c r="M135" s="104"/>
      <c r="N135" s="74"/>
      <c r="O135" s="75"/>
      <c r="P135" s="104"/>
      <c r="Q135" s="104"/>
      <c r="R135" s="104"/>
      <c r="S135" s="104"/>
      <c r="T135" s="77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</row>
    <row r="136" spans="1:38" ht="41.25" customHeight="1" x14ac:dyDescent="0.25">
      <c r="A136" s="86" t="s">
        <v>37</v>
      </c>
      <c r="B136" s="123" t="s">
        <v>119</v>
      </c>
      <c r="C136" s="124" t="s">
        <v>118</v>
      </c>
      <c r="D136" s="117" t="s">
        <v>120</v>
      </c>
      <c r="E136" s="237" t="s">
        <v>46</v>
      </c>
      <c r="F136" s="235"/>
      <c r="G136" s="236"/>
      <c r="H136" s="237" t="s">
        <v>46</v>
      </c>
      <c r="I136" s="235"/>
      <c r="J136" s="236"/>
      <c r="K136" s="82">
        <v>1</v>
      </c>
      <c r="L136" s="83">
        <v>30000</v>
      </c>
      <c r="M136" s="84">
        <f>K136*L136</f>
        <v>30000</v>
      </c>
      <c r="N136" s="82">
        <v>1</v>
      </c>
      <c r="O136" s="83">
        <v>30000</v>
      </c>
      <c r="P136" s="84">
        <f>N136*O136</f>
        <v>30000</v>
      </c>
      <c r="Q136" s="84">
        <f>G136+M136</f>
        <v>30000</v>
      </c>
      <c r="R136" s="84">
        <f>J136+P136</f>
        <v>30000</v>
      </c>
      <c r="S136" s="84">
        <f>Q136-R136</f>
        <v>0</v>
      </c>
      <c r="T136" s="85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ht="30" customHeight="1" x14ac:dyDescent="0.25">
      <c r="A137" s="110" t="s">
        <v>121</v>
      </c>
      <c r="B137" s="125"/>
      <c r="C137" s="121"/>
      <c r="D137" s="99"/>
      <c r="E137" s="100"/>
      <c r="F137" s="101"/>
      <c r="G137" s="102">
        <f>SUM(G136)</f>
        <v>0</v>
      </c>
      <c r="H137" s="100"/>
      <c r="I137" s="101"/>
      <c r="J137" s="102">
        <f>SUM(J136)</f>
        <v>0</v>
      </c>
      <c r="K137" s="100"/>
      <c r="L137" s="101"/>
      <c r="M137" s="102">
        <f>SUM(M136)</f>
        <v>30000</v>
      </c>
      <c r="N137" s="100"/>
      <c r="O137" s="101"/>
      <c r="P137" s="102">
        <f t="shared" ref="P137:S137" si="86">SUM(P136)</f>
        <v>30000</v>
      </c>
      <c r="Q137" s="102">
        <f t="shared" si="86"/>
        <v>30000</v>
      </c>
      <c r="R137" s="102">
        <f t="shared" si="86"/>
        <v>30000</v>
      </c>
      <c r="S137" s="102">
        <f t="shared" si="86"/>
        <v>0</v>
      </c>
      <c r="T137" s="103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ht="19.5" customHeight="1" x14ac:dyDescent="0.25">
      <c r="A138" s="126" t="s">
        <v>122</v>
      </c>
      <c r="B138" s="127"/>
      <c r="C138" s="128"/>
      <c r="D138" s="129"/>
      <c r="E138" s="130"/>
      <c r="F138" s="131"/>
      <c r="G138" s="132">
        <f>G54+G58+G63+G70+G75+G120+G125+G130+G134+G137</f>
        <v>0</v>
      </c>
      <c r="H138" s="130"/>
      <c r="I138" s="131"/>
      <c r="J138" s="132">
        <f>J54+J58+J63+J70+J75+J120+J125+J130+J134+J137</f>
        <v>0</v>
      </c>
      <c r="K138" s="130"/>
      <c r="L138" s="131"/>
      <c r="M138" s="132">
        <f>M54+M58+M63+M70+M75+M120+M125+M130+M134+M137</f>
        <v>935384.84</v>
      </c>
      <c r="N138" s="130"/>
      <c r="O138" s="131"/>
      <c r="P138" s="132">
        <f t="shared" ref="P138:S138" si="87">P54+P58+P63+P70+P75+P120+P125+P130+P134+P137</f>
        <v>935384.83578999992</v>
      </c>
      <c r="Q138" s="132">
        <f t="shared" si="87"/>
        <v>935384.84</v>
      </c>
      <c r="R138" s="132">
        <f t="shared" si="87"/>
        <v>935384.83578999992</v>
      </c>
      <c r="S138" s="132">
        <f t="shared" si="87"/>
        <v>4.2099999991478398E-3</v>
      </c>
      <c r="T138" s="133"/>
      <c r="U138" s="134"/>
      <c r="V138" s="134"/>
      <c r="W138" s="134"/>
      <c r="X138" s="134"/>
      <c r="Y138" s="134"/>
      <c r="Z138" s="134"/>
      <c r="AA138" s="134"/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L138" s="134"/>
    </row>
    <row r="139" spans="1:38" ht="15.75" customHeight="1" x14ac:dyDescent="0.3">
      <c r="A139" s="238"/>
      <c r="B139" s="217"/>
      <c r="C139" s="217"/>
      <c r="D139" s="135"/>
      <c r="E139" s="136"/>
      <c r="F139" s="137"/>
      <c r="G139" s="138"/>
      <c r="H139" s="136"/>
      <c r="I139" s="137"/>
      <c r="J139" s="138"/>
      <c r="K139" s="136"/>
      <c r="L139" s="137"/>
      <c r="M139" s="138"/>
      <c r="N139" s="136"/>
      <c r="O139" s="137"/>
      <c r="P139" s="138"/>
      <c r="Q139" s="138"/>
      <c r="R139" s="138"/>
      <c r="S139" s="138"/>
      <c r="T139" s="139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9.5" customHeight="1" x14ac:dyDescent="0.3">
      <c r="A140" s="216" t="s">
        <v>123</v>
      </c>
      <c r="B140" s="217"/>
      <c r="C140" s="218"/>
      <c r="D140" s="140"/>
      <c r="E140" s="141"/>
      <c r="F140" s="142"/>
      <c r="G140" s="143">
        <f>G22-G138</f>
        <v>0</v>
      </c>
      <c r="H140" s="141"/>
      <c r="I140" s="142"/>
      <c r="J140" s="143">
        <f>J22-J138</f>
        <v>0</v>
      </c>
      <c r="K140" s="144"/>
      <c r="L140" s="142"/>
      <c r="M140" s="145">
        <f>M22-M138</f>
        <v>0</v>
      </c>
      <c r="N140" s="144"/>
      <c r="O140" s="142"/>
      <c r="P140" s="145">
        <f t="shared" ref="P140:S140" si="88">P22-P138</f>
        <v>4.2100000428035855E-3</v>
      </c>
      <c r="Q140" s="146">
        <f t="shared" si="88"/>
        <v>0</v>
      </c>
      <c r="R140" s="146">
        <f t="shared" si="88"/>
        <v>4.2100000428035855E-3</v>
      </c>
      <c r="S140" s="146">
        <f t="shared" si="88"/>
        <v>-4.2099999991478398E-3</v>
      </c>
      <c r="T140" s="147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3">
      <c r="A141" s="148"/>
      <c r="B141" s="149"/>
      <c r="C141" s="148"/>
      <c r="D141" s="148"/>
      <c r="E141" s="51"/>
      <c r="F141" s="148"/>
      <c r="G141" s="148"/>
      <c r="H141" s="51"/>
      <c r="I141" s="148"/>
      <c r="J141" s="148"/>
      <c r="K141" s="51"/>
      <c r="L141" s="148"/>
      <c r="M141" s="148"/>
      <c r="N141" s="51"/>
      <c r="O141" s="148"/>
      <c r="P141" s="148"/>
      <c r="Q141" s="148"/>
      <c r="R141" s="148"/>
      <c r="S141" s="148"/>
      <c r="T141" s="148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3">
      <c r="A142" s="148"/>
      <c r="B142" s="149"/>
      <c r="C142" s="148"/>
      <c r="D142" s="148"/>
      <c r="E142" s="51"/>
      <c r="F142" s="148"/>
      <c r="G142" s="148"/>
      <c r="H142" s="51"/>
      <c r="I142" s="148"/>
      <c r="J142" s="148"/>
      <c r="K142" s="51"/>
      <c r="L142" s="148"/>
      <c r="M142" s="148"/>
      <c r="N142" s="51"/>
      <c r="O142" s="148"/>
      <c r="P142" s="148"/>
      <c r="Q142" s="148"/>
      <c r="R142" s="148"/>
      <c r="S142" s="148"/>
      <c r="T142" s="148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3">
      <c r="A143" s="148" t="s">
        <v>124</v>
      </c>
      <c r="B143" s="149"/>
      <c r="C143" s="150"/>
      <c r="D143" s="148"/>
      <c r="E143" s="151"/>
      <c r="F143" s="150"/>
      <c r="G143" s="148"/>
      <c r="H143" s="151"/>
      <c r="I143" s="150"/>
      <c r="J143" s="150"/>
      <c r="K143" s="151"/>
      <c r="L143" s="148"/>
      <c r="M143" s="148"/>
      <c r="N143" s="51"/>
      <c r="O143" s="148"/>
      <c r="P143" s="148"/>
      <c r="Q143" s="148"/>
      <c r="R143" s="148"/>
      <c r="S143" s="148"/>
      <c r="T143" s="148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3">
      <c r="A144" s="1"/>
      <c r="B144" s="1"/>
      <c r="C144" s="152" t="s">
        <v>125</v>
      </c>
      <c r="D144" s="148"/>
      <c r="E144" s="219" t="s">
        <v>126</v>
      </c>
      <c r="F144" s="220"/>
      <c r="G144" s="148"/>
      <c r="H144" s="51"/>
      <c r="I144" s="153" t="s">
        <v>127</v>
      </c>
      <c r="J144" s="148"/>
      <c r="K144" s="51"/>
      <c r="L144" s="153"/>
      <c r="M144" s="148"/>
      <c r="N144" s="51"/>
      <c r="O144" s="153"/>
      <c r="P144" s="148"/>
      <c r="Q144" s="148"/>
      <c r="R144" s="148"/>
      <c r="S144" s="148"/>
      <c r="T144" s="148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35">
      <c r="A145" s="1"/>
      <c r="B145" s="1"/>
      <c r="C145" s="154"/>
      <c r="D145" s="155"/>
      <c r="E145" s="156"/>
      <c r="F145" s="157"/>
      <c r="G145" s="158"/>
      <c r="H145" s="156"/>
      <c r="I145" s="157"/>
      <c r="J145" s="158"/>
      <c r="K145" s="159"/>
      <c r="L145" s="157"/>
      <c r="M145" s="158"/>
      <c r="N145" s="159"/>
      <c r="O145" s="157"/>
      <c r="P145" s="158"/>
      <c r="Q145" s="158"/>
      <c r="R145" s="158"/>
      <c r="S145" s="158"/>
      <c r="T145" s="148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3">
      <c r="A146" s="148"/>
      <c r="B146" s="149"/>
      <c r="C146" s="148"/>
      <c r="D146" s="148"/>
      <c r="E146" s="51"/>
      <c r="F146" s="148"/>
      <c r="G146" s="148"/>
      <c r="H146" s="51"/>
      <c r="I146" s="148"/>
      <c r="J146" s="148"/>
      <c r="K146" s="51"/>
      <c r="L146" s="148"/>
      <c r="M146" s="148"/>
      <c r="N146" s="51"/>
      <c r="O146" s="148"/>
      <c r="P146" s="148"/>
      <c r="Q146" s="148"/>
      <c r="R146" s="148"/>
      <c r="S146" s="148"/>
      <c r="T146" s="148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3">
      <c r="A147" s="148"/>
      <c r="B147" s="149"/>
      <c r="C147" s="148"/>
      <c r="D147" s="148"/>
      <c r="E147" s="51"/>
      <c r="F147" s="148"/>
      <c r="G147" s="148"/>
      <c r="H147" s="51"/>
      <c r="I147" s="148"/>
      <c r="J147" s="148"/>
      <c r="K147" s="51"/>
      <c r="L147" s="148"/>
      <c r="M147" s="148"/>
      <c r="N147" s="51"/>
      <c r="O147" s="148"/>
      <c r="P147" s="148"/>
      <c r="Q147" s="148"/>
      <c r="R147" s="148"/>
      <c r="S147" s="148"/>
      <c r="T147" s="148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3">
      <c r="A148" s="148"/>
      <c r="B148" s="149"/>
      <c r="C148" s="148"/>
      <c r="D148" s="148"/>
      <c r="E148" s="51"/>
      <c r="F148" s="148"/>
      <c r="G148" s="148"/>
      <c r="H148" s="51"/>
      <c r="I148" s="148"/>
      <c r="J148" s="148"/>
      <c r="K148" s="51"/>
      <c r="L148" s="148"/>
      <c r="M148" s="148"/>
      <c r="N148" s="51"/>
      <c r="O148" s="148"/>
      <c r="P148" s="148"/>
      <c r="Q148" s="148"/>
      <c r="R148" s="148"/>
      <c r="S148" s="148"/>
      <c r="T148" s="148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3">
      <c r="A149" s="148"/>
      <c r="B149" s="149"/>
      <c r="C149" s="148"/>
      <c r="D149" s="148"/>
      <c r="E149" s="51"/>
      <c r="F149" s="148"/>
      <c r="G149" s="148"/>
      <c r="H149" s="51"/>
      <c r="I149" s="148"/>
      <c r="J149" s="148"/>
      <c r="K149" s="51"/>
      <c r="L149" s="148"/>
      <c r="M149" s="148"/>
      <c r="N149" s="51"/>
      <c r="O149" s="148"/>
      <c r="P149" s="148"/>
      <c r="Q149" s="148"/>
      <c r="R149" s="148"/>
      <c r="S149" s="148"/>
      <c r="T149" s="148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3">
      <c r="A150" s="148"/>
      <c r="B150" s="149"/>
      <c r="C150" s="148"/>
      <c r="D150" s="148"/>
      <c r="E150" s="51"/>
      <c r="F150" s="148"/>
      <c r="G150" s="148"/>
      <c r="H150" s="51"/>
      <c r="I150" s="148"/>
      <c r="J150" s="148"/>
      <c r="K150" s="51"/>
      <c r="L150" s="148"/>
      <c r="M150" s="148"/>
      <c r="N150" s="51"/>
      <c r="O150" s="148"/>
      <c r="P150" s="148"/>
      <c r="Q150" s="148"/>
      <c r="R150" s="148"/>
      <c r="S150" s="148"/>
      <c r="T150" s="148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3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3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3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3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3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3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3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3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3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3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3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3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3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3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3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3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3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3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3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3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3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3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3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3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3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3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3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3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3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3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3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3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3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3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3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3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3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3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3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3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3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3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3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3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3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3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3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3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3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3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3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3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3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3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3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3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3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3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3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3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3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3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3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3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3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3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3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3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3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3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3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3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3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3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3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3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3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3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3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3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3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3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3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3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3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3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3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3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3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3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3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3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3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3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3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3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3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3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3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3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3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3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3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3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3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3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3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3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3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3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3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3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3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3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3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3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3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3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3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3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3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3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3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3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3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3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3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3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3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3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3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3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3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3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3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3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3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3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3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3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3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3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3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3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3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3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3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3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3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3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3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3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3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3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3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3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 x14ac:dyDescent="0.3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 x14ac:dyDescent="0.3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 x14ac:dyDescent="0.3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 x14ac:dyDescent="0.3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 x14ac:dyDescent="0.3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 x14ac:dyDescent="0.3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 x14ac:dyDescent="0.3">
      <c r="A316" s="1"/>
      <c r="B316" s="2"/>
      <c r="C316" s="1"/>
      <c r="D316" s="1"/>
      <c r="E316" s="3"/>
      <c r="F316" s="1"/>
      <c r="G316" s="1"/>
      <c r="H316" s="3"/>
      <c r="I316" s="1"/>
      <c r="J316" s="1"/>
      <c r="K316" s="3"/>
      <c r="L316" s="1"/>
      <c r="M316" s="1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 customHeight="1" x14ac:dyDescent="0.3">
      <c r="A317" s="1"/>
      <c r="B317" s="2"/>
      <c r="C317" s="1"/>
      <c r="D317" s="1"/>
      <c r="E317" s="3"/>
      <c r="F317" s="1"/>
      <c r="G317" s="1"/>
      <c r="H317" s="3"/>
      <c r="I317" s="1"/>
      <c r="J317" s="1"/>
      <c r="K317" s="3"/>
      <c r="L317" s="1"/>
      <c r="M317" s="1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 customHeight="1" x14ac:dyDescent="0.3">
      <c r="A318" s="1"/>
      <c r="B318" s="2"/>
      <c r="C318" s="1"/>
      <c r="D318" s="1"/>
      <c r="E318" s="3"/>
      <c r="F318" s="1"/>
      <c r="G318" s="1"/>
      <c r="H318" s="3"/>
      <c r="I318" s="1"/>
      <c r="J318" s="1"/>
      <c r="K318" s="3"/>
      <c r="L318" s="1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.75" customHeight="1" x14ac:dyDescent="0.3">
      <c r="A319" s="1"/>
      <c r="B319" s="2"/>
      <c r="C319" s="1"/>
      <c r="D319" s="1"/>
      <c r="E319" s="3"/>
      <c r="F319" s="1"/>
      <c r="G319" s="1"/>
      <c r="H319" s="3"/>
      <c r="I319" s="1"/>
      <c r="J319" s="1"/>
      <c r="K319" s="3"/>
      <c r="L319" s="1"/>
      <c r="M319" s="1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.75" customHeight="1" x14ac:dyDescent="0.3">
      <c r="A320" s="1"/>
      <c r="B320" s="2"/>
      <c r="C320" s="1"/>
      <c r="D320" s="1"/>
      <c r="E320" s="3"/>
      <c r="F320" s="1"/>
      <c r="G320" s="1"/>
      <c r="H320" s="3"/>
      <c r="I320" s="1"/>
      <c r="J320" s="1"/>
      <c r="K320" s="3"/>
      <c r="L320" s="1"/>
      <c r="M320" s="1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.75" customHeight="1" x14ac:dyDescent="0.3">
      <c r="A321" s="1"/>
      <c r="B321" s="2"/>
      <c r="C321" s="1"/>
      <c r="D321" s="1"/>
      <c r="E321" s="3"/>
      <c r="F321" s="1"/>
      <c r="G321" s="1"/>
      <c r="H321" s="3"/>
      <c r="I321" s="1"/>
      <c r="J321" s="1"/>
      <c r="K321" s="3"/>
      <c r="L321" s="1"/>
      <c r="M321" s="1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.75" customHeight="1" x14ac:dyDescent="0.3">
      <c r="A322" s="1"/>
      <c r="B322" s="2"/>
      <c r="C322" s="1"/>
      <c r="D322" s="1"/>
      <c r="E322" s="3"/>
      <c r="F322" s="1"/>
      <c r="G322" s="1"/>
      <c r="H322" s="3"/>
      <c r="I322" s="1"/>
      <c r="J322" s="1"/>
      <c r="K322" s="3"/>
      <c r="L322" s="1"/>
      <c r="M322" s="1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.75" customHeight="1" x14ac:dyDescent="0.3">
      <c r="A323" s="1"/>
      <c r="B323" s="2"/>
      <c r="C323" s="1"/>
      <c r="D323" s="1"/>
      <c r="E323" s="3"/>
      <c r="F323" s="1"/>
      <c r="G323" s="1"/>
      <c r="H323" s="3"/>
      <c r="I323" s="1"/>
      <c r="J323" s="1"/>
      <c r="K323" s="3"/>
      <c r="L323" s="1"/>
      <c r="M323" s="1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.75" customHeight="1" x14ac:dyDescent="0.3">
      <c r="A324" s="1"/>
      <c r="B324" s="2"/>
      <c r="C324" s="1"/>
      <c r="D324" s="1"/>
      <c r="E324" s="3"/>
      <c r="F324" s="1"/>
      <c r="G324" s="1"/>
      <c r="H324" s="3"/>
      <c r="I324" s="1"/>
      <c r="J324" s="1"/>
      <c r="K324" s="3"/>
      <c r="L324" s="1"/>
      <c r="M324" s="1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.75" customHeight="1" x14ac:dyDescent="0.3">
      <c r="A325" s="1"/>
      <c r="B325" s="2"/>
      <c r="C325" s="1"/>
      <c r="D325" s="1"/>
      <c r="E325" s="3"/>
      <c r="F325" s="1"/>
      <c r="G325" s="1"/>
      <c r="H325" s="3"/>
      <c r="I325" s="1"/>
      <c r="J325" s="1"/>
      <c r="K325" s="3"/>
      <c r="L325" s="1"/>
      <c r="M325" s="1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.75" customHeight="1" x14ac:dyDescent="0.3">
      <c r="A326" s="1"/>
      <c r="B326" s="2"/>
      <c r="C326" s="1"/>
      <c r="D326" s="1"/>
      <c r="E326" s="3"/>
      <c r="F326" s="1"/>
      <c r="G326" s="1"/>
      <c r="H326" s="3"/>
      <c r="I326" s="1"/>
      <c r="J326" s="1"/>
      <c r="K326" s="3"/>
      <c r="L326" s="1"/>
      <c r="M326" s="1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.75" customHeight="1" x14ac:dyDescent="0.3">
      <c r="A327" s="1"/>
      <c r="B327" s="2"/>
      <c r="C327" s="1"/>
      <c r="D327" s="1"/>
      <c r="E327" s="3"/>
      <c r="F327" s="1"/>
      <c r="G327" s="1"/>
      <c r="H327" s="3"/>
      <c r="I327" s="1"/>
      <c r="J327" s="1"/>
      <c r="K327" s="3"/>
      <c r="L327" s="1"/>
      <c r="M327" s="1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.75" customHeight="1" x14ac:dyDescent="0.3">
      <c r="A328" s="1"/>
      <c r="B328" s="2"/>
      <c r="C328" s="1"/>
      <c r="D328" s="1"/>
      <c r="E328" s="3"/>
      <c r="F328" s="1"/>
      <c r="G328" s="1"/>
      <c r="H328" s="3"/>
      <c r="I328" s="1"/>
      <c r="J328" s="1"/>
      <c r="K328" s="3"/>
      <c r="L328" s="1"/>
      <c r="M328" s="1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.75" customHeight="1" x14ac:dyDescent="0.3">
      <c r="A329" s="1"/>
      <c r="B329" s="2"/>
      <c r="C329" s="1"/>
      <c r="D329" s="1"/>
      <c r="E329" s="3"/>
      <c r="F329" s="1"/>
      <c r="G329" s="1"/>
      <c r="H329" s="3"/>
      <c r="I329" s="1"/>
      <c r="J329" s="1"/>
      <c r="K329" s="3"/>
      <c r="L329" s="1"/>
      <c r="M329" s="1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.75" customHeight="1" x14ac:dyDescent="0.3">
      <c r="A330" s="1"/>
      <c r="B330" s="2"/>
      <c r="C330" s="1"/>
      <c r="D330" s="1"/>
      <c r="E330" s="3"/>
      <c r="F330" s="1"/>
      <c r="G330" s="1"/>
      <c r="H330" s="3"/>
      <c r="I330" s="1"/>
      <c r="J330" s="1"/>
      <c r="K330" s="3"/>
      <c r="L330" s="1"/>
      <c r="M330" s="1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.75" customHeight="1" x14ac:dyDescent="0.3">
      <c r="A331" s="1"/>
      <c r="B331" s="2"/>
      <c r="C331" s="1"/>
      <c r="D331" s="1"/>
      <c r="E331" s="3"/>
      <c r="F331" s="1"/>
      <c r="G331" s="1"/>
      <c r="H331" s="3"/>
      <c r="I331" s="1"/>
      <c r="J331" s="1"/>
      <c r="K331" s="3"/>
      <c r="L331" s="1"/>
      <c r="M331" s="1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.75" customHeight="1" x14ac:dyDescent="0.3">
      <c r="A332" s="1"/>
      <c r="B332" s="2"/>
      <c r="C332" s="1"/>
      <c r="D332" s="1"/>
      <c r="E332" s="3"/>
      <c r="F332" s="1"/>
      <c r="G332" s="1"/>
      <c r="H332" s="3"/>
      <c r="I332" s="1"/>
      <c r="J332" s="1"/>
      <c r="K332" s="3"/>
      <c r="L332" s="1"/>
      <c r="M332" s="1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.75" customHeight="1" x14ac:dyDescent="0.3">
      <c r="A333" s="1"/>
      <c r="B333" s="2"/>
      <c r="C333" s="1"/>
      <c r="D333" s="1"/>
      <c r="E333" s="3"/>
      <c r="F333" s="1"/>
      <c r="G333" s="1"/>
      <c r="H333" s="3"/>
      <c r="I333" s="1"/>
      <c r="J333" s="1"/>
      <c r="K333" s="3"/>
      <c r="L333" s="1"/>
      <c r="M333" s="1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.75" customHeight="1" x14ac:dyDescent="0.3">
      <c r="A334" s="1"/>
      <c r="B334" s="2"/>
      <c r="C334" s="1"/>
      <c r="D334" s="1"/>
      <c r="E334" s="3"/>
      <c r="F334" s="1"/>
      <c r="G334" s="1"/>
      <c r="H334" s="3"/>
      <c r="I334" s="1"/>
      <c r="J334" s="1"/>
      <c r="K334" s="3"/>
      <c r="L334" s="1"/>
      <c r="M334" s="1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.75" customHeight="1" x14ac:dyDescent="0.3">
      <c r="A335" s="1"/>
      <c r="B335" s="2"/>
      <c r="C335" s="1"/>
      <c r="D335" s="1"/>
      <c r="E335" s="3"/>
      <c r="F335" s="1"/>
      <c r="G335" s="1"/>
      <c r="H335" s="3"/>
      <c r="I335" s="1"/>
      <c r="J335" s="1"/>
      <c r="K335" s="3"/>
      <c r="L335" s="1"/>
      <c r="M335" s="1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.75" customHeight="1" x14ac:dyDescent="0.3">
      <c r="A336" s="1"/>
      <c r="B336" s="2"/>
      <c r="C336" s="1"/>
      <c r="D336" s="1"/>
      <c r="E336" s="3"/>
      <c r="F336" s="1"/>
      <c r="G336" s="1"/>
      <c r="H336" s="3"/>
      <c r="I336" s="1"/>
      <c r="J336" s="1"/>
      <c r="K336" s="3"/>
      <c r="L336" s="1"/>
      <c r="M336" s="1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.75" customHeight="1" x14ac:dyDescent="0.3">
      <c r="A337" s="1"/>
      <c r="B337" s="2"/>
      <c r="C337" s="1"/>
      <c r="D337" s="1"/>
      <c r="E337" s="3"/>
      <c r="F337" s="1"/>
      <c r="G337" s="1"/>
      <c r="H337" s="3"/>
      <c r="I337" s="1"/>
      <c r="J337" s="1"/>
      <c r="K337" s="3"/>
      <c r="L337" s="1"/>
      <c r="M337" s="1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.75" customHeight="1" x14ac:dyDescent="0.3">
      <c r="A338" s="1"/>
      <c r="B338" s="2"/>
      <c r="C338" s="1"/>
      <c r="D338" s="1"/>
      <c r="E338" s="3"/>
      <c r="F338" s="1"/>
      <c r="G338" s="1"/>
      <c r="H338" s="3"/>
      <c r="I338" s="1"/>
      <c r="J338" s="1"/>
      <c r="K338" s="3"/>
      <c r="L338" s="1"/>
      <c r="M338" s="1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.75" customHeight="1" x14ac:dyDescent="0.3">
      <c r="A339" s="1"/>
      <c r="B339" s="2"/>
      <c r="C339" s="1"/>
      <c r="D339" s="1"/>
      <c r="E339" s="3"/>
      <c r="F339" s="1"/>
      <c r="G339" s="1"/>
      <c r="H339" s="3"/>
      <c r="I339" s="1"/>
      <c r="J339" s="1"/>
      <c r="K339" s="3"/>
      <c r="L339" s="1"/>
      <c r="M339" s="1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.75" customHeight="1" x14ac:dyDescent="0.3">
      <c r="A340" s="1"/>
      <c r="B340" s="2"/>
      <c r="C340" s="1"/>
      <c r="D340" s="1"/>
      <c r="E340" s="3"/>
      <c r="F340" s="1"/>
      <c r="G340" s="1"/>
      <c r="H340" s="3"/>
      <c r="I340" s="1"/>
      <c r="J340" s="1"/>
      <c r="K340" s="3"/>
      <c r="L340" s="1"/>
      <c r="M340" s="1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.75" customHeight="1" x14ac:dyDescent="0.3">
      <c r="A341" s="1"/>
      <c r="B341" s="2"/>
      <c r="C341" s="1"/>
      <c r="D341" s="1"/>
      <c r="E341" s="3"/>
      <c r="F341" s="1"/>
      <c r="G341" s="1"/>
      <c r="H341" s="3"/>
      <c r="I341" s="1"/>
      <c r="J341" s="1"/>
      <c r="K341" s="3"/>
      <c r="L341" s="1"/>
      <c r="M341" s="1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.75" customHeight="1" x14ac:dyDescent="0.3">
      <c r="A342" s="1"/>
      <c r="B342" s="2"/>
      <c r="C342" s="1"/>
      <c r="D342" s="1"/>
      <c r="E342" s="3"/>
      <c r="F342" s="1"/>
      <c r="G342" s="1"/>
      <c r="H342" s="3"/>
      <c r="I342" s="1"/>
      <c r="J342" s="1"/>
      <c r="K342" s="3"/>
      <c r="L342" s="1"/>
      <c r="M342" s="1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.75" customHeight="1" x14ac:dyDescent="0.3">
      <c r="A343" s="1"/>
      <c r="B343" s="2"/>
      <c r="C343" s="1"/>
      <c r="D343" s="1"/>
      <c r="E343" s="3"/>
      <c r="F343" s="1"/>
      <c r="G343" s="1"/>
      <c r="H343" s="3"/>
      <c r="I343" s="1"/>
      <c r="J343" s="1"/>
      <c r="K343" s="3"/>
      <c r="L343" s="1"/>
      <c r="M343" s="1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.75" customHeight="1" x14ac:dyDescent="0.3">
      <c r="A344" s="1"/>
      <c r="B344" s="2"/>
      <c r="C344" s="1"/>
      <c r="D344" s="1"/>
      <c r="E344" s="3"/>
      <c r="F344" s="1"/>
      <c r="G344" s="1"/>
      <c r="H344" s="3"/>
      <c r="I344" s="1"/>
      <c r="J344" s="1"/>
      <c r="K344" s="3"/>
      <c r="L344" s="1"/>
      <c r="M344" s="1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.75" customHeight="1" x14ac:dyDescent="0.25"/>
    <row r="346" spans="1:38" ht="15.75" customHeight="1" x14ac:dyDescent="0.25"/>
    <row r="347" spans="1:38" ht="15.75" customHeight="1" x14ac:dyDescent="0.25"/>
    <row r="348" spans="1:38" ht="15.75" customHeight="1" x14ac:dyDescent="0.25"/>
    <row r="349" spans="1:38" ht="15.75" customHeight="1" x14ac:dyDescent="0.25"/>
    <row r="350" spans="1:38" ht="15.75" customHeight="1" x14ac:dyDescent="0.25"/>
    <row r="351" spans="1:38" ht="15.75" customHeight="1" x14ac:dyDescent="0.25"/>
    <row r="352" spans="1:38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</sheetData>
  <autoFilter ref="A19:T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140:C140"/>
    <mergeCell ref="E144:F144"/>
    <mergeCell ref="E17:G17"/>
    <mergeCell ref="H17:J17"/>
    <mergeCell ref="A23:C23"/>
    <mergeCell ref="E47:G49"/>
    <mergeCell ref="H47:J49"/>
    <mergeCell ref="E51:G53"/>
    <mergeCell ref="H51:J53"/>
    <mergeCell ref="E132:G133"/>
    <mergeCell ref="H132:J133"/>
    <mergeCell ref="E136:G136"/>
    <mergeCell ref="H136:J136"/>
    <mergeCell ref="A139:C139"/>
  </mergeCells>
  <printOptions horizontalCentered="1"/>
  <pageMargins left="0" right="0" top="0" bottom="0" header="0" footer="0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Реєстр</vt:lpstr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kostina</cp:lastModifiedBy>
  <cp:lastPrinted>2020-12-24T12:37:12Z</cp:lastPrinted>
  <dcterms:modified xsi:type="dcterms:W3CDTF">2021-01-05T10:08:36Z</dcterms:modified>
</cp:coreProperties>
</file>