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615" windowWidth="28455" windowHeight="13995" activeTab="1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14210"/>
</workbook>
</file>

<file path=xl/calcChain.xml><?xml version="1.0" encoding="utf-8"?>
<calcChain xmlns="http://schemas.openxmlformats.org/spreadsheetml/2006/main">
  <c r="P44" i="1"/>
  <c r="G66"/>
  <c r="M66"/>
  <c r="Q66"/>
  <c r="J66"/>
  <c r="P66"/>
  <c r="R66"/>
  <c r="S66"/>
  <c r="G65"/>
  <c r="M65"/>
  <c r="Q65"/>
  <c r="J65"/>
  <c r="P65"/>
  <c r="R65"/>
  <c r="S65"/>
  <c r="G31"/>
  <c r="M31"/>
  <c r="Q31"/>
  <c r="J31"/>
  <c r="P31"/>
  <c r="R31"/>
  <c r="S31"/>
  <c r="G30"/>
  <c r="M30"/>
  <c r="Q30"/>
  <c r="J30"/>
  <c r="P30"/>
  <c r="R30"/>
  <c r="S30"/>
  <c r="G29"/>
  <c r="M29"/>
  <c r="Q29"/>
  <c r="J29"/>
  <c r="P29"/>
  <c r="R29"/>
  <c r="S29"/>
  <c r="G28"/>
  <c r="M28"/>
  <c r="Q28"/>
  <c r="J28"/>
  <c r="P28"/>
  <c r="R28"/>
  <c r="S28"/>
  <c r="P21"/>
  <c r="M21"/>
  <c r="I29" i="2"/>
  <c r="F29"/>
  <c r="D29"/>
  <c r="I18"/>
  <c r="F18"/>
  <c r="D18"/>
  <c r="Q21" i="1"/>
  <c r="R21"/>
  <c r="S21"/>
  <c r="S22"/>
  <c r="G27"/>
  <c r="M27"/>
  <c r="Q27"/>
  <c r="J27"/>
  <c r="P27"/>
  <c r="R27"/>
  <c r="S27"/>
  <c r="G32"/>
  <c r="M32"/>
  <c r="Q32"/>
  <c r="J32"/>
  <c r="P32"/>
  <c r="R32"/>
  <c r="S32"/>
  <c r="G33"/>
  <c r="M33"/>
  <c r="Q33"/>
  <c r="J33"/>
  <c r="P33"/>
  <c r="R33"/>
  <c r="S33"/>
  <c r="S26"/>
  <c r="M35"/>
  <c r="Q35"/>
  <c r="P35"/>
  <c r="R35"/>
  <c r="S35"/>
  <c r="M36"/>
  <c r="Q36"/>
  <c r="P36"/>
  <c r="R36"/>
  <c r="S36"/>
  <c r="M37"/>
  <c r="Q37"/>
  <c r="P37"/>
  <c r="R37"/>
  <c r="S37"/>
  <c r="S34"/>
  <c r="M39"/>
  <c r="Q39"/>
  <c r="P39"/>
  <c r="R39"/>
  <c r="S39"/>
  <c r="M40"/>
  <c r="Q40"/>
  <c r="P40"/>
  <c r="R40"/>
  <c r="S40"/>
  <c r="M41"/>
  <c r="Q41"/>
  <c r="P41"/>
  <c r="R41"/>
  <c r="S41"/>
  <c r="S38"/>
  <c r="S42"/>
  <c r="G44"/>
  <c r="M44"/>
  <c r="Q44"/>
  <c r="J44"/>
  <c r="R44"/>
  <c r="S44"/>
  <c r="G45"/>
  <c r="M45"/>
  <c r="Q45"/>
  <c r="J45"/>
  <c r="P45"/>
  <c r="R45"/>
  <c r="S45"/>
  <c r="S46"/>
  <c r="G48"/>
  <c r="M48"/>
  <c r="Q48"/>
  <c r="J48"/>
  <c r="P48"/>
  <c r="R48"/>
  <c r="S48"/>
  <c r="G49"/>
  <c r="M49"/>
  <c r="Q49"/>
  <c r="J49"/>
  <c r="P49"/>
  <c r="R49"/>
  <c r="S49"/>
  <c r="G50"/>
  <c r="M50"/>
  <c r="Q50"/>
  <c r="J50"/>
  <c r="P50"/>
  <c r="R50"/>
  <c r="S50"/>
  <c r="S51"/>
  <c r="G53"/>
  <c r="M53"/>
  <c r="Q53"/>
  <c r="J53"/>
  <c r="P53"/>
  <c r="R53"/>
  <c r="S53"/>
  <c r="G54"/>
  <c r="M54"/>
  <c r="Q54"/>
  <c r="J54"/>
  <c r="P54"/>
  <c r="R54"/>
  <c r="S54"/>
  <c r="G55"/>
  <c r="M55"/>
  <c r="Q55"/>
  <c r="J55"/>
  <c r="P55"/>
  <c r="R55"/>
  <c r="S55"/>
  <c r="G56"/>
  <c r="M56"/>
  <c r="Q56"/>
  <c r="J56"/>
  <c r="P56"/>
  <c r="R56"/>
  <c r="S56"/>
  <c r="S57"/>
  <c r="G59"/>
  <c r="M59"/>
  <c r="Q59"/>
  <c r="J59"/>
  <c r="P59"/>
  <c r="R59"/>
  <c r="S59"/>
  <c r="G60"/>
  <c r="M60"/>
  <c r="Q60"/>
  <c r="J60"/>
  <c r="P60"/>
  <c r="R60"/>
  <c r="S60"/>
  <c r="G61"/>
  <c r="M61"/>
  <c r="Q61"/>
  <c r="J61"/>
  <c r="P61"/>
  <c r="R61"/>
  <c r="S61"/>
  <c r="S62"/>
  <c r="G64"/>
  <c r="M64"/>
  <c r="Q64"/>
  <c r="J64"/>
  <c r="P64"/>
  <c r="R64"/>
  <c r="S64"/>
  <c r="G67"/>
  <c r="M67"/>
  <c r="Q67"/>
  <c r="J67"/>
  <c r="P67"/>
  <c r="R67"/>
  <c r="S67"/>
  <c r="G68"/>
  <c r="M68"/>
  <c r="Q68"/>
  <c r="J68"/>
  <c r="P68"/>
  <c r="R68"/>
  <c r="S68"/>
  <c r="S69"/>
  <c r="G71"/>
  <c r="M71"/>
  <c r="Q71"/>
  <c r="J71"/>
  <c r="P71"/>
  <c r="R71"/>
  <c r="S71"/>
  <c r="G72"/>
  <c r="M72"/>
  <c r="Q72"/>
  <c r="J72"/>
  <c r="P72"/>
  <c r="R72"/>
  <c r="S72"/>
  <c r="G73"/>
  <c r="M73"/>
  <c r="Q73"/>
  <c r="J73"/>
  <c r="P73"/>
  <c r="R73"/>
  <c r="S73"/>
  <c r="S74"/>
  <c r="G76"/>
  <c r="M76"/>
  <c r="Q76"/>
  <c r="J76"/>
  <c r="P76"/>
  <c r="R76"/>
  <c r="S76"/>
  <c r="G77"/>
  <c r="M77"/>
  <c r="Q77"/>
  <c r="J77"/>
  <c r="P77"/>
  <c r="R77"/>
  <c r="S77"/>
  <c r="G78"/>
  <c r="M78"/>
  <c r="Q78"/>
  <c r="J78"/>
  <c r="P78"/>
  <c r="R78"/>
  <c r="S78"/>
  <c r="S79"/>
  <c r="M81"/>
  <c r="Q81"/>
  <c r="P81"/>
  <c r="R81"/>
  <c r="S81"/>
  <c r="M82"/>
  <c r="Q82"/>
  <c r="P82"/>
  <c r="R82"/>
  <c r="S82"/>
  <c r="S83"/>
  <c r="M85"/>
  <c r="Q85"/>
  <c r="P85"/>
  <c r="R85"/>
  <c r="S85"/>
  <c r="S86"/>
  <c r="S87"/>
  <c r="S89"/>
  <c r="R22"/>
  <c r="R26"/>
  <c r="R34"/>
  <c r="R38"/>
  <c r="R42"/>
  <c r="R46"/>
  <c r="R51"/>
  <c r="R57"/>
  <c r="R62"/>
  <c r="R69"/>
  <c r="R74"/>
  <c r="R79"/>
  <c r="R83"/>
  <c r="R86"/>
  <c r="R87"/>
  <c r="R89"/>
  <c r="Q22"/>
  <c r="Q26"/>
  <c r="Q34"/>
  <c r="Q38"/>
  <c r="Q42"/>
  <c r="Q46"/>
  <c r="Q51"/>
  <c r="Q57"/>
  <c r="Q62"/>
  <c r="Q69"/>
  <c r="Q74"/>
  <c r="Q79"/>
  <c r="Q83"/>
  <c r="Q86"/>
  <c r="Q87"/>
  <c r="Q89"/>
  <c r="P22"/>
  <c r="P26"/>
  <c r="P34"/>
  <c r="P38"/>
  <c r="P42"/>
  <c r="P46"/>
  <c r="P51"/>
  <c r="P57"/>
  <c r="P62"/>
  <c r="P69"/>
  <c r="P74"/>
  <c r="P79"/>
  <c r="P83"/>
  <c r="P86"/>
  <c r="P87"/>
  <c r="P89"/>
  <c r="M22"/>
  <c r="M26"/>
  <c r="M34"/>
  <c r="M38"/>
  <c r="M42"/>
  <c r="M46"/>
  <c r="M51"/>
  <c r="M57"/>
  <c r="M62"/>
  <c r="M69"/>
  <c r="M74"/>
  <c r="M79"/>
  <c r="M83"/>
  <c r="M86"/>
  <c r="M87"/>
  <c r="M89"/>
  <c r="J22"/>
  <c r="J26"/>
  <c r="J42"/>
  <c r="J46"/>
  <c r="J51"/>
  <c r="J57"/>
  <c r="J62"/>
  <c r="J69"/>
  <c r="J74"/>
  <c r="J79"/>
  <c r="J83"/>
  <c r="J86"/>
  <c r="J87"/>
  <c r="J89"/>
  <c r="G22"/>
  <c r="G26"/>
  <c r="G42"/>
  <c r="G46"/>
  <c r="G51"/>
  <c r="G57"/>
  <c r="G62"/>
  <c r="G69"/>
  <c r="G74"/>
  <c r="G79"/>
  <c r="G83"/>
  <c r="G86"/>
  <c r="G87"/>
  <c r="G89"/>
</calcChain>
</file>

<file path=xl/sharedStrings.xml><?xml version="1.0" encoding="utf-8"?>
<sst xmlns="http://schemas.openxmlformats.org/spreadsheetml/2006/main" count="323" uniqueCount="193">
  <si>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</si>
  <si>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</si>
  <si>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</si>
  <si>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</si>
  <si>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</si>
  <si>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</si>
  <si>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</si>
  <si>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</si>
  <si>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</si>
  <si>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</si>
  <si>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</si>
  <si>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</si>
  <si>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</si>
  <si>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</si>
  <si>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</si>
  <si>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</si>
  <si>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</si>
  <si>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</si>
  <si>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</si>
  <si>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</si>
  <si>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</si>
  <si>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</si>
  <si>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</si>
  <si>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</si>
  <si>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</si>
  <si>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</si>
  <si>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</si>
  <si>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</si>
  <si>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</si>
  <si>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</si>
  <si>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</si>
  <si>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</si>
  <si>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</si>
  <si>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</si>
  <si>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</si>
  <si>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</si>
  <si>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</si>
  <si>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</si>
  <si>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</si>
  <si>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</si>
  <si>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</si>
  <si>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</si>
  <si>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</si>
  <si>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</si>
  <si>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</si>
  <si>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</si>
  <si>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</si>
  <si>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</si>
  <si>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</si>
  <si>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</si>
  <si>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</si>
  <si>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</si>
  <si>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</si>
  <si>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</si>
  <si>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</si>
  <si>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</si>
  <si>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</si>
  <si>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</si>
  <si>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</si>
  <si>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</si>
  <si>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</si>
  <si>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</si>
  <si>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</si>
  <si>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</si>
  <si>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</si>
  <si>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</si>
  <si>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</si>
  <si>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</si>
  <si>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</si>
  <si>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</si>
  <si>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</si>
  <si>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</si>
  <si>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</si>
  <si>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</si>
  <si>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</si>
  <si>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</si>
  <si>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</si>
  <si>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</si>
  <si>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</si>
  <si>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</si>
  <si>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</si>
  <si>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</si>
  <si>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</si>
  <si>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</si>
  <si>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</si>
  <si>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</si>
  <si>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</si>
  <si>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</si>
  <si>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</si>
  <si>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</si>
  <si>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</si>
  <si>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</si>
  <si>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</si>
  <si>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</si>
  <si>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</si>
  <si>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</si>
  <si>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</si>
  <si>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</si>
  <si>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</si>
  <si>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</si>
  <si>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</si>
  <si>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</si>
  <si>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</si>
  <si>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</si>
  <si>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</si>
  <si>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</si>
  <si>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</si>
  <si>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</si>
  <si>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</si>
  <si>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</si>
  <si>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</si>
  <si>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</si>
  <si>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</si>
  <si>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</si>
  <si>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</si>
  <si>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</si>
  <si>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</si>
  <si>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</si>
  <si>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</si>
  <si>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</si>
  <si>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</si>
  <si>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</si>
  <si>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</si>
  <si>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</si>
  <si>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</si>
  <si>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</si>
  <si>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</si>
  <si>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</si>
  <si>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</si>
  <si>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</si>
  <si>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</si>
  <si>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</si>
  <si>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</si>
  <si>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</si>
  <si>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</si>
  <si>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</si>
  <si>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</si>
  <si>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</si>
  <si>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</si>
  <si>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</si>
  <si>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</si>
  <si>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</si>
  <si>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</si>
  <si>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</si>
  <si>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</si>
  <si>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</si>
  <si>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</si>
  <si>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</si>
  <si>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1.1.4</t>
  </si>
  <si>
    <t>1.1.5</t>
  </si>
  <si>
    <t>1.1.6</t>
  </si>
  <si>
    <t>1.1.7</t>
  </si>
  <si>
    <t>Олійник Костянтин Володимирович, заступник директора</t>
  </si>
  <si>
    <t>Матвійчук Наталія Василівна, головний бухгалтер</t>
  </si>
  <si>
    <t>Кравець Ірина Миколаївна, комерційний директор</t>
  </si>
  <si>
    <t>Плахотник Каріна Костянтинівна, директор</t>
  </si>
  <si>
    <t>Орос Наталія миколаївна, касир</t>
  </si>
  <si>
    <t>Щербак Олег Іванович, заступник директора</t>
  </si>
  <si>
    <t>Гох Ілона Іванівна, менеджер шинку</t>
  </si>
  <si>
    <t>6.4</t>
  </si>
  <si>
    <t>6.5</t>
  </si>
  <si>
    <t>Планшет Huawei MatePad T10 Wi-Fi 32GB Deepsea Blue</t>
  </si>
  <si>
    <t>Багатофункціональний пристрій HP LaserJetPro M130nw (G3Q58A), плюс Сертифікат  Support.ua+1 рік гарантії (5001-7500), плюс доставка по м.Києву</t>
  </si>
  <si>
    <t>Канцтовари (папір, файли, ручки, папки та інше)</t>
  </si>
  <si>
    <t>Листівки (флаєра)</t>
  </si>
  <si>
    <t>Свічки для інтер'єру хатин</t>
  </si>
  <si>
    <t>грн.</t>
  </si>
  <si>
    <t>Інші банківські витрати ( погашення заборгованості за кредитом)</t>
  </si>
  <si>
    <t>Сплата комісії за касове обслуговування по перерахуванню заробітної платі працівникам на карткові рахунки</t>
  </si>
  <si>
    <t>Банк автоматично списав заборгованість по кредиту КУБ за кредитним договором б/н від 17.11.2019р.</t>
  </si>
  <si>
    <t>ТОВ "РА-Н-КОМ" - накл.№395 від 30.12.2020р. Свічки 1200шт.</t>
  </si>
  <si>
    <t>МПП "САМУРАЙ" - накл.№11903 від 24.12.2020р. - листівки (флаєра) - 10000шт.</t>
  </si>
  <si>
    <t>ТОВ "ВІЧНИЙ КАРТРИДЖ" - накл.№РНк-0089168 від 29.12.2020р. - канцтовари</t>
  </si>
  <si>
    <t>ТОВ "РОЗЕТКА.УА" - накл.№2240540 від 28.12.2020р.</t>
  </si>
  <si>
    <t>ТОВ "РОЗЕТКА.УА" - накл.№2240540 від 28.12.2020р., товаротранспортна накладна №708 від 28.12.2020р., акт наданих послуг №2240540 від 28.12.2020р.</t>
  </si>
  <si>
    <t>Акт здачі-приймання робіт №24 від 22.12.2020р. ПП "Центр народознавства "Козак Мамай" та акти по ТОВ "Київські енергетичні послуги": №10907018/12/1 за 12.2020р.; №10907018/11/1 за 11.2020р.; №10907018/10/1 за 10.2020р.</t>
  </si>
  <si>
    <t>Займається  фактичним втіленням проекту в реальність</t>
  </si>
  <si>
    <t>Займається фінансовими та бухгалтерськими питаннями</t>
  </si>
  <si>
    <t>Займалась співпрацею з покупцями послуг даного проекту</t>
  </si>
  <si>
    <t>Режисер і організатор проекту</t>
  </si>
  <si>
    <t>Займається розвитком книгарні</t>
  </si>
  <si>
    <t>Займається господарськими питаннями по реалізації проекту</t>
  </si>
  <si>
    <t>Займається розвитком шинку "Коса над чаркою"</t>
  </si>
  <si>
    <t>ТОВ Аудиторська фірма "ЛАГМА" - договір №10 від 18.12.2020р.</t>
  </si>
  <si>
    <t>Головний бухгалтер</t>
  </si>
  <si>
    <t>Матвійчук Наталія Василівна</t>
  </si>
  <si>
    <t>Директор ПП "Мамаєва Слобода"</t>
  </si>
  <si>
    <t>Плахотник Каріна Костянтинівна</t>
  </si>
  <si>
    <t>м.п.</t>
  </si>
  <si>
    <t>Повна назва організації Грантоотримувача:Приватне підприємство "Мамаєва Слобода"</t>
  </si>
  <si>
    <t>Додаток № 4_____</t>
  </si>
  <si>
    <t>Обслуговування розрахунково-касового обладнання ФОП Альошин за  12 місяці по 345грн., технічне та програмне обслуговування програми R-Keeper - ТОВ "РКІПЕР СЕРВІС ПЛЮС" за  12 місяці по 550грн. Та обслуговування і ключі ЕПЦ по програмі Медок= 993 грн.</t>
  </si>
  <si>
    <t>№ ЗINST61-26111 від "09" листопада_2020 року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</si>
</sst>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>
    <font>
      <sz val="11"/>
      <color theme="1"/>
      <name val="Arial"/>
    </font>
    <font>
      <sz val="11"/>
      <color indexed="8"/>
      <name val="Calibri"/>
    </font>
    <font>
      <b/>
      <sz val="11"/>
      <color indexed="8"/>
      <name val="Calibri"/>
    </font>
    <font>
      <b/>
      <sz val="12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1"/>
      <name val="Arial"/>
    </font>
    <font>
      <b/>
      <sz val="12"/>
      <color indexed="8"/>
      <name val="Arial"/>
    </font>
    <font>
      <sz val="12"/>
      <color indexed="8"/>
      <name val="Arial"/>
    </font>
    <font>
      <sz val="12"/>
      <color indexed="8"/>
      <name val="Calibri"/>
    </font>
    <font>
      <b/>
      <i/>
      <sz val="12"/>
      <color indexed="8"/>
      <name val="Arial"/>
    </font>
    <font>
      <sz val="10"/>
      <color indexed="10"/>
      <name val="Arial"/>
    </font>
    <font>
      <b/>
      <sz val="11"/>
      <color indexed="8"/>
      <name val="Arial"/>
    </font>
    <font>
      <b/>
      <sz val="11"/>
      <color indexed="8"/>
      <name val="Arial"/>
    </font>
    <font>
      <vertAlign val="subscript"/>
      <sz val="11"/>
      <color indexed="8"/>
      <name val="Calibri"/>
    </font>
    <font>
      <vertAlign val="subscript"/>
      <sz val="11"/>
      <color indexed="8"/>
      <name val="Calibri"/>
    </font>
    <font>
      <vertAlign val="subscript"/>
      <sz val="11"/>
      <color indexed="8"/>
      <name val="Calibri"/>
    </font>
    <font>
      <vertAlign val="subscript"/>
      <sz val="10"/>
      <color indexed="8"/>
      <name val="Arial"/>
    </font>
    <font>
      <vertAlign val="subscript"/>
      <sz val="11"/>
      <color indexed="8"/>
      <name val="Calibri"/>
    </font>
    <font>
      <vertAlign val="subscript"/>
      <sz val="11"/>
      <color indexed="8"/>
      <name val="Calibri"/>
    </font>
    <font>
      <i/>
      <sz val="11"/>
      <color indexed="8"/>
      <name val="Calibri"/>
    </font>
    <font>
      <b/>
      <sz val="14"/>
      <color indexed="8"/>
      <name val="Calibri"/>
    </font>
    <font>
      <vertAlign val="superscript"/>
      <sz val="14"/>
      <color indexed="8"/>
      <name val="Calibri"/>
    </font>
    <font>
      <i/>
      <sz val="10"/>
      <color indexed="8"/>
      <name val="Calibri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</fills>
  <borders count="6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vertical="top" wrapText="1"/>
    </xf>
    <xf numFmtId="165" fontId="9" fillId="4" borderId="11" xfId="0" applyNumberFormat="1" applyFont="1" applyFill="1" applyBorder="1" applyAlignment="1">
      <alignment vertical="top" wrapText="1"/>
    </xf>
    <xf numFmtId="3" fontId="9" fillId="4" borderId="8" xfId="0" applyNumberFormat="1" applyFont="1" applyFill="1" applyBorder="1" applyAlignment="1">
      <alignment vertical="top" wrapText="1"/>
    </xf>
    <xf numFmtId="4" fontId="9" fillId="4" borderId="9" xfId="0" applyNumberFormat="1" applyFont="1" applyFill="1" applyBorder="1" applyAlignment="1">
      <alignment vertical="top" wrapText="1"/>
    </xf>
    <xf numFmtId="4" fontId="9" fillId="4" borderId="10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13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vertical="center" wrapText="1"/>
    </xf>
    <xf numFmtId="166" fontId="5" fillId="0" borderId="1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vertical="center" wrapText="1"/>
    </xf>
    <xf numFmtId="167" fontId="11" fillId="4" borderId="18" xfId="0" applyNumberFormat="1" applyFont="1" applyFill="1" applyBorder="1" applyAlignment="1">
      <alignment vertical="top"/>
    </xf>
    <xf numFmtId="167" fontId="8" fillId="4" borderId="19" xfId="0" applyNumberFormat="1" applyFont="1" applyFill="1" applyBorder="1" applyAlignment="1">
      <alignment horizontal="center" vertical="top"/>
    </xf>
    <xf numFmtId="167" fontId="8" fillId="4" borderId="19" xfId="0" applyNumberFormat="1" applyFont="1" applyFill="1" applyBorder="1" applyAlignment="1">
      <alignment vertical="top"/>
    </xf>
    <xf numFmtId="167" fontId="8" fillId="4" borderId="20" xfId="0" applyNumberFormat="1" applyFont="1" applyFill="1" applyBorder="1" applyAlignment="1">
      <alignment vertical="top"/>
    </xf>
    <xf numFmtId="3" fontId="8" fillId="4" borderId="21" xfId="0" applyNumberFormat="1" applyFont="1" applyFill="1" applyBorder="1" applyAlignment="1">
      <alignment vertical="top"/>
    </xf>
    <xf numFmtId="4" fontId="8" fillId="4" borderId="22" xfId="0" applyNumberFormat="1" applyFont="1" applyFill="1" applyBorder="1" applyAlignment="1">
      <alignment vertical="top"/>
    </xf>
    <xf numFmtId="4" fontId="8" fillId="4" borderId="23" xfId="0" applyNumberFormat="1" applyFont="1" applyFill="1" applyBorder="1" applyAlignment="1">
      <alignment horizontal="right" vertical="top"/>
    </xf>
    <xf numFmtId="0" fontId="5" fillId="4" borderId="24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vertical="top" wrapText="1"/>
    </xf>
    <xf numFmtId="165" fontId="9" fillId="4" borderId="25" xfId="0" applyNumberFormat="1" applyFont="1" applyFill="1" applyBorder="1" applyAlignment="1">
      <alignment vertical="top" wrapText="1"/>
    </xf>
    <xf numFmtId="3" fontId="9" fillId="4" borderId="4" xfId="0" applyNumberFormat="1" applyFont="1" applyFill="1" applyBorder="1" applyAlignment="1">
      <alignment vertical="top" wrapText="1"/>
    </xf>
    <xf numFmtId="4" fontId="9" fillId="4" borderId="5" xfId="0" applyNumberFormat="1" applyFont="1" applyFill="1" applyBorder="1" applyAlignment="1">
      <alignment vertical="top" wrapText="1"/>
    </xf>
    <xf numFmtId="4" fontId="9" fillId="4" borderId="6" xfId="0" applyNumberFormat="1" applyFont="1" applyFill="1" applyBorder="1" applyAlignment="1">
      <alignment horizontal="right" vertical="top" wrapText="1"/>
    </xf>
    <xf numFmtId="0" fontId="9" fillId="4" borderId="7" xfId="0" applyFont="1" applyFill="1" applyBorder="1" applyAlignment="1">
      <alignment vertical="top" wrapText="1"/>
    </xf>
    <xf numFmtId="166" fontId="4" fillId="5" borderId="26" xfId="0" applyNumberFormat="1" applyFont="1" applyFill="1" applyBorder="1" applyAlignment="1">
      <alignment vertical="center" wrapText="1"/>
    </xf>
    <xf numFmtId="49" fontId="4" fillId="5" borderId="25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horizontal="center" vertical="center" wrapText="1"/>
    </xf>
    <xf numFmtId="3" fontId="4" fillId="5" borderId="27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18" xfId="0" applyNumberFormat="1" applyFont="1" applyFill="1" applyBorder="1" applyAlignment="1">
      <alignment vertical="center" wrapText="1"/>
    </xf>
    <xf numFmtId="49" fontId="4" fillId="5" borderId="20" xfId="0" applyNumberFormat="1" applyFont="1" applyFill="1" applyBorder="1" applyAlignment="1">
      <alignment horizontal="center" vertical="center" wrapText="1"/>
    </xf>
    <xf numFmtId="166" fontId="4" fillId="5" borderId="19" xfId="0" applyNumberFormat="1" applyFont="1" applyFill="1" applyBorder="1" applyAlignment="1">
      <alignment horizontal="center" vertical="center" wrapText="1"/>
    </xf>
    <xf numFmtId="3" fontId="4" fillId="5" borderId="19" xfId="0" applyNumberFormat="1" applyFont="1" applyFill="1" applyBorder="1" applyAlignment="1">
      <alignment horizontal="center" vertical="center" wrapText="1"/>
    </xf>
    <xf numFmtId="4" fontId="4" fillId="5" borderId="19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0" fontId="4" fillId="5" borderId="29" xfId="0" applyFont="1" applyFill="1" applyBorder="1" applyAlignment="1">
      <alignment vertical="center" wrapText="1"/>
    </xf>
    <xf numFmtId="166" fontId="4" fillId="0" borderId="30" xfId="0" applyNumberFormat="1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6" fontId="5" fillId="0" borderId="32" xfId="0" applyNumberFormat="1" applyFont="1" applyBorder="1" applyAlignment="1">
      <alignment vertical="top" wrapText="1"/>
    </xf>
    <xf numFmtId="166" fontId="5" fillId="0" borderId="31" xfId="0" applyNumberFormat="1" applyFont="1" applyBorder="1" applyAlignment="1">
      <alignment horizontal="center" vertical="top" wrapText="1"/>
    </xf>
    <xf numFmtId="3" fontId="5" fillId="0" borderId="33" xfId="0" applyNumberFormat="1" applyFont="1" applyBorder="1" applyAlignment="1">
      <alignment horizontal="center" vertical="top" wrapText="1"/>
    </xf>
    <xf numFmtId="4" fontId="5" fillId="0" borderId="34" xfId="0" applyNumberFormat="1" applyFont="1" applyBorder="1" applyAlignment="1">
      <alignment horizontal="center" vertical="top" wrapText="1"/>
    </xf>
    <xf numFmtId="4" fontId="5" fillId="0" borderId="35" xfId="0" applyNumberFormat="1" applyFont="1" applyBorder="1" applyAlignment="1">
      <alignment horizontal="right" vertical="top" wrapText="1"/>
    </xf>
    <xf numFmtId="0" fontId="5" fillId="0" borderId="32" xfId="0" applyFont="1" applyBorder="1" applyAlignment="1">
      <alignment vertical="top" wrapText="1"/>
    </xf>
    <xf numFmtId="166" fontId="4" fillId="0" borderId="16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6" fontId="4" fillId="0" borderId="37" xfId="0" applyNumberFormat="1" applyFont="1" applyBorder="1" applyAlignment="1">
      <alignment vertical="top" wrapText="1"/>
    </xf>
    <xf numFmtId="49" fontId="4" fillId="0" borderId="38" xfId="0" applyNumberFormat="1" applyFont="1" applyBorder="1" applyAlignment="1">
      <alignment horizontal="center" vertical="top" wrapText="1"/>
    </xf>
    <xf numFmtId="166" fontId="5" fillId="0" borderId="39" xfId="0" applyNumberFormat="1" applyFont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top" wrapText="1"/>
    </xf>
    <xf numFmtId="3" fontId="5" fillId="0" borderId="41" xfId="0" applyNumberFormat="1" applyFont="1" applyBorder="1" applyAlignment="1">
      <alignment horizontal="center" vertical="top" wrapText="1"/>
    </xf>
    <xf numFmtId="4" fontId="5" fillId="0" borderId="42" xfId="0" applyNumberFormat="1" applyFont="1" applyBorder="1" applyAlignment="1">
      <alignment horizontal="center" vertical="top" wrapText="1"/>
    </xf>
    <xf numFmtId="4" fontId="5" fillId="0" borderId="43" xfId="0" applyNumberFormat="1" applyFont="1" applyBorder="1" applyAlignment="1">
      <alignment horizontal="right" vertical="top" wrapText="1"/>
    </xf>
    <xf numFmtId="0" fontId="5" fillId="0" borderId="39" xfId="0" applyFont="1" applyBorder="1" applyAlignment="1">
      <alignment vertical="top" wrapText="1"/>
    </xf>
    <xf numFmtId="166" fontId="4" fillId="2" borderId="44" xfId="0" applyNumberFormat="1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horizontal="center" vertical="center"/>
    </xf>
    <xf numFmtId="166" fontId="5" fillId="2" borderId="45" xfId="0" applyNumberFormat="1" applyFont="1" applyFill="1" applyBorder="1" applyAlignment="1">
      <alignment vertical="center"/>
    </xf>
    <xf numFmtId="166" fontId="5" fillId="2" borderId="20" xfId="0" applyNumberFormat="1" applyFont="1" applyFill="1" applyBorder="1" applyAlignment="1">
      <alignment horizontal="center" vertical="center" wrapText="1"/>
    </xf>
    <xf numFmtId="3" fontId="5" fillId="2" borderId="44" xfId="0" applyNumberFormat="1" applyFont="1" applyFill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center" vertical="center" wrapText="1"/>
    </xf>
    <xf numFmtId="4" fontId="5" fillId="2" borderId="45" xfId="0" applyNumberFormat="1" applyFont="1" applyFill="1" applyBorder="1" applyAlignment="1">
      <alignment horizontal="right" vertical="center" wrapText="1"/>
    </xf>
    <xf numFmtId="0" fontId="5" fillId="2" borderId="29" xfId="0" applyFont="1" applyFill="1" applyBorder="1" applyAlignment="1">
      <alignment vertical="center" wrapText="1"/>
    </xf>
    <xf numFmtId="4" fontId="4" fillId="5" borderId="19" xfId="0" applyNumberFormat="1" applyFont="1" applyFill="1" applyBorder="1" applyAlignment="1">
      <alignment horizontal="right" vertical="center" wrapText="1"/>
    </xf>
    <xf numFmtId="49" fontId="4" fillId="0" borderId="46" xfId="0" applyNumberFormat="1" applyFont="1" applyBorder="1" applyAlignment="1">
      <alignment horizontal="center" vertical="top" wrapText="1"/>
    </xf>
    <xf numFmtId="4" fontId="12" fillId="0" borderId="34" xfId="0" applyNumberFormat="1" applyFont="1" applyBorder="1" applyAlignment="1">
      <alignment horizontal="center" vertical="top" wrapText="1"/>
    </xf>
    <xf numFmtId="167" fontId="5" fillId="0" borderId="47" xfId="0" applyNumberFormat="1" applyFont="1" applyBorder="1" applyAlignment="1">
      <alignment vertical="top" wrapText="1"/>
    </xf>
    <xf numFmtId="166" fontId="6" fillId="5" borderId="18" xfId="0" applyNumberFormat="1" applyFont="1" applyFill="1" applyBorder="1" applyAlignment="1">
      <alignment vertical="center" wrapText="1"/>
    </xf>
    <xf numFmtId="167" fontId="5" fillId="0" borderId="14" xfId="0" applyNumberFormat="1" applyFont="1" applyBorder="1" applyAlignment="1">
      <alignment vertical="top" wrapText="1"/>
    </xf>
    <xf numFmtId="167" fontId="5" fillId="0" borderId="48" xfId="0" applyNumberFormat="1" applyFont="1" applyBorder="1" applyAlignment="1">
      <alignment vertical="top" wrapText="1"/>
    </xf>
    <xf numFmtId="166" fontId="6" fillId="2" borderId="44" xfId="0" applyNumberFormat="1" applyFont="1" applyFill="1" applyBorder="1" applyAlignment="1">
      <alignment vertical="center"/>
    </xf>
    <xf numFmtId="167" fontId="5" fillId="0" borderId="47" xfId="0" applyNumberFormat="1" applyFont="1" applyBorder="1" applyAlignment="1">
      <alignment horizontal="left" vertical="top" wrapText="1"/>
    </xf>
    <xf numFmtId="167" fontId="5" fillId="0" borderId="49" xfId="0" applyNumberFormat="1" applyFont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center" vertical="center"/>
    </xf>
    <xf numFmtId="49" fontId="13" fillId="5" borderId="20" xfId="0" applyNumberFormat="1" applyFont="1" applyFill="1" applyBorder="1" applyAlignment="1">
      <alignment horizontal="center" wrapText="1"/>
    </xf>
    <xf numFmtId="166" fontId="14" fillId="5" borderId="50" xfId="0" applyNumberFormat="1" applyFont="1" applyFill="1" applyBorder="1" applyAlignment="1">
      <alignment wrapText="1"/>
    </xf>
    <xf numFmtId="49" fontId="13" fillId="0" borderId="46" xfId="0" applyNumberFormat="1" applyFont="1" applyBorder="1" applyAlignment="1">
      <alignment horizontal="center" vertical="top" wrapText="1"/>
    </xf>
    <xf numFmtId="167" fontId="0" fillId="0" borderId="12" xfId="0" applyNumberFormat="1" applyFont="1" applyBorder="1" applyAlignment="1">
      <alignment vertical="top" wrapText="1"/>
    </xf>
    <xf numFmtId="166" fontId="5" fillId="0" borderId="32" xfId="0" applyNumberFormat="1" applyFont="1" applyBorder="1" applyAlignment="1">
      <alignment horizontal="center" vertical="top" wrapText="1"/>
    </xf>
    <xf numFmtId="49" fontId="13" fillId="0" borderId="51" xfId="0" applyNumberFormat="1" applyFont="1" applyBorder="1" applyAlignment="1">
      <alignment horizontal="center" vertical="top" wrapText="1"/>
    </xf>
    <xf numFmtId="167" fontId="0" fillId="0" borderId="17" xfId="0" applyNumberFormat="1" applyFont="1" applyBorder="1" applyAlignment="1">
      <alignment vertical="top" wrapText="1"/>
    </xf>
    <xf numFmtId="49" fontId="4" fillId="2" borderId="42" xfId="0" applyNumberFormat="1" applyFont="1" applyFill="1" applyBorder="1" applyAlignment="1">
      <alignment horizontal="center" vertical="center"/>
    </xf>
    <xf numFmtId="166" fontId="5" fillId="2" borderId="23" xfId="0" applyNumberFormat="1" applyFont="1" applyFill="1" applyBorder="1" applyAlignment="1">
      <alignment vertical="center"/>
    </xf>
    <xf numFmtId="49" fontId="14" fillId="5" borderId="25" xfId="0" applyNumberFormat="1" applyFont="1" applyFill="1" applyBorder="1" applyAlignment="1">
      <alignment horizontal="center" wrapText="1"/>
    </xf>
    <xf numFmtId="49" fontId="14" fillId="0" borderId="20" xfId="0" applyNumberFormat="1" applyFont="1" applyBorder="1" applyAlignment="1">
      <alignment horizontal="center" vertical="top" wrapText="1"/>
    </xf>
    <xf numFmtId="167" fontId="0" fillId="0" borderId="29" xfId="0" applyNumberFormat="1" applyFont="1" applyBorder="1" applyAlignment="1">
      <alignment vertical="top" wrapText="1"/>
    </xf>
    <xf numFmtId="49" fontId="4" fillId="2" borderId="22" xfId="0" applyNumberFormat="1" applyFont="1" applyFill="1" applyBorder="1" applyAlignment="1">
      <alignment horizontal="center" vertical="center"/>
    </xf>
    <xf numFmtId="166" fontId="11" fillId="4" borderId="44" xfId="0" applyNumberFormat="1" applyFont="1" applyFill="1" applyBorder="1" applyAlignment="1">
      <alignment vertical="top"/>
    </xf>
    <xf numFmtId="166" fontId="8" fillId="4" borderId="28" xfId="0" applyNumberFormat="1" applyFont="1" applyFill="1" applyBorder="1" applyAlignment="1">
      <alignment horizontal="center" vertical="top"/>
    </xf>
    <xf numFmtId="166" fontId="8" fillId="4" borderId="45" xfId="0" applyNumberFormat="1" applyFont="1" applyFill="1" applyBorder="1" applyAlignment="1">
      <alignment vertical="top"/>
    </xf>
    <xf numFmtId="166" fontId="8" fillId="4" borderId="20" xfId="0" applyNumberFormat="1" applyFont="1" applyFill="1" applyBorder="1" applyAlignment="1">
      <alignment vertical="top"/>
    </xf>
    <xf numFmtId="3" fontId="8" fillId="4" borderId="44" xfId="0" applyNumberFormat="1" applyFont="1" applyFill="1" applyBorder="1" applyAlignment="1">
      <alignment vertical="top"/>
    </xf>
    <xf numFmtId="4" fontId="8" fillId="4" borderId="28" xfId="0" applyNumberFormat="1" applyFont="1" applyFill="1" applyBorder="1" applyAlignment="1">
      <alignment vertical="top"/>
    </xf>
    <xf numFmtId="4" fontId="8" fillId="4" borderId="45" xfId="0" applyNumberFormat="1" applyFont="1" applyFill="1" applyBorder="1" applyAlignment="1">
      <alignment horizontal="right" vertical="top"/>
    </xf>
    <xf numFmtId="0" fontId="8" fillId="4" borderId="29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19" xfId="0" applyNumberFormat="1" applyFont="1" applyBorder="1" applyAlignment="1">
      <alignment wrapText="1"/>
    </xf>
    <xf numFmtId="3" fontId="5" fillId="0" borderId="19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horizontal="right" vertical="top" wrapText="1"/>
    </xf>
    <xf numFmtId="0" fontId="5" fillId="0" borderId="29" xfId="0" applyFont="1" applyBorder="1" applyAlignment="1">
      <alignment wrapText="1"/>
    </xf>
    <xf numFmtId="166" fontId="4" fillId="4" borderId="20" xfId="0" applyNumberFormat="1" applyFont="1" applyFill="1" applyBorder="1" applyAlignment="1">
      <alignment wrapText="1"/>
    </xf>
    <xf numFmtId="3" fontId="4" fillId="4" borderId="52" xfId="0" applyNumberFormat="1" applyFont="1" applyFill="1" applyBorder="1" applyAlignment="1">
      <alignment wrapText="1"/>
    </xf>
    <xf numFmtId="4" fontId="4" fillId="4" borderId="28" xfId="0" applyNumberFormat="1" applyFont="1" applyFill="1" applyBorder="1" applyAlignment="1">
      <alignment wrapText="1"/>
    </xf>
    <xf numFmtId="4" fontId="4" fillId="4" borderId="28" xfId="0" applyNumberFormat="1" applyFont="1" applyFill="1" applyBorder="1" applyAlignment="1">
      <alignment horizontal="right" vertical="top" wrapText="1"/>
    </xf>
    <xf numFmtId="3" fontId="4" fillId="4" borderId="28" xfId="0" applyNumberFormat="1" applyFont="1" applyFill="1" applyBorder="1" applyAlignment="1">
      <alignment wrapText="1"/>
    </xf>
    <xf numFmtId="4" fontId="4" fillId="4" borderId="53" xfId="0" applyNumberFormat="1" applyFont="1" applyFill="1" applyBorder="1" applyAlignment="1">
      <alignment horizontal="right" vertical="top" wrapText="1"/>
    </xf>
    <xf numFmtId="4" fontId="4" fillId="4" borderId="20" xfId="0" applyNumberFormat="1" applyFont="1" applyFill="1" applyBorder="1" applyAlignment="1">
      <alignment horizontal="right" vertical="top" wrapText="1"/>
    </xf>
    <xf numFmtId="0" fontId="4" fillId="4" borderId="29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54" xfId="0" applyFont="1" applyBorder="1" applyAlignment="1">
      <alignment wrapText="1"/>
    </xf>
    <xf numFmtId="3" fontId="5" fillId="0" borderId="54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right" wrapText="1"/>
    </xf>
    <xf numFmtId="0" fontId="0" fillId="0" borderId="14" xfId="0" applyFont="1" applyBorder="1" applyAlignment="1">
      <alignment wrapText="1"/>
    </xf>
    <xf numFmtId="4" fontId="0" fillId="0" borderId="14" xfId="0" applyNumberFormat="1" applyFont="1" applyBorder="1"/>
    <xf numFmtId="0" fontId="2" fillId="0" borderId="0" xfId="0" applyFont="1" applyAlignment="1">
      <alignment wrapText="1"/>
    </xf>
    <xf numFmtId="4" fontId="2" fillId="0" borderId="14" xfId="0" applyNumberFormat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14" xfId="0" applyBorder="1" applyAlignment="1">
      <alignment wrapText="1"/>
    </xf>
    <xf numFmtId="3" fontId="5" fillId="0" borderId="55" xfId="0" applyNumberFormat="1" applyFont="1" applyBorder="1" applyAlignment="1">
      <alignment horizontal="center" wrapText="1"/>
    </xf>
    <xf numFmtId="0" fontId="7" fillId="0" borderId="55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7" fillId="0" borderId="57" xfId="0" applyFont="1" applyBorder="1"/>
    <xf numFmtId="0" fontId="7" fillId="0" borderId="12" xfId="0" applyFont="1" applyBorder="1"/>
    <xf numFmtId="4" fontId="5" fillId="0" borderId="48" xfId="0" applyNumberFormat="1" applyFont="1" applyBorder="1" applyAlignment="1">
      <alignment horizontal="center" vertical="center" wrapText="1"/>
    </xf>
    <xf numFmtId="0" fontId="7" fillId="0" borderId="54" xfId="0" applyFont="1" applyBorder="1"/>
    <xf numFmtId="0" fontId="7" fillId="0" borderId="32" xfId="0" applyFont="1" applyBorder="1"/>
    <xf numFmtId="3" fontId="5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/>
    <xf numFmtId="0" fontId="7" fillId="0" borderId="7" xfId="0" applyFont="1" applyBorder="1"/>
    <xf numFmtId="0" fontId="7" fillId="0" borderId="30" xfId="0" applyFont="1" applyBorder="1"/>
    <xf numFmtId="3" fontId="5" fillId="0" borderId="54" xfId="0" applyNumberFormat="1" applyFont="1" applyBorder="1" applyAlignment="1">
      <alignment horizontal="center" wrapText="1"/>
    </xf>
    <xf numFmtId="166" fontId="5" fillId="0" borderId="18" xfId="0" applyNumberFormat="1" applyFont="1" applyBorder="1" applyAlignment="1">
      <alignment horizontal="center" wrapText="1"/>
    </xf>
    <xf numFmtId="0" fontId="7" fillId="0" borderId="19" xfId="0" applyFont="1" applyBorder="1"/>
    <xf numFmtId="166" fontId="8" fillId="4" borderId="18" xfId="0" applyNumberFormat="1" applyFont="1" applyFill="1" applyBorder="1" applyAlignment="1">
      <alignment horizontal="left" wrapText="1"/>
    </xf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9" xfId="0" applyNumberFormat="1" applyFont="1" applyBorder="1" applyAlignment="1">
      <alignment horizontal="center" vertical="center" wrapText="1"/>
    </xf>
    <xf numFmtId="0" fontId="7" fillId="0" borderId="39" xfId="0" applyFont="1" applyBorder="1"/>
    <xf numFmtId="0" fontId="7" fillId="0" borderId="59" xfId="0" applyFont="1" applyBorder="1"/>
    <xf numFmtId="0" fontId="7" fillId="0" borderId="60" xfId="0" applyFont="1" applyBorder="1"/>
    <xf numFmtId="0" fontId="7" fillId="0" borderId="61" xfId="0" applyFont="1" applyBorder="1"/>
    <xf numFmtId="0" fontId="7" fillId="0" borderId="24" xfId="0" applyFont="1" applyBorder="1"/>
    <xf numFmtId="0" fontId="4" fillId="2" borderId="11" xfId="0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 wrapText="1"/>
    </xf>
    <xf numFmtId="0" fontId="7" fillId="0" borderId="58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0" borderId="56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7" fillId="0" borderId="22" xfId="0" applyFont="1" applyBorder="1"/>
    <xf numFmtId="3" fontId="4" fillId="2" borderId="6" xfId="0" applyNumberFormat="1" applyFont="1" applyFill="1" applyBorder="1" applyAlignment="1">
      <alignment horizontal="center" vertical="center" wrapText="1"/>
    </xf>
    <xf numFmtId="0" fontId="7" fillId="0" borderId="23" xfId="0" applyFont="1" applyBorder="1"/>
    <xf numFmtId="0" fontId="2" fillId="5" borderId="47" xfId="0" applyFont="1" applyFill="1" applyBorder="1" applyAlignment="1">
      <alignment horizontal="center" vertical="center" wrapText="1"/>
    </xf>
    <xf numFmtId="0" fontId="7" fillId="0" borderId="62" xfId="0" applyFont="1" applyBorder="1"/>
    <xf numFmtId="0" fontId="7" fillId="0" borderId="63" xfId="0" applyFont="1" applyBorder="1"/>
    <xf numFmtId="4" fontId="2" fillId="5" borderId="47" xfId="0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right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142875</xdr:rowOff>
    </xdr:from>
    <xdr:to>
      <xdr:col>2</xdr:col>
      <xdr:colOff>2009775</xdr:colOff>
      <xdr:row>9</xdr:row>
      <xdr:rowOff>66675</xdr:rowOff>
    </xdr:to>
    <xdr:pic>
      <xdr:nvPicPr>
        <xdr:cNvPr id="1025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142875"/>
          <a:ext cx="199072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L1006"/>
  <sheetViews>
    <sheetView view="pageBreakPreview" topLeftCell="A67" zoomScale="60" zoomScaleNormal="100" workbookViewId="0">
      <selection activeCell="P4" sqref="P4"/>
    </sheetView>
  </sheetViews>
  <sheetFormatPr defaultColWidth="12.625" defaultRowHeight="15" customHeight="1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49" customWidth="1"/>
    <col min="21" max="38" width="5" customWidth="1"/>
  </cols>
  <sheetData>
    <row r="1" spans="1:38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190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192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206" t="s">
        <v>1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206" t="s">
        <v>2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>
      <c r="A15" s="207" t="s">
        <v>189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208" t="s">
        <v>3</v>
      </c>
      <c r="B17" s="210" t="s">
        <v>4</v>
      </c>
      <c r="C17" s="210" t="s">
        <v>5</v>
      </c>
      <c r="D17" s="212" t="s">
        <v>6</v>
      </c>
      <c r="E17" s="181" t="s">
        <v>7</v>
      </c>
      <c r="F17" s="182"/>
      <c r="G17" s="183"/>
      <c r="H17" s="181" t="s">
        <v>8</v>
      </c>
      <c r="I17" s="182"/>
      <c r="J17" s="183"/>
      <c r="K17" s="181" t="s">
        <v>9</v>
      </c>
      <c r="L17" s="182"/>
      <c r="M17" s="183"/>
      <c r="N17" s="181" t="s">
        <v>10</v>
      </c>
      <c r="O17" s="182"/>
      <c r="P17" s="183"/>
      <c r="Q17" s="203" t="s">
        <v>11</v>
      </c>
      <c r="R17" s="182"/>
      <c r="S17" s="183"/>
      <c r="T17" s="204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>
      <c r="A18" s="209"/>
      <c r="B18" s="211"/>
      <c r="C18" s="211"/>
      <c r="D18" s="213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0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>
      <c r="A21" s="34" t="s">
        <v>26</v>
      </c>
      <c r="B21" s="35" t="s">
        <v>27</v>
      </c>
      <c r="C21" s="36" t="s">
        <v>28</v>
      </c>
      <c r="D21" s="37" t="s">
        <v>29</v>
      </c>
      <c r="E21" s="38">
        <v>1</v>
      </c>
      <c r="F21" s="39">
        <v>190320</v>
      </c>
      <c r="G21" s="40">
        <v>190320</v>
      </c>
      <c r="H21" s="38">
        <v>0</v>
      </c>
      <c r="I21" s="39">
        <v>0</v>
      </c>
      <c r="J21" s="40">
        <v>0</v>
      </c>
      <c r="K21" s="38">
        <v>1</v>
      </c>
      <c r="L21" s="39">
        <v>489100</v>
      </c>
      <c r="M21" s="40">
        <f>K21*L21</f>
        <v>489100</v>
      </c>
      <c r="N21" s="38">
        <v>1</v>
      </c>
      <c r="O21" s="39">
        <v>679420</v>
      </c>
      <c r="P21" s="40">
        <f>N21*O21</f>
        <v>679420</v>
      </c>
      <c r="Q21" s="40">
        <f>G21+M21</f>
        <v>679420</v>
      </c>
      <c r="R21" s="40">
        <f>J21+P21</f>
        <v>679420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>
      <c r="A22" s="42" t="s">
        <v>30</v>
      </c>
      <c r="B22" s="43"/>
      <c r="C22" s="44"/>
      <c r="D22" s="45"/>
      <c r="E22" s="46"/>
      <c r="F22" s="47"/>
      <c r="G22" s="48">
        <f>SUM(G21)</f>
        <v>190320</v>
      </c>
      <c r="H22" s="46"/>
      <c r="I22" s="47"/>
      <c r="J22" s="48">
        <f>SUM(J21)</f>
        <v>0</v>
      </c>
      <c r="K22" s="46"/>
      <c r="L22" s="47"/>
      <c r="M22" s="48">
        <f>SUM(M21)</f>
        <v>489100</v>
      </c>
      <c r="N22" s="46"/>
      <c r="O22" s="47"/>
      <c r="P22" s="48">
        <f>SUM(P21)</f>
        <v>679420</v>
      </c>
      <c r="Q22" s="48">
        <f>SUM(Q21)</f>
        <v>679420</v>
      </c>
      <c r="R22" s="48">
        <f>SUM(R21)</f>
        <v>679420</v>
      </c>
      <c r="S22" s="48">
        <f>SUM(S21)</f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>
      <c r="A23" s="195"/>
      <c r="B23" s="196"/>
      <c r="C23" s="196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SUM(G27:G33)</f>
        <v>156000</v>
      </c>
      <c r="H26" s="74"/>
      <c r="I26" s="75"/>
      <c r="J26" s="76">
        <f>SUM(J27:J33)</f>
        <v>0</v>
      </c>
      <c r="K26" s="74"/>
      <c r="L26" s="75"/>
      <c r="M26" s="76">
        <f>SUM(M27:M33)</f>
        <v>266250</v>
      </c>
      <c r="N26" s="74"/>
      <c r="O26" s="75"/>
      <c r="P26" s="76">
        <f>SUM(P27:P33)</f>
        <v>419505.15399999998</v>
      </c>
      <c r="Q26" s="76">
        <f>SUM(Q27:Q33)</f>
        <v>422250</v>
      </c>
      <c r="R26" s="76">
        <f>SUM(R27:R33)</f>
        <v>419505.15399999998</v>
      </c>
      <c r="S26" s="76">
        <f>SUM(S27:S33)</f>
        <v>2744.846000000005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>
      <c r="A27" s="78" t="s">
        <v>37</v>
      </c>
      <c r="B27" s="79" t="s">
        <v>38</v>
      </c>
      <c r="C27" s="80" t="s">
        <v>152</v>
      </c>
      <c r="D27" s="81" t="s">
        <v>40</v>
      </c>
      <c r="E27" s="82">
        <v>4</v>
      </c>
      <c r="F27" s="83">
        <v>8300</v>
      </c>
      <c r="G27" s="84">
        <f t="shared" ref="G27:G33" si="0">E27*F27</f>
        <v>33200</v>
      </c>
      <c r="H27" s="82">
        <v>0</v>
      </c>
      <c r="I27" s="83">
        <v>0</v>
      </c>
      <c r="J27" s="84">
        <f t="shared" ref="J27:J33" si="1">H27*I27</f>
        <v>0</v>
      </c>
      <c r="K27" s="82">
        <v>5</v>
      </c>
      <c r="L27" s="83">
        <v>8400</v>
      </c>
      <c r="M27" s="84">
        <f t="shared" ref="M27:M33" si="2">K27*L27</f>
        <v>42000</v>
      </c>
      <c r="N27" s="82">
        <v>6</v>
      </c>
      <c r="O27" s="83">
        <v>15950</v>
      </c>
      <c r="P27" s="84">
        <f t="shared" ref="P27:P33" si="3">N27*O27</f>
        <v>95700</v>
      </c>
      <c r="Q27" s="84">
        <f t="shared" ref="Q27:Q33" si="4">G27+M27</f>
        <v>75200</v>
      </c>
      <c r="R27" s="84">
        <f t="shared" ref="R27:R33" si="5">J27+P27</f>
        <v>95700</v>
      </c>
      <c r="S27" s="84">
        <f t="shared" ref="S27:S33" si="6">Q27-R27</f>
        <v>-20500</v>
      </c>
      <c r="T27" s="85" t="s">
        <v>176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>
      <c r="A28" s="86" t="s">
        <v>37</v>
      </c>
      <c r="B28" s="87" t="s">
        <v>41</v>
      </c>
      <c r="C28" s="80" t="s">
        <v>153</v>
      </c>
      <c r="D28" s="81" t="s">
        <v>40</v>
      </c>
      <c r="E28" s="82">
        <v>4</v>
      </c>
      <c r="F28" s="83">
        <v>7800</v>
      </c>
      <c r="G28" s="84">
        <f t="shared" si="0"/>
        <v>31200</v>
      </c>
      <c r="H28" s="82">
        <v>0</v>
      </c>
      <c r="I28" s="83">
        <v>0</v>
      </c>
      <c r="J28" s="84">
        <f t="shared" si="1"/>
        <v>0</v>
      </c>
      <c r="K28" s="82">
        <v>5</v>
      </c>
      <c r="L28" s="83">
        <v>7900</v>
      </c>
      <c r="M28" s="84">
        <f t="shared" si="2"/>
        <v>39500</v>
      </c>
      <c r="N28" s="82">
        <v>6</v>
      </c>
      <c r="O28" s="83">
        <v>14506.933999999999</v>
      </c>
      <c r="P28" s="84">
        <f t="shared" si="3"/>
        <v>87041.603999999992</v>
      </c>
      <c r="Q28" s="84">
        <f t="shared" si="4"/>
        <v>70700</v>
      </c>
      <c r="R28" s="84">
        <f t="shared" si="5"/>
        <v>87041.603999999992</v>
      </c>
      <c r="S28" s="84">
        <f t="shared" si="6"/>
        <v>-16341.603999999992</v>
      </c>
      <c r="T28" s="85" t="s">
        <v>177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>
      <c r="A29" s="86" t="s">
        <v>37</v>
      </c>
      <c r="B29" s="87" t="s">
        <v>42</v>
      </c>
      <c r="C29" s="80" t="s">
        <v>154</v>
      </c>
      <c r="D29" s="81" t="s">
        <v>40</v>
      </c>
      <c r="E29" s="82">
        <v>4</v>
      </c>
      <c r="F29" s="83">
        <v>0</v>
      </c>
      <c r="G29" s="84">
        <f t="shared" si="0"/>
        <v>0</v>
      </c>
      <c r="H29" s="82">
        <v>0</v>
      </c>
      <c r="I29" s="83">
        <v>0</v>
      </c>
      <c r="J29" s="84">
        <f t="shared" si="1"/>
        <v>0</v>
      </c>
      <c r="K29" s="82">
        <v>5</v>
      </c>
      <c r="L29" s="83">
        <v>8400</v>
      </c>
      <c r="M29" s="84">
        <f t="shared" si="2"/>
        <v>42000</v>
      </c>
      <c r="N29" s="82">
        <v>2</v>
      </c>
      <c r="O29" s="83">
        <v>9406.7749999999996</v>
      </c>
      <c r="P29" s="84">
        <f t="shared" si="3"/>
        <v>18813.55</v>
      </c>
      <c r="Q29" s="84">
        <f t="shared" si="4"/>
        <v>42000</v>
      </c>
      <c r="R29" s="84">
        <f t="shared" si="5"/>
        <v>18813.55</v>
      </c>
      <c r="S29" s="84">
        <f t="shared" si="6"/>
        <v>23186.45</v>
      </c>
      <c r="T29" s="85" t="s">
        <v>178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>
      <c r="A30" s="86" t="s">
        <v>37</v>
      </c>
      <c r="B30" s="87" t="s">
        <v>148</v>
      </c>
      <c r="C30" s="80" t="s">
        <v>155</v>
      </c>
      <c r="D30" s="81" t="s">
        <v>40</v>
      </c>
      <c r="E30" s="82">
        <v>4</v>
      </c>
      <c r="F30" s="83">
        <v>9100</v>
      </c>
      <c r="G30" s="84">
        <f t="shared" si="0"/>
        <v>36400</v>
      </c>
      <c r="H30" s="82">
        <v>0</v>
      </c>
      <c r="I30" s="83">
        <v>0</v>
      </c>
      <c r="J30" s="84">
        <f t="shared" si="1"/>
        <v>0</v>
      </c>
      <c r="K30" s="82">
        <v>5</v>
      </c>
      <c r="L30" s="83">
        <v>9200</v>
      </c>
      <c r="M30" s="84">
        <f t="shared" si="2"/>
        <v>46000</v>
      </c>
      <c r="N30" s="82">
        <v>6</v>
      </c>
      <c r="O30" s="83">
        <v>16750</v>
      </c>
      <c r="P30" s="84">
        <f t="shared" si="3"/>
        <v>100500</v>
      </c>
      <c r="Q30" s="84">
        <f t="shared" si="4"/>
        <v>82400</v>
      </c>
      <c r="R30" s="84">
        <f t="shared" si="5"/>
        <v>100500</v>
      </c>
      <c r="S30" s="84">
        <f t="shared" si="6"/>
        <v>-18100</v>
      </c>
      <c r="T30" s="85" t="s">
        <v>179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>
      <c r="A31" s="86" t="s">
        <v>37</v>
      </c>
      <c r="B31" s="87" t="s">
        <v>149</v>
      </c>
      <c r="C31" s="80" t="s">
        <v>156</v>
      </c>
      <c r="D31" s="81" t="s">
        <v>40</v>
      </c>
      <c r="E31" s="82">
        <v>4</v>
      </c>
      <c r="F31" s="83">
        <v>0</v>
      </c>
      <c r="G31" s="84">
        <f t="shared" si="0"/>
        <v>0</v>
      </c>
      <c r="H31" s="82">
        <v>0</v>
      </c>
      <c r="I31" s="83">
        <v>0</v>
      </c>
      <c r="J31" s="84">
        <f t="shared" si="1"/>
        <v>0</v>
      </c>
      <c r="K31" s="82">
        <v>5</v>
      </c>
      <c r="L31" s="83">
        <v>5400</v>
      </c>
      <c r="M31" s="84">
        <f t="shared" si="2"/>
        <v>27000</v>
      </c>
      <c r="N31" s="82">
        <v>6</v>
      </c>
      <c r="O31" s="83">
        <v>5450</v>
      </c>
      <c r="P31" s="84">
        <f t="shared" si="3"/>
        <v>32700</v>
      </c>
      <c r="Q31" s="84">
        <f t="shared" si="4"/>
        <v>27000</v>
      </c>
      <c r="R31" s="84">
        <f t="shared" si="5"/>
        <v>32700</v>
      </c>
      <c r="S31" s="84">
        <f t="shared" si="6"/>
        <v>-5700</v>
      </c>
      <c r="T31" s="85" t="s">
        <v>180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>
      <c r="A32" s="86" t="s">
        <v>37</v>
      </c>
      <c r="B32" s="87" t="s">
        <v>150</v>
      </c>
      <c r="C32" s="80" t="s">
        <v>157</v>
      </c>
      <c r="D32" s="81" t="s">
        <v>40</v>
      </c>
      <c r="E32" s="82">
        <v>4</v>
      </c>
      <c r="F32" s="83">
        <v>7100</v>
      </c>
      <c r="G32" s="84">
        <f t="shared" si="0"/>
        <v>28400</v>
      </c>
      <c r="H32" s="82">
        <v>0</v>
      </c>
      <c r="I32" s="83">
        <v>0</v>
      </c>
      <c r="J32" s="84">
        <f t="shared" si="1"/>
        <v>0</v>
      </c>
      <c r="K32" s="82">
        <v>5</v>
      </c>
      <c r="L32" s="83">
        <v>7200</v>
      </c>
      <c r="M32" s="84">
        <f t="shared" si="2"/>
        <v>36000</v>
      </c>
      <c r="N32" s="82">
        <v>6</v>
      </c>
      <c r="O32" s="83">
        <v>7350</v>
      </c>
      <c r="P32" s="84">
        <f t="shared" si="3"/>
        <v>44100</v>
      </c>
      <c r="Q32" s="84">
        <f t="shared" si="4"/>
        <v>64400</v>
      </c>
      <c r="R32" s="84">
        <f t="shared" si="5"/>
        <v>44100</v>
      </c>
      <c r="S32" s="84">
        <f t="shared" si="6"/>
        <v>20300</v>
      </c>
      <c r="T32" s="85" t="s">
        <v>181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>
      <c r="A33" s="88" t="s">
        <v>37</v>
      </c>
      <c r="B33" s="89" t="s">
        <v>151</v>
      </c>
      <c r="C33" s="90" t="s">
        <v>158</v>
      </c>
      <c r="D33" s="91" t="s">
        <v>40</v>
      </c>
      <c r="E33" s="92">
        <v>4</v>
      </c>
      <c r="F33" s="93">
        <v>6700</v>
      </c>
      <c r="G33" s="94">
        <f t="shared" si="0"/>
        <v>26800</v>
      </c>
      <c r="H33" s="92">
        <v>0</v>
      </c>
      <c r="I33" s="93">
        <v>0</v>
      </c>
      <c r="J33" s="94">
        <f t="shared" si="1"/>
        <v>0</v>
      </c>
      <c r="K33" s="92">
        <v>5</v>
      </c>
      <c r="L33" s="93">
        <v>6750</v>
      </c>
      <c r="M33" s="94">
        <f t="shared" si="2"/>
        <v>33750</v>
      </c>
      <c r="N33" s="92">
        <v>6</v>
      </c>
      <c r="O33" s="93">
        <v>6775</v>
      </c>
      <c r="P33" s="94">
        <f t="shared" si="3"/>
        <v>40650</v>
      </c>
      <c r="Q33" s="94">
        <f t="shared" si="4"/>
        <v>60550</v>
      </c>
      <c r="R33" s="94">
        <f t="shared" si="5"/>
        <v>40650</v>
      </c>
      <c r="S33" s="94">
        <f t="shared" si="6"/>
        <v>19900</v>
      </c>
      <c r="T33" s="95" t="s">
        <v>182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>
      <c r="A34" s="71" t="s">
        <v>34</v>
      </c>
      <c r="B34" s="72" t="s">
        <v>43</v>
      </c>
      <c r="C34" s="71" t="s">
        <v>44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>SUM(P35:P37)</f>
        <v>0</v>
      </c>
      <c r="Q34" s="76">
        <f>SUM(Q35:Q37)</f>
        <v>0</v>
      </c>
      <c r="R34" s="76">
        <f>SUM(R35:R37)</f>
        <v>0</v>
      </c>
      <c r="S34" s="76">
        <f>SUM(S35:S37)</f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>
      <c r="A35" s="78" t="s">
        <v>37</v>
      </c>
      <c r="B35" s="79" t="s">
        <v>45</v>
      </c>
      <c r="C35" s="80" t="s">
        <v>39</v>
      </c>
      <c r="D35" s="81"/>
      <c r="E35" s="197" t="s">
        <v>46</v>
      </c>
      <c r="F35" s="196"/>
      <c r="G35" s="198"/>
      <c r="H35" s="197" t="s">
        <v>46</v>
      </c>
      <c r="I35" s="196"/>
      <c r="J35" s="198"/>
      <c r="K35" s="82"/>
      <c r="L35" s="83"/>
      <c r="M35" s="84">
        <f>K35*L35</f>
        <v>0</v>
      </c>
      <c r="N35" s="82"/>
      <c r="O35" s="83"/>
      <c r="P35" s="84">
        <f>N35*O35</f>
        <v>0</v>
      </c>
      <c r="Q35" s="84">
        <f>G35+M35</f>
        <v>0</v>
      </c>
      <c r="R35" s="84">
        <f>J35+P35</f>
        <v>0</v>
      </c>
      <c r="S35" s="84">
        <f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>
      <c r="A36" s="86" t="s">
        <v>37</v>
      </c>
      <c r="B36" s="87" t="s">
        <v>47</v>
      </c>
      <c r="C36" s="80" t="s">
        <v>39</v>
      </c>
      <c r="D36" s="81"/>
      <c r="E36" s="199"/>
      <c r="F36" s="196"/>
      <c r="G36" s="198"/>
      <c r="H36" s="199"/>
      <c r="I36" s="196"/>
      <c r="J36" s="198"/>
      <c r="K36" s="82"/>
      <c r="L36" s="83"/>
      <c r="M36" s="84">
        <f>K36*L36</f>
        <v>0</v>
      </c>
      <c r="N36" s="82"/>
      <c r="O36" s="83"/>
      <c r="P36" s="84">
        <f>N36*O36</f>
        <v>0</v>
      </c>
      <c r="Q36" s="84">
        <f>G36+M36</f>
        <v>0</v>
      </c>
      <c r="R36" s="84">
        <f>J36+P36</f>
        <v>0</v>
      </c>
      <c r="S36" s="84">
        <f>Q36-R36</f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>
      <c r="A37" s="88" t="s">
        <v>37</v>
      </c>
      <c r="B37" s="89" t="s">
        <v>48</v>
      </c>
      <c r="C37" s="90" t="s">
        <v>39</v>
      </c>
      <c r="D37" s="91"/>
      <c r="E37" s="199"/>
      <c r="F37" s="196"/>
      <c r="G37" s="198"/>
      <c r="H37" s="199"/>
      <c r="I37" s="196"/>
      <c r="J37" s="198"/>
      <c r="K37" s="92"/>
      <c r="L37" s="93"/>
      <c r="M37" s="94">
        <f>K37*L37</f>
        <v>0</v>
      </c>
      <c r="N37" s="92"/>
      <c r="O37" s="93"/>
      <c r="P37" s="94">
        <f>N37*O37</f>
        <v>0</v>
      </c>
      <c r="Q37" s="94">
        <f>G37+M37</f>
        <v>0</v>
      </c>
      <c r="R37" s="94">
        <f>J37+P37</f>
        <v>0</v>
      </c>
      <c r="S37" s="94">
        <f>Q37-R37</f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>
      <c r="A38" s="71" t="s">
        <v>34</v>
      </c>
      <c r="B38" s="72" t="s">
        <v>49</v>
      </c>
      <c r="C38" s="71" t="s">
        <v>50</v>
      </c>
      <c r="D38" s="73"/>
      <c r="E38" s="74"/>
      <c r="F38" s="75"/>
      <c r="G38" s="76"/>
      <c r="H38" s="74"/>
      <c r="I38" s="75"/>
      <c r="J38" s="76"/>
      <c r="K38" s="74"/>
      <c r="L38" s="75"/>
      <c r="M38" s="76">
        <f>SUM(M39:M41)</f>
        <v>0</v>
      </c>
      <c r="N38" s="74"/>
      <c r="O38" s="75"/>
      <c r="P38" s="76">
        <f>SUM(P39:P41)</f>
        <v>0</v>
      </c>
      <c r="Q38" s="76">
        <f>SUM(Q39:Q41)</f>
        <v>0</v>
      </c>
      <c r="R38" s="76">
        <f>SUM(R39:R41)</f>
        <v>0</v>
      </c>
      <c r="S38" s="76">
        <f>SUM(S39:S41)</f>
        <v>0</v>
      </c>
      <c r="T38" s="7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>
      <c r="A39" s="78" t="s">
        <v>37</v>
      </c>
      <c r="B39" s="79" t="s">
        <v>51</v>
      </c>
      <c r="C39" s="80" t="s">
        <v>39</v>
      </c>
      <c r="D39" s="81"/>
      <c r="E39" s="197" t="s">
        <v>46</v>
      </c>
      <c r="F39" s="196"/>
      <c r="G39" s="198"/>
      <c r="H39" s="197" t="s">
        <v>46</v>
      </c>
      <c r="I39" s="196"/>
      <c r="J39" s="198"/>
      <c r="K39" s="82"/>
      <c r="L39" s="83"/>
      <c r="M39" s="84">
        <f>K39*L39</f>
        <v>0</v>
      </c>
      <c r="N39" s="82"/>
      <c r="O39" s="83"/>
      <c r="P39" s="84">
        <f>N39*O39</f>
        <v>0</v>
      </c>
      <c r="Q39" s="84">
        <f>G39+M39</f>
        <v>0</v>
      </c>
      <c r="R39" s="84">
        <f>J39+P39</f>
        <v>0</v>
      </c>
      <c r="S39" s="84">
        <f>Q39-R39</f>
        <v>0</v>
      </c>
      <c r="T39" s="8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>
      <c r="A40" s="86" t="s">
        <v>37</v>
      </c>
      <c r="B40" s="87" t="s">
        <v>52</v>
      </c>
      <c r="C40" s="80" t="s">
        <v>39</v>
      </c>
      <c r="D40" s="81"/>
      <c r="E40" s="199"/>
      <c r="F40" s="196"/>
      <c r="G40" s="198"/>
      <c r="H40" s="199"/>
      <c r="I40" s="196"/>
      <c r="J40" s="198"/>
      <c r="K40" s="82"/>
      <c r="L40" s="83"/>
      <c r="M40" s="84">
        <f>K40*L40</f>
        <v>0</v>
      </c>
      <c r="N40" s="82"/>
      <c r="O40" s="83"/>
      <c r="P40" s="84">
        <f>N40*O40</f>
        <v>0</v>
      </c>
      <c r="Q40" s="84">
        <f>G40+M40</f>
        <v>0</v>
      </c>
      <c r="R40" s="84">
        <f>J40+P40</f>
        <v>0</v>
      </c>
      <c r="S40" s="84">
        <f>Q40-R40</f>
        <v>0</v>
      </c>
      <c r="T40" s="8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>
      <c r="A41" s="88" t="s">
        <v>37</v>
      </c>
      <c r="B41" s="89" t="s">
        <v>53</v>
      </c>
      <c r="C41" s="90" t="s">
        <v>39</v>
      </c>
      <c r="D41" s="91"/>
      <c r="E41" s="200"/>
      <c r="F41" s="201"/>
      <c r="G41" s="202"/>
      <c r="H41" s="200"/>
      <c r="I41" s="201"/>
      <c r="J41" s="202"/>
      <c r="K41" s="92"/>
      <c r="L41" s="93"/>
      <c r="M41" s="94">
        <f>K41*L41</f>
        <v>0</v>
      </c>
      <c r="N41" s="92"/>
      <c r="O41" s="93"/>
      <c r="P41" s="94">
        <f>N41*O41</f>
        <v>0</v>
      </c>
      <c r="Q41" s="84">
        <f>G41+M41</f>
        <v>0</v>
      </c>
      <c r="R41" s="84">
        <f>J41+P41</f>
        <v>0</v>
      </c>
      <c r="S41" s="84">
        <f>Q41-R41</f>
        <v>0</v>
      </c>
      <c r="T41" s="9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>
      <c r="A42" s="96" t="s">
        <v>54</v>
      </c>
      <c r="B42" s="97"/>
      <c r="C42" s="98"/>
      <c r="D42" s="99"/>
      <c r="E42" s="100"/>
      <c r="F42" s="101"/>
      <c r="G42" s="102">
        <f>G26+G34+G38</f>
        <v>156000</v>
      </c>
      <c r="H42" s="100"/>
      <c r="I42" s="101"/>
      <c r="J42" s="102">
        <f>J26+J34+J38</f>
        <v>0</v>
      </c>
      <c r="K42" s="100"/>
      <c r="L42" s="101"/>
      <c r="M42" s="102">
        <f>M26+M34+M38</f>
        <v>266250</v>
      </c>
      <c r="N42" s="100"/>
      <c r="O42" s="101"/>
      <c r="P42" s="102">
        <f>P26+P34+P38</f>
        <v>419505.15399999998</v>
      </c>
      <c r="Q42" s="102">
        <f>Q26+Q34+Q38</f>
        <v>422250</v>
      </c>
      <c r="R42" s="102">
        <f>R26+R34+R38</f>
        <v>419505.15399999998</v>
      </c>
      <c r="S42" s="102">
        <f>S26+S34+S38</f>
        <v>2744.846000000005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>
      <c r="A43" s="71" t="s">
        <v>26</v>
      </c>
      <c r="B43" s="72" t="s">
        <v>55</v>
      </c>
      <c r="C43" s="71" t="s">
        <v>56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>
      <c r="A44" s="78" t="s">
        <v>37</v>
      </c>
      <c r="B44" s="105" t="s">
        <v>57</v>
      </c>
      <c r="C44" s="80" t="s">
        <v>58</v>
      </c>
      <c r="D44" s="81" t="s">
        <v>29</v>
      </c>
      <c r="E44" s="82">
        <v>156000</v>
      </c>
      <c r="F44" s="106">
        <v>0.22</v>
      </c>
      <c r="G44" s="84">
        <f>E44*F44</f>
        <v>34320</v>
      </c>
      <c r="H44" s="82">
        <v>0</v>
      </c>
      <c r="I44" s="106">
        <v>0.22</v>
      </c>
      <c r="J44" s="84">
        <f>H44*I44</f>
        <v>0</v>
      </c>
      <c r="K44" s="82">
        <v>266250</v>
      </c>
      <c r="L44" s="106">
        <v>0.22</v>
      </c>
      <c r="M44" s="84">
        <f>K44*L44</f>
        <v>58575</v>
      </c>
      <c r="N44" s="82">
        <v>419505.15</v>
      </c>
      <c r="O44" s="106">
        <v>0.22</v>
      </c>
      <c r="P44" s="84">
        <f>N44*O44</f>
        <v>92291.133000000002</v>
      </c>
      <c r="Q44" s="84">
        <f>G44+M44</f>
        <v>92895</v>
      </c>
      <c r="R44" s="84">
        <f>J44+P44</f>
        <v>92291.133000000002</v>
      </c>
      <c r="S44" s="84">
        <f>Q44-R44</f>
        <v>603.86699999999837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>
      <c r="A45" s="86" t="s">
        <v>37</v>
      </c>
      <c r="B45" s="87" t="s">
        <v>59</v>
      </c>
      <c r="C45" s="80" t="s">
        <v>44</v>
      </c>
      <c r="D45" s="81"/>
      <c r="E45" s="82"/>
      <c r="F45" s="106">
        <v>0.22</v>
      </c>
      <c r="G45" s="84">
        <f>E45*F45</f>
        <v>0</v>
      </c>
      <c r="H45" s="82"/>
      <c r="I45" s="106">
        <v>0.22</v>
      </c>
      <c r="J45" s="84">
        <f>H45*I45</f>
        <v>0</v>
      </c>
      <c r="K45" s="82"/>
      <c r="L45" s="106">
        <v>0.22</v>
      </c>
      <c r="M45" s="84">
        <f>K45*L45</f>
        <v>0</v>
      </c>
      <c r="N45" s="82"/>
      <c r="O45" s="106">
        <v>0.22</v>
      </c>
      <c r="P45" s="84">
        <f>N45*O45</f>
        <v>0</v>
      </c>
      <c r="Q45" s="84">
        <f>G45+M45</f>
        <v>0</v>
      </c>
      <c r="R45" s="84">
        <f>J45+P45</f>
        <v>0</v>
      </c>
      <c r="S45" s="84">
        <f>Q45-R45</f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>
      <c r="A46" s="96" t="s">
        <v>60</v>
      </c>
      <c r="B46" s="97"/>
      <c r="C46" s="98"/>
      <c r="D46" s="99"/>
      <c r="E46" s="100"/>
      <c r="F46" s="101"/>
      <c r="G46" s="102">
        <f>SUM(G44:G45)</f>
        <v>34320</v>
      </c>
      <c r="H46" s="100"/>
      <c r="I46" s="101"/>
      <c r="J46" s="102">
        <f>SUM(J44:J45)</f>
        <v>0</v>
      </c>
      <c r="K46" s="100"/>
      <c r="L46" s="101"/>
      <c r="M46" s="102">
        <f>SUM(M44:M45)</f>
        <v>58575</v>
      </c>
      <c r="N46" s="100"/>
      <c r="O46" s="101"/>
      <c r="P46" s="102">
        <f>SUM(P44:P45)</f>
        <v>92291.133000000002</v>
      </c>
      <c r="Q46" s="102">
        <f>SUM(Q44:Q45)</f>
        <v>92895</v>
      </c>
      <c r="R46" s="102">
        <f>SUM(R44:R45)</f>
        <v>92291.133000000002</v>
      </c>
      <c r="S46" s="102">
        <f>SUM(S44:S45)</f>
        <v>603.86699999999837</v>
      </c>
      <c r="T46" s="10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>
      <c r="A47" s="71" t="s">
        <v>26</v>
      </c>
      <c r="B47" s="72" t="s">
        <v>61</v>
      </c>
      <c r="C47" s="71" t="s">
        <v>62</v>
      </c>
      <c r="D47" s="73"/>
      <c r="E47" s="74"/>
      <c r="F47" s="75"/>
      <c r="G47" s="104"/>
      <c r="H47" s="74"/>
      <c r="I47" s="75"/>
      <c r="J47" s="104"/>
      <c r="K47" s="74"/>
      <c r="L47" s="75"/>
      <c r="M47" s="104"/>
      <c r="N47" s="74"/>
      <c r="O47" s="75"/>
      <c r="P47" s="104"/>
      <c r="Q47" s="104"/>
      <c r="R47" s="104"/>
      <c r="S47" s="104"/>
      <c r="T47" s="77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</row>
    <row r="48" spans="1:38" ht="30" customHeight="1">
      <c r="A48" s="78" t="s">
        <v>37</v>
      </c>
      <c r="B48" s="105" t="s">
        <v>63</v>
      </c>
      <c r="C48" s="107" t="s">
        <v>64</v>
      </c>
      <c r="D48" s="81" t="s">
        <v>40</v>
      </c>
      <c r="E48" s="82"/>
      <c r="F48" s="83"/>
      <c r="G48" s="84">
        <f>E48*F48</f>
        <v>0</v>
      </c>
      <c r="H48" s="82"/>
      <c r="I48" s="83"/>
      <c r="J48" s="84">
        <f>H48*I48</f>
        <v>0</v>
      </c>
      <c r="K48" s="82"/>
      <c r="L48" s="83"/>
      <c r="M48" s="84">
        <f>K48*L48</f>
        <v>0</v>
      </c>
      <c r="N48" s="82"/>
      <c r="O48" s="83"/>
      <c r="P48" s="84">
        <f>N48*O48</f>
        <v>0</v>
      </c>
      <c r="Q48" s="84">
        <f>G48+M48</f>
        <v>0</v>
      </c>
      <c r="R48" s="84">
        <f>J48+P48</f>
        <v>0</v>
      </c>
      <c r="S48" s="84">
        <f>Q48-R48</f>
        <v>0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>
      <c r="A49" s="86" t="s">
        <v>37</v>
      </c>
      <c r="B49" s="87" t="s">
        <v>65</v>
      </c>
      <c r="C49" s="107" t="s">
        <v>64</v>
      </c>
      <c r="D49" s="81" t="s">
        <v>40</v>
      </c>
      <c r="E49" s="82"/>
      <c r="F49" s="83"/>
      <c r="G49" s="84">
        <f>E49*F49</f>
        <v>0</v>
      </c>
      <c r="H49" s="82"/>
      <c r="I49" s="83"/>
      <c r="J49" s="84">
        <f>H49*I49</f>
        <v>0</v>
      </c>
      <c r="K49" s="82"/>
      <c r="L49" s="83"/>
      <c r="M49" s="84">
        <f>K49*L49</f>
        <v>0</v>
      </c>
      <c r="N49" s="82"/>
      <c r="O49" s="83"/>
      <c r="P49" s="84">
        <f>N49*O49</f>
        <v>0</v>
      </c>
      <c r="Q49" s="84">
        <f>G49+M49</f>
        <v>0</v>
      </c>
      <c r="R49" s="84">
        <f>J49+P49</f>
        <v>0</v>
      </c>
      <c r="S49" s="84">
        <f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>
      <c r="A50" s="88" t="s">
        <v>37</v>
      </c>
      <c r="B50" s="89" t="s">
        <v>66</v>
      </c>
      <c r="C50" s="107" t="s">
        <v>64</v>
      </c>
      <c r="D50" s="91" t="s">
        <v>40</v>
      </c>
      <c r="E50" s="92"/>
      <c r="F50" s="93"/>
      <c r="G50" s="94">
        <f>E50*F50</f>
        <v>0</v>
      </c>
      <c r="H50" s="92"/>
      <c r="I50" s="93"/>
      <c r="J50" s="94">
        <f>H50*I50</f>
        <v>0</v>
      </c>
      <c r="K50" s="92"/>
      <c r="L50" s="93"/>
      <c r="M50" s="94">
        <f>K50*L50</f>
        <v>0</v>
      </c>
      <c r="N50" s="92"/>
      <c r="O50" s="93"/>
      <c r="P50" s="94">
        <f>N50*O50</f>
        <v>0</v>
      </c>
      <c r="Q50" s="84">
        <f>G50+M50</f>
        <v>0</v>
      </c>
      <c r="R50" s="84">
        <f>J50+P50</f>
        <v>0</v>
      </c>
      <c r="S50" s="84">
        <f>Q50-R50</f>
        <v>0</v>
      </c>
      <c r="T50" s="9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>
      <c r="A51" s="96" t="s">
        <v>67</v>
      </c>
      <c r="B51" s="97"/>
      <c r="C51" s="98"/>
      <c r="D51" s="99"/>
      <c r="E51" s="100"/>
      <c r="F51" s="101"/>
      <c r="G51" s="102">
        <f>SUM(G48:G50)</f>
        <v>0</v>
      </c>
      <c r="H51" s="100"/>
      <c r="I51" s="101"/>
      <c r="J51" s="102">
        <f>SUM(J48:J50)</f>
        <v>0</v>
      </c>
      <c r="K51" s="100"/>
      <c r="L51" s="101"/>
      <c r="M51" s="102">
        <f>SUM(M48:M50)</f>
        <v>0</v>
      </c>
      <c r="N51" s="100"/>
      <c r="O51" s="101"/>
      <c r="P51" s="102">
        <f>SUM(P48:P50)</f>
        <v>0</v>
      </c>
      <c r="Q51" s="102">
        <f>SUM(Q48:Q50)</f>
        <v>0</v>
      </c>
      <c r="R51" s="102">
        <f>SUM(R48:R50)</f>
        <v>0</v>
      </c>
      <c r="S51" s="102">
        <f>SUM(S48:S50)</f>
        <v>0</v>
      </c>
      <c r="T51" s="103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43.5" customHeight="1">
      <c r="A52" s="71" t="s">
        <v>26</v>
      </c>
      <c r="B52" s="72" t="s">
        <v>68</v>
      </c>
      <c r="C52" s="108" t="s">
        <v>69</v>
      </c>
      <c r="D52" s="73"/>
      <c r="E52" s="74"/>
      <c r="F52" s="75"/>
      <c r="G52" s="104"/>
      <c r="H52" s="74"/>
      <c r="I52" s="75"/>
      <c r="J52" s="104"/>
      <c r="K52" s="74"/>
      <c r="L52" s="75"/>
      <c r="M52" s="104"/>
      <c r="N52" s="74"/>
      <c r="O52" s="75"/>
      <c r="P52" s="104"/>
      <c r="Q52" s="104"/>
      <c r="R52" s="104"/>
      <c r="S52" s="104"/>
      <c r="T52" s="77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</row>
    <row r="53" spans="1:38" ht="30" customHeight="1">
      <c r="A53" s="78" t="s">
        <v>37</v>
      </c>
      <c r="B53" s="105" t="s">
        <v>70</v>
      </c>
      <c r="C53" s="107" t="s">
        <v>71</v>
      </c>
      <c r="D53" s="81" t="s">
        <v>40</v>
      </c>
      <c r="E53" s="82"/>
      <c r="F53" s="83"/>
      <c r="G53" s="84">
        <f>E53*F53</f>
        <v>0</v>
      </c>
      <c r="H53" s="82"/>
      <c r="I53" s="83"/>
      <c r="J53" s="84">
        <f>H53*I53</f>
        <v>0</v>
      </c>
      <c r="K53" s="82"/>
      <c r="L53" s="83"/>
      <c r="M53" s="84">
        <f>K53*L53</f>
        <v>0</v>
      </c>
      <c r="N53" s="82"/>
      <c r="O53" s="83"/>
      <c r="P53" s="84">
        <f>N53*O53</f>
        <v>0</v>
      </c>
      <c r="Q53" s="84">
        <f>G53+M53</f>
        <v>0</v>
      </c>
      <c r="R53" s="84">
        <f>J53+P53</f>
        <v>0</v>
      </c>
      <c r="S53" s="84">
        <f>Q53-R53</f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57" customHeight="1">
      <c r="A54" s="86" t="s">
        <v>37</v>
      </c>
      <c r="B54" s="89" t="s">
        <v>72</v>
      </c>
      <c r="C54" s="107" t="s">
        <v>73</v>
      </c>
      <c r="D54" s="81" t="s">
        <v>40</v>
      </c>
      <c r="E54" s="82">
        <v>0</v>
      </c>
      <c r="F54" s="83">
        <v>0</v>
      </c>
      <c r="G54" s="84">
        <f>E54*F54</f>
        <v>0</v>
      </c>
      <c r="H54" s="82">
        <v>0</v>
      </c>
      <c r="I54" s="83">
        <v>0</v>
      </c>
      <c r="J54" s="84">
        <f>H54*I54</f>
        <v>0</v>
      </c>
      <c r="K54" s="82">
        <v>5</v>
      </c>
      <c r="L54" s="83">
        <v>18999.3</v>
      </c>
      <c r="M54" s="84">
        <f>K54*L54</f>
        <v>94996.5</v>
      </c>
      <c r="N54" s="82">
        <v>6</v>
      </c>
      <c r="O54" s="83">
        <v>16538.875</v>
      </c>
      <c r="P54" s="84">
        <f>N54*O54</f>
        <v>99233.25</v>
      </c>
      <c r="Q54" s="84">
        <f>G54+M54</f>
        <v>94996.5</v>
      </c>
      <c r="R54" s="84">
        <f>J54+P54</f>
        <v>99233.25</v>
      </c>
      <c r="S54" s="84">
        <f>Q54-R54</f>
        <v>-4236.75</v>
      </c>
      <c r="T54" s="85" t="s">
        <v>175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>
      <c r="A55" s="86" t="s">
        <v>37</v>
      </c>
      <c r="B55" s="87" t="s">
        <v>74</v>
      </c>
      <c r="C55" s="109" t="s">
        <v>75</v>
      </c>
      <c r="D55" s="81" t="s">
        <v>40</v>
      </c>
      <c r="E55" s="82"/>
      <c r="F55" s="83"/>
      <c r="G55" s="84">
        <f>E55*F55</f>
        <v>0</v>
      </c>
      <c r="H55" s="82"/>
      <c r="I55" s="83"/>
      <c r="J55" s="84">
        <f>H55*I55</f>
        <v>0</v>
      </c>
      <c r="K55" s="82"/>
      <c r="L55" s="83"/>
      <c r="M55" s="84">
        <f>K55*L55</f>
        <v>0</v>
      </c>
      <c r="N55" s="82"/>
      <c r="O55" s="83"/>
      <c r="P55" s="84">
        <f>N55*O55</f>
        <v>0</v>
      </c>
      <c r="Q55" s="84">
        <f>G55+M55</f>
        <v>0</v>
      </c>
      <c r="R55" s="84">
        <f>J55+P55</f>
        <v>0</v>
      </c>
      <c r="S55" s="84">
        <f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56.25" customHeight="1">
      <c r="A56" s="88" t="s">
        <v>37</v>
      </c>
      <c r="B56" s="87" t="s">
        <v>76</v>
      </c>
      <c r="C56" s="110" t="s">
        <v>77</v>
      </c>
      <c r="D56" s="91" t="s">
        <v>40</v>
      </c>
      <c r="E56" s="92"/>
      <c r="F56" s="93"/>
      <c r="G56" s="94">
        <f>E56*F56</f>
        <v>0</v>
      </c>
      <c r="H56" s="92"/>
      <c r="I56" s="93"/>
      <c r="J56" s="94">
        <f>H56*I56</f>
        <v>0</v>
      </c>
      <c r="K56" s="92"/>
      <c r="L56" s="93"/>
      <c r="M56" s="94">
        <f>K56*L56</f>
        <v>0</v>
      </c>
      <c r="N56" s="92"/>
      <c r="O56" s="93"/>
      <c r="P56" s="94">
        <f>N56*O56</f>
        <v>0</v>
      </c>
      <c r="Q56" s="84">
        <f>G56+M56</f>
        <v>0</v>
      </c>
      <c r="R56" s="84">
        <f>J56+P56</f>
        <v>0</v>
      </c>
      <c r="S56" s="84">
        <f>Q56-R56</f>
        <v>0</v>
      </c>
      <c r="T56" s="9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>
      <c r="A57" s="111" t="s">
        <v>78</v>
      </c>
      <c r="B57" s="97"/>
      <c r="C57" s="98"/>
      <c r="D57" s="99"/>
      <c r="E57" s="100"/>
      <c r="F57" s="101"/>
      <c r="G57" s="102">
        <f>SUM(G53:G56)</f>
        <v>0</v>
      </c>
      <c r="H57" s="100"/>
      <c r="I57" s="101"/>
      <c r="J57" s="102">
        <f>SUM(J53:J56)</f>
        <v>0</v>
      </c>
      <c r="K57" s="100"/>
      <c r="L57" s="101"/>
      <c r="M57" s="102">
        <f>SUM(M53:M56)</f>
        <v>94996.5</v>
      </c>
      <c r="N57" s="100"/>
      <c r="O57" s="101"/>
      <c r="P57" s="102">
        <f>SUM(P53:P56)</f>
        <v>99233.25</v>
      </c>
      <c r="Q57" s="102">
        <f>SUM(Q53:Q56)</f>
        <v>94996.5</v>
      </c>
      <c r="R57" s="102">
        <f>SUM(R53:R56)</f>
        <v>99233.25</v>
      </c>
      <c r="S57" s="102">
        <f>SUM(S53:S56)</f>
        <v>-4236.75</v>
      </c>
      <c r="T57" s="103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30" customHeight="1">
      <c r="A58" s="71" t="s">
        <v>26</v>
      </c>
      <c r="B58" s="72" t="s">
        <v>79</v>
      </c>
      <c r="C58" s="71" t="s">
        <v>80</v>
      </c>
      <c r="D58" s="73"/>
      <c r="E58" s="74"/>
      <c r="F58" s="75"/>
      <c r="G58" s="104"/>
      <c r="H58" s="74"/>
      <c r="I58" s="75"/>
      <c r="J58" s="104"/>
      <c r="K58" s="74"/>
      <c r="L58" s="75"/>
      <c r="M58" s="104"/>
      <c r="N58" s="74"/>
      <c r="O58" s="75"/>
      <c r="P58" s="104"/>
      <c r="Q58" s="104"/>
      <c r="R58" s="104"/>
      <c r="S58" s="104"/>
      <c r="T58" s="77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</row>
    <row r="59" spans="1:38" ht="30" customHeight="1">
      <c r="A59" s="78" t="s">
        <v>37</v>
      </c>
      <c r="B59" s="105" t="s">
        <v>81</v>
      </c>
      <c r="C59" s="112" t="s">
        <v>82</v>
      </c>
      <c r="D59" s="81" t="s">
        <v>40</v>
      </c>
      <c r="E59" s="82"/>
      <c r="F59" s="83"/>
      <c r="G59" s="84">
        <f>E59*F59</f>
        <v>0</v>
      </c>
      <c r="H59" s="82"/>
      <c r="I59" s="83"/>
      <c r="J59" s="84">
        <f>H59*I59</f>
        <v>0</v>
      </c>
      <c r="K59" s="82"/>
      <c r="L59" s="83"/>
      <c r="M59" s="84">
        <f>K59*L59</f>
        <v>0</v>
      </c>
      <c r="N59" s="82"/>
      <c r="O59" s="83"/>
      <c r="P59" s="84">
        <f>N59*O59</f>
        <v>0</v>
      </c>
      <c r="Q59" s="84">
        <f>G59+M59</f>
        <v>0</v>
      </c>
      <c r="R59" s="84">
        <f>J59+P59</f>
        <v>0</v>
      </c>
      <c r="S59" s="84">
        <f>Q59-R59</f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>
      <c r="A60" s="86" t="s">
        <v>37</v>
      </c>
      <c r="B60" s="87" t="s">
        <v>83</v>
      </c>
      <c r="C60" s="112" t="s">
        <v>84</v>
      </c>
      <c r="D60" s="81" t="s">
        <v>40</v>
      </c>
      <c r="E60" s="82"/>
      <c r="F60" s="83"/>
      <c r="G60" s="84">
        <f>E60*F60</f>
        <v>0</v>
      </c>
      <c r="H60" s="82"/>
      <c r="I60" s="83"/>
      <c r="J60" s="84">
        <f>H60*I60</f>
        <v>0</v>
      </c>
      <c r="K60" s="82"/>
      <c r="L60" s="83"/>
      <c r="M60" s="84">
        <f>K60*L60</f>
        <v>0</v>
      </c>
      <c r="N60" s="82"/>
      <c r="O60" s="83"/>
      <c r="P60" s="84">
        <f>N60*O60</f>
        <v>0</v>
      </c>
      <c r="Q60" s="84">
        <f>G60+M60</f>
        <v>0</v>
      </c>
      <c r="R60" s="84">
        <f>J60+P60</f>
        <v>0</v>
      </c>
      <c r="S60" s="84">
        <f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>
      <c r="A61" s="88" t="s">
        <v>37</v>
      </c>
      <c r="B61" s="89" t="s">
        <v>85</v>
      </c>
      <c r="C61" s="113" t="s">
        <v>86</v>
      </c>
      <c r="D61" s="91" t="s">
        <v>40</v>
      </c>
      <c r="E61" s="92"/>
      <c r="F61" s="93"/>
      <c r="G61" s="94">
        <f>E61*F61</f>
        <v>0</v>
      </c>
      <c r="H61" s="92"/>
      <c r="I61" s="93"/>
      <c r="J61" s="94">
        <f>H61*I61</f>
        <v>0</v>
      </c>
      <c r="K61" s="92"/>
      <c r="L61" s="93"/>
      <c r="M61" s="94">
        <f>K61*L61</f>
        <v>0</v>
      </c>
      <c r="N61" s="92"/>
      <c r="O61" s="93"/>
      <c r="P61" s="94">
        <f>N61*O61</f>
        <v>0</v>
      </c>
      <c r="Q61" s="84">
        <f>G61+M61</f>
        <v>0</v>
      </c>
      <c r="R61" s="84">
        <f>J61+P61</f>
        <v>0</v>
      </c>
      <c r="S61" s="84">
        <f>Q61-R61</f>
        <v>0</v>
      </c>
      <c r="T61" s="9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>
      <c r="A62" s="96" t="s">
        <v>87</v>
      </c>
      <c r="B62" s="97"/>
      <c r="C62" s="98"/>
      <c r="D62" s="99"/>
      <c r="E62" s="100"/>
      <c r="F62" s="101"/>
      <c r="G62" s="102">
        <f>SUM(G59:G61)</f>
        <v>0</v>
      </c>
      <c r="H62" s="100"/>
      <c r="I62" s="101"/>
      <c r="J62" s="102">
        <f>SUM(J59:J61)</f>
        <v>0</v>
      </c>
      <c r="K62" s="100"/>
      <c r="L62" s="101"/>
      <c r="M62" s="102">
        <f>SUM(M59:M61)</f>
        <v>0</v>
      </c>
      <c r="N62" s="100"/>
      <c r="O62" s="101"/>
      <c r="P62" s="102">
        <f>SUM(P59:P61)</f>
        <v>0</v>
      </c>
      <c r="Q62" s="102">
        <f>SUM(Q59:Q61)</f>
        <v>0</v>
      </c>
      <c r="R62" s="102">
        <f>SUM(R59:R61)</f>
        <v>0</v>
      </c>
      <c r="S62" s="102">
        <f>SUM(S59:S61)</f>
        <v>0</v>
      </c>
      <c r="T62" s="103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30" customHeight="1">
      <c r="A63" s="71" t="s">
        <v>26</v>
      </c>
      <c r="B63" s="72" t="s">
        <v>88</v>
      </c>
      <c r="C63" s="71" t="s">
        <v>89</v>
      </c>
      <c r="D63" s="73"/>
      <c r="E63" s="74"/>
      <c r="F63" s="75"/>
      <c r="G63" s="104"/>
      <c r="H63" s="74"/>
      <c r="I63" s="75"/>
      <c r="J63" s="104"/>
      <c r="K63" s="74"/>
      <c r="L63" s="75"/>
      <c r="M63" s="104"/>
      <c r="N63" s="74"/>
      <c r="O63" s="75"/>
      <c r="P63" s="104"/>
      <c r="Q63" s="104"/>
      <c r="R63" s="104"/>
      <c r="S63" s="104"/>
      <c r="T63" s="77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</row>
    <row r="64" spans="1:38" ht="69.75" customHeight="1">
      <c r="A64" s="78" t="s">
        <v>37</v>
      </c>
      <c r="B64" s="105" t="s">
        <v>90</v>
      </c>
      <c r="C64" s="112" t="s">
        <v>162</v>
      </c>
      <c r="D64" s="81" t="s">
        <v>91</v>
      </c>
      <c r="E64" s="82">
        <v>0</v>
      </c>
      <c r="F64" s="83">
        <v>0</v>
      </c>
      <c r="G64" s="84">
        <f>E64*F64</f>
        <v>0</v>
      </c>
      <c r="H64" s="82">
        <v>0</v>
      </c>
      <c r="I64" s="83">
        <v>0</v>
      </c>
      <c r="J64" s="84">
        <f>H64*I64</f>
        <v>0</v>
      </c>
      <c r="K64" s="82">
        <v>1</v>
      </c>
      <c r="L64" s="83">
        <v>6890</v>
      </c>
      <c r="M64" s="84">
        <f>K64*L64</f>
        <v>6890</v>
      </c>
      <c r="N64" s="82">
        <v>1</v>
      </c>
      <c r="O64" s="83">
        <v>6247</v>
      </c>
      <c r="P64" s="84">
        <f>N64*O64</f>
        <v>6247</v>
      </c>
      <c r="Q64" s="84">
        <f>G64+M64</f>
        <v>6890</v>
      </c>
      <c r="R64" s="84">
        <f>J64+P64</f>
        <v>6247</v>
      </c>
      <c r="S64" s="84">
        <f>Q64-R64</f>
        <v>643</v>
      </c>
      <c r="T64" s="85" t="s">
        <v>174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>
      <c r="A65" s="86" t="s">
        <v>37</v>
      </c>
      <c r="B65" s="87" t="s">
        <v>92</v>
      </c>
      <c r="C65" s="112" t="s">
        <v>161</v>
      </c>
      <c r="D65" s="81" t="s">
        <v>91</v>
      </c>
      <c r="E65" s="82">
        <v>0</v>
      </c>
      <c r="F65" s="83">
        <v>0</v>
      </c>
      <c r="G65" s="84">
        <f>E65*F65</f>
        <v>0</v>
      </c>
      <c r="H65" s="82">
        <v>0</v>
      </c>
      <c r="I65" s="83">
        <v>0</v>
      </c>
      <c r="J65" s="84">
        <f>H65*I65</f>
        <v>0</v>
      </c>
      <c r="K65" s="82">
        <v>1</v>
      </c>
      <c r="L65" s="83">
        <v>4933.62</v>
      </c>
      <c r="M65" s="84">
        <f>K65*L65</f>
        <v>4933.62</v>
      </c>
      <c r="N65" s="82">
        <v>1</v>
      </c>
      <c r="O65" s="83">
        <v>4299</v>
      </c>
      <c r="P65" s="84">
        <f>N65*O65</f>
        <v>4299</v>
      </c>
      <c r="Q65" s="84">
        <f>G65+M65</f>
        <v>4933.62</v>
      </c>
      <c r="R65" s="84">
        <f>J65+P65</f>
        <v>4299</v>
      </c>
      <c r="S65" s="84">
        <f>Q65-R65</f>
        <v>634.61999999999989</v>
      </c>
      <c r="T65" s="85" t="s">
        <v>173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>
      <c r="A66" s="86" t="s">
        <v>37</v>
      </c>
      <c r="B66" s="87" t="s">
        <v>93</v>
      </c>
      <c r="C66" s="112" t="s">
        <v>163</v>
      </c>
      <c r="D66" s="81" t="s">
        <v>91</v>
      </c>
      <c r="E66" s="82">
        <v>0</v>
      </c>
      <c r="F66" s="83">
        <v>0</v>
      </c>
      <c r="G66" s="84">
        <f>E66*F66</f>
        <v>0</v>
      </c>
      <c r="H66" s="82">
        <v>0</v>
      </c>
      <c r="I66" s="83">
        <v>0</v>
      </c>
      <c r="J66" s="84">
        <f>H66*I66</f>
        <v>0</v>
      </c>
      <c r="K66" s="82">
        <v>3</v>
      </c>
      <c r="L66" s="83">
        <v>2606.29333</v>
      </c>
      <c r="M66" s="84">
        <f>K66*L66</f>
        <v>7818.8799899999995</v>
      </c>
      <c r="N66" s="82">
        <v>1</v>
      </c>
      <c r="O66" s="83">
        <v>5747.5333300000002</v>
      </c>
      <c r="P66" s="84">
        <f>N66*O66</f>
        <v>5747.5333300000002</v>
      </c>
      <c r="Q66" s="84">
        <f>G66+M66</f>
        <v>7818.8799899999995</v>
      </c>
      <c r="R66" s="84">
        <f>J66+P66</f>
        <v>5747.5333300000002</v>
      </c>
      <c r="S66" s="84">
        <f>Q66-R66</f>
        <v>2071.3466599999992</v>
      </c>
      <c r="T66" s="85" t="s">
        <v>172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>
      <c r="A67" s="86" t="s">
        <v>37</v>
      </c>
      <c r="B67" s="87" t="s">
        <v>159</v>
      </c>
      <c r="C67" s="112" t="s">
        <v>164</v>
      </c>
      <c r="D67" s="81" t="s">
        <v>91</v>
      </c>
      <c r="E67" s="82">
        <v>0</v>
      </c>
      <c r="F67" s="83">
        <v>0</v>
      </c>
      <c r="G67" s="84">
        <f>E67*F67</f>
        <v>0</v>
      </c>
      <c r="H67" s="82">
        <v>0</v>
      </c>
      <c r="I67" s="83">
        <v>0</v>
      </c>
      <c r="J67" s="84">
        <f>H67*I67</f>
        <v>0</v>
      </c>
      <c r="K67" s="82">
        <v>3</v>
      </c>
      <c r="L67" s="83">
        <v>1533.3333333</v>
      </c>
      <c r="M67" s="84">
        <f>K67*L67</f>
        <v>4599.9999999000001</v>
      </c>
      <c r="N67" s="82">
        <v>1</v>
      </c>
      <c r="O67" s="83">
        <v>2669</v>
      </c>
      <c r="P67" s="84">
        <f>N67*O67</f>
        <v>2669</v>
      </c>
      <c r="Q67" s="84">
        <f>G67+M67</f>
        <v>4599.9999999000001</v>
      </c>
      <c r="R67" s="84">
        <f>J67+P67</f>
        <v>2669</v>
      </c>
      <c r="S67" s="84">
        <f>Q67-R67</f>
        <v>1930.9999999000001</v>
      </c>
      <c r="T67" s="85" t="s">
        <v>171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>
      <c r="A68" s="88" t="s">
        <v>37</v>
      </c>
      <c r="B68" s="89" t="s">
        <v>160</v>
      </c>
      <c r="C68" s="113" t="s">
        <v>165</v>
      </c>
      <c r="D68" s="91" t="s">
        <v>91</v>
      </c>
      <c r="E68" s="92">
        <v>0</v>
      </c>
      <c r="F68" s="93">
        <v>0</v>
      </c>
      <c r="G68" s="94">
        <f>E68*F68</f>
        <v>0</v>
      </c>
      <c r="H68" s="92">
        <v>0</v>
      </c>
      <c r="I68" s="93">
        <v>0</v>
      </c>
      <c r="J68" s="94">
        <f>H68*I68</f>
        <v>0</v>
      </c>
      <c r="K68" s="92">
        <v>540</v>
      </c>
      <c r="L68" s="93">
        <v>12.15</v>
      </c>
      <c r="M68" s="94">
        <f>K68*L68</f>
        <v>6561</v>
      </c>
      <c r="N68" s="92">
        <v>1200</v>
      </c>
      <c r="O68" s="93">
        <v>5.0519999999999996</v>
      </c>
      <c r="P68" s="94">
        <f>N68*O68</f>
        <v>6062.4</v>
      </c>
      <c r="Q68" s="84">
        <f>G68+M68</f>
        <v>6561</v>
      </c>
      <c r="R68" s="84">
        <f>J68+P68</f>
        <v>6062.4</v>
      </c>
      <c r="S68" s="84">
        <f>Q68-R68</f>
        <v>498.60000000000036</v>
      </c>
      <c r="T68" s="95" t="s">
        <v>170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>
      <c r="A69" s="96" t="s">
        <v>94</v>
      </c>
      <c r="B69" s="97"/>
      <c r="C69" s="98"/>
      <c r="D69" s="99"/>
      <c r="E69" s="100"/>
      <c r="F69" s="101"/>
      <c r="G69" s="102">
        <f>SUM(G64:G68)</f>
        <v>0</v>
      </c>
      <c r="H69" s="100"/>
      <c r="I69" s="101"/>
      <c r="J69" s="102">
        <f>SUM(J64:J68)</f>
        <v>0</v>
      </c>
      <c r="K69" s="100"/>
      <c r="L69" s="101"/>
      <c r="M69" s="102">
        <f>SUM(M64:M68)</f>
        <v>30803.499989899996</v>
      </c>
      <c r="N69" s="100"/>
      <c r="O69" s="101"/>
      <c r="P69" s="102">
        <f>SUM(P64:P68)</f>
        <v>25024.93333</v>
      </c>
      <c r="Q69" s="102">
        <f>SUM(Q64:Q68)</f>
        <v>30803.499989899996</v>
      </c>
      <c r="R69" s="102">
        <f>SUM(R64:R68)</f>
        <v>25024.93333</v>
      </c>
      <c r="S69" s="102">
        <f>SUM(S64:S68)</f>
        <v>5778.5666598999996</v>
      </c>
      <c r="T69" s="103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42" customHeight="1">
      <c r="A70" s="71" t="s">
        <v>26</v>
      </c>
      <c r="B70" s="72" t="s">
        <v>95</v>
      </c>
      <c r="C70" s="108" t="s">
        <v>96</v>
      </c>
      <c r="D70" s="73"/>
      <c r="E70" s="74"/>
      <c r="F70" s="75"/>
      <c r="G70" s="104"/>
      <c r="H70" s="74"/>
      <c r="I70" s="75"/>
      <c r="J70" s="104"/>
      <c r="K70" s="74"/>
      <c r="L70" s="75"/>
      <c r="M70" s="104"/>
      <c r="N70" s="74"/>
      <c r="O70" s="75"/>
      <c r="P70" s="104"/>
      <c r="Q70" s="104"/>
      <c r="R70" s="104"/>
      <c r="S70" s="104"/>
      <c r="T70" s="77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1:38" ht="30" customHeight="1">
      <c r="A71" s="78" t="s">
        <v>37</v>
      </c>
      <c r="B71" s="105" t="s">
        <v>97</v>
      </c>
      <c r="C71" s="112" t="s">
        <v>98</v>
      </c>
      <c r="D71" s="81" t="s">
        <v>40</v>
      </c>
      <c r="E71" s="82">
        <v>0</v>
      </c>
      <c r="F71" s="83">
        <v>0</v>
      </c>
      <c r="G71" s="84">
        <f>E71*F71</f>
        <v>0</v>
      </c>
      <c r="H71" s="82">
        <v>0</v>
      </c>
      <c r="I71" s="83">
        <v>0</v>
      </c>
      <c r="J71" s="84">
        <f>H71*I71</f>
        <v>0</v>
      </c>
      <c r="K71" s="82">
        <v>0</v>
      </c>
      <c r="L71" s="83">
        <v>0</v>
      </c>
      <c r="M71" s="84">
        <f>K71*L71</f>
        <v>0</v>
      </c>
      <c r="N71" s="82">
        <v>0</v>
      </c>
      <c r="O71" s="83">
        <v>0</v>
      </c>
      <c r="P71" s="84">
        <f>N71*O71</f>
        <v>0</v>
      </c>
      <c r="Q71" s="84">
        <f>G71+M71</f>
        <v>0</v>
      </c>
      <c r="R71" s="84">
        <f>J71+P71</f>
        <v>0</v>
      </c>
      <c r="S71" s="84">
        <f>Q71-R71</f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>
      <c r="A72" s="86" t="s">
        <v>37</v>
      </c>
      <c r="B72" s="87" t="s">
        <v>99</v>
      </c>
      <c r="C72" s="112" t="s">
        <v>100</v>
      </c>
      <c r="D72" s="81" t="s">
        <v>40</v>
      </c>
      <c r="E72" s="82">
        <v>0</v>
      </c>
      <c r="F72" s="83">
        <v>0</v>
      </c>
      <c r="G72" s="84">
        <f>E72*F72</f>
        <v>0</v>
      </c>
      <c r="H72" s="82">
        <v>0</v>
      </c>
      <c r="I72" s="83">
        <v>0</v>
      </c>
      <c r="J72" s="84">
        <f>H72*I72</f>
        <v>0</v>
      </c>
      <c r="K72" s="82">
        <v>0</v>
      </c>
      <c r="L72" s="83">
        <v>0</v>
      </c>
      <c r="M72" s="84">
        <f>K72*L72</f>
        <v>0</v>
      </c>
      <c r="N72" s="82">
        <v>0</v>
      </c>
      <c r="O72" s="83">
        <v>0</v>
      </c>
      <c r="P72" s="84">
        <f>N72*O72</f>
        <v>0</v>
      </c>
      <c r="Q72" s="84">
        <f>G72+M72</f>
        <v>0</v>
      </c>
      <c r="R72" s="84">
        <f>J72+P72</f>
        <v>0</v>
      </c>
      <c r="S72" s="84">
        <f>Q72-R72</f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68.25" customHeight="1">
      <c r="A73" s="88" t="s">
        <v>37</v>
      </c>
      <c r="B73" s="89" t="s">
        <v>101</v>
      </c>
      <c r="C73" s="113" t="s">
        <v>102</v>
      </c>
      <c r="D73" s="91" t="s">
        <v>40</v>
      </c>
      <c r="E73" s="92">
        <v>0</v>
      </c>
      <c r="F73" s="93">
        <v>0</v>
      </c>
      <c r="G73" s="94">
        <f>E73*F73</f>
        <v>0</v>
      </c>
      <c r="H73" s="92">
        <v>0</v>
      </c>
      <c r="I73" s="93">
        <v>0</v>
      </c>
      <c r="J73" s="94">
        <f>H73*I73</f>
        <v>0</v>
      </c>
      <c r="K73" s="92">
        <v>5</v>
      </c>
      <c r="L73" s="93">
        <v>895</v>
      </c>
      <c r="M73" s="94">
        <f>K73*L73</f>
        <v>4475</v>
      </c>
      <c r="N73" s="92">
        <v>1</v>
      </c>
      <c r="O73" s="93">
        <v>1888</v>
      </c>
      <c r="P73" s="94">
        <f>N73*O73</f>
        <v>1888</v>
      </c>
      <c r="Q73" s="84">
        <f>G73+M73</f>
        <v>4475</v>
      </c>
      <c r="R73" s="84">
        <f>J73+P73</f>
        <v>1888</v>
      </c>
      <c r="S73" s="84">
        <f>Q73-R73</f>
        <v>2587</v>
      </c>
      <c r="T73" s="95" t="s">
        <v>191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>
      <c r="A74" s="96" t="s">
        <v>103</v>
      </c>
      <c r="B74" s="97"/>
      <c r="C74" s="98"/>
      <c r="D74" s="99"/>
      <c r="E74" s="100"/>
      <c r="F74" s="101"/>
      <c r="G74" s="102">
        <f>SUM(G71:G73)</f>
        <v>0</v>
      </c>
      <c r="H74" s="100"/>
      <c r="I74" s="101"/>
      <c r="J74" s="102">
        <f>SUM(J71:J73)</f>
        <v>0</v>
      </c>
      <c r="K74" s="100"/>
      <c r="L74" s="101"/>
      <c r="M74" s="102">
        <f>SUM(M71:M73)</f>
        <v>4475</v>
      </c>
      <c r="N74" s="100"/>
      <c r="O74" s="101"/>
      <c r="P74" s="102">
        <f>SUM(P71:P73)</f>
        <v>1888</v>
      </c>
      <c r="Q74" s="102">
        <f>SUM(Q71:Q73)</f>
        <v>4475</v>
      </c>
      <c r="R74" s="102">
        <f>SUM(R71:R73)</f>
        <v>1888</v>
      </c>
      <c r="S74" s="102">
        <f>SUM(S71:S73)</f>
        <v>2587</v>
      </c>
      <c r="T74" s="103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30" customHeight="1">
      <c r="A75" s="71" t="s">
        <v>26</v>
      </c>
      <c r="B75" s="72" t="s">
        <v>104</v>
      </c>
      <c r="C75" s="108" t="s">
        <v>105</v>
      </c>
      <c r="D75" s="73"/>
      <c r="E75" s="74"/>
      <c r="F75" s="75"/>
      <c r="G75" s="104"/>
      <c r="H75" s="74"/>
      <c r="I75" s="75"/>
      <c r="J75" s="104"/>
      <c r="K75" s="74"/>
      <c r="L75" s="75"/>
      <c r="M75" s="104"/>
      <c r="N75" s="74"/>
      <c r="O75" s="75"/>
      <c r="P75" s="104"/>
      <c r="Q75" s="104"/>
      <c r="R75" s="104"/>
      <c r="S75" s="104"/>
      <c r="T75" s="77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</row>
    <row r="76" spans="1:38" ht="30" customHeight="1">
      <c r="A76" s="78" t="s">
        <v>37</v>
      </c>
      <c r="B76" s="105" t="s">
        <v>106</v>
      </c>
      <c r="C76" s="107" t="s">
        <v>107</v>
      </c>
      <c r="D76" s="91" t="s">
        <v>40</v>
      </c>
      <c r="E76" s="82">
        <v>0</v>
      </c>
      <c r="F76" s="83">
        <v>0</v>
      </c>
      <c r="G76" s="84">
        <f>E76*F76</f>
        <v>0</v>
      </c>
      <c r="H76" s="82">
        <v>0</v>
      </c>
      <c r="I76" s="83">
        <v>0</v>
      </c>
      <c r="J76" s="84">
        <f>H76*I76</f>
        <v>0</v>
      </c>
      <c r="K76" s="82">
        <v>5</v>
      </c>
      <c r="L76" s="83">
        <v>600</v>
      </c>
      <c r="M76" s="84">
        <f>K76*L76</f>
        <v>3000</v>
      </c>
      <c r="N76" s="82">
        <v>1</v>
      </c>
      <c r="O76" s="83">
        <v>844.26</v>
      </c>
      <c r="P76" s="84">
        <f>N76*O76</f>
        <v>844.26</v>
      </c>
      <c r="Q76" s="84">
        <f>G76+M76</f>
        <v>3000</v>
      </c>
      <c r="R76" s="84">
        <f>J76+P76</f>
        <v>844.26</v>
      </c>
      <c r="S76" s="84">
        <f>Q76-R76</f>
        <v>2155.7399999999998</v>
      </c>
      <c r="T76" s="85" t="s">
        <v>168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>
      <c r="A77" s="78" t="s">
        <v>37</v>
      </c>
      <c r="B77" s="79" t="s">
        <v>108</v>
      </c>
      <c r="C77" s="107" t="s">
        <v>109</v>
      </c>
      <c r="D77" s="91" t="s">
        <v>40</v>
      </c>
      <c r="E77" s="82">
        <v>0</v>
      </c>
      <c r="F77" s="83">
        <v>0</v>
      </c>
      <c r="G77" s="84">
        <f>E77*F77</f>
        <v>0</v>
      </c>
      <c r="H77" s="82">
        <v>0</v>
      </c>
      <c r="I77" s="83">
        <v>0</v>
      </c>
      <c r="J77" s="84">
        <f>H77*I77</f>
        <v>0</v>
      </c>
      <c r="K77" s="82">
        <v>5</v>
      </c>
      <c r="L77" s="83">
        <v>200</v>
      </c>
      <c r="M77" s="84">
        <f>K77*L77</f>
        <v>1000</v>
      </c>
      <c r="N77" s="82">
        <v>1</v>
      </c>
      <c r="O77" s="83">
        <v>0</v>
      </c>
      <c r="P77" s="84">
        <f>N77*O77</f>
        <v>0</v>
      </c>
      <c r="Q77" s="84">
        <f>G77+M77</f>
        <v>1000</v>
      </c>
      <c r="R77" s="84">
        <f>J77+P77</f>
        <v>0</v>
      </c>
      <c r="S77" s="84">
        <f>Q77-R77</f>
        <v>1000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>
      <c r="A78" s="86" t="s">
        <v>37</v>
      </c>
      <c r="B78" s="87" t="s">
        <v>110</v>
      </c>
      <c r="C78" s="107" t="s">
        <v>167</v>
      </c>
      <c r="D78" s="91" t="s">
        <v>40</v>
      </c>
      <c r="E78" s="82">
        <v>0</v>
      </c>
      <c r="F78" s="83">
        <v>0</v>
      </c>
      <c r="G78" s="84">
        <f>E78*F78</f>
        <v>0</v>
      </c>
      <c r="H78" s="82">
        <v>0</v>
      </c>
      <c r="I78" s="83">
        <v>0</v>
      </c>
      <c r="J78" s="84">
        <f>H78*I78</f>
        <v>0</v>
      </c>
      <c r="K78" s="82">
        <v>0</v>
      </c>
      <c r="L78" s="83">
        <v>0</v>
      </c>
      <c r="M78" s="84">
        <f>K78*L78</f>
        <v>0</v>
      </c>
      <c r="N78" s="82">
        <v>1</v>
      </c>
      <c r="O78" s="83">
        <v>10633.27</v>
      </c>
      <c r="P78" s="84">
        <f>N78*O78</f>
        <v>10633.27</v>
      </c>
      <c r="Q78" s="84">
        <f>G78+M78</f>
        <v>0</v>
      </c>
      <c r="R78" s="84">
        <f>J78+P78</f>
        <v>10633.27</v>
      </c>
      <c r="S78" s="84">
        <f>Q78-R78</f>
        <v>-10633.27</v>
      </c>
      <c r="T78" s="85" t="s">
        <v>169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>
      <c r="A79" s="111" t="s">
        <v>111</v>
      </c>
      <c r="B79" s="114"/>
      <c r="C79" s="98"/>
      <c r="D79" s="99"/>
      <c r="E79" s="100"/>
      <c r="F79" s="101"/>
      <c r="G79" s="102">
        <f>SUM(G76:G78)</f>
        <v>0</v>
      </c>
      <c r="H79" s="100"/>
      <c r="I79" s="101"/>
      <c r="J79" s="102">
        <f>SUM(J76:J78)</f>
        <v>0</v>
      </c>
      <c r="K79" s="100"/>
      <c r="L79" s="101"/>
      <c r="M79" s="102">
        <f>SUM(M76:M78)</f>
        <v>4000</v>
      </c>
      <c r="N79" s="100"/>
      <c r="O79" s="101"/>
      <c r="P79" s="102">
        <f>SUM(P76:P78)</f>
        <v>11477.53</v>
      </c>
      <c r="Q79" s="102">
        <f>SUM(Q76:Q78)</f>
        <v>4000</v>
      </c>
      <c r="R79" s="102">
        <f>SUM(R76:R78)</f>
        <v>11477.53</v>
      </c>
      <c r="S79" s="102">
        <f>SUM(S76:S78)</f>
        <v>-7477.5300000000007</v>
      </c>
      <c r="T79" s="103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>
      <c r="A80" s="71" t="s">
        <v>26</v>
      </c>
      <c r="B80" s="115" t="s">
        <v>112</v>
      </c>
      <c r="C80" s="116" t="s">
        <v>113</v>
      </c>
      <c r="D80" s="73"/>
      <c r="E80" s="74"/>
      <c r="F80" s="75"/>
      <c r="G80" s="104"/>
      <c r="H80" s="74"/>
      <c r="I80" s="75"/>
      <c r="J80" s="104"/>
      <c r="K80" s="74"/>
      <c r="L80" s="75"/>
      <c r="M80" s="104"/>
      <c r="N80" s="74"/>
      <c r="O80" s="75"/>
      <c r="P80" s="104"/>
      <c r="Q80" s="104"/>
      <c r="R80" s="104"/>
      <c r="S80" s="104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41.25" customHeight="1">
      <c r="A81" s="78" t="s">
        <v>37</v>
      </c>
      <c r="B81" s="117" t="s">
        <v>114</v>
      </c>
      <c r="C81" s="118" t="s">
        <v>113</v>
      </c>
      <c r="D81" s="119" t="s">
        <v>166</v>
      </c>
      <c r="E81" s="187" t="s">
        <v>46</v>
      </c>
      <c r="F81" s="188"/>
      <c r="G81" s="189"/>
      <c r="H81" s="187" t="s">
        <v>46</v>
      </c>
      <c r="I81" s="188"/>
      <c r="J81" s="189"/>
      <c r="K81" s="82">
        <v>0</v>
      </c>
      <c r="L81" s="83">
        <v>0</v>
      </c>
      <c r="M81" s="84">
        <f>K81*L81</f>
        <v>0</v>
      </c>
      <c r="N81" s="82">
        <v>1</v>
      </c>
      <c r="O81" s="83">
        <v>0</v>
      </c>
      <c r="P81" s="84">
        <f>N81*O81</f>
        <v>0</v>
      </c>
      <c r="Q81" s="84">
        <f>G81+M81</f>
        <v>0</v>
      </c>
      <c r="R81" s="84">
        <f>J81+P81</f>
        <v>0</v>
      </c>
      <c r="S81" s="84">
        <f>Q81-R81</f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>
      <c r="A82" s="86" t="s">
        <v>37</v>
      </c>
      <c r="B82" s="120" t="s">
        <v>115</v>
      </c>
      <c r="C82" s="121" t="s">
        <v>113</v>
      </c>
      <c r="D82" s="119"/>
      <c r="E82" s="190"/>
      <c r="F82" s="185"/>
      <c r="G82" s="186"/>
      <c r="H82" s="190"/>
      <c r="I82" s="185"/>
      <c r="J82" s="186"/>
      <c r="K82" s="82">
        <v>0</v>
      </c>
      <c r="L82" s="83">
        <v>0</v>
      </c>
      <c r="M82" s="84">
        <f>K82*L82</f>
        <v>0</v>
      </c>
      <c r="N82" s="82">
        <v>0</v>
      </c>
      <c r="O82" s="83">
        <v>0</v>
      </c>
      <c r="P82" s="84">
        <f>N82*O82</f>
        <v>0</v>
      </c>
      <c r="Q82" s="84">
        <f>G82+M82</f>
        <v>0</v>
      </c>
      <c r="R82" s="84">
        <f>J82+P82</f>
        <v>0</v>
      </c>
      <c r="S82" s="84">
        <f>Q82-R82</f>
        <v>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>
      <c r="A83" s="111" t="s">
        <v>116</v>
      </c>
      <c r="B83" s="122"/>
      <c r="C83" s="123"/>
      <c r="D83" s="99"/>
      <c r="E83" s="100"/>
      <c r="F83" s="101"/>
      <c r="G83" s="102">
        <f>SUM(G81:G82)</f>
        <v>0</v>
      </c>
      <c r="H83" s="100"/>
      <c r="I83" s="101"/>
      <c r="J83" s="102">
        <f>SUM(J81:J82)</f>
        <v>0</v>
      </c>
      <c r="K83" s="100"/>
      <c r="L83" s="101"/>
      <c r="M83" s="102">
        <f>SUM(M81:M82)</f>
        <v>0</v>
      </c>
      <c r="N83" s="100"/>
      <c r="O83" s="101"/>
      <c r="P83" s="102">
        <f>SUM(P81:P82)</f>
        <v>0</v>
      </c>
      <c r="Q83" s="102">
        <f>SUM(Q81:Q82)</f>
        <v>0</v>
      </c>
      <c r="R83" s="102">
        <f>SUM(R81:R82)</f>
        <v>0</v>
      </c>
      <c r="S83" s="102">
        <f>SUM(S81:S82)</f>
        <v>0</v>
      </c>
      <c r="T83" s="103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>
      <c r="A84" s="71" t="s">
        <v>26</v>
      </c>
      <c r="B84" s="124" t="s">
        <v>117</v>
      </c>
      <c r="C84" s="116" t="s">
        <v>118</v>
      </c>
      <c r="D84" s="73"/>
      <c r="E84" s="74"/>
      <c r="F84" s="75"/>
      <c r="G84" s="104"/>
      <c r="H84" s="74"/>
      <c r="I84" s="75"/>
      <c r="J84" s="104"/>
      <c r="K84" s="74"/>
      <c r="L84" s="75"/>
      <c r="M84" s="104"/>
      <c r="N84" s="74"/>
      <c r="O84" s="75"/>
      <c r="P84" s="104"/>
      <c r="Q84" s="104"/>
      <c r="R84" s="104"/>
      <c r="S84" s="104"/>
      <c r="T84" s="77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</row>
    <row r="85" spans="1:38" ht="41.25" customHeight="1">
      <c r="A85" s="86" t="s">
        <v>37</v>
      </c>
      <c r="B85" s="125" t="s">
        <v>119</v>
      </c>
      <c r="C85" s="126" t="s">
        <v>118</v>
      </c>
      <c r="D85" s="119" t="s">
        <v>120</v>
      </c>
      <c r="E85" s="184" t="s">
        <v>46</v>
      </c>
      <c r="F85" s="185"/>
      <c r="G85" s="186"/>
      <c r="H85" s="184" t="s">
        <v>46</v>
      </c>
      <c r="I85" s="185"/>
      <c r="J85" s="186"/>
      <c r="K85" s="82">
        <v>1</v>
      </c>
      <c r="L85" s="83">
        <v>30000</v>
      </c>
      <c r="M85" s="84">
        <f>K85*L85</f>
        <v>30000</v>
      </c>
      <c r="N85" s="82">
        <v>1</v>
      </c>
      <c r="O85" s="83">
        <v>30000</v>
      </c>
      <c r="P85" s="84">
        <f>N85*O85</f>
        <v>30000</v>
      </c>
      <c r="Q85" s="84">
        <f>G85+M85</f>
        <v>30000</v>
      </c>
      <c r="R85" s="84">
        <f>J85+P85</f>
        <v>30000</v>
      </c>
      <c r="S85" s="84">
        <f>Q85-R85</f>
        <v>0</v>
      </c>
      <c r="T85" s="85" t="s">
        <v>183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>
      <c r="A86" s="111" t="s">
        <v>121</v>
      </c>
      <c r="B86" s="127"/>
      <c r="C86" s="123"/>
      <c r="D86" s="99"/>
      <c r="E86" s="100"/>
      <c r="F86" s="101"/>
      <c r="G86" s="102">
        <f>SUM(G85)</f>
        <v>0</v>
      </c>
      <c r="H86" s="100"/>
      <c r="I86" s="101"/>
      <c r="J86" s="102">
        <f>SUM(J85)</f>
        <v>0</v>
      </c>
      <c r="K86" s="100"/>
      <c r="L86" s="101"/>
      <c r="M86" s="102">
        <f>SUM(M85)</f>
        <v>30000</v>
      </c>
      <c r="N86" s="100"/>
      <c r="O86" s="101"/>
      <c r="P86" s="102">
        <f>SUM(P85)</f>
        <v>30000</v>
      </c>
      <c r="Q86" s="102">
        <f>SUM(Q85)</f>
        <v>30000</v>
      </c>
      <c r="R86" s="102">
        <f>SUM(R85)</f>
        <v>30000</v>
      </c>
      <c r="S86" s="102">
        <f>SUM(S85)</f>
        <v>0</v>
      </c>
      <c r="T86" s="103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19.5" customHeight="1">
      <c r="A87" s="128" t="s">
        <v>122</v>
      </c>
      <c r="B87" s="129"/>
      <c r="C87" s="130"/>
      <c r="D87" s="131"/>
      <c r="E87" s="132"/>
      <c r="F87" s="133"/>
      <c r="G87" s="134">
        <f>G42+G46+G51+G57+G62+G69+G74+G79+G83+G86</f>
        <v>190320</v>
      </c>
      <c r="H87" s="132"/>
      <c r="I87" s="133"/>
      <c r="J87" s="134">
        <f>J42+J46+J51+J57+J62+J69+J74+J79+J83+J86</f>
        <v>0</v>
      </c>
      <c r="K87" s="132"/>
      <c r="L87" s="133"/>
      <c r="M87" s="134">
        <f>M42+M46+M51+M57+M62+M69+M74+M79+M83+M86</f>
        <v>489099.99998989998</v>
      </c>
      <c r="N87" s="132"/>
      <c r="O87" s="133"/>
      <c r="P87" s="134">
        <f>P42+P46+P51+P57+P62+P69+P74+P79+P83+P86</f>
        <v>679420.00033000007</v>
      </c>
      <c r="Q87" s="134">
        <f>Q42+Q46+Q51+Q57+Q62+Q69+Q74+Q79+Q83+Q86</f>
        <v>679419.99998990004</v>
      </c>
      <c r="R87" s="134">
        <f>R42+R46+R51+R57+R62+R69+R74+R79+R83+R86</f>
        <v>679420.00033000007</v>
      </c>
      <c r="S87" s="134">
        <f>S42+S46+S51+S57+S62+S69+S74+S79+S83+S86</f>
        <v>-3.400999976292951E-4</v>
      </c>
      <c r="T87" s="135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</row>
    <row r="88" spans="1:38" ht="15.75" customHeight="1">
      <c r="A88" s="192"/>
      <c r="B88" s="193"/>
      <c r="C88" s="193"/>
      <c r="D88" s="137"/>
      <c r="E88" s="138"/>
      <c r="F88" s="139"/>
      <c r="G88" s="140"/>
      <c r="H88" s="138"/>
      <c r="I88" s="139"/>
      <c r="J88" s="140"/>
      <c r="K88" s="138"/>
      <c r="L88" s="139"/>
      <c r="M88" s="140"/>
      <c r="N88" s="138"/>
      <c r="O88" s="139"/>
      <c r="P88" s="140"/>
      <c r="Q88" s="140"/>
      <c r="R88" s="140"/>
      <c r="S88" s="140"/>
      <c r="T88" s="14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9.5" customHeight="1">
      <c r="A89" s="194" t="s">
        <v>123</v>
      </c>
      <c r="B89" s="193"/>
      <c r="C89" s="193"/>
      <c r="D89" s="142"/>
      <c r="E89" s="143"/>
      <c r="F89" s="144"/>
      <c r="G89" s="145">
        <f>G22-G87</f>
        <v>0</v>
      </c>
      <c r="H89" s="143"/>
      <c r="I89" s="144"/>
      <c r="J89" s="145">
        <f>J22-J87</f>
        <v>0</v>
      </c>
      <c r="K89" s="146"/>
      <c r="L89" s="144"/>
      <c r="M89" s="147">
        <f>M22-M87</f>
        <v>1.0100018698722124E-5</v>
      </c>
      <c r="N89" s="146"/>
      <c r="O89" s="144"/>
      <c r="P89" s="147">
        <f>P22-P87</f>
        <v>-3.3000006806105375E-4</v>
      </c>
      <c r="Q89" s="148">
        <f>Q22-Q87</f>
        <v>1.0099960491061211E-5</v>
      </c>
      <c r="R89" s="148">
        <f>R22-R87</f>
        <v>-3.3000006806105375E-4</v>
      </c>
      <c r="S89" s="148">
        <f>S22-S87</f>
        <v>3.400999976292951E-4</v>
      </c>
      <c r="T89" s="149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>
      <c r="A90" s="150"/>
      <c r="B90" s="151"/>
      <c r="C90" s="150"/>
      <c r="D90" s="150"/>
      <c r="E90" s="51"/>
      <c r="F90" s="150"/>
      <c r="G90" s="150"/>
      <c r="H90" s="51"/>
      <c r="I90" s="150"/>
      <c r="J90" s="150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9.75" customHeight="1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>
      <c r="A92" s="150" t="s">
        <v>124</v>
      </c>
      <c r="B92" s="151"/>
      <c r="C92" s="152" t="s">
        <v>184</v>
      </c>
      <c r="D92" s="150"/>
      <c r="E92" s="153"/>
      <c r="F92" s="152"/>
      <c r="G92" s="150"/>
      <c r="H92" s="191" t="s">
        <v>185</v>
      </c>
      <c r="I92" s="191"/>
      <c r="J92" s="191"/>
      <c r="K92" s="19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>
      <c r="A93" s="1"/>
      <c r="B93" s="1"/>
      <c r="C93" s="154" t="s">
        <v>125</v>
      </c>
      <c r="D93" s="150"/>
      <c r="E93" s="179" t="s">
        <v>126</v>
      </c>
      <c r="F93" s="180"/>
      <c r="G93" s="150"/>
      <c r="H93" s="51"/>
      <c r="I93" s="155" t="s">
        <v>127</v>
      </c>
      <c r="J93" s="150"/>
      <c r="K93" s="51"/>
      <c r="L93" s="155"/>
      <c r="M93" s="150"/>
      <c r="N93" s="51"/>
      <c r="O93" s="155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>
      <c r="A94" s="1"/>
      <c r="B94" s="1"/>
      <c r="C94" s="156"/>
      <c r="D94" s="157"/>
      <c r="E94" s="158"/>
      <c r="F94" s="159"/>
      <c r="G94" s="160"/>
      <c r="H94" s="158"/>
      <c r="I94" s="159"/>
      <c r="J94" s="160"/>
      <c r="K94" s="161"/>
      <c r="L94" s="159"/>
      <c r="M94" s="160"/>
      <c r="N94" s="161"/>
      <c r="O94" s="159"/>
      <c r="P94" s="160"/>
      <c r="Q94" s="160"/>
      <c r="R94" s="160"/>
      <c r="S94" s="16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>
      <c r="A95" s="150" t="s">
        <v>188</v>
      </c>
      <c r="B95" s="151"/>
      <c r="C95" s="152" t="s">
        <v>186</v>
      </c>
      <c r="D95" s="150"/>
      <c r="E95" s="153"/>
      <c r="F95" s="152"/>
      <c r="G95" s="150"/>
      <c r="H95" s="191" t="s">
        <v>187</v>
      </c>
      <c r="I95" s="191"/>
      <c r="J95" s="191"/>
      <c r="K95" s="191"/>
      <c r="L95" s="150"/>
      <c r="M95" s="150"/>
      <c r="N95" s="51"/>
      <c r="O95" s="150"/>
      <c r="P95" s="150"/>
      <c r="Q95" s="150"/>
      <c r="R95" s="150"/>
      <c r="S95" s="150"/>
      <c r="T95" s="15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>
      <c r="A96" s="1"/>
      <c r="B96" s="1"/>
      <c r="C96" s="154" t="s">
        <v>125</v>
      </c>
      <c r="D96" s="150"/>
      <c r="E96" s="179" t="s">
        <v>126</v>
      </c>
      <c r="F96" s="180"/>
      <c r="G96" s="150"/>
      <c r="H96" s="51"/>
      <c r="I96" s="155" t="s">
        <v>127</v>
      </c>
      <c r="J96" s="150"/>
      <c r="K96" s="51"/>
      <c r="L96" s="150"/>
      <c r="M96" s="150"/>
      <c r="N96" s="51"/>
      <c r="O96" s="150"/>
      <c r="P96" s="150"/>
      <c r="Q96" s="150"/>
      <c r="R96" s="150"/>
      <c r="S96" s="150"/>
      <c r="T96" s="15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>
      <c r="A97" s="150"/>
      <c r="B97" s="151"/>
      <c r="C97" s="150"/>
      <c r="D97" s="150"/>
      <c r="E97" s="51"/>
      <c r="F97" s="150"/>
      <c r="G97" s="150"/>
      <c r="H97" s="51"/>
      <c r="I97" s="150"/>
      <c r="J97" s="150"/>
      <c r="K97" s="51"/>
      <c r="L97" s="150"/>
      <c r="M97" s="150"/>
      <c r="N97" s="51"/>
      <c r="O97" s="150"/>
      <c r="P97" s="150"/>
      <c r="Q97" s="150"/>
      <c r="R97" s="150"/>
      <c r="S97" s="150"/>
      <c r="T97" s="15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>
      <c r="A98" s="150"/>
      <c r="B98" s="151"/>
      <c r="C98" s="150"/>
      <c r="D98" s="150"/>
      <c r="E98" s="51"/>
      <c r="F98" s="150"/>
      <c r="G98" s="150"/>
      <c r="H98" s="51"/>
      <c r="I98" s="150"/>
      <c r="J98" s="150"/>
      <c r="K98" s="51"/>
      <c r="L98" s="150"/>
      <c r="M98" s="150"/>
      <c r="N98" s="51"/>
      <c r="O98" s="150"/>
      <c r="P98" s="150"/>
      <c r="Q98" s="150"/>
      <c r="R98" s="150"/>
      <c r="S98" s="150"/>
      <c r="T98" s="15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>
      <c r="A99" s="150"/>
      <c r="B99" s="151"/>
      <c r="C99" s="150"/>
      <c r="D99" s="150"/>
      <c r="E99" s="51"/>
      <c r="F99" s="150"/>
      <c r="G99" s="150"/>
      <c r="H99" s="51"/>
      <c r="I99" s="150"/>
      <c r="J99" s="150"/>
      <c r="K99" s="51"/>
      <c r="L99" s="150"/>
      <c r="M99" s="150"/>
      <c r="N99" s="51"/>
      <c r="O99" s="150"/>
      <c r="P99" s="150"/>
      <c r="Q99" s="150"/>
      <c r="R99" s="150"/>
      <c r="S99" s="150"/>
      <c r="T99" s="15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/>
    <row r="295" spans="1:38" ht="15.75" customHeight="1"/>
    <row r="296" spans="1:38" ht="15.75" customHeight="1"/>
    <row r="297" spans="1:38" ht="15.75" customHeight="1"/>
    <row r="298" spans="1:38" ht="15.75" customHeight="1"/>
    <row r="299" spans="1:38" ht="15.75" customHeight="1"/>
    <row r="300" spans="1:38" ht="15.75" customHeight="1"/>
    <row r="301" spans="1:38" ht="15.75" customHeight="1"/>
    <row r="302" spans="1:38" ht="15.75" customHeight="1"/>
    <row r="303" spans="1:38" ht="15.75" customHeight="1"/>
    <row r="304" spans="1:3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autoFilter ref="A19:T19"/>
  <mergeCells count="28">
    <mergeCell ref="H95:K95"/>
    <mergeCell ref="E96:F96"/>
    <mergeCell ref="A12:T12"/>
    <mergeCell ref="A13:T13"/>
    <mergeCell ref="A15:T15"/>
    <mergeCell ref="A17:A18"/>
    <mergeCell ref="B17:B18"/>
    <mergeCell ref="C17:C18"/>
    <mergeCell ref="D17:D18"/>
    <mergeCell ref="K17:M17"/>
    <mergeCell ref="E39:G41"/>
    <mergeCell ref="E85:G85"/>
    <mergeCell ref="Q17:S17"/>
    <mergeCell ref="T17:T18"/>
    <mergeCell ref="H81:J82"/>
    <mergeCell ref="H17:J17"/>
    <mergeCell ref="H35:J37"/>
    <mergeCell ref="H39:J41"/>
    <mergeCell ref="E93:F93"/>
    <mergeCell ref="N17:P17"/>
    <mergeCell ref="H85:J85"/>
    <mergeCell ref="E81:G82"/>
    <mergeCell ref="H92:K92"/>
    <mergeCell ref="A88:C88"/>
    <mergeCell ref="A89:C89"/>
    <mergeCell ref="E17:G17"/>
    <mergeCell ref="A23:C23"/>
    <mergeCell ref="E35:G37"/>
  </mergeCells>
  <phoneticPr fontId="25" type="noConversion"/>
  <printOptions horizontalCentered="1"/>
  <pageMargins left="0" right="0" top="0" bottom="0" header="0" footer="0"/>
  <pageSetup paperSize="9" scale="44" fitToHeight="0" orientation="landscape" r:id="rId1"/>
  <rowBreaks count="1" manualBreakCount="1">
    <brk id="52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0"/>
  <sheetViews>
    <sheetView tabSelected="1" topLeftCell="B7" workbookViewId="0">
      <selection activeCell="C23" sqref="C23:F23"/>
    </sheetView>
  </sheetViews>
  <sheetFormatPr defaultColWidth="12.625" defaultRowHeight="15" customHeight="1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128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>
      <c r="A2" s="162"/>
      <c r="B2" s="162"/>
      <c r="C2" s="162"/>
      <c r="D2" s="163"/>
      <c r="E2" s="162"/>
      <c r="F2" s="163"/>
      <c r="G2" s="162"/>
      <c r="H2" s="219" t="s">
        <v>129</v>
      </c>
      <c r="I2" s="196"/>
      <c r="J2" s="196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>
      <c r="A3" s="162"/>
      <c r="B3" s="162"/>
      <c r="C3" s="162"/>
      <c r="D3" s="163"/>
      <c r="E3" s="162"/>
      <c r="F3" s="163"/>
      <c r="G3" s="162"/>
      <c r="H3" s="219" t="s">
        <v>130</v>
      </c>
      <c r="I3" s="196"/>
      <c r="J3" s="196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>
      <c r="A5" s="162"/>
      <c r="B5" s="220" t="s">
        <v>131</v>
      </c>
      <c r="C5" s="196"/>
      <c r="D5" s="196"/>
      <c r="E5" s="196"/>
      <c r="F5" s="196"/>
      <c r="G5" s="196"/>
      <c r="H5" s="196"/>
      <c r="I5" s="196"/>
      <c r="J5" s="196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>
      <c r="A6" s="162"/>
      <c r="B6" s="220" t="s">
        <v>132</v>
      </c>
      <c r="C6" s="196"/>
      <c r="D6" s="196"/>
      <c r="E6" s="196"/>
      <c r="F6" s="196"/>
      <c r="G6" s="196"/>
      <c r="H6" s="196"/>
      <c r="I6" s="196"/>
      <c r="J6" s="196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>
      <c r="A7" s="162"/>
      <c r="B7" s="221" t="s">
        <v>133</v>
      </c>
      <c r="C7" s="196"/>
      <c r="D7" s="196"/>
      <c r="E7" s="196"/>
      <c r="F7" s="196"/>
      <c r="G7" s="196"/>
      <c r="H7" s="196"/>
      <c r="I7" s="196"/>
      <c r="J7" s="196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>
      <c r="A8" s="162"/>
      <c r="B8" s="220" t="s">
        <v>134</v>
      </c>
      <c r="C8" s="196"/>
      <c r="D8" s="196"/>
      <c r="E8" s="196"/>
      <c r="F8" s="196"/>
      <c r="G8" s="196"/>
      <c r="H8" s="196"/>
      <c r="I8" s="196"/>
      <c r="J8" s="196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>
      <c r="A10" s="166"/>
      <c r="B10" s="214" t="s">
        <v>135</v>
      </c>
      <c r="C10" s="215"/>
      <c r="D10" s="216"/>
      <c r="E10" s="217" t="s">
        <v>136</v>
      </c>
      <c r="F10" s="215"/>
      <c r="G10" s="215"/>
      <c r="H10" s="215"/>
      <c r="I10" s="215"/>
      <c r="J10" s="21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>
      <c r="A11" s="167" t="s">
        <v>137</v>
      </c>
      <c r="B11" s="167" t="s">
        <v>138</v>
      </c>
      <c r="C11" s="167" t="s">
        <v>5</v>
      </c>
      <c r="D11" s="168" t="s">
        <v>139</v>
      </c>
      <c r="E11" s="167" t="s">
        <v>140</v>
      </c>
      <c r="F11" s="168" t="s">
        <v>139</v>
      </c>
      <c r="G11" s="167" t="s">
        <v>141</v>
      </c>
      <c r="H11" s="167" t="s">
        <v>142</v>
      </c>
      <c r="I11" s="167" t="s">
        <v>143</v>
      </c>
      <c r="J11" s="167" t="s">
        <v>144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>
      <c r="A12" s="169"/>
      <c r="B12" s="169" t="s">
        <v>35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>
      <c r="A13" s="169"/>
      <c r="B13" s="169" t="s">
        <v>57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>
      <c r="A14" s="169"/>
      <c r="B14" s="169" t="s">
        <v>59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>
      <c r="A15" s="169"/>
      <c r="B15" s="169" t="s">
        <v>63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>
      <c r="A16" s="169"/>
      <c r="B16" s="169" t="s">
        <v>70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>
      <c r="A18" s="172"/>
      <c r="B18" s="218" t="s">
        <v>145</v>
      </c>
      <c r="C18" s="215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>
      <c r="A21" s="166"/>
      <c r="B21" s="214" t="s">
        <v>146</v>
      </c>
      <c r="C21" s="215"/>
      <c r="D21" s="216"/>
      <c r="E21" s="217" t="s">
        <v>136</v>
      </c>
      <c r="F21" s="215"/>
      <c r="G21" s="215"/>
      <c r="H21" s="215"/>
      <c r="I21" s="215"/>
      <c r="J21" s="21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>
      <c r="A22" s="167" t="s">
        <v>137</v>
      </c>
      <c r="B22" s="167" t="s">
        <v>138</v>
      </c>
      <c r="C22" s="167" t="s">
        <v>5</v>
      </c>
      <c r="D22" s="168" t="s">
        <v>139</v>
      </c>
      <c r="E22" s="167" t="s">
        <v>140</v>
      </c>
      <c r="F22" s="168" t="s">
        <v>139</v>
      </c>
      <c r="G22" s="167" t="s">
        <v>141</v>
      </c>
      <c r="H22" s="167" t="s">
        <v>142</v>
      </c>
      <c r="I22" s="167" t="s">
        <v>143</v>
      </c>
      <c r="J22" s="167" t="s">
        <v>144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5" customHeight="1">
      <c r="A23" s="169"/>
      <c r="B23" s="169" t="s">
        <v>35</v>
      </c>
      <c r="C23" s="178"/>
      <c r="D23" s="171"/>
      <c r="E23" s="170"/>
      <c r="F23" s="171"/>
      <c r="G23" s="170"/>
      <c r="H23" s="170"/>
      <c r="I23" s="171"/>
      <c r="J23" s="170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>
      <c r="A24" s="169"/>
      <c r="B24" s="169" t="s">
        <v>57</v>
      </c>
      <c r="C24" s="170"/>
      <c r="D24" s="171"/>
      <c r="E24" s="170"/>
      <c r="F24" s="171"/>
      <c r="G24" s="170"/>
      <c r="H24" s="170"/>
      <c r="I24" s="171"/>
      <c r="J24" s="170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" customHeight="1">
      <c r="A25" s="169"/>
      <c r="B25" s="169" t="s">
        <v>59</v>
      </c>
      <c r="C25" s="170"/>
      <c r="D25" s="171"/>
      <c r="E25" s="170"/>
      <c r="F25" s="171"/>
      <c r="G25" s="170"/>
      <c r="H25" s="170"/>
      <c r="I25" s="171"/>
      <c r="J25" s="170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" customHeight="1">
      <c r="A26" s="169"/>
      <c r="B26" s="169" t="s">
        <v>63</v>
      </c>
      <c r="C26" s="170"/>
      <c r="D26" s="171"/>
      <c r="E26" s="170"/>
      <c r="F26" s="171"/>
      <c r="G26" s="170"/>
      <c r="H26" s="170"/>
      <c r="I26" s="171"/>
      <c r="J26" s="17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>
      <c r="A27" s="169"/>
      <c r="B27" s="169" t="s">
        <v>70</v>
      </c>
      <c r="C27" s="170"/>
      <c r="D27" s="171"/>
      <c r="E27" s="170"/>
      <c r="F27" s="171"/>
      <c r="G27" s="170"/>
      <c r="H27" s="170"/>
      <c r="I27" s="171"/>
      <c r="J27" s="17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" customHeight="1">
      <c r="A28" s="169"/>
      <c r="B28" s="169"/>
      <c r="C28" s="170"/>
      <c r="D28" s="171"/>
      <c r="E28" s="170"/>
      <c r="F28" s="171"/>
      <c r="G28" s="170"/>
      <c r="H28" s="170"/>
      <c r="I28" s="171"/>
      <c r="J28" s="170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" customHeight="1">
      <c r="A29" s="172"/>
      <c r="B29" s="218" t="s">
        <v>145</v>
      </c>
      <c r="C29" s="215"/>
      <c r="D29" s="173">
        <f>SUM(D23:D28)</f>
        <v>0</v>
      </c>
      <c r="E29" s="174"/>
      <c r="F29" s="173">
        <f>SUM(F23:F28)</f>
        <v>0</v>
      </c>
      <c r="G29" s="174"/>
      <c r="H29" s="174"/>
      <c r="I29" s="173">
        <f>SUM(I23:I28)</f>
        <v>0</v>
      </c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4.25" customHeight="1">
      <c r="A30" s="162"/>
      <c r="B30" s="162"/>
      <c r="C30" s="162"/>
      <c r="D30" s="163"/>
      <c r="E30" s="162"/>
      <c r="F30" s="163"/>
      <c r="G30" s="162"/>
      <c r="H30" s="162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>
      <c r="A31" s="176"/>
      <c r="B31" s="176" t="s">
        <v>147</v>
      </c>
      <c r="C31" s="176"/>
      <c r="D31" s="177"/>
      <c r="E31" s="176"/>
      <c r="F31" s="177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4.25" customHeight="1">
      <c r="A32" s="162"/>
      <c r="B32" s="162"/>
      <c r="C32" s="162"/>
      <c r="D32" s="163"/>
      <c r="E32" s="162"/>
      <c r="F32" s="163"/>
      <c r="G32" s="162"/>
      <c r="H32" s="16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10:D10"/>
    <mergeCell ref="B18:C18"/>
    <mergeCell ref="B21:D21"/>
    <mergeCell ref="E21:J21"/>
    <mergeCell ref="B29:C29"/>
    <mergeCell ref="H2:J2"/>
    <mergeCell ref="H3:J3"/>
    <mergeCell ref="B5:J5"/>
    <mergeCell ref="B6:J6"/>
    <mergeCell ref="B7:J7"/>
    <mergeCell ref="B8:J8"/>
    <mergeCell ref="E10:J10"/>
  </mergeCells>
  <phoneticPr fontId="25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Nataliya</cp:lastModifiedBy>
  <cp:lastPrinted>2021-01-19T07:37:25Z</cp:lastPrinted>
  <dcterms:created xsi:type="dcterms:W3CDTF">2021-01-16T09:41:41Z</dcterms:created>
  <dcterms:modified xsi:type="dcterms:W3CDTF">2021-01-19T07:41:18Z</dcterms:modified>
</cp:coreProperties>
</file>