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япины\Downloads\"/>
    </mc:Choice>
  </mc:AlternateContent>
  <xr:revisionPtr revIDLastSave="0" documentId="13_ncr:1_{A1022CF2-06DC-451F-A934-C9950F4AB516}" xr6:coauthVersionLast="46" xr6:coauthVersionMax="46" xr10:uidLastSave="{00000000-0000-0000-0000-000000000000}"/>
  <bookViews>
    <workbookView xWindow="0" yWindow="0" windowWidth="28800" windowHeight="15600" xr2:uid="{00000000-000D-0000-FFFF-FFFF00000000}"/>
  </bookViews>
  <sheets>
    <sheet name="Table 1" sheetId="1" r:id="rId1"/>
    <sheet name="Table 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0" i="1" l="1"/>
  <c r="R61" i="1" l="1"/>
  <c r="R63" i="1"/>
  <c r="T61" i="1"/>
  <c r="Q55" i="1"/>
  <c r="R55" i="1" s="1"/>
  <c r="P73" i="1"/>
  <c r="Q73" i="1"/>
  <c r="R69" i="1"/>
  <c r="R70" i="1" s="1"/>
  <c r="O70" i="1"/>
  <c r="O69" i="1"/>
  <c r="S69" i="1" s="1"/>
  <c r="S70" i="1" s="1"/>
  <c r="N61" i="1"/>
  <c r="O61" i="1" s="1"/>
  <c r="S61" i="1" s="1"/>
  <c r="N60" i="1"/>
  <c r="O60" i="1" s="1"/>
  <c r="O55" i="1"/>
  <c r="O58" i="1" s="1"/>
  <c r="R50" i="1"/>
  <c r="R53" i="1" s="1"/>
  <c r="O50" i="1"/>
  <c r="S50" i="1" s="1"/>
  <c r="R28" i="1"/>
  <c r="R18" i="1"/>
  <c r="R19" i="1"/>
  <c r="T19" i="1" s="1"/>
  <c r="R17" i="1"/>
  <c r="R16" i="1" s="1"/>
  <c r="S11" i="1"/>
  <c r="O18" i="1"/>
  <c r="O19" i="1"/>
  <c r="S19" i="1" s="1"/>
  <c r="O17" i="1"/>
  <c r="L19" i="1"/>
  <c r="L18" i="1"/>
  <c r="L17" i="1"/>
  <c r="H16" i="1"/>
  <c r="H18" i="1"/>
  <c r="H19" i="1"/>
  <c r="H17" i="1"/>
  <c r="L11" i="1"/>
  <c r="L12" i="1" s="1"/>
  <c r="R11" i="1"/>
  <c r="R12" i="1" s="1"/>
  <c r="T12" i="1" s="1"/>
  <c r="O12" i="1"/>
  <c r="S12" i="1" s="1"/>
  <c r="O63" i="1" l="1"/>
  <c r="S60" i="1"/>
  <c r="U60" i="1" s="1"/>
  <c r="S53" i="1"/>
  <c r="T16" i="1"/>
  <c r="T28" i="1" s="1"/>
  <c r="T18" i="1"/>
  <c r="U18" i="1" s="1"/>
  <c r="O53" i="1"/>
  <c r="S18" i="1"/>
  <c r="S55" i="1"/>
  <c r="R30" i="1"/>
  <c r="T50" i="1"/>
  <c r="T53" i="1" s="1"/>
  <c r="T69" i="1"/>
  <c r="R58" i="1"/>
  <c r="T55" i="1"/>
  <c r="T58" i="1" s="1"/>
  <c r="T63" i="1"/>
  <c r="U61" i="1"/>
  <c r="S63" i="1"/>
  <c r="U19" i="1"/>
  <c r="T17" i="1"/>
  <c r="O16" i="1"/>
  <c r="S17" i="1"/>
  <c r="U17" i="1" s="1"/>
  <c r="U12" i="1"/>
  <c r="L16" i="1"/>
  <c r="T11" i="1"/>
  <c r="U11" i="1" s="1"/>
  <c r="U69" i="1" l="1"/>
  <c r="U70" i="1" s="1"/>
  <c r="T70" i="1"/>
  <c r="R32" i="1"/>
  <c r="T30" i="1"/>
  <c r="U50" i="1"/>
  <c r="U53" i="1" s="1"/>
  <c r="R71" i="1"/>
  <c r="R73" i="1" s="1"/>
  <c r="S16" i="1"/>
  <c r="O28" i="1"/>
  <c r="O30" i="1"/>
  <c r="S58" i="1"/>
  <c r="U55" i="1"/>
  <c r="U63" i="1"/>
  <c r="U58" i="1"/>
  <c r="U16" i="1" l="1"/>
  <c r="U28" i="1" s="1"/>
  <c r="S28" i="1"/>
  <c r="O32" i="1"/>
  <c r="O71" i="1" s="1"/>
  <c r="O73" i="1" s="1"/>
  <c r="S30" i="1"/>
  <c r="S32" i="1" s="1"/>
  <c r="S71" i="1" s="1"/>
  <c r="T32" i="1"/>
  <c r="T71" i="1" s="1"/>
  <c r="T73" i="1" s="1"/>
  <c r="S73" i="1" l="1"/>
  <c r="U71" i="1"/>
  <c r="U73" i="1" s="1"/>
  <c r="U30" i="1"/>
  <c r="U32" i="1" s="1"/>
</calcChain>
</file>

<file path=xl/sharedStrings.xml><?xml version="1.0" encoding="utf-8"?>
<sst xmlns="http://schemas.openxmlformats.org/spreadsheetml/2006/main" count="422" uniqueCount="119">
  <si>
    <r>
      <rPr>
        <sz val="4.5"/>
        <rFont val="Calibri"/>
        <family val="2"/>
      </rPr>
      <t>Додаток № 4</t>
    </r>
  </si>
  <si>
    <r>
      <rPr>
        <sz val="4.5"/>
        <rFont val="Calibri"/>
        <family val="2"/>
      </rPr>
      <t>до Договору про надання гранту інституційної підтримки</t>
    </r>
  </si>
  <si>
    <r>
      <rPr>
        <b/>
        <sz val="5"/>
        <rFont val="Arial"/>
        <family val="2"/>
      </rPr>
      <t>ЗВІТ</t>
    </r>
  </si>
  <si>
    <r>
      <rPr>
        <b/>
        <sz val="5"/>
        <rFont val="Arial"/>
        <family val="2"/>
      </rPr>
      <t>про надходження та використання коштів для реалізації Проєкту інституційної підтримки</t>
    </r>
  </si>
  <si>
    <r>
      <rPr>
        <b/>
        <sz val="4"/>
        <rFont val="Arial"/>
        <family val="2"/>
      </rPr>
      <t>Повна назва організації Заявника:</t>
    </r>
  </si>
  <si>
    <r>
      <rPr>
        <b/>
        <sz val="4"/>
        <rFont val="Arial"/>
        <family val="2"/>
      </rPr>
      <t>Розділ: Стаття: Пункт:</t>
    </r>
  </si>
  <si>
    <r>
      <rPr>
        <b/>
        <sz val="4"/>
        <rFont val="Arial"/>
        <family val="2"/>
      </rPr>
      <t>№</t>
    </r>
  </si>
  <si>
    <r>
      <rPr>
        <b/>
        <sz val="4"/>
        <rFont val="Arial"/>
        <family val="2"/>
      </rPr>
      <t>Найменування витрат</t>
    </r>
  </si>
  <si>
    <r>
      <rPr>
        <b/>
        <sz val="4"/>
        <rFont val="Arial"/>
        <family val="2"/>
      </rPr>
      <t>Одиниця виміру</t>
    </r>
  </si>
  <si>
    <r>
      <rPr>
        <b/>
        <sz val="4"/>
        <rFont val="Arial"/>
        <family val="2"/>
      </rPr>
      <t xml:space="preserve">Планові витрати гранту інституційної підтримки УКФ
</t>
    </r>
    <r>
      <rPr>
        <b/>
        <sz val="4"/>
        <rFont val="Arial"/>
        <family val="2"/>
      </rPr>
      <t>(кредиторська заборгованість) з 12.03.2020 року</t>
    </r>
  </si>
  <si>
    <r>
      <rPr>
        <b/>
        <sz val="4"/>
        <rFont val="Arial"/>
        <family val="2"/>
      </rPr>
      <t xml:space="preserve">Фактичні витрати гранту інституційної підтримки УКФ
</t>
    </r>
    <r>
      <rPr>
        <b/>
        <sz val="4"/>
        <rFont val="Arial"/>
        <family val="2"/>
      </rPr>
      <t>(кредиторська заборгованість) з 12.03.2020 року</t>
    </r>
  </si>
  <si>
    <r>
      <rPr>
        <b/>
        <sz val="4"/>
        <rFont val="Arial"/>
        <family val="2"/>
      </rPr>
      <t xml:space="preserve">Планові витрати за рахунок інституційної підтримки УКФ
</t>
    </r>
    <r>
      <rPr>
        <b/>
        <sz val="4"/>
        <rFont val="Arial"/>
        <family val="2"/>
      </rPr>
      <t>(заплановані витрати)  до 31.12.2020 року включно</t>
    </r>
  </si>
  <si>
    <r>
      <rPr>
        <b/>
        <sz val="4"/>
        <rFont val="Arial"/>
        <family val="2"/>
      </rPr>
      <t xml:space="preserve">Фактичні витрати за рахунок інституційної підтримки УКФ (заплановані витрати)
</t>
    </r>
    <r>
      <rPr>
        <b/>
        <sz val="4"/>
        <rFont val="Arial"/>
        <family val="2"/>
      </rPr>
      <t>до 31.12.2020 року включно</t>
    </r>
  </si>
  <si>
    <r>
      <rPr>
        <b/>
        <sz val="4"/>
        <rFont val="Arial"/>
        <family val="2"/>
      </rPr>
      <t>Загальна сума витрат гранту інституційної підтримки УКФ</t>
    </r>
  </si>
  <si>
    <r>
      <rPr>
        <b/>
        <sz val="4"/>
        <rFont val="Arial"/>
        <family val="2"/>
      </rPr>
      <t>ПРИМІТКИ</t>
    </r>
  </si>
  <si>
    <r>
      <rPr>
        <b/>
        <sz val="4"/>
        <rFont val="Arial"/>
        <family val="2"/>
      </rPr>
      <t>Кількість/ Період</t>
    </r>
  </si>
  <si>
    <r>
      <rPr>
        <b/>
        <sz val="4"/>
        <rFont val="Arial"/>
        <family val="2"/>
      </rPr>
      <t>Вартість за одиницю, грн</t>
    </r>
  </si>
  <si>
    <r>
      <rPr>
        <b/>
        <sz val="4"/>
        <rFont val="Arial"/>
        <family val="2"/>
      </rPr>
      <t>Загальна сума, грн (=4*5)</t>
    </r>
  </si>
  <si>
    <r>
      <rPr>
        <b/>
        <sz val="4"/>
        <rFont val="Arial"/>
        <family val="2"/>
      </rPr>
      <t>Загальна сума, грн (=5*6)</t>
    </r>
  </si>
  <si>
    <r>
      <rPr>
        <b/>
        <sz val="4"/>
        <rFont val="Arial"/>
        <family val="2"/>
      </rPr>
      <t>Загальна сума, грн (=8*9)</t>
    </r>
  </si>
  <si>
    <r>
      <rPr>
        <b/>
        <sz val="4"/>
        <rFont val="Arial"/>
        <family val="2"/>
      </rPr>
      <t>Загальна сума, грн (=11*12)</t>
    </r>
  </si>
  <si>
    <r>
      <rPr>
        <b/>
        <sz val="4"/>
        <rFont val="Arial"/>
        <family val="2"/>
      </rPr>
      <t>планова сума, грн (=6+10)</t>
    </r>
  </si>
  <si>
    <r>
      <rPr>
        <b/>
        <sz val="4"/>
        <rFont val="Arial"/>
        <family val="2"/>
      </rPr>
      <t>фактична сума, грн (=7+13)</t>
    </r>
  </si>
  <si>
    <r>
      <rPr>
        <b/>
        <sz val="4"/>
        <rFont val="Arial"/>
        <family val="2"/>
      </rPr>
      <t>різниця, грн (=14-15)</t>
    </r>
  </si>
  <si>
    <r>
      <rPr>
        <b/>
        <sz val="4"/>
        <rFont val="Arial"/>
        <family val="2"/>
      </rPr>
      <t>Стовпці:</t>
    </r>
  </si>
  <si>
    <r>
      <rPr>
        <b/>
        <sz val="5"/>
        <rFont val="Arial"/>
        <family val="2"/>
      </rPr>
      <t>Розділ:</t>
    </r>
  </si>
  <si>
    <r>
      <rPr>
        <b/>
        <sz val="5"/>
        <rFont val="Arial"/>
        <family val="2"/>
      </rPr>
      <t>І</t>
    </r>
  </si>
  <si>
    <r>
      <rPr>
        <b/>
        <sz val="5"/>
        <rFont val="Arial"/>
        <family val="2"/>
      </rPr>
      <t>Надходження:</t>
    </r>
  </si>
  <si>
    <r>
      <rPr>
        <b/>
        <sz val="4"/>
        <rFont val="Arial"/>
        <family val="2"/>
      </rPr>
      <t>Стаття:</t>
    </r>
  </si>
  <si>
    <r>
      <rPr>
        <sz val="4"/>
        <rFont val="Arial"/>
        <family val="2"/>
      </rPr>
      <t>Український культурний фонд</t>
    </r>
  </si>
  <si>
    <r>
      <rPr>
        <sz val="4"/>
        <rFont val="Arial"/>
        <family val="2"/>
      </rPr>
      <t>грн</t>
    </r>
  </si>
  <si>
    <r>
      <rPr>
        <sz val="4"/>
        <rFont val="Arial"/>
        <family val="2"/>
      </rPr>
      <t>0,00</t>
    </r>
  </si>
  <si>
    <r>
      <rPr>
        <b/>
        <i/>
        <sz val="5"/>
        <rFont val="Arial"/>
        <family val="2"/>
      </rPr>
      <t>Всього по розділу І "Надходження":</t>
    </r>
  </si>
  <si>
    <r>
      <rPr>
        <b/>
        <sz val="5"/>
        <rFont val="Arial"/>
        <family val="2"/>
      </rPr>
      <t>0,00</t>
    </r>
  </si>
  <si>
    <r>
      <rPr>
        <b/>
        <sz val="5"/>
        <rFont val="Arial"/>
        <family val="2"/>
      </rPr>
      <t>ІІ</t>
    </r>
  </si>
  <si>
    <r>
      <rPr>
        <b/>
        <sz val="5"/>
        <rFont val="Arial"/>
        <family val="2"/>
      </rPr>
      <t>Витрати:</t>
    </r>
  </si>
  <si>
    <r>
      <rPr>
        <b/>
        <sz val="4"/>
        <rFont val="Arial"/>
        <family val="2"/>
      </rPr>
      <t>Оплата праці</t>
    </r>
  </si>
  <si>
    <r>
      <rPr>
        <b/>
        <sz val="4"/>
        <rFont val="Arial"/>
        <family val="2"/>
      </rPr>
      <t>Підстаття</t>
    </r>
  </si>
  <si>
    <r>
      <rPr>
        <b/>
        <sz val="4"/>
        <rFont val="Arial"/>
        <family val="2"/>
      </rPr>
      <t>Штатних працівників</t>
    </r>
  </si>
  <si>
    <r>
      <rPr>
        <b/>
        <sz val="4"/>
        <rFont val="Arial"/>
        <family val="2"/>
      </rPr>
      <t>0,00</t>
    </r>
  </si>
  <si>
    <r>
      <rPr>
        <b/>
        <sz val="4"/>
        <rFont val="Arial"/>
        <family val="2"/>
      </rPr>
      <t>Пункт</t>
    </r>
  </si>
  <si>
    <r>
      <rPr>
        <b/>
        <sz val="4"/>
        <rFont val="Arial"/>
        <family val="2"/>
      </rPr>
      <t>1.1.1</t>
    </r>
  </si>
  <si>
    <r>
      <rPr>
        <sz val="4"/>
        <rFont val="Arial"/>
        <family val="2"/>
      </rPr>
      <t>Повне ПІБ, посада</t>
    </r>
  </si>
  <si>
    <r>
      <rPr>
        <sz val="4"/>
        <rFont val="Arial"/>
        <family val="2"/>
      </rPr>
      <t>місяців</t>
    </r>
  </si>
  <si>
    <r>
      <rPr>
        <b/>
        <sz val="4"/>
        <rFont val="Arial"/>
        <family val="2"/>
      </rPr>
      <t>1.1.2</t>
    </r>
  </si>
  <si>
    <r>
      <rPr>
        <b/>
        <sz val="4"/>
        <rFont val="Arial"/>
        <family val="2"/>
      </rPr>
      <t>1.1.3</t>
    </r>
  </si>
  <si>
    <r>
      <rPr>
        <b/>
        <sz val="4"/>
        <rFont val="Arial"/>
        <family val="2"/>
      </rPr>
      <t>За договорами ЦПХ</t>
    </r>
  </si>
  <si>
    <r>
      <rPr>
        <b/>
        <sz val="4"/>
        <rFont val="Arial"/>
        <family val="2"/>
      </rPr>
      <t>1.2.1</t>
    </r>
  </si>
  <si>
    <r>
      <rPr>
        <sz val="4"/>
        <rFont val="Arial"/>
        <family val="2"/>
      </rPr>
      <t>НЕ ЗАПОВНЮЄТЬСЯ!</t>
    </r>
  </si>
  <si>
    <r>
      <rPr>
        <b/>
        <sz val="4"/>
        <rFont val="Arial"/>
        <family val="2"/>
      </rPr>
      <t>1.2.2</t>
    </r>
  </si>
  <si>
    <r>
      <rPr>
        <b/>
        <sz val="4"/>
        <rFont val="Arial"/>
        <family val="2"/>
      </rPr>
      <t>1.2.3</t>
    </r>
  </si>
  <si>
    <r>
      <rPr>
        <b/>
        <sz val="4"/>
        <rFont val="Arial"/>
        <family val="2"/>
      </rPr>
      <t>За договорами з ФОП</t>
    </r>
  </si>
  <si>
    <r>
      <rPr>
        <b/>
        <sz val="4"/>
        <rFont val="Arial"/>
        <family val="2"/>
      </rPr>
      <t>1.3.1</t>
    </r>
  </si>
  <si>
    <r>
      <rPr>
        <b/>
        <sz val="4"/>
        <rFont val="Arial"/>
        <family val="2"/>
      </rPr>
      <t>1.3.2</t>
    </r>
  </si>
  <si>
    <r>
      <rPr>
        <b/>
        <sz val="4"/>
        <rFont val="Arial"/>
        <family val="2"/>
      </rPr>
      <t>1.3.3</t>
    </r>
  </si>
  <si>
    <r>
      <rPr>
        <b/>
        <sz val="4"/>
        <rFont val="Arial"/>
        <family val="2"/>
      </rPr>
      <t>Всього по статті 1 "Оплата праці "</t>
    </r>
  </si>
  <si>
    <r>
      <rPr>
        <b/>
        <sz val="4"/>
        <rFont val="Arial"/>
        <family val="2"/>
      </rPr>
      <t>Соціальні внески з оплати праці (нарахування ЄСВ)</t>
    </r>
  </si>
  <si>
    <r>
      <rPr>
        <sz val="4"/>
        <rFont val="Arial"/>
        <family val="2"/>
      </rPr>
      <t>Штатні працівники</t>
    </r>
  </si>
  <si>
    <r>
      <rPr>
        <sz val="4"/>
        <color rgb="FFFF0000"/>
        <rFont val="Arial"/>
        <family val="2"/>
      </rPr>
      <t>0,22</t>
    </r>
  </si>
  <si>
    <r>
      <rPr>
        <sz val="4"/>
        <rFont val="Arial"/>
        <family val="2"/>
      </rPr>
      <t>За договорами ЦПХ</t>
    </r>
  </si>
  <si>
    <r>
      <rPr>
        <b/>
        <sz val="4"/>
        <rFont val="Arial"/>
        <family val="2"/>
      </rPr>
      <t>Всього по статті 2 "Соціальні внески з оплати праці (нарахування ЄСВ)"</t>
    </r>
  </si>
  <si>
    <r>
      <rPr>
        <b/>
        <sz val="4"/>
        <rFont val="Arial"/>
        <family val="2"/>
      </rPr>
      <t>Оренда приміщень та земельних ділянок</t>
    </r>
  </si>
  <si>
    <r>
      <rPr>
        <sz val="4"/>
        <rFont val="Arial"/>
        <family val="2"/>
      </rPr>
      <t>Адреса орендованого приміщення/земельної діляники, із зазначенням метражу</t>
    </r>
  </si>
  <si>
    <r>
      <rPr>
        <sz val="4"/>
        <rFont val="Arial"/>
        <family val="2"/>
      </rPr>
      <t xml:space="preserve">Адреса орендованого приміщення/земельної
</t>
    </r>
    <r>
      <rPr>
        <sz val="4"/>
        <rFont val="Arial"/>
        <family val="2"/>
      </rPr>
      <t>діляники, із зазначенням метражу</t>
    </r>
  </si>
  <si>
    <r>
      <rPr>
        <b/>
        <sz val="4"/>
        <rFont val="Arial"/>
        <family val="2"/>
      </rPr>
      <t>Всього по статті 3 "Оренда приміщень та земельних ділянок"</t>
    </r>
  </si>
  <si>
    <r>
      <rPr>
        <b/>
        <sz val="4"/>
        <rFont val="Arial"/>
        <family val="2"/>
      </rPr>
      <t>Експлуатаційні витрати на утримання приміщень та комунальні послуги</t>
    </r>
  </si>
  <si>
    <r>
      <rPr>
        <sz val="4"/>
        <rFont val="Arial"/>
        <family val="2"/>
      </rPr>
      <t>Водопостачання</t>
    </r>
  </si>
  <si>
    <r>
      <rPr>
        <sz val="4"/>
        <rFont val="Arial"/>
        <family val="2"/>
      </rPr>
      <t>Електроенергія</t>
    </r>
  </si>
  <si>
    <r>
      <rPr>
        <sz val="4"/>
        <rFont val="Arial"/>
        <family val="2"/>
      </rPr>
      <t>Опалення</t>
    </r>
  </si>
  <si>
    <r>
      <rPr>
        <sz val="4"/>
        <rFont val="Arial"/>
        <family val="2"/>
      </rPr>
      <t>Експлуатаційні витрати (обслуговування пожежної сигналізації, охоронні послуги, послуги прибирання тощо)</t>
    </r>
  </si>
  <si>
    <r>
      <rPr>
        <b/>
        <sz val="4"/>
        <rFont val="Arial"/>
        <family val="2"/>
      </rPr>
      <t>Всього по статті 4 "Експлуатаційні витрати на утримання приміщень та комунальні послуги"</t>
    </r>
  </si>
  <si>
    <r>
      <rPr>
        <b/>
        <sz val="4"/>
        <rFont val="Arial"/>
        <family val="2"/>
      </rPr>
      <t>Оренда техніки, обладнання та інструменту</t>
    </r>
  </si>
  <si>
    <r>
      <rPr>
        <sz val="4"/>
        <rFont val="Arial"/>
        <family val="2"/>
      </rPr>
      <t>Найменування техніки (з деталізацією технічних характеристик)</t>
    </r>
  </si>
  <si>
    <r>
      <rPr>
        <sz val="4"/>
        <rFont val="Arial"/>
        <family val="2"/>
      </rPr>
      <t>Найменування обладнання (з деталізацією технічних характеристик)</t>
    </r>
  </si>
  <si>
    <r>
      <rPr>
        <sz val="4"/>
        <rFont val="Arial"/>
        <family val="2"/>
      </rPr>
      <t xml:space="preserve">Найменування інструменту (з деталізацією
</t>
    </r>
    <r>
      <rPr>
        <sz val="4"/>
        <rFont val="Arial"/>
        <family val="2"/>
      </rPr>
      <t>технічних характеристик)</t>
    </r>
  </si>
  <si>
    <r>
      <rPr>
        <b/>
        <sz val="4"/>
        <rFont val="Arial"/>
        <family val="2"/>
      </rPr>
      <t>Всього по статті 5 "Оренда техніки, обладнання та інструменту"</t>
    </r>
  </si>
  <si>
    <r>
      <rPr>
        <b/>
        <sz val="4"/>
        <rFont val="Arial"/>
        <family val="2"/>
      </rPr>
      <t>Матеріальні витрати (за винятком капітальних видатків)</t>
    </r>
  </si>
  <si>
    <r>
      <rPr>
        <sz val="4"/>
        <rFont val="Arial"/>
        <family val="2"/>
      </rPr>
      <t>Найменування</t>
    </r>
  </si>
  <si>
    <r>
      <rPr>
        <sz val="4"/>
        <rFont val="Arial"/>
        <family val="2"/>
      </rPr>
      <t>шт</t>
    </r>
  </si>
  <si>
    <r>
      <rPr>
        <b/>
        <sz val="4"/>
        <rFont val="Arial"/>
        <family val="2"/>
      </rPr>
      <t>Всього по статті 6 "Матеріальні витрати (за винятком капітальних видатків)"</t>
    </r>
  </si>
  <si>
    <r>
      <rPr>
        <sz val="4"/>
        <rFont val="Arial"/>
        <family val="2"/>
      </rPr>
      <t>Послуги зв'язку</t>
    </r>
  </si>
  <si>
    <r>
      <rPr>
        <sz val="4"/>
        <rFont val="Arial"/>
        <family val="2"/>
      </rPr>
      <t>Послуги Internet</t>
    </r>
  </si>
  <si>
    <r>
      <rPr>
        <sz val="4"/>
        <rFont val="Arial"/>
        <family val="2"/>
      </rPr>
      <t xml:space="preserve">Обслуговування сайтів та програмного
</t>
    </r>
    <r>
      <rPr>
        <sz val="4"/>
        <rFont val="Arial"/>
        <family val="2"/>
      </rPr>
      <t>забезпечення (деталізувати назву послуги)</t>
    </r>
  </si>
  <si>
    <r>
      <rPr>
        <b/>
        <sz val="4"/>
        <rFont val="Arial"/>
        <family val="2"/>
      </rPr>
      <t>Всього по статті 7 "Витрати на послуги зв'язку, інтернет, обслуговування програм"</t>
    </r>
  </si>
  <si>
    <r>
      <rPr>
        <b/>
        <sz val="4"/>
        <rFont val="Arial"/>
        <family val="2"/>
      </rPr>
      <t>Банківські витрати</t>
    </r>
  </si>
  <si>
    <r>
      <rPr>
        <sz val="4"/>
        <rFont val="Arial"/>
        <family val="2"/>
      </rPr>
      <t>Банківська комісія за переказ</t>
    </r>
  </si>
  <si>
    <r>
      <rPr>
        <sz val="4"/>
        <rFont val="Arial"/>
        <family val="2"/>
      </rPr>
      <t>Розрахунково-касове обслуговування</t>
    </r>
  </si>
  <si>
    <r>
      <rPr>
        <sz val="4"/>
        <rFont val="Arial"/>
        <family val="2"/>
      </rPr>
      <t>Інші банківські витрати</t>
    </r>
  </si>
  <si>
    <r>
      <rPr>
        <b/>
        <sz val="4"/>
        <rFont val="Arial"/>
        <family val="2"/>
      </rPr>
      <t>Всього по статті 8 "Банківські витрати"</t>
    </r>
  </si>
  <si>
    <r>
      <rPr>
        <b/>
        <sz val="4.5"/>
        <rFont val="Arial"/>
        <family val="2"/>
      </rPr>
      <t xml:space="preserve">Інші витрати пов'язані з основною
</t>
    </r>
    <r>
      <rPr>
        <b/>
        <sz val="4.5"/>
        <rFont val="Arial"/>
        <family val="2"/>
      </rPr>
      <t>діяльністю організації</t>
    </r>
  </si>
  <si>
    <r>
      <rPr>
        <sz val="4.5"/>
        <rFont val="Arial"/>
        <family val="2"/>
      </rPr>
      <t xml:space="preserve">Інші витрати пов'язані з основною
</t>
    </r>
    <r>
      <rPr>
        <sz val="4.5"/>
        <rFont val="Arial"/>
        <family val="2"/>
      </rPr>
      <t>діяльністю організації</t>
    </r>
  </si>
  <si>
    <r>
      <rPr>
        <b/>
        <sz val="4"/>
        <rFont val="Arial"/>
        <family val="2"/>
      </rPr>
      <t>Всього по статті 9 "Інші витрати пов'язані з основною діяльністю організації"</t>
    </r>
  </si>
  <si>
    <r>
      <rPr>
        <b/>
        <sz val="4.5"/>
        <rFont val="Arial"/>
        <family val="2"/>
      </rPr>
      <t>Аудиторські послуги</t>
    </r>
  </si>
  <si>
    <r>
      <rPr>
        <sz val="4.5"/>
        <rFont val="Arial"/>
        <family val="2"/>
      </rPr>
      <t>Аудиторські послуги</t>
    </r>
  </si>
  <si>
    <r>
      <rPr>
        <b/>
        <sz val="4"/>
        <rFont val="Arial"/>
        <family val="2"/>
      </rPr>
      <t>Всього по статті 9 "Аудиторські послуги"</t>
    </r>
  </si>
  <si>
    <r>
      <rPr>
        <b/>
        <i/>
        <sz val="5"/>
        <rFont val="Arial"/>
        <family val="2"/>
      </rPr>
      <t>Всього по розділу ІІ "Витрати":</t>
    </r>
  </si>
  <si>
    <r>
      <rPr>
        <b/>
        <sz val="5"/>
        <rFont val="Arial"/>
        <family val="2"/>
      </rPr>
      <t>РЕЗУЛЬТАТ ІНСТИТУЦІЙНОЇ ПІДТРИМКИ</t>
    </r>
  </si>
  <si>
    <r>
      <rPr>
        <sz val="4"/>
        <rFont val="Arial"/>
        <family val="2"/>
      </rPr>
      <t>Склав:</t>
    </r>
  </si>
  <si>
    <r>
      <rPr>
        <sz val="4"/>
        <rFont val="Arial"/>
        <family val="2"/>
      </rPr>
      <t>(посада)</t>
    </r>
  </si>
  <si>
    <r>
      <rPr>
        <sz val="4"/>
        <rFont val="Arial"/>
        <family val="2"/>
      </rPr>
      <t>(підпис та печатка)</t>
    </r>
  </si>
  <si>
    <r>
      <rPr>
        <sz val="4"/>
        <rFont val="Arial"/>
        <family val="2"/>
      </rPr>
      <t>(ПІБ)</t>
    </r>
  </si>
  <si>
    <r>
      <rPr>
        <b/>
        <sz val="6.5"/>
        <rFont val="Times New Roman"/>
        <family val="1"/>
      </rPr>
      <t>ФОНД:                                                                                                                                                                                                                                                                                                           ГРАНТООТРИМУВАЧ:</t>
    </r>
  </si>
  <si>
    <r>
      <rPr>
        <sz val="4.5"/>
        <rFont val="Calibri"/>
        <family val="2"/>
      </rPr>
      <t xml:space="preserve">№ </t>
    </r>
    <r>
      <rPr>
        <u/>
        <sz val="4.5"/>
        <rFont val="Times New Roman"/>
        <family val="1"/>
      </rPr>
      <t>3INST51-26215  </t>
    </r>
    <r>
      <rPr>
        <sz val="4.5"/>
        <rFont val="Times New Roman"/>
        <family val="1"/>
      </rPr>
      <t xml:space="preserve"> </t>
    </r>
    <r>
      <rPr>
        <sz val="4.5"/>
        <rFont val="Calibri"/>
        <family val="2"/>
      </rPr>
      <t>від "</t>
    </r>
    <r>
      <rPr>
        <u/>
        <sz val="4.5"/>
        <rFont val="Times New Roman"/>
        <family val="1"/>
      </rPr>
      <t> 11 </t>
    </r>
    <r>
      <rPr>
        <sz val="4.5"/>
        <rFont val="Calibri"/>
        <family val="2"/>
      </rPr>
      <t>" листопада 2020 року</t>
    </r>
  </si>
  <si>
    <t>Повне ПІБ, посада: Ляпін Сергій Іванович, директор, артист цирку</t>
  </si>
  <si>
    <t>Повне ПІБ, посада: Глазовий Сергій Володимирович, артист цирку</t>
  </si>
  <si>
    <t>Повне ПІБ, посада: Матвєєва Ганна Юріївна, артистка цирку</t>
  </si>
  <si>
    <t>Кормові на утримання тварин</t>
  </si>
  <si>
    <t>днів</t>
  </si>
  <si>
    <t>Склав:</t>
  </si>
  <si>
    <t>Директор</t>
  </si>
  <si>
    <t>Ляпін С.І.</t>
  </si>
  <si>
    <t>(посада)</t>
  </si>
  <si>
    <t>(підпис та печатка)</t>
  </si>
  <si>
    <t>(ПІБ)</t>
  </si>
  <si>
    <t>Фонд</t>
  </si>
  <si>
    <t>_______________</t>
  </si>
  <si>
    <t>Грантоотримувач</t>
  </si>
  <si>
    <t>_______________________</t>
  </si>
  <si>
    <t>Витрати на послуги зв'язку, інтернет, обслуговування сайтів та програмного забезпечення;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</si>
</sst>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.00\ _₴_-;\-* #,##0.00\ _₴_-;_-* &quot;-&quot;??\ _₴_-;_-@_-"/>
  </numFmts>
  <fonts count="35" x14ac:knownFonts="1">
    <font>
      <sz val="10"/>
      <color rgb="FF000000"/>
      <name val="Times New Roman"/>
      <charset val="204"/>
    </font>
    <font>
      <sz val="4.5"/>
      <name val="Calibri"/>
    </font>
    <font>
      <b/>
      <sz val="5"/>
      <name val="Arial"/>
    </font>
    <font>
      <b/>
      <sz val="4"/>
      <name val="Arial"/>
    </font>
    <font>
      <b/>
      <sz val="4"/>
      <color rgb="FF000000"/>
      <name val="Arial"/>
      <family val="2"/>
    </font>
    <font>
      <sz val="4"/>
      <name val="Arial"/>
    </font>
    <font>
      <b/>
      <i/>
      <sz val="5"/>
      <name val="Arial"/>
    </font>
    <font>
      <b/>
      <sz val="4.5"/>
      <color rgb="FF000000"/>
      <name val="Arial"/>
      <family val="2"/>
    </font>
    <font>
      <b/>
      <sz val="4.5"/>
      <name val="Arial"/>
    </font>
    <font>
      <sz val="4.5"/>
      <name val="Arial"/>
    </font>
    <font>
      <b/>
      <sz val="6.5"/>
      <name val="Times New Roman"/>
    </font>
    <font>
      <sz val="4.5"/>
      <name val="Calibri"/>
      <family val="2"/>
    </font>
    <font>
      <u/>
      <sz val="4.5"/>
      <name val="Times New Roman"/>
      <family val="1"/>
    </font>
    <font>
      <sz val="4.5"/>
      <name val="Times New Roman"/>
      <family val="1"/>
    </font>
    <font>
      <b/>
      <sz val="5"/>
      <name val="Arial"/>
      <family val="2"/>
    </font>
    <font>
      <b/>
      <sz val="4"/>
      <name val="Arial"/>
      <family val="2"/>
    </font>
    <font>
      <sz val="4"/>
      <name val="Arial"/>
      <family val="2"/>
    </font>
    <font>
      <b/>
      <i/>
      <sz val="5"/>
      <name val="Arial"/>
      <family val="2"/>
    </font>
    <font>
      <sz val="4"/>
      <color rgb="FFFF0000"/>
      <name val="Arial"/>
      <family val="2"/>
    </font>
    <font>
      <b/>
      <sz val="4.5"/>
      <name val="Arial"/>
      <family val="2"/>
    </font>
    <font>
      <sz val="4.5"/>
      <name val="Arial"/>
      <family val="2"/>
    </font>
    <font>
      <b/>
      <sz val="6.5"/>
      <name val="Times New Roman"/>
      <family val="1"/>
    </font>
    <font>
      <sz val="10"/>
      <color rgb="FF000000"/>
      <name val="Times New Roman"/>
      <charset val="204"/>
    </font>
    <font>
      <sz val="4.5"/>
      <name val="Times New Roman"/>
      <family val="2"/>
      <charset val="204"/>
    </font>
    <font>
      <sz val="10"/>
      <color theme="1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color rgb="FF000000"/>
      <name val="Times New Roman"/>
      <family val="1"/>
      <charset val="204"/>
    </font>
    <font>
      <b/>
      <sz val="6"/>
      <name val="Arial"/>
      <family val="2"/>
      <charset val="204"/>
    </font>
    <font>
      <b/>
      <sz val="7"/>
      <name val="Arial"/>
      <family val="2"/>
      <charset val="204"/>
    </font>
    <font>
      <sz val="11"/>
      <color theme="1"/>
      <name val="Calibri"/>
      <family val="2"/>
      <charset val="204"/>
    </font>
    <font>
      <sz val="9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FDF1CA"/>
      </patternFill>
    </fill>
    <fill>
      <patternFill patternType="solid">
        <fgColor rgb="FFFFFF00"/>
      </patternFill>
    </fill>
    <fill>
      <patternFill patternType="solid">
        <fgColor rgb="FFE1EED9"/>
      </patternFill>
    </fill>
    <fill>
      <patternFill patternType="solid">
        <fgColor rgb="FFD7D7D7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3" fontId="22" fillId="0" borderId="0" applyFont="0" applyFill="0" applyBorder="0" applyAlignment="0" applyProtection="0"/>
  </cellStyleXfs>
  <cellXfs count="174">
    <xf numFmtId="0" fontId="0" fillId="0" borderId="0" xfId="0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 indent="3"/>
    </xf>
    <xf numFmtId="0" fontId="3" fillId="2" borderId="1" xfId="0" applyFont="1" applyFill="1" applyBorder="1" applyAlignment="1">
      <alignment horizontal="left" vertical="top" wrapText="1" indent="1"/>
    </xf>
    <xf numFmtId="0" fontId="3" fillId="3" borderId="1" xfId="0" applyFont="1" applyFill="1" applyBorder="1" applyAlignment="1">
      <alignment horizontal="center" vertical="top" wrapText="1"/>
    </xf>
    <xf numFmtId="1" fontId="4" fillId="3" borderId="1" xfId="0" applyNumberFormat="1" applyFont="1" applyFill="1" applyBorder="1" applyAlignment="1">
      <alignment horizontal="center" vertical="top" shrinkToFit="1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top" wrapText="1"/>
    </xf>
    <xf numFmtId="0" fontId="2" fillId="4" borderId="1" xfId="0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horizontal="left" vertical="top" wrapText="1"/>
    </xf>
    <xf numFmtId="1" fontId="4" fillId="5" borderId="1" xfId="0" applyNumberFormat="1" applyFont="1" applyFill="1" applyBorder="1" applyAlignment="1">
      <alignment horizontal="right" vertical="top" shrinkToFit="1"/>
    </xf>
    <xf numFmtId="164" fontId="4" fillId="5" borderId="1" xfId="0" applyNumberFormat="1" applyFont="1" applyFill="1" applyBorder="1" applyAlignment="1">
      <alignment horizontal="right" vertical="top" shrinkToFit="1"/>
    </xf>
    <xf numFmtId="0" fontId="3" fillId="5" borderId="1" xfId="0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0" fontId="0" fillId="6" borderId="1" xfId="0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horizontal="right" vertical="top" shrinkToFit="1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right" vertical="center" shrinkToFit="1"/>
    </xf>
    <xf numFmtId="1" fontId="7" fillId="5" borderId="1" xfId="0" applyNumberFormat="1" applyFont="1" applyFill="1" applyBorder="1" applyAlignment="1">
      <alignment horizontal="right" vertical="center" shrinkToFit="1"/>
    </xf>
    <xf numFmtId="0" fontId="0" fillId="5" borderId="1" xfId="0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right" vertical="top" shrinkToFit="1"/>
    </xf>
    <xf numFmtId="0" fontId="8" fillId="5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 indent="5"/>
    </xf>
    <xf numFmtId="0" fontId="5" fillId="0" borderId="0" xfId="0" applyFont="1" applyFill="1" applyBorder="1" applyAlignment="1">
      <alignment horizontal="left" vertical="center" wrapText="1" indent="7"/>
    </xf>
    <xf numFmtId="43" fontId="5" fillId="0" borderId="1" xfId="1" applyFont="1" applyFill="1" applyBorder="1" applyAlignment="1">
      <alignment horizontal="right" vertical="top" wrapText="1"/>
    </xf>
    <xf numFmtId="2" fontId="3" fillId="5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right" vertical="top" wrapText="1"/>
    </xf>
    <xf numFmtId="0" fontId="25" fillId="0" borderId="1" xfId="0" applyFont="1" applyFill="1" applyBorder="1" applyAlignment="1">
      <alignment horizontal="left" vertical="center" wrapText="1"/>
    </xf>
    <xf numFmtId="2" fontId="26" fillId="0" borderId="1" xfId="0" applyNumberFormat="1" applyFont="1" applyFill="1" applyBorder="1" applyAlignment="1">
      <alignment horizontal="right" vertical="top" wrapText="1"/>
    </xf>
    <xf numFmtId="2" fontId="28" fillId="0" borderId="1" xfId="0" applyNumberFormat="1" applyFont="1" applyFill="1" applyBorder="1" applyAlignment="1">
      <alignment horizontal="right" vertical="top" wrapText="1"/>
    </xf>
    <xf numFmtId="0" fontId="29" fillId="0" borderId="1" xfId="0" applyFont="1" applyFill="1" applyBorder="1" applyAlignment="1">
      <alignment horizontal="left" vertical="center" wrapText="1"/>
    </xf>
    <xf numFmtId="43" fontId="28" fillId="0" borderId="1" xfId="1" applyNumberFormat="1" applyFont="1" applyFill="1" applyBorder="1" applyAlignment="1">
      <alignment horizontal="right" vertical="top" wrapText="1"/>
    </xf>
    <xf numFmtId="43" fontId="28" fillId="0" borderId="1" xfId="0" applyNumberFormat="1" applyFont="1" applyFill="1" applyBorder="1" applyAlignment="1">
      <alignment horizontal="right" vertical="top" wrapText="1"/>
    </xf>
    <xf numFmtId="165" fontId="28" fillId="0" borderId="1" xfId="0" applyNumberFormat="1" applyFont="1" applyFill="1" applyBorder="1" applyAlignment="1">
      <alignment horizontal="right" vertical="top" wrapText="1"/>
    </xf>
    <xf numFmtId="2" fontId="30" fillId="4" borderId="1" xfId="0" applyNumberFormat="1" applyFont="1" applyFill="1" applyBorder="1" applyAlignment="1">
      <alignment horizontal="right" vertical="top" wrapText="1"/>
    </xf>
    <xf numFmtId="0" fontId="29" fillId="4" borderId="1" xfId="0" applyFont="1" applyFill="1" applyBorder="1" applyAlignment="1">
      <alignment horizontal="left" wrapText="1"/>
    </xf>
    <xf numFmtId="43" fontId="30" fillId="4" borderId="1" xfId="0" applyNumberFormat="1" applyFont="1" applyFill="1" applyBorder="1" applyAlignment="1">
      <alignment horizontal="right" vertical="top" wrapText="1"/>
    </xf>
    <xf numFmtId="165" fontId="30" fillId="4" borderId="1" xfId="0" applyNumberFormat="1" applyFont="1" applyFill="1" applyBorder="1" applyAlignment="1">
      <alignment horizontal="right" vertical="top" wrapText="1"/>
    </xf>
    <xf numFmtId="2" fontId="27" fillId="5" borderId="1" xfId="0" applyNumberFormat="1" applyFont="1" applyFill="1" applyBorder="1" applyAlignment="1">
      <alignment horizontal="right" vertical="center" wrapText="1"/>
    </xf>
    <xf numFmtId="43" fontId="26" fillId="0" borderId="1" xfId="1" applyFont="1" applyFill="1" applyBorder="1" applyAlignment="1">
      <alignment horizontal="right" vertical="top" wrapText="1"/>
    </xf>
    <xf numFmtId="2" fontId="26" fillId="6" borderId="1" xfId="0" applyNumberFormat="1" applyFont="1" applyFill="1" applyBorder="1" applyAlignment="1">
      <alignment horizontal="right" vertical="top" wrapText="1"/>
    </xf>
    <xf numFmtId="43" fontId="25" fillId="0" borderId="1" xfId="1" applyFont="1" applyFill="1" applyBorder="1" applyAlignment="1">
      <alignment horizontal="left" vertical="center" wrapText="1"/>
    </xf>
    <xf numFmtId="2" fontId="26" fillId="0" borderId="1" xfId="1" applyNumberFormat="1" applyFont="1" applyFill="1" applyBorder="1" applyAlignment="1">
      <alignment horizontal="right" vertical="top" wrapText="1"/>
    </xf>
    <xf numFmtId="43" fontId="27" fillId="5" borderId="1" xfId="1" applyFont="1" applyFill="1" applyBorder="1" applyAlignment="1">
      <alignment horizontal="right" vertical="center" wrapText="1"/>
    </xf>
    <xf numFmtId="43" fontId="26" fillId="6" borderId="1" xfId="1" applyFont="1" applyFill="1" applyBorder="1" applyAlignment="1">
      <alignment horizontal="right" vertical="top" wrapText="1"/>
    </xf>
    <xf numFmtId="0" fontId="16" fillId="0" borderId="1" xfId="0" applyFont="1" applyFill="1" applyBorder="1" applyAlignment="1">
      <alignment horizontal="left" vertical="top" wrapText="1"/>
    </xf>
    <xf numFmtId="43" fontId="26" fillId="0" borderId="1" xfId="1" applyFont="1" applyFill="1" applyBorder="1" applyAlignment="1">
      <alignment horizontal="right" vertical="center" wrapText="1"/>
    </xf>
    <xf numFmtId="165" fontId="31" fillId="4" borderId="1" xfId="0" applyNumberFormat="1" applyFont="1" applyFill="1" applyBorder="1" applyAlignment="1">
      <alignment horizontal="right" vertical="top" wrapText="1"/>
    </xf>
    <xf numFmtId="43" fontId="26" fillId="6" borderId="1" xfId="0" applyNumberFormat="1" applyFont="1" applyFill="1" applyBorder="1" applyAlignment="1">
      <alignment horizontal="right" vertical="top" wrapText="1"/>
    </xf>
    <xf numFmtId="0" fontId="25" fillId="6" borderId="1" xfId="0" applyFont="1" applyFill="1" applyBorder="1" applyAlignment="1">
      <alignment horizontal="left" vertical="center" wrapText="1"/>
    </xf>
    <xf numFmtId="0" fontId="24" fillId="0" borderId="0" xfId="0" applyFont="1" applyAlignment="1">
      <alignment wrapText="1"/>
    </xf>
    <xf numFmtId="0" fontId="24" fillId="0" borderId="14" xfId="0" applyFont="1" applyBorder="1" applyAlignment="1">
      <alignment wrapText="1"/>
    </xf>
    <xf numFmtId="3" fontId="24" fillId="0" borderId="14" xfId="0" applyNumberFormat="1" applyFont="1" applyBorder="1" applyAlignment="1">
      <alignment wrapText="1"/>
    </xf>
    <xf numFmtId="0" fontId="32" fillId="0" borderId="0" xfId="0" applyFont="1" applyAlignment="1">
      <alignment wrapText="1"/>
    </xf>
    <xf numFmtId="3" fontId="24" fillId="0" borderId="0" xfId="0" applyNumberFormat="1" applyFont="1" applyAlignment="1">
      <alignment wrapText="1"/>
    </xf>
    <xf numFmtId="0" fontId="24" fillId="0" borderId="0" xfId="0" applyFont="1" applyAlignment="1">
      <alignment horizontal="right" wrapText="1"/>
    </xf>
    <xf numFmtId="0" fontId="34" fillId="0" borderId="0" xfId="0" applyFont="1" applyFill="1" applyBorder="1" applyAlignment="1">
      <alignment horizontal="left" vertical="top"/>
    </xf>
    <xf numFmtId="0" fontId="34" fillId="0" borderId="0" xfId="0" applyFont="1" applyFill="1" applyBorder="1" applyAlignment="1">
      <alignment horizontal="right" vertical="top"/>
    </xf>
    <xf numFmtId="0" fontId="15" fillId="5" borderId="8" xfId="0" applyFont="1" applyFill="1" applyBorder="1" applyAlignment="1">
      <alignment vertical="top" wrapText="1"/>
    </xf>
    <xf numFmtId="0" fontId="3" fillId="5" borderId="9" xfId="0" applyFont="1" applyFill="1" applyBorder="1" applyAlignment="1">
      <alignment vertical="top" wrapText="1"/>
    </xf>
    <xf numFmtId="0" fontId="3" fillId="5" borderId="10" xfId="0" applyFont="1" applyFill="1" applyBorder="1" applyAlignment="1">
      <alignment vertical="top" wrapText="1"/>
    </xf>
    <xf numFmtId="0" fontId="33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 inden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 indent="3"/>
    </xf>
    <xf numFmtId="0" fontId="3" fillId="2" borderId="3" xfId="0" applyFont="1" applyFill="1" applyBorder="1" applyAlignment="1">
      <alignment horizontal="left" vertical="center" wrapText="1" indent="3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left" vertical="top" wrapText="1" indent="1"/>
    </xf>
    <xf numFmtId="0" fontId="0" fillId="2" borderId="9" xfId="0" applyFill="1" applyBorder="1" applyAlignment="1">
      <alignment horizontal="left" vertical="top" wrapText="1" indent="1"/>
    </xf>
    <xf numFmtId="0" fontId="0" fillId="2" borderId="10" xfId="0" applyFill="1" applyBorder="1" applyAlignment="1">
      <alignment horizontal="left" vertical="top" wrapText="1" inden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1" fontId="4" fillId="3" borderId="8" xfId="0" applyNumberFormat="1" applyFont="1" applyFill="1" applyBorder="1" applyAlignment="1">
      <alignment horizontal="right" vertical="top" indent="1" shrinkToFit="1"/>
    </xf>
    <xf numFmtId="1" fontId="4" fillId="3" borderId="10" xfId="0" applyNumberFormat="1" applyFont="1" applyFill="1" applyBorder="1" applyAlignment="1">
      <alignment horizontal="right" vertical="top" indent="1" shrinkToFit="1"/>
    </xf>
    <xf numFmtId="1" fontId="4" fillId="3" borderId="8" xfId="0" applyNumberFormat="1" applyFont="1" applyFill="1" applyBorder="1" applyAlignment="1">
      <alignment horizontal="center" vertical="top" shrinkToFit="1"/>
    </xf>
    <xf numFmtId="1" fontId="4" fillId="3" borderId="10" xfId="0" applyNumberFormat="1" applyFont="1" applyFill="1" applyBorder="1" applyAlignment="1">
      <alignment horizontal="center" vertical="top" shrinkToFit="1"/>
    </xf>
    <xf numFmtId="0" fontId="0" fillId="4" borderId="8" xfId="0" applyFill="1" applyBorder="1" applyAlignment="1">
      <alignment horizontal="left" wrapText="1"/>
    </xf>
    <xf numFmtId="0" fontId="0" fillId="4" borderId="10" xfId="0" applyFill="1" applyBorder="1" applyAlignment="1">
      <alignment horizontal="left" wrapText="1"/>
    </xf>
    <xf numFmtId="0" fontId="5" fillId="0" borderId="8" xfId="0" applyFont="1" applyFill="1" applyBorder="1" applyAlignment="1">
      <alignment horizontal="right" vertical="top" wrapText="1" indent="1"/>
    </xf>
    <xf numFmtId="0" fontId="5" fillId="0" borderId="10" xfId="0" applyFont="1" applyFill="1" applyBorder="1" applyAlignment="1">
      <alignment horizontal="right" vertical="top" wrapText="1" indent="1"/>
    </xf>
    <xf numFmtId="0" fontId="5" fillId="0" borderId="8" xfId="0" applyFont="1" applyFill="1" applyBorder="1" applyAlignment="1">
      <alignment horizontal="right" vertical="top" wrapText="1"/>
    </xf>
    <xf numFmtId="0" fontId="5" fillId="0" borderId="10" xfId="0" applyFont="1" applyFill="1" applyBorder="1" applyAlignment="1">
      <alignment horizontal="righ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  <xf numFmtId="0" fontId="6" fillId="4" borderId="10" xfId="0" applyFont="1" applyFill="1" applyBorder="1" applyAlignment="1">
      <alignment horizontal="left" vertical="top" wrapText="1"/>
    </xf>
    <xf numFmtId="0" fontId="2" fillId="4" borderId="8" xfId="0" applyFont="1" applyFill="1" applyBorder="1" applyAlignment="1">
      <alignment horizontal="right" vertical="top" wrapText="1"/>
    </xf>
    <xf numFmtId="0" fontId="2" fillId="4" borderId="10" xfId="0" applyFont="1" applyFill="1" applyBorder="1" applyAlignment="1">
      <alignment horizontal="right" vertical="top" wrapText="1"/>
    </xf>
    <xf numFmtId="0" fontId="3" fillId="5" borderId="8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 wrapText="1"/>
    </xf>
    <xf numFmtId="0" fontId="3" fillId="5" borderId="10" xfId="0" applyFont="1" applyFill="1" applyBorder="1" applyAlignment="1">
      <alignment horizontal="left" vertical="top" wrapText="1"/>
    </xf>
    <xf numFmtId="2" fontId="3" fillId="5" borderId="8" xfId="0" applyNumberFormat="1" applyFont="1" applyFill="1" applyBorder="1" applyAlignment="1">
      <alignment horizontal="right" vertical="center" wrapText="1"/>
    </xf>
    <xf numFmtId="0" fontId="3" fillId="5" borderId="10" xfId="0" applyFont="1" applyFill="1" applyBorder="1" applyAlignment="1">
      <alignment horizontal="right" vertical="center" wrapText="1"/>
    </xf>
    <xf numFmtId="0" fontId="0" fillId="5" borderId="8" xfId="0" applyFill="1" applyBorder="1" applyAlignment="1">
      <alignment horizontal="left" vertical="center" wrapText="1"/>
    </xf>
    <xf numFmtId="0" fontId="0" fillId="5" borderId="10" xfId="0" applyFill="1" applyBorder="1" applyAlignment="1">
      <alignment horizontal="left" vertical="center" wrapText="1"/>
    </xf>
    <xf numFmtId="2" fontId="5" fillId="0" borderId="8" xfId="0" applyNumberFormat="1" applyFont="1" applyFill="1" applyBorder="1" applyAlignment="1">
      <alignment horizontal="right" vertical="top" wrapText="1"/>
    </xf>
    <xf numFmtId="2" fontId="5" fillId="0" borderId="10" xfId="0" applyNumberFormat="1" applyFont="1" applyFill="1" applyBorder="1" applyAlignment="1">
      <alignment horizontal="right" vertical="top" wrapText="1"/>
    </xf>
    <xf numFmtId="0" fontId="0" fillId="0" borderId="8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4"/>
    </xf>
    <xf numFmtId="0" fontId="5" fillId="0" borderId="11" xfId="0" applyFont="1" applyFill="1" applyBorder="1" applyAlignment="1">
      <alignment horizontal="left" vertical="center" wrapText="1" indent="4"/>
    </xf>
    <xf numFmtId="0" fontId="5" fillId="0" borderId="5" xfId="0" applyFont="1" applyFill="1" applyBorder="1" applyAlignment="1">
      <alignment horizontal="left" vertical="center" wrapText="1" indent="4"/>
    </xf>
    <xf numFmtId="0" fontId="5" fillId="0" borderId="12" xfId="0" applyFont="1" applyFill="1" applyBorder="1" applyAlignment="1">
      <alignment horizontal="left" vertical="center" wrapText="1" indent="4"/>
    </xf>
    <xf numFmtId="0" fontId="5" fillId="0" borderId="0" xfId="0" applyFont="1" applyFill="1" applyBorder="1" applyAlignment="1">
      <alignment horizontal="left" vertical="center" wrapText="1" indent="4"/>
    </xf>
    <xf numFmtId="0" fontId="5" fillId="0" borderId="13" xfId="0" applyFont="1" applyFill="1" applyBorder="1" applyAlignment="1">
      <alignment horizontal="left" vertical="center" wrapText="1" indent="4"/>
    </xf>
    <xf numFmtId="0" fontId="5" fillId="0" borderId="6" xfId="0" applyFont="1" applyFill="1" applyBorder="1" applyAlignment="1">
      <alignment horizontal="left" vertical="center" wrapText="1" indent="4"/>
    </xf>
    <xf numFmtId="0" fontId="5" fillId="0" borderId="14" xfId="0" applyFont="1" applyFill="1" applyBorder="1" applyAlignment="1">
      <alignment horizontal="left" vertical="center" wrapText="1" indent="4"/>
    </xf>
    <xf numFmtId="0" fontId="5" fillId="0" borderId="7" xfId="0" applyFont="1" applyFill="1" applyBorder="1" applyAlignment="1">
      <alignment horizontal="left" vertical="center" wrapText="1" indent="4"/>
    </xf>
    <xf numFmtId="0" fontId="3" fillId="6" borderId="8" xfId="0" applyFont="1" applyFill="1" applyBorder="1" applyAlignment="1">
      <alignment horizontal="left" vertical="top" wrapText="1"/>
    </xf>
    <xf numFmtId="0" fontId="3" fillId="6" borderId="9" xfId="0" applyFont="1" applyFill="1" applyBorder="1" applyAlignment="1">
      <alignment horizontal="left" vertical="top" wrapText="1"/>
    </xf>
    <xf numFmtId="0" fontId="3" fillId="6" borderId="10" xfId="0" applyFont="1" applyFill="1" applyBorder="1" applyAlignment="1">
      <alignment horizontal="left" vertical="top" wrapText="1"/>
    </xf>
    <xf numFmtId="0" fontId="0" fillId="6" borderId="8" xfId="0" applyFill="1" applyBorder="1" applyAlignment="1">
      <alignment horizontal="left" vertical="center" wrapText="1"/>
    </xf>
    <xf numFmtId="0" fontId="0" fillId="6" borderId="10" xfId="0" applyFill="1" applyBorder="1" applyAlignment="1">
      <alignment horizontal="left" vertical="center" wrapText="1"/>
    </xf>
    <xf numFmtId="0" fontId="5" fillId="6" borderId="8" xfId="0" applyFont="1" applyFill="1" applyBorder="1" applyAlignment="1">
      <alignment horizontal="right" vertical="top" wrapText="1"/>
    </xf>
    <xf numFmtId="0" fontId="5" fillId="6" borderId="10" xfId="0" applyFont="1" applyFill="1" applyBorder="1" applyAlignment="1">
      <alignment horizontal="right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right" vertical="top" wrapText="1"/>
    </xf>
    <xf numFmtId="0" fontId="5" fillId="0" borderId="7" xfId="0" applyFont="1" applyFill="1" applyBorder="1" applyAlignment="1">
      <alignment horizontal="right" vertical="top" wrapText="1"/>
    </xf>
    <xf numFmtId="0" fontId="16" fillId="0" borderId="8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0" fillId="5" borderId="9" xfId="0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 indent="4"/>
    </xf>
    <xf numFmtId="0" fontId="5" fillId="0" borderId="9" xfId="0" applyFont="1" applyFill="1" applyBorder="1" applyAlignment="1">
      <alignment horizontal="left" vertical="center" wrapText="1" indent="4"/>
    </xf>
    <xf numFmtId="0" fontId="5" fillId="0" borderId="10" xfId="0" applyFont="1" applyFill="1" applyBorder="1" applyAlignment="1">
      <alignment horizontal="left" vertical="center" wrapText="1" indent="4"/>
    </xf>
    <xf numFmtId="0" fontId="24" fillId="0" borderId="0" xfId="0" applyFont="1" applyBorder="1" applyAlignment="1">
      <alignment horizontal="center" wrapText="1"/>
    </xf>
    <xf numFmtId="3" fontId="33" fillId="0" borderId="0" xfId="0" applyNumberFormat="1" applyFont="1" applyBorder="1" applyAlignment="1">
      <alignment horizontal="center" wrapText="1"/>
    </xf>
    <xf numFmtId="0" fontId="24" fillId="0" borderId="14" xfId="0" applyFont="1" applyBorder="1" applyAlignment="1">
      <alignment horizontal="center" wrapText="1"/>
    </xf>
    <xf numFmtId="0" fontId="24" fillId="0" borderId="0" xfId="0" applyFont="1" applyAlignment="1">
      <alignment horizontal="center" wrapTex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2" fillId="4" borderId="8" xfId="0" applyFont="1" applyFill="1" applyBorder="1" applyAlignment="1">
      <alignment horizontal="left" vertical="top" wrapText="1"/>
    </xf>
    <xf numFmtId="0" fontId="2" fillId="4" borderId="9" xfId="0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right" vertical="top" wrapText="1"/>
    </xf>
    <xf numFmtId="0" fontId="3" fillId="4" borderId="10" xfId="0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left" vertical="top" wrapText="1" indent="5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97529</xdr:rowOff>
    </xdr:from>
    <xdr:to>
      <xdr:col>2</xdr:col>
      <xdr:colOff>153178</xdr:colOff>
      <xdr:row>12</xdr:row>
      <xdr:rowOff>461985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3868" cy="4619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94287</xdr:rowOff>
    </xdr:from>
    <xdr:to>
      <xdr:col>1</xdr:col>
      <xdr:colOff>458470</xdr:colOff>
      <xdr:row>1</xdr:row>
      <xdr:rowOff>94287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0"/>
          <a:ext cx="1097280" cy="0"/>
        </a:xfrm>
        <a:custGeom>
          <a:avLst/>
          <a:gdLst/>
          <a:ahLst/>
          <a:cxnLst/>
          <a:rect l="0" t="0" r="0" b="0"/>
          <a:pathLst>
            <a:path w="1097280">
              <a:moveTo>
                <a:pt x="0" y="0"/>
              </a:moveTo>
              <a:lnTo>
                <a:pt x="1097280" y="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0</xdr:colOff>
      <xdr:row>1</xdr:row>
      <xdr:rowOff>107348</xdr:rowOff>
    </xdr:from>
    <xdr:to>
      <xdr:col>1</xdr:col>
      <xdr:colOff>354330</xdr:colOff>
      <xdr:row>1</xdr:row>
      <xdr:rowOff>107348</xdr:rowOff>
    </xdr:to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0" y="0"/>
          <a:ext cx="993140" cy="0"/>
        </a:xfrm>
        <a:custGeom>
          <a:avLst/>
          <a:gdLst/>
          <a:ahLst/>
          <a:cxnLst/>
          <a:rect l="0" t="0" r="0" b="0"/>
          <a:pathLst>
            <a:path w="993140">
              <a:moveTo>
                <a:pt x="0" y="0"/>
              </a:moveTo>
              <a:lnTo>
                <a:pt x="992785" y="0"/>
              </a:lnTo>
            </a:path>
          </a:pathLst>
        </a:custGeom>
        <a:ln w="3648">
          <a:solidFill>
            <a:srgbClr val="000000"/>
          </a:solidFill>
        </a:ln>
      </xdr:spPr>
    </xdr:sp>
    <xdr:clientData/>
  </xdr:twoCellAnchor>
  <xdr:oneCellAnchor>
    <xdr:from>
      <xdr:col>0</xdr:col>
      <xdr:colOff>0</xdr:colOff>
      <xdr:row>4</xdr:row>
      <xdr:rowOff>2285</xdr:rowOff>
    </xdr:from>
    <xdr:ext cx="1233170" cy="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0"/>
          <a:ext cx="1233170" cy="0"/>
        </a:xfrm>
        <a:custGeom>
          <a:avLst/>
          <a:gdLst/>
          <a:ahLst/>
          <a:cxnLst/>
          <a:rect l="0" t="0" r="0" b="0"/>
          <a:pathLst>
            <a:path w="1233170">
              <a:moveTo>
                <a:pt x="0" y="0"/>
              </a:moveTo>
              <a:lnTo>
                <a:pt x="1232903" y="0"/>
              </a:lnTo>
            </a:path>
          </a:pathLst>
        </a:custGeom>
        <a:ln w="4572">
          <a:solidFill>
            <a:srgbClr val="000000"/>
          </a:solidFill>
        </a:ln>
      </xdr:spPr>
    </xdr:sp>
    <xdr:clientData/>
  </xdr:oneCellAnchor>
  <xdr:oneCellAnchor>
    <xdr:from>
      <xdr:col>0</xdr:col>
      <xdr:colOff>0</xdr:colOff>
      <xdr:row>5</xdr:row>
      <xdr:rowOff>2285</xdr:rowOff>
    </xdr:from>
    <xdr:ext cx="858519" cy="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0" y="0"/>
          <a:ext cx="858519" cy="0"/>
        </a:xfrm>
        <a:custGeom>
          <a:avLst/>
          <a:gdLst/>
          <a:ahLst/>
          <a:cxnLst/>
          <a:rect l="0" t="0" r="0" b="0"/>
          <a:pathLst>
            <a:path w="858519">
              <a:moveTo>
                <a:pt x="0" y="0"/>
              </a:moveTo>
              <a:lnTo>
                <a:pt x="857999" y="0"/>
              </a:lnTo>
            </a:path>
          </a:pathLst>
        </a:custGeom>
        <a:ln w="4572">
          <a:solidFill>
            <a:srgbClr val="000000"/>
          </a:solidFill>
        </a:ln>
      </xdr:spPr>
    </xdr:sp>
    <xdr:clientData/>
  </xdr:oneCellAnchor>
  <xdr:oneCellAnchor>
    <xdr:from>
      <xdr:col>0</xdr:col>
      <xdr:colOff>0</xdr:colOff>
      <xdr:row>6</xdr:row>
      <xdr:rowOff>2285</xdr:rowOff>
    </xdr:from>
    <xdr:ext cx="1714500" cy="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0" y="0"/>
          <a:ext cx="1714500" cy="0"/>
        </a:xfrm>
        <a:custGeom>
          <a:avLst/>
          <a:gdLst/>
          <a:ahLst/>
          <a:cxnLst/>
          <a:rect l="0" t="0" r="0" b="0"/>
          <a:pathLst>
            <a:path w="1714500">
              <a:moveTo>
                <a:pt x="0" y="0"/>
              </a:moveTo>
              <a:lnTo>
                <a:pt x="1714500" y="0"/>
              </a:lnTo>
            </a:path>
          </a:pathLst>
        </a:custGeom>
        <a:ln w="4572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1"/>
  <sheetViews>
    <sheetView tabSelected="1" zoomScale="160" zoomScaleNormal="160" workbookViewId="0">
      <pane xSplit="3" ySplit="9" topLeftCell="D36" activePane="bottomRight" state="frozen"/>
      <selection pane="topRight" activeCell="D1" sqref="D1"/>
      <selection pane="bottomLeft" activeCell="A10" sqref="A10"/>
      <selection pane="bottomRight" activeCell="J76" sqref="J76"/>
    </sheetView>
  </sheetViews>
  <sheetFormatPr defaultRowHeight="13.15" x14ac:dyDescent="0.4"/>
  <cols>
    <col min="1" max="1" width="4.85546875" customWidth="1"/>
    <col min="2" max="2" width="2.85546875" customWidth="1"/>
    <col min="3" max="3" width="21.140625" customWidth="1"/>
    <col min="4" max="4" width="0.640625" customWidth="1"/>
    <col min="5" max="5" width="3.85546875" customWidth="1"/>
    <col min="6" max="6" width="4" customWidth="1"/>
    <col min="7" max="7" width="7.5" customWidth="1"/>
    <col min="8" max="8" width="1.5" customWidth="1"/>
    <col min="9" max="9" width="4.85546875" customWidth="1"/>
    <col min="10" max="10" width="6.5" customWidth="1"/>
    <col min="11" max="11" width="5.640625" customWidth="1"/>
    <col min="12" max="12" width="5.35546875" customWidth="1"/>
    <col min="13" max="13" width="4.640625" customWidth="1"/>
    <col min="14" max="14" width="8" customWidth="1"/>
    <col min="15" max="15" width="9.35546875" customWidth="1"/>
    <col min="16" max="16" width="5.140625" customWidth="1"/>
    <col min="17" max="17" width="7.5" customWidth="1"/>
    <col min="18" max="18" width="11.85546875" customWidth="1"/>
    <col min="19" max="20" width="10.85546875" bestFit="1" customWidth="1"/>
    <col min="21" max="21" width="9.35546875" customWidth="1"/>
    <col min="22" max="22" width="7" customWidth="1"/>
    <col min="23" max="23" width="2.640625" customWidth="1"/>
  </cols>
  <sheetData>
    <row r="1" spans="1:23" ht="15" customHeight="1" x14ac:dyDescent="0.4">
      <c r="A1" s="82" t="s">
        <v>0</v>
      </c>
      <c r="B1" s="82"/>
      <c r="C1" s="82"/>
      <c r="D1" s="82"/>
    </row>
    <row r="2" spans="1:23" ht="6.75" customHeight="1" x14ac:dyDescent="0.4">
      <c r="A2" s="82" t="s">
        <v>1</v>
      </c>
      <c r="B2" s="82"/>
      <c r="C2" s="82"/>
      <c r="D2" s="82"/>
    </row>
    <row r="3" spans="1:23" ht="6.75" customHeight="1" x14ac:dyDescent="0.4">
      <c r="A3" s="83" t="s">
        <v>102</v>
      </c>
      <c r="B3" s="84"/>
      <c r="C3" s="84"/>
      <c r="D3" s="84"/>
    </row>
    <row r="4" spans="1:23" ht="8.25" customHeight="1" x14ac:dyDescent="0.4">
      <c r="A4" s="85" t="s">
        <v>2</v>
      </c>
      <c r="B4" s="85"/>
      <c r="C4" s="85"/>
      <c r="D4" s="85"/>
      <c r="E4" s="85"/>
      <c r="F4" s="85"/>
      <c r="G4" s="85"/>
      <c r="H4" s="85"/>
    </row>
    <row r="5" spans="1:23" ht="8.25" customHeight="1" x14ac:dyDescent="0.4">
      <c r="A5" s="85" t="s">
        <v>3</v>
      </c>
      <c r="B5" s="85"/>
      <c r="C5" s="85"/>
      <c r="D5" s="85"/>
      <c r="E5" s="85"/>
      <c r="F5" s="85"/>
      <c r="G5" s="85"/>
      <c r="H5" s="85"/>
    </row>
    <row r="6" spans="1:23" ht="6.75" customHeight="1" x14ac:dyDescent="0.4">
      <c r="A6" s="86" t="s">
        <v>4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</row>
    <row r="7" spans="1:23" ht="28.35" customHeight="1" x14ac:dyDescent="0.4">
      <c r="A7" s="87" t="s">
        <v>5</v>
      </c>
      <c r="B7" s="87" t="s">
        <v>6</v>
      </c>
      <c r="C7" s="89" t="s">
        <v>7</v>
      </c>
      <c r="D7" s="91" t="s">
        <v>8</v>
      </c>
      <c r="E7" s="92"/>
      <c r="F7" s="95" t="s">
        <v>9</v>
      </c>
      <c r="G7" s="96"/>
      <c r="H7" s="96"/>
      <c r="I7" s="97"/>
      <c r="J7" s="95" t="s">
        <v>10</v>
      </c>
      <c r="K7" s="96"/>
      <c r="L7" s="97"/>
      <c r="M7" s="98" t="s">
        <v>11</v>
      </c>
      <c r="N7" s="99"/>
      <c r="O7" s="100"/>
      <c r="P7" s="95" t="s">
        <v>12</v>
      </c>
      <c r="Q7" s="96"/>
      <c r="R7" s="97"/>
      <c r="S7" s="101" t="s">
        <v>13</v>
      </c>
      <c r="T7" s="102"/>
      <c r="U7" s="103"/>
      <c r="V7" s="104" t="s">
        <v>14</v>
      </c>
    </row>
    <row r="8" spans="1:23" ht="16.350000000000001" customHeight="1" x14ac:dyDescent="0.4">
      <c r="A8" s="88"/>
      <c r="B8" s="88"/>
      <c r="C8" s="90"/>
      <c r="D8" s="93"/>
      <c r="E8" s="94"/>
      <c r="F8" s="1" t="s">
        <v>15</v>
      </c>
      <c r="G8" s="2" t="s">
        <v>16</v>
      </c>
      <c r="H8" s="106" t="s">
        <v>17</v>
      </c>
      <c r="I8" s="107"/>
      <c r="J8" s="1" t="s">
        <v>15</v>
      </c>
      <c r="K8" s="2" t="s">
        <v>16</v>
      </c>
      <c r="L8" s="1" t="s">
        <v>18</v>
      </c>
      <c r="M8" s="1" t="s">
        <v>15</v>
      </c>
      <c r="N8" s="2" t="s">
        <v>16</v>
      </c>
      <c r="O8" s="1" t="s">
        <v>19</v>
      </c>
      <c r="P8" s="1" t="s">
        <v>15</v>
      </c>
      <c r="Q8" s="2" t="s">
        <v>16</v>
      </c>
      <c r="R8" s="3" t="s">
        <v>20</v>
      </c>
      <c r="S8" s="1" t="s">
        <v>21</v>
      </c>
      <c r="T8" s="1" t="s">
        <v>22</v>
      </c>
      <c r="U8" s="4" t="s">
        <v>23</v>
      </c>
      <c r="V8" s="105"/>
    </row>
    <row r="9" spans="1:23" ht="6.75" customHeight="1" x14ac:dyDescent="0.4">
      <c r="A9" s="5" t="s">
        <v>24</v>
      </c>
      <c r="B9" s="6">
        <v>1</v>
      </c>
      <c r="C9" s="6">
        <v>2</v>
      </c>
      <c r="D9" s="108">
        <v>3</v>
      </c>
      <c r="E9" s="109"/>
      <c r="F9" s="6">
        <v>4</v>
      </c>
      <c r="G9" s="6">
        <v>5</v>
      </c>
      <c r="H9" s="110">
        <v>6</v>
      </c>
      <c r="I9" s="111"/>
      <c r="J9" s="6">
        <v>5</v>
      </c>
      <c r="K9" s="6">
        <v>6</v>
      </c>
      <c r="L9" s="6">
        <v>7</v>
      </c>
      <c r="M9" s="6">
        <v>8</v>
      </c>
      <c r="N9" s="6">
        <v>9</v>
      </c>
      <c r="O9" s="6">
        <v>10</v>
      </c>
      <c r="P9" s="6">
        <v>11</v>
      </c>
      <c r="Q9" s="6">
        <v>12</v>
      </c>
      <c r="R9" s="6">
        <v>13</v>
      </c>
      <c r="S9" s="6">
        <v>14</v>
      </c>
      <c r="T9" s="6">
        <v>15</v>
      </c>
      <c r="U9" s="6">
        <v>16</v>
      </c>
      <c r="V9" s="6">
        <v>11</v>
      </c>
    </row>
    <row r="10" spans="1:23" ht="8.25" customHeight="1" x14ac:dyDescent="0.4">
      <c r="A10" s="7" t="s">
        <v>25</v>
      </c>
      <c r="B10" s="7" t="s">
        <v>26</v>
      </c>
      <c r="C10" s="8" t="s">
        <v>27</v>
      </c>
      <c r="D10" s="112"/>
      <c r="E10" s="113"/>
      <c r="F10" s="9"/>
      <c r="G10" s="9"/>
      <c r="H10" s="112"/>
      <c r="I10" s="113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3" ht="12.75" customHeight="1" x14ac:dyDescent="0.4">
      <c r="A11" s="10" t="s">
        <v>28</v>
      </c>
      <c r="B11" s="11">
        <v>1</v>
      </c>
      <c r="C11" s="12" t="s">
        <v>29</v>
      </c>
      <c r="D11" s="114" t="s">
        <v>30</v>
      </c>
      <c r="E11" s="115"/>
      <c r="F11" s="13"/>
      <c r="G11" s="13"/>
      <c r="H11" s="116" t="s">
        <v>31</v>
      </c>
      <c r="I11" s="117"/>
      <c r="J11" s="13"/>
      <c r="K11" s="13"/>
      <c r="L11" s="49">
        <f>J11*K11</f>
        <v>0</v>
      </c>
      <c r="M11" s="50"/>
      <c r="N11" s="50"/>
      <c r="O11" s="51">
        <v>114914</v>
      </c>
      <c r="P11" s="50"/>
      <c r="Q11" s="50"/>
      <c r="R11" s="49">
        <f>P11*Q11</f>
        <v>0</v>
      </c>
      <c r="S11" s="52">
        <f>H11+O11</f>
        <v>114914</v>
      </c>
      <c r="T11" s="49">
        <f>L11+R11</f>
        <v>0</v>
      </c>
      <c r="U11" s="53">
        <f>S11-T11</f>
        <v>114914</v>
      </c>
      <c r="V11" s="13"/>
    </row>
    <row r="12" spans="1:23" ht="8.25" customHeight="1" x14ac:dyDescent="0.4">
      <c r="A12" s="118" t="s">
        <v>32</v>
      </c>
      <c r="B12" s="119"/>
      <c r="C12" s="120"/>
      <c r="D12" s="112"/>
      <c r="E12" s="113"/>
      <c r="F12" s="9"/>
      <c r="G12" s="9"/>
      <c r="H12" s="121" t="s">
        <v>33</v>
      </c>
      <c r="I12" s="122"/>
      <c r="J12" s="9"/>
      <c r="K12" s="9"/>
      <c r="L12" s="54">
        <f>L11</f>
        <v>0</v>
      </c>
      <c r="M12" s="55"/>
      <c r="N12" s="55"/>
      <c r="O12" s="56">
        <f>O11</f>
        <v>114914</v>
      </c>
      <c r="P12" s="55"/>
      <c r="Q12" s="55"/>
      <c r="R12" s="54">
        <f>R11</f>
        <v>0</v>
      </c>
      <c r="S12" s="56">
        <f>H12+O12</f>
        <v>114914</v>
      </c>
      <c r="T12" s="54">
        <f>L12+R12</f>
        <v>0</v>
      </c>
      <c r="U12" s="57">
        <f>S12-T12</f>
        <v>114914</v>
      </c>
      <c r="V12" s="9"/>
    </row>
    <row r="13" spans="1:23" ht="37.15" customHeight="1" x14ac:dyDescent="0.4"/>
    <row r="14" spans="1:23" ht="8.25" customHeight="1" x14ac:dyDescent="0.4">
      <c r="A14" s="8" t="s">
        <v>25</v>
      </c>
      <c r="B14" s="15" t="s">
        <v>34</v>
      </c>
      <c r="C14" s="8" t="s">
        <v>35</v>
      </c>
      <c r="D14" s="112"/>
      <c r="E14" s="113"/>
      <c r="F14" s="9"/>
      <c r="G14" s="9"/>
      <c r="H14" s="112"/>
      <c r="I14" s="113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3" ht="12" customHeight="1" x14ac:dyDescent="0.4">
      <c r="A15" s="16" t="s">
        <v>28</v>
      </c>
      <c r="B15" s="17">
        <v>1</v>
      </c>
      <c r="C15" s="123" t="s">
        <v>36</v>
      </c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5"/>
    </row>
    <row r="16" spans="1:23" ht="12.75" customHeight="1" x14ac:dyDescent="0.4">
      <c r="A16" s="16" t="s">
        <v>37</v>
      </c>
      <c r="B16" s="18">
        <v>1.1000000000000001</v>
      </c>
      <c r="C16" s="123" t="s">
        <v>38</v>
      </c>
      <c r="D16" s="124"/>
      <c r="E16" s="124"/>
      <c r="F16" s="124"/>
      <c r="G16" s="125"/>
      <c r="H16" s="126">
        <f>SUM(H17:I19)</f>
        <v>0</v>
      </c>
      <c r="I16" s="127"/>
      <c r="J16" s="128"/>
      <c r="K16" s="129"/>
      <c r="L16" s="45">
        <f>SUM(L17:L19)</f>
        <v>0</v>
      </c>
      <c r="M16" s="128"/>
      <c r="N16" s="129"/>
      <c r="O16" s="63">
        <f>SUM(O17:O19)</f>
        <v>58400</v>
      </c>
      <c r="P16" s="128"/>
      <c r="Q16" s="129"/>
      <c r="R16" s="63">
        <f>SUM(R17:R19)</f>
        <v>58400</v>
      </c>
      <c r="S16" s="63">
        <f>H16+O16</f>
        <v>58400</v>
      </c>
      <c r="T16" s="63">
        <f>L16+R16</f>
        <v>58400</v>
      </c>
      <c r="U16" s="58">
        <f>S16-T16</f>
        <v>0</v>
      </c>
      <c r="V16" s="20"/>
    </row>
    <row r="17" spans="1:22" ht="12" customHeight="1" x14ac:dyDescent="0.4">
      <c r="A17" s="21" t="s">
        <v>40</v>
      </c>
      <c r="B17" s="22" t="s">
        <v>41</v>
      </c>
      <c r="C17" s="12" t="s">
        <v>103</v>
      </c>
      <c r="D17" s="116" t="s">
        <v>43</v>
      </c>
      <c r="E17" s="117"/>
      <c r="F17" s="13"/>
      <c r="G17" s="13"/>
      <c r="H17" s="130">
        <f>F17*G17</f>
        <v>0</v>
      </c>
      <c r="I17" s="131"/>
      <c r="J17" s="13"/>
      <c r="K17" s="13"/>
      <c r="L17" s="46">
        <f>J17*K17</f>
        <v>0</v>
      </c>
      <c r="M17" s="47">
        <v>4</v>
      </c>
      <c r="N17" s="59">
        <v>5000</v>
      </c>
      <c r="O17" s="59">
        <f>M17*N17</f>
        <v>20000</v>
      </c>
      <c r="P17" s="47">
        <v>4</v>
      </c>
      <c r="Q17" s="61">
        <v>5000</v>
      </c>
      <c r="R17" s="59">
        <f>P17*Q17</f>
        <v>20000</v>
      </c>
      <c r="S17" s="59">
        <f>H17+O17</f>
        <v>20000</v>
      </c>
      <c r="T17" s="59">
        <f>L17+R17</f>
        <v>20000</v>
      </c>
      <c r="U17" s="48">
        <f t="shared" ref="U17:U19" si="0">S17-T17</f>
        <v>0</v>
      </c>
      <c r="V17" s="13"/>
    </row>
    <row r="18" spans="1:22" ht="12" customHeight="1" x14ac:dyDescent="0.4">
      <c r="A18" s="21" t="s">
        <v>40</v>
      </c>
      <c r="B18" s="22" t="s">
        <v>44</v>
      </c>
      <c r="C18" s="12" t="s">
        <v>104</v>
      </c>
      <c r="D18" s="116" t="s">
        <v>43</v>
      </c>
      <c r="E18" s="117"/>
      <c r="F18" s="13"/>
      <c r="G18" s="13"/>
      <c r="H18" s="130">
        <f t="shared" ref="H18:H19" si="1">F18*G18</f>
        <v>0</v>
      </c>
      <c r="I18" s="131"/>
      <c r="J18" s="13"/>
      <c r="K18" s="13"/>
      <c r="L18" s="46">
        <f>J18*K18</f>
        <v>0</v>
      </c>
      <c r="M18" s="47">
        <v>4</v>
      </c>
      <c r="N18" s="59">
        <v>4800</v>
      </c>
      <c r="O18" s="59">
        <f t="shared" ref="O18:O19" si="2">M18*N18</f>
        <v>19200</v>
      </c>
      <c r="P18" s="47">
        <v>4</v>
      </c>
      <c r="Q18" s="61">
        <v>4800</v>
      </c>
      <c r="R18" s="59">
        <f t="shared" ref="R18:R19" si="3">P18*Q18</f>
        <v>19200</v>
      </c>
      <c r="S18" s="59">
        <f t="shared" ref="S18:S19" si="4">H18+O18</f>
        <v>19200</v>
      </c>
      <c r="T18" s="59">
        <f t="shared" ref="T18:T19" si="5">L18+R18</f>
        <v>19200</v>
      </c>
      <c r="U18" s="48">
        <f t="shared" si="0"/>
        <v>0</v>
      </c>
      <c r="V18" s="13"/>
    </row>
    <row r="19" spans="1:22" ht="12" customHeight="1" x14ac:dyDescent="0.4">
      <c r="A19" s="21" t="s">
        <v>40</v>
      </c>
      <c r="B19" s="22" t="s">
        <v>45</v>
      </c>
      <c r="C19" s="12" t="s">
        <v>105</v>
      </c>
      <c r="D19" s="116" t="s">
        <v>43</v>
      </c>
      <c r="E19" s="117"/>
      <c r="F19" s="13"/>
      <c r="G19" s="13"/>
      <c r="H19" s="130">
        <f t="shared" si="1"/>
        <v>0</v>
      </c>
      <c r="I19" s="131"/>
      <c r="J19" s="13"/>
      <c r="K19" s="13"/>
      <c r="L19" s="46">
        <f>J19*K19</f>
        <v>0</v>
      </c>
      <c r="M19" s="47">
        <v>4</v>
      </c>
      <c r="N19" s="59">
        <v>4800</v>
      </c>
      <c r="O19" s="59">
        <f t="shared" si="2"/>
        <v>19200</v>
      </c>
      <c r="P19" s="47">
        <v>4</v>
      </c>
      <c r="Q19" s="61">
        <v>4800</v>
      </c>
      <c r="R19" s="59">
        <f t="shared" si="3"/>
        <v>19200</v>
      </c>
      <c r="S19" s="59">
        <f t="shared" si="4"/>
        <v>19200</v>
      </c>
      <c r="T19" s="59">
        <f t="shared" si="5"/>
        <v>19200</v>
      </c>
      <c r="U19" s="62">
        <f t="shared" si="0"/>
        <v>0</v>
      </c>
      <c r="V19" s="13"/>
    </row>
    <row r="20" spans="1:22" ht="12.75" customHeight="1" x14ac:dyDescent="0.4">
      <c r="A20" s="16" t="s">
        <v>37</v>
      </c>
      <c r="B20" s="18">
        <v>1.2</v>
      </c>
      <c r="C20" s="123" t="s">
        <v>46</v>
      </c>
      <c r="D20" s="124"/>
      <c r="E20" s="124"/>
      <c r="F20" s="124"/>
      <c r="G20" s="125"/>
      <c r="H20" s="128"/>
      <c r="I20" s="129"/>
      <c r="J20" s="128"/>
      <c r="K20" s="129"/>
      <c r="L20" s="20"/>
      <c r="M20" s="128"/>
      <c r="N20" s="129"/>
      <c r="O20" s="19" t="s">
        <v>39</v>
      </c>
      <c r="P20" s="128"/>
      <c r="Q20" s="129"/>
      <c r="R20" s="19" t="s">
        <v>39</v>
      </c>
      <c r="S20" s="19" t="s">
        <v>39</v>
      </c>
      <c r="T20" s="19" t="s">
        <v>39</v>
      </c>
      <c r="U20" s="19" t="s">
        <v>39</v>
      </c>
      <c r="V20" s="20"/>
    </row>
    <row r="21" spans="1:22" ht="12" customHeight="1" x14ac:dyDescent="0.4">
      <c r="A21" s="21" t="s">
        <v>40</v>
      </c>
      <c r="B21" s="22" t="s">
        <v>47</v>
      </c>
      <c r="C21" s="12" t="s">
        <v>42</v>
      </c>
      <c r="D21" s="132"/>
      <c r="E21" s="133"/>
      <c r="F21" s="134" t="s">
        <v>48</v>
      </c>
      <c r="G21" s="135"/>
      <c r="H21" s="135"/>
      <c r="I21" s="136"/>
      <c r="J21" s="134" t="s">
        <v>48</v>
      </c>
      <c r="K21" s="135"/>
      <c r="L21" s="136"/>
      <c r="M21" s="13"/>
      <c r="N21" s="13"/>
      <c r="O21" s="14" t="s">
        <v>31</v>
      </c>
      <c r="P21" s="13"/>
      <c r="Q21" s="13"/>
      <c r="R21" s="14" t="s">
        <v>31</v>
      </c>
      <c r="S21" s="14" t="s">
        <v>31</v>
      </c>
      <c r="T21" s="14" t="s">
        <v>31</v>
      </c>
      <c r="U21" s="14" t="s">
        <v>31</v>
      </c>
      <c r="V21" s="13"/>
    </row>
    <row r="22" spans="1:22" ht="12" customHeight="1" x14ac:dyDescent="0.4">
      <c r="A22" s="21" t="s">
        <v>40</v>
      </c>
      <c r="B22" s="22" t="s">
        <v>49</v>
      </c>
      <c r="C22" s="12" t="s">
        <v>42</v>
      </c>
      <c r="D22" s="132"/>
      <c r="E22" s="133"/>
      <c r="F22" s="137"/>
      <c r="G22" s="138"/>
      <c r="H22" s="138"/>
      <c r="I22" s="139"/>
      <c r="J22" s="137"/>
      <c r="K22" s="138"/>
      <c r="L22" s="139"/>
      <c r="M22" s="13"/>
      <c r="N22" s="13"/>
      <c r="O22" s="14" t="s">
        <v>31</v>
      </c>
      <c r="P22" s="13"/>
      <c r="Q22" s="13"/>
      <c r="R22" s="14" t="s">
        <v>31</v>
      </c>
      <c r="S22" s="14" t="s">
        <v>31</v>
      </c>
      <c r="T22" s="14" t="s">
        <v>31</v>
      </c>
      <c r="U22" s="14" t="s">
        <v>31</v>
      </c>
      <c r="V22" s="13"/>
    </row>
    <row r="23" spans="1:22" ht="12" customHeight="1" x14ac:dyDescent="0.4">
      <c r="A23" s="21" t="s">
        <v>40</v>
      </c>
      <c r="B23" s="22" t="s">
        <v>50</v>
      </c>
      <c r="C23" s="12" t="s">
        <v>42</v>
      </c>
      <c r="D23" s="132"/>
      <c r="E23" s="133"/>
      <c r="F23" s="140"/>
      <c r="G23" s="141"/>
      <c r="H23" s="141"/>
      <c r="I23" s="142"/>
      <c r="J23" s="140"/>
      <c r="K23" s="141"/>
      <c r="L23" s="142"/>
      <c r="M23" s="13"/>
      <c r="N23" s="13"/>
      <c r="O23" s="14" t="s">
        <v>31</v>
      </c>
      <c r="P23" s="13"/>
      <c r="Q23" s="13"/>
      <c r="R23" s="14" t="s">
        <v>31</v>
      </c>
      <c r="S23" s="14" t="s">
        <v>31</v>
      </c>
      <c r="T23" s="14" t="s">
        <v>31</v>
      </c>
      <c r="U23" s="14" t="s">
        <v>31</v>
      </c>
      <c r="V23" s="13"/>
    </row>
    <row r="24" spans="1:22" ht="12.75" customHeight="1" x14ac:dyDescent="0.4">
      <c r="A24" s="16" t="s">
        <v>37</v>
      </c>
      <c r="B24" s="18">
        <v>1.3</v>
      </c>
      <c r="C24" s="123" t="s">
        <v>51</v>
      </c>
      <c r="D24" s="124"/>
      <c r="E24" s="124"/>
      <c r="F24" s="124"/>
      <c r="G24" s="125"/>
      <c r="H24" s="128"/>
      <c r="I24" s="129"/>
      <c r="J24" s="128"/>
      <c r="K24" s="129"/>
      <c r="L24" s="20"/>
      <c r="M24" s="128"/>
      <c r="N24" s="129"/>
      <c r="O24" s="19" t="s">
        <v>39</v>
      </c>
      <c r="P24" s="128"/>
      <c r="Q24" s="129"/>
      <c r="R24" s="19" t="s">
        <v>39</v>
      </c>
      <c r="S24" s="19" t="s">
        <v>39</v>
      </c>
      <c r="T24" s="19" t="s">
        <v>39</v>
      </c>
      <c r="U24" s="19" t="s">
        <v>39</v>
      </c>
      <c r="V24" s="20"/>
    </row>
    <row r="25" spans="1:22" ht="12" customHeight="1" x14ac:dyDescent="0.4">
      <c r="A25" s="21" t="s">
        <v>40</v>
      </c>
      <c r="B25" s="22" t="s">
        <v>52</v>
      </c>
      <c r="C25" s="12" t="s">
        <v>42</v>
      </c>
      <c r="D25" s="132"/>
      <c r="E25" s="133"/>
      <c r="F25" s="134" t="s">
        <v>48</v>
      </c>
      <c r="G25" s="135"/>
      <c r="H25" s="135"/>
      <c r="I25" s="136"/>
      <c r="J25" s="134" t="s">
        <v>48</v>
      </c>
      <c r="K25" s="135"/>
      <c r="L25" s="136"/>
      <c r="M25" s="13"/>
      <c r="N25" s="13"/>
      <c r="O25" s="14" t="s">
        <v>31</v>
      </c>
      <c r="P25" s="13"/>
      <c r="Q25" s="13"/>
      <c r="R25" s="14" t="s">
        <v>31</v>
      </c>
      <c r="S25" s="14" t="s">
        <v>31</v>
      </c>
      <c r="T25" s="14" t="s">
        <v>31</v>
      </c>
      <c r="U25" s="14" t="s">
        <v>31</v>
      </c>
      <c r="V25" s="13"/>
    </row>
    <row r="26" spans="1:22" ht="12" customHeight="1" x14ac:dyDescent="0.4">
      <c r="A26" s="21" t="s">
        <v>40</v>
      </c>
      <c r="B26" s="22" t="s">
        <v>53</v>
      </c>
      <c r="C26" s="12" t="s">
        <v>42</v>
      </c>
      <c r="D26" s="132"/>
      <c r="E26" s="133"/>
      <c r="F26" s="137"/>
      <c r="G26" s="138"/>
      <c r="H26" s="138"/>
      <c r="I26" s="139"/>
      <c r="J26" s="137"/>
      <c r="K26" s="138"/>
      <c r="L26" s="139"/>
      <c r="M26" s="13"/>
      <c r="N26" s="13"/>
      <c r="O26" s="14" t="s">
        <v>31</v>
      </c>
      <c r="P26" s="13"/>
      <c r="Q26" s="13"/>
      <c r="R26" s="14" t="s">
        <v>31</v>
      </c>
      <c r="S26" s="14" t="s">
        <v>31</v>
      </c>
      <c r="T26" s="14" t="s">
        <v>31</v>
      </c>
      <c r="U26" s="14" t="s">
        <v>31</v>
      </c>
      <c r="V26" s="13"/>
    </row>
    <row r="27" spans="1:22" ht="12" customHeight="1" x14ac:dyDescent="0.4">
      <c r="A27" s="21" t="s">
        <v>40</v>
      </c>
      <c r="B27" s="22" t="s">
        <v>54</v>
      </c>
      <c r="C27" s="12" t="s">
        <v>42</v>
      </c>
      <c r="D27" s="132"/>
      <c r="E27" s="133"/>
      <c r="F27" s="140"/>
      <c r="G27" s="141"/>
      <c r="H27" s="141"/>
      <c r="I27" s="142"/>
      <c r="J27" s="140"/>
      <c r="K27" s="141"/>
      <c r="L27" s="142"/>
      <c r="M27" s="13"/>
      <c r="N27" s="13"/>
      <c r="O27" s="14" t="s">
        <v>31</v>
      </c>
      <c r="P27" s="13"/>
      <c r="Q27" s="13"/>
      <c r="R27" s="14" t="s">
        <v>31</v>
      </c>
      <c r="S27" s="14" t="s">
        <v>31</v>
      </c>
      <c r="T27" s="14" t="s">
        <v>31</v>
      </c>
      <c r="U27" s="14" t="s">
        <v>31</v>
      </c>
      <c r="V27" s="13"/>
    </row>
    <row r="28" spans="1:22" ht="12" customHeight="1" x14ac:dyDescent="0.4">
      <c r="A28" s="143" t="s">
        <v>55</v>
      </c>
      <c r="B28" s="144"/>
      <c r="C28" s="145"/>
      <c r="D28" s="146"/>
      <c r="E28" s="147"/>
      <c r="F28" s="23"/>
      <c r="G28" s="23"/>
      <c r="H28" s="148" t="s">
        <v>31</v>
      </c>
      <c r="I28" s="149"/>
      <c r="J28" s="23"/>
      <c r="K28" s="23"/>
      <c r="L28" s="24" t="s">
        <v>31</v>
      </c>
      <c r="M28" s="23"/>
      <c r="N28" s="23"/>
      <c r="O28" s="64">
        <f>O16</f>
        <v>58400</v>
      </c>
      <c r="P28" s="23"/>
      <c r="Q28" s="23"/>
      <c r="R28" s="64">
        <f>R16</f>
        <v>58400</v>
      </c>
      <c r="S28" s="64">
        <f t="shared" ref="S28:U28" si="6">S16</f>
        <v>58400</v>
      </c>
      <c r="T28" s="64">
        <f t="shared" si="6"/>
        <v>58400</v>
      </c>
      <c r="U28" s="60">
        <f t="shared" si="6"/>
        <v>0</v>
      </c>
      <c r="V28" s="23"/>
    </row>
    <row r="29" spans="1:22" ht="12" customHeight="1" x14ac:dyDescent="0.4">
      <c r="A29" s="16" t="s">
        <v>28</v>
      </c>
      <c r="B29" s="17">
        <v>2</v>
      </c>
      <c r="C29" s="123" t="s">
        <v>56</v>
      </c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5"/>
    </row>
    <row r="30" spans="1:22" ht="12" customHeight="1" x14ac:dyDescent="0.4">
      <c r="A30" s="21" t="s">
        <v>40</v>
      </c>
      <c r="B30" s="25">
        <v>2.1</v>
      </c>
      <c r="C30" s="12" t="s">
        <v>57</v>
      </c>
      <c r="D30" s="132"/>
      <c r="E30" s="133"/>
      <c r="F30" s="13"/>
      <c r="G30" s="26" t="s">
        <v>58</v>
      </c>
      <c r="H30" s="116" t="s">
        <v>31</v>
      </c>
      <c r="I30" s="117"/>
      <c r="J30" s="13"/>
      <c r="K30" s="26" t="s">
        <v>58</v>
      </c>
      <c r="L30" s="14" t="s">
        <v>31</v>
      </c>
      <c r="M30" s="13"/>
      <c r="N30" s="26" t="s">
        <v>58</v>
      </c>
      <c r="O30" s="59">
        <f>O16*N30</f>
        <v>12848</v>
      </c>
      <c r="P30" s="13"/>
      <c r="Q30" s="26" t="s">
        <v>58</v>
      </c>
      <c r="R30" s="59">
        <f>R16*Q30</f>
        <v>12848</v>
      </c>
      <c r="S30" s="59">
        <f t="shared" ref="S30" si="7">H30+O30</f>
        <v>12848</v>
      </c>
      <c r="T30" s="59">
        <f t="shared" ref="T30" si="8">L30+R30</f>
        <v>12848</v>
      </c>
      <c r="U30" s="62">
        <f t="shared" ref="U30" si="9">S30-T30</f>
        <v>0</v>
      </c>
      <c r="V30" s="13"/>
    </row>
    <row r="31" spans="1:22" ht="12" customHeight="1" x14ac:dyDescent="0.4">
      <c r="A31" s="21" t="s">
        <v>40</v>
      </c>
      <c r="B31" s="25">
        <v>2.2000000000000002</v>
      </c>
      <c r="C31" s="12" t="s">
        <v>59</v>
      </c>
      <c r="D31" s="132"/>
      <c r="E31" s="133"/>
      <c r="F31" s="13"/>
      <c r="G31" s="26" t="s">
        <v>58</v>
      </c>
      <c r="H31" s="116" t="s">
        <v>31</v>
      </c>
      <c r="I31" s="117"/>
      <c r="J31" s="13"/>
      <c r="K31" s="26" t="s">
        <v>58</v>
      </c>
      <c r="L31" s="14" t="s">
        <v>31</v>
      </c>
      <c r="M31" s="13"/>
      <c r="N31" s="26" t="s">
        <v>58</v>
      </c>
      <c r="O31" s="14" t="s">
        <v>31</v>
      </c>
      <c r="P31" s="13"/>
      <c r="Q31" s="26" t="s">
        <v>58</v>
      </c>
      <c r="R31" s="44" t="s">
        <v>31</v>
      </c>
      <c r="S31" s="44" t="s">
        <v>31</v>
      </c>
      <c r="T31" s="44" t="s">
        <v>31</v>
      </c>
      <c r="U31" s="44" t="s">
        <v>31</v>
      </c>
      <c r="V31" s="13"/>
    </row>
    <row r="32" spans="1:22" ht="12" customHeight="1" x14ac:dyDescent="0.4">
      <c r="A32" s="143" t="s">
        <v>60</v>
      </c>
      <c r="B32" s="144"/>
      <c r="C32" s="144"/>
      <c r="D32" s="144"/>
      <c r="E32" s="145"/>
      <c r="F32" s="23"/>
      <c r="G32" s="23"/>
      <c r="H32" s="148" t="s">
        <v>31</v>
      </c>
      <c r="I32" s="149"/>
      <c r="J32" s="23"/>
      <c r="K32" s="23"/>
      <c r="L32" s="24" t="s">
        <v>31</v>
      </c>
      <c r="M32" s="23"/>
      <c r="N32" s="23"/>
      <c r="O32" s="68">
        <f>O30</f>
        <v>12848</v>
      </c>
      <c r="P32" s="69"/>
      <c r="Q32" s="69"/>
      <c r="R32" s="64">
        <f>R30</f>
        <v>12848</v>
      </c>
      <c r="S32" s="64">
        <f t="shared" ref="S32:U32" si="10">S30</f>
        <v>12848</v>
      </c>
      <c r="T32" s="64">
        <f t="shared" si="10"/>
        <v>12848</v>
      </c>
      <c r="U32" s="64">
        <f t="shared" si="10"/>
        <v>0</v>
      </c>
      <c r="V32" s="23"/>
    </row>
    <row r="33" spans="1:22" ht="12" customHeight="1" x14ac:dyDescent="0.4">
      <c r="A33" s="16" t="s">
        <v>28</v>
      </c>
      <c r="B33" s="17">
        <v>3</v>
      </c>
      <c r="C33" s="123" t="s">
        <v>61</v>
      </c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5"/>
    </row>
    <row r="34" spans="1:22" ht="12" customHeight="1" x14ac:dyDescent="0.4">
      <c r="A34" s="21" t="s">
        <v>40</v>
      </c>
      <c r="B34" s="25">
        <v>3.1</v>
      </c>
      <c r="C34" s="12" t="s">
        <v>62</v>
      </c>
      <c r="D34" s="116" t="s">
        <v>43</v>
      </c>
      <c r="E34" s="117"/>
      <c r="F34" s="13"/>
      <c r="G34" s="13"/>
      <c r="H34" s="116" t="s">
        <v>31</v>
      </c>
      <c r="I34" s="117"/>
      <c r="J34" s="13"/>
      <c r="K34" s="13"/>
      <c r="L34" s="14" t="s">
        <v>31</v>
      </c>
      <c r="M34" s="13"/>
      <c r="N34" s="13"/>
      <c r="O34" s="14" t="s">
        <v>31</v>
      </c>
      <c r="P34" s="13"/>
      <c r="Q34" s="13"/>
      <c r="R34" s="14" t="s">
        <v>31</v>
      </c>
      <c r="S34" s="14" t="s">
        <v>31</v>
      </c>
      <c r="T34" s="14" t="s">
        <v>31</v>
      </c>
      <c r="U34" s="14" t="s">
        <v>31</v>
      </c>
      <c r="V34" s="13"/>
    </row>
    <row r="35" spans="1:22" ht="12" customHeight="1" x14ac:dyDescent="0.4">
      <c r="A35" s="21" t="s">
        <v>40</v>
      </c>
      <c r="B35" s="25">
        <v>3.2</v>
      </c>
      <c r="C35" s="12" t="s">
        <v>62</v>
      </c>
      <c r="D35" s="116" t="s">
        <v>43</v>
      </c>
      <c r="E35" s="117"/>
      <c r="F35" s="13"/>
      <c r="G35" s="13"/>
      <c r="H35" s="116" t="s">
        <v>31</v>
      </c>
      <c r="I35" s="117"/>
      <c r="J35" s="13"/>
      <c r="K35" s="13"/>
      <c r="L35" s="14" t="s">
        <v>31</v>
      </c>
      <c r="M35" s="13"/>
      <c r="N35" s="13"/>
      <c r="O35" s="14" t="s">
        <v>31</v>
      </c>
      <c r="P35" s="13"/>
      <c r="Q35" s="13"/>
      <c r="R35" s="14" t="s">
        <v>31</v>
      </c>
      <c r="S35" s="14" t="s">
        <v>31</v>
      </c>
      <c r="T35" s="14" t="s">
        <v>31</v>
      </c>
      <c r="U35" s="14" t="s">
        <v>31</v>
      </c>
      <c r="V35" s="13"/>
    </row>
    <row r="36" spans="1:22" ht="13.5" customHeight="1" x14ac:dyDescent="0.4">
      <c r="A36" s="21" t="s">
        <v>40</v>
      </c>
      <c r="B36" s="25">
        <v>3.3</v>
      </c>
      <c r="C36" s="27" t="s">
        <v>63</v>
      </c>
      <c r="D36" s="116" t="s">
        <v>43</v>
      </c>
      <c r="E36" s="117"/>
      <c r="F36" s="13"/>
      <c r="G36" s="13"/>
      <c r="H36" s="116" t="s">
        <v>31</v>
      </c>
      <c r="I36" s="117"/>
      <c r="J36" s="13"/>
      <c r="K36" s="13"/>
      <c r="L36" s="14" t="s">
        <v>31</v>
      </c>
      <c r="M36" s="13"/>
      <c r="N36" s="13"/>
      <c r="O36" s="14" t="s">
        <v>31</v>
      </c>
      <c r="P36" s="13"/>
      <c r="Q36" s="13"/>
      <c r="R36" s="14" t="s">
        <v>31</v>
      </c>
      <c r="S36" s="14" t="s">
        <v>31</v>
      </c>
      <c r="T36" s="14" t="s">
        <v>31</v>
      </c>
      <c r="U36" s="14" t="s">
        <v>31</v>
      </c>
      <c r="V36" s="13"/>
    </row>
    <row r="37" spans="1:22" ht="12" customHeight="1" x14ac:dyDescent="0.4">
      <c r="A37" s="143" t="s">
        <v>64</v>
      </c>
      <c r="B37" s="144"/>
      <c r="C37" s="145"/>
      <c r="D37" s="146"/>
      <c r="E37" s="147"/>
      <c r="F37" s="23"/>
      <c r="G37" s="23"/>
      <c r="H37" s="148" t="s">
        <v>31</v>
      </c>
      <c r="I37" s="149"/>
      <c r="J37" s="23"/>
      <c r="K37" s="23"/>
      <c r="L37" s="24" t="s">
        <v>31</v>
      </c>
      <c r="M37" s="23"/>
      <c r="N37" s="23"/>
      <c r="O37" s="24" t="s">
        <v>31</v>
      </c>
      <c r="P37" s="23"/>
      <c r="Q37" s="23"/>
      <c r="R37" s="24" t="s">
        <v>31</v>
      </c>
      <c r="S37" s="24" t="s">
        <v>31</v>
      </c>
      <c r="T37" s="24" t="s">
        <v>31</v>
      </c>
      <c r="U37" s="24" t="s">
        <v>31</v>
      </c>
      <c r="V37" s="23"/>
    </row>
    <row r="38" spans="1:22" ht="12" customHeight="1" x14ac:dyDescent="0.4">
      <c r="A38" s="16" t="s">
        <v>28</v>
      </c>
      <c r="B38" s="17">
        <v>4</v>
      </c>
      <c r="C38" s="123" t="s">
        <v>65</v>
      </c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</row>
    <row r="39" spans="1:22" ht="12" customHeight="1" x14ac:dyDescent="0.4">
      <c r="A39" s="21" t="s">
        <v>40</v>
      </c>
      <c r="B39" s="25">
        <v>4.0999999999999996</v>
      </c>
      <c r="C39" s="12" t="s">
        <v>66</v>
      </c>
      <c r="D39" s="116" t="s">
        <v>43</v>
      </c>
      <c r="E39" s="117"/>
      <c r="F39" s="13"/>
      <c r="G39" s="13"/>
      <c r="H39" s="116" t="s">
        <v>31</v>
      </c>
      <c r="I39" s="117"/>
      <c r="J39" s="13"/>
      <c r="K39" s="13"/>
      <c r="L39" s="14" t="s">
        <v>31</v>
      </c>
      <c r="M39" s="13"/>
      <c r="N39" s="13"/>
      <c r="O39" s="14" t="s">
        <v>31</v>
      </c>
      <c r="P39" s="13"/>
      <c r="Q39" s="13"/>
      <c r="R39" s="14" t="s">
        <v>31</v>
      </c>
      <c r="S39" s="14" t="s">
        <v>31</v>
      </c>
      <c r="T39" s="14" t="s">
        <v>31</v>
      </c>
      <c r="U39" s="14" t="s">
        <v>31</v>
      </c>
      <c r="V39" s="13"/>
    </row>
    <row r="40" spans="1:22" ht="12" customHeight="1" x14ac:dyDescent="0.4">
      <c r="A40" s="21" t="s">
        <v>40</v>
      </c>
      <c r="B40" s="25">
        <v>4.2</v>
      </c>
      <c r="C40" s="12" t="s">
        <v>67</v>
      </c>
      <c r="D40" s="116" t="s">
        <v>43</v>
      </c>
      <c r="E40" s="117"/>
      <c r="F40" s="13"/>
      <c r="G40" s="13"/>
      <c r="H40" s="116" t="s">
        <v>31</v>
      </c>
      <c r="I40" s="117"/>
      <c r="J40" s="13"/>
      <c r="K40" s="13"/>
      <c r="L40" s="14" t="s">
        <v>31</v>
      </c>
      <c r="M40" s="13"/>
      <c r="N40" s="13"/>
      <c r="O40" s="14" t="s">
        <v>31</v>
      </c>
      <c r="P40" s="13"/>
      <c r="Q40" s="13"/>
      <c r="R40" s="14" t="s">
        <v>31</v>
      </c>
      <c r="S40" s="14" t="s">
        <v>31</v>
      </c>
      <c r="T40" s="14" t="s">
        <v>31</v>
      </c>
      <c r="U40" s="14" t="s">
        <v>31</v>
      </c>
      <c r="V40" s="13"/>
    </row>
    <row r="41" spans="1:22" ht="12" customHeight="1" x14ac:dyDescent="0.4">
      <c r="A41" s="21" t="s">
        <v>40</v>
      </c>
      <c r="B41" s="25">
        <v>4.3</v>
      </c>
      <c r="C41" s="12" t="s">
        <v>68</v>
      </c>
      <c r="D41" s="116" t="s">
        <v>43</v>
      </c>
      <c r="E41" s="117"/>
      <c r="F41" s="13"/>
      <c r="G41" s="13"/>
      <c r="H41" s="116" t="s">
        <v>31</v>
      </c>
      <c r="I41" s="117"/>
      <c r="J41" s="13"/>
      <c r="K41" s="13"/>
      <c r="L41" s="14" t="s">
        <v>31</v>
      </c>
      <c r="M41" s="13"/>
      <c r="N41" s="13"/>
      <c r="O41" s="14" t="s">
        <v>31</v>
      </c>
      <c r="P41" s="13"/>
      <c r="Q41" s="13"/>
      <c r="R41" s="14" t="s">
        <v>31</v>
      </c>
      <c r="S41" s="14" t="s">
        <v>31</v>
      </c>
      <c r="T41" s="14" t="s">
        <v>31</v>
      </c>
      <c r="U41" s="14" t="s">
        <v>31</v>
      </c>
      <c r="V41" s="13"/>
    </row>
    <row r="42" spans="1:22" ht="18" customHeight="1" x14ac:dyDescent="0.4">
      <c r="A42" s="21" t="s">
        <v>40</v>
      </c>
      <c r="B42" s="25">
        <v>4.4000000000000004</v>
      </c>
      <c r="C42" s="12" t="s">
        <v>69</v>
      </c>
      <c r="D42" s="116" t="s">
        <v>43</v>
      </c>
      <c r="E42" s="117"/>
      <c r="F42" s="13"/>
      <c r="G42" s="13"/>
      <c r="H42" s="116" t="s">
        <v>31</v>
      </c>
      <c r="I42" s="117"/>
      <c r="J42" s="13"/>
      <c r="K42" s="13"/>
      <c r="L42" s="14" t="s">
        <v>31</v>
      </c>
      <c r="M42" s="13"/>
      <c r="N42" s="13"/>
      <c r="O42" s="14" t="s">
        <v>31</v>
      </c>
      <c r="P42" s="13"/>
      <c r="Q42" s="13"/>
      <c r="R42" s="14" t="s">
        <v>31</v>
      </c>
      <c r="S42" s="14" t="s">
        <v>31</v>
      </c>
      <c r="T42" s="14" t="s">
        <v>31</v>
      </c>
      <c r="U42" s="14" t="s">
        <v>31</v>
      </c>
      <c r="V42" s="13"/>
    </row>
    <row r="43" spans="1:22" ht="12" customHeight="1" x14ac:dyDescent="0.4">
      <c r="A43" s="143" t="s">
        <v>70</v>
      </c>
      <c r="B43" s="144"/>
      <c r="C43" s="144"/>
      <c r="D43" s="144"/>
      <c r="E43" s="144"/>
      <c r="F43" s="144"/>
      <c r="G43" s="145"/>
      <c r="H43" s="148" t="s">
        <v>31</v>
      </c>
      <c r="I43" s="149"/>
      <c r="J43" s="23"/>
      <c r="K43" s="23"/>
      <c r="L43" s="24" t="s">
        <v>31</v>
      </c>
      <c r="M43" s="23"/>
      <c r="N43" s="23"/>
      <c r="O43" s="24" t="s">
        <v>31</v>
      </c>
      <c r="P43" s="23"/>
      <c r="Q43" s="23"/>
      <c r="R43" s="24" t="s">
        <v>31</v>
      </c>
      <c r="S43" s="24" t="s">
        <v>31</v>
      </c>
      <c r="T43" s="24" t="s">
        <v>31</v>
      </c>
      <c r="U43" s="24" t="s">
        <v>31</v>
      </c>
      <c r="V43" s="23"/>
    </row>
    <row r="44" spans="1:22" ht="12" customHeight="1" x14ac:dyDescent="0.4">
      <c r="A44" s="16" t="s">
        <v>28</v>
      </c>
      <c r="B44" s="17">
        <v>5</v>
      </c>
      <c r="C44" s="123" t="s">
        <v>71</v>
      </c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5"/>
    </row>
    <row r="45" spans="1:22" ht="12" customHeight="1" x14ac:dyDescent="0.4">
      <c r="A45" s="21" t="s">
        <v>40</v>
      </c>
      <c r="B45" s="25">
        <v>5.0999999999999996</v>
      </c>
      <c r="C45" s="12" t="s">
        <v>72</v>
      </c>
      <c r="D45" s="116" t="s">
        <v>43</v>
      </c>
      <c r="E45" s="117"/>
      <c r="F45" s="13"/>
      <c r="G45" s="13"/>
      <c r="H45" s="116" t="s">
        <v>31</v>
      </c>
      <c r="I45" s="117"/>
      <c r="J45" s="13"/>
      <c r="K45" s="13"/>
      <c r="L45" s="14" t="s">
        <v>31</v>
      </c>
      <c r="M45" s="13"/>
      <c r="N45" s="13"/>
      <c r="O45" s="14" t="s">
        <v>31</v>
      </c>
      <c r="P45" s="13"/>
      <c r="Q45" s="13"/>
      <c r="R45" s="14" t="s">
        <v>31</v>
      </c>
      <c r="S45" s="14" t="s">
        <v>31</v>
      </c>
      <c r="T45" s="14" t="s">
        <v>31</v>
      </c>
      <c r="U45" s="14" t="s">
        <v>31</v>
      </c>
      <c r="V45" s="13"/>
    </row>
    <row r="46" spans="1:22" ht="12" customHeight="1" x14ac:dyDescent="0.4">
      <c r="A46" s="21" t="s">
        <v>40</v>
      </c>
      <c r="B46" s="25">
        <v>5.2</v>
      </c>
      <c r="C46" s="12" t="s">
        <v>73</v>
      </c>
      <c r="D46" s="116" t="s">
        <v>43</v>
      </c>
      <c r="E46" s="117"/>
      <c r="F46" s="13"/>
      <c r="G46" s="13"/>
      <c r="H46" s="116" t="s">
        <v>31</v>
      </c>
      <c r="I46" s="117"/>
      <c r="J46" s="13"/>
      <c r="K46" s="13"/>
      <c r="L46" s="14" t="s">
        <v>31</v>
      </c>
      <c r="M46" s="13"/>
      <c r="N46" s="13"/>
      <c r="O46" s="14" t="s">
        <v>31</v>
      </c>
      <c r="P46" s="13"/>
      <c r="Q46" s="13"/>
      <c r="R46" s="14" t="s">
        <v>31</v>
      </c>
      <c r="S46" s="14" t="s">
        <v>31</v>
      </c>
      <c r="T46" s="14" t="s">
        <v>31</v>
      </c>
      <c r="U46" s="14" t="s">
        <v>31</v>
      </c>
      <c r="V46" s="13"/>
    </row>
    <row r="47" spans="1:22" ht="13.5" customHeight="1" x14ac:dyDescent="0.4">
      <c r="A47" s="28" t="s">
        <v>40</v>
      </c>
      <c r="B47" s="25">
        <v>5.3</v>
      </c>
      <c r="C47" s="27" t="s">
        <v>74</v>
      </c>
      <c r="D47" s="150" t="s">
        <v>43</v>
      </c>
      <c r="E47" s="151"/>
      <c r="F47" s="29"/>
      <c r="G47" s="29"/>
      <c r="H47" s="152" t="s">
        <v>31</v>
      </c>
      <c r="I47" s="153"/>
      <c r="J47" s="29"/>
      <c r="K47" s="29"/>
      <c r="L47" s="30" t="s">
        <v>31</v>
      </c>
      <c r="M47" s="29"/>
      <c r="N47" s="29"/>
      <c r="O47" s="30" t="s">
        <v>31</v>
      </c>
      <c r="P47" s="29"/>
      <c r="Q47" s="29"/>
      <c r="R47" s="30" t="s">
        <v>31</v>
      </c>
      <c r="S47" s="30" t="s">
        <v>31</v>
      </c>
      <c r="T47" s="30" t="s">
        <v>31</v>
      </c>
      <c r="U47" s="30" t="s">
        <v>31</v>
      </c>
      <c r="V47" s="29"/>
    </row>
    <row r="48" spans="1:22" ht="12" customHeight="1" x14ac:dyDescent="0.4">
      <c r="A48" s="143" t="s">
        <v>75</v>
      </c>
      <c r="B48" s="144"/>
      <c r="C48" s="144"/>
      <c r="D48" s="144"/>
      <c r="E48" s="145"/>
      <c r="F48" s="23"/>
      <c r="G48" s="23"/>
      <c r="H48" s="148" t="s">
        <v>31</v>
      </c>
      <c r="I48" s="149"/>
      <c r="J48" s="23"/>
      <c r="K48" s="23"/>
      <c r="L48" s="24" t="s">
        <v>31</v>
      </c>
      <c r="M48" s="23"/>
      <c r="N48" s="23"/>
      <c r="O48" s="24" t="s">
        <v>31</v>
      </c>
      <c r="P48" s="23"/>
      <c r="Q48" s="23"/>
      <c r="R48" s="24" t="s">
        <v>31</v>
      </c>
      <c r="S48" s="24" t="s">
        <v>31</v>
      </c>
      <c r="T48" s="24" t="s">
        <v>31</v>
      </c>
      <c r="U48" s="24" t="s">
        <v>31</v>
      </c>
      <c r="V48" s="23"/>
    </row>
    <row r="49" spans="1:22" ht="12" customHeight="1" x14ac:dyDescent="0.4">
      <c r="A49" s="31" t="s">
        <v>28</v>
      </c>
      <c r="B49" s="17">
        <v>6</v>
      </c>
      <c r="C49" s="123" t="s">
        <v>76</v>
      </c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5"/>
    </row>
    <row r="50" spans="1:22" ht="12" customHeight="1" x14ac:dyDescent="0.4">
      <c r="A50" s="28" t="s">
        <v>40</v>
      </c>
      <c r="B50" s="25">
        <v>6.1</v>
      </c>
      <c r="C50" s="65" t="s">
        <v>106</v>
      </c>
      <c r="D50" s="154" t="s">
        <v>107</v>
      </c>
      <c r="E50" s="155"/>
      <c r="F50" s="13"/>
      <c r="G50" s="13"/>
      <c r="H50" s="116" t="s">
        <v>31</v>
      </c>
      <c r="I50" s="117"/>
      <c r="J50" s="13"/>
      <c r="K50" s="13"/>
      <c r="L50" s="14" t="s">
        <v>31</v>
      </c>
      <c r="M50" s="47">
        <v>122</v>
      </c>
      <c r="N50" s="61">
        <v>300</v>
      </c>
      <c r="O50" s="59">
        <f>M50*N50</f>
        <v>36600</v>
      </c>
      <c r="P50" s="47">
        <v>122</v>
      </c>
      <c r="Q50" s="61">
        <v>300</v>
      </c>
      <c r="R50" s="59">
        <f>P50*Q50</f>
        <v>36600</v>
      </c>
      <c r="S50" s="59">
        <f t="shared" ref="S50" si="11">H50+O50</f>
        <v>36600</v>
      </c>
      <c r="T50" s="59">
        <f t="shared" ref="T50" si="12">L50+R50</f>
        <v>36600</v>
      </c>
      <c r="U50" s="62">
        <f t="shared" ref="U50" si="13">S50-T50</f>
        <v>0</v>
      </c>
      <c r="V50" s="13"/>
    </row>
    <row r="51" spans="1:22" ht="12" customHeight="1" x14ac:dyDescent="0.4">
      <c r="A51" s="28" t="s">
        <v>40</v>
      </c>
      <c r="B51" s="25">
        <v>6.2</v>
      </c>
      <c r="C51" s="12" t="s">
        <v>77</v>
      </c>
      <c r="D51" s="156" t="s">
        <v>78</v>
      </c>
      <c r="E51" s="155"/>
      <c r="F51" s="13"/>
      <c r="G51" s="13"/>
      <c r="H51" s="116" t="s">
        <v>31</v>
      </c>
      <c r="I51" s="117"/>
      <c r="J51" s="13"/>
      <c r="K51" s="13"/>
      <c r="L51" s="14" t="s">
        <v>31</v>
      </c>
      <c r="M51" s="13"/>
      <c r="N51" s="13"/>
      <c r="O51" s="14" t="s">
        <v>31</v>
      </c>
      <c r="P51" s="13"/>
      <c r="Q51" s="13"/>
      <c r="R51" s="14" t="s">
        <v>31</v>
      </c>
      <c r="S51" s="14" t="s">
        <v>31</v>
      </c>
      <c r="T51" s="14" t="s">
        <v>31</v>
      </c>
      <c r="U51" s="14" t="s">
        <v>31</v>
      </c>
      <c r="V51" s="13"/>
    </row>
    <row r="52" spans="1:22" ht="12" customHeight="1" x14ac:dyDescent="0.4">
      <c r="A52" s="28" t="s">
        <v>40</v>
      </c>
      <c r="B52" s="25">
        <v>6.3</v>
      </c>
      <c r="C52" s="12" t="s">
        <v>77</v>
      </c>
      <c r="D52" s="156" t="s">
        <v>78</v>
      </c>
      <c r="E52" s="155"/>
      <c r="F52" s="13"/>
      <c r="G52" s="13"/>
      <c r="H52" s="116" t="s">
        <v>31</v>
      </c>
      <c r="I52" s="117"/>
      <c r="J52" s="13"/>
      <c r="K52" s="13"/>
      <c r="L52" s="14" t="s">
        <v>31</v>
      </c>
      <c r="M52" s="13"/>
      <c r="N52" s="13"/>
      <c r="O52" s="14" t="s">
        <v>31</v>
      </c>
      <c r="P52" s="13"/>
      <c r="Q52" s="13"/>
      <c r="R52" s="14" t="s">
        <v>31</v>
      </c>
      <c r="S52" s="14" t="s">
        <v>31</v>
      </c>
      <c r="T52" s="14" t="s">
        <v>31</v>
      </c>
      <c r="U52" s="14" t="s">
        <v>31</v>
      </c>
      <c r="V52" s="13"/>
    </row>
    <row r="53" spans="1:22" ht="12" customHeight="1" x14ac:dyDescent="0.4">
      <c r="A53" s="143" t="s">
        <v>79</v>
      </c>
      <c r="B53" s="144"/>
      <c r="C53" s="144"/>
      <c r="D53" s="144"/>
      <c r="E53" s="144"/>
      <c r="F53" s="145"/>
      <c r="G53" s="23"/>
      <c r="H53" s="148" t="s">
        <v>31</v>
      </c>
      <c r="I53" s="149"/>
      <c r="J53" s="23"/>
      <c r="K53" s="23"/>
      <c r="L53" s="24" t="s">
        <v>31</v>
      </c>
      <c r="M53" s="23"/>
      <c r="N53" s="23"/>
      <c r="O53" s="64">
        <f>SUM(O50:O52)</f>
        <v>36600</v>
      </c>
      <c r="P53" s="23"/>
      <c r="Q53" s="23"/>
      <c r="R53" s="64">
        <f>SUM(R50:R52)</f>
        <v>36600</v>
      </c>
      <c r="S53" s="64">
        <f t="shared" ref="S53:U53" si="14">SUM(S50:S52)</f>
        <v>36600</v>
      </c>
      <c r="T53" s="64">
        <f t="shared" si="14"/>
        <v>36600</v>
      </c>
      <c r="U53" s="60">
        <f t="shared" si="14"/>
        <v>0</v>
      </c>
      <c r="V53" s="23"/>
    </row>
    <row r="54" spans="1:22" ht="16.899999999999999" customHeight="1" x14ac:dyDescent="0.4">
      <c r="A54" s="32" t="s">
        <v>28</v>
      </c>
      <c r="B54" s="33">
        <v>7</v>
      </c>
      <c r="C54" s="78" t="s">
        <v>118</v>
      </c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80"/>
    </row>
    <row r="55" spans="1:22" ht="11.85" customHeight="1" x14ac:dyDescent="0.4">
      <c r="A55" s="28" t="s">
        <v>40</v>
      </c>
      <c r="B55" s="25">
        <v>7.1</v>
      </c>
      <c r="C55" s="12" t="s">
        <v>80</v>
      </c>
      <c r="D55" s="156" t="s">
        <v>43</v>
      </c>
      <c r="E55" s="155"/>
      <c r="F55" s="13"/>
      <c r="G55" s="13"/>
      <c r="H55" s="116" t="s">
        <v>31</v>
      </c>
      <c r="I55" s="117"/>
      <c r="J55" s="13"/>
      <c r="K55" s="13"/>
      <c r="L55" s="14" t="s">
        <v>31</v>
      </c>
      <c r="M55" s="47">
        <v>4</v>
      </c>
      <c r="N55" s="61">
        <v>320</v>
      </c>
      <c r="O55" s="59">
        <f>M55*N55</f>
        <v>1280</v>
      </c>
      <c r="P55" s="47">
        <v>4</v>
      </c>
      <c r="Q55" s="61">
        <f>(315.95+312.76+262.76+274.4)*0+(35+40.8+200+250+400+300)/4</f>
        <v>306.45</v>
      </c>
      <c r="R55" s="59">
        <f>P55*Q55</f>
        <v>1225.8</v>
      </c>
      <c r="S55" s="59">
        <f t="shared" ref="S55" si="15">H55+O55</f>
        <v>1280</v>
      </c>
      <c r="T55" s="59">
        <f t="shared" ref="T55" si="16">L55+R55</f>
        <v>1225.8</v>
      </c>
      <c r="U55" s="62">
        <f>S55-T55</f>
        <v>54.200000000000045</v>
      </c>
      <c r="V55" s="13"/>
    </row>
    <row r="56" spans="1:22" ht="12" customHeight="1" x14ac:dyDescent="0.4">
      <c r="A56" s="28" t="s">
        <v>40</v>
      </c>
      <c r="B56" s="25">
        <v>7.2</v>
      </c>
      <c r="C56" s="12" t="s">
        <v>81</v>
      </c>
      <c r="D56" s="156" t="s">
        <v>43</v>
      </c>
      <c r="E56" s="155"/>
      <c r="F56" s="13"/>
      <c r="G56" s="13"/>
      <c r="H56" s="116" t="s">
        <v>31</v>
      </c>
      <c r="I56" s="117"/>
      <c r="J56" s="13"/>
      <c r="K56" s="13"/>
      <c r="L56" s="14" t="s">
        <v>31</v>
      </c>
      <c r="M56" s="13"/>
      <c r="N56" s="13"/>
      <c r="O56" s="14" t="s">
        <v>31</v>
      </c>
      <c r="P56" s="13"/>
      <c r="Q56" s="13"/>
      <c r="R56" s="14" t="s">
        <v>31</v>
      </c>
      <c r="S56" s="14" t="s">
        <v>31</v>
      </c>
      <c r="T56" s="14" t="s">
        <v>31</v>
      </c>
      <c r="U56" s="14" t="s">
        <v>31</v>
      </c>
      <c r="V56" s="13"/>
    </row>
    <row r="57" spans="1:22" ht="13.5" customHeight="1" x14ac:dyDescent="0.4">
      <c r="A57" s="28" t="s">
        <v>40</v>
      </c>
      <c r="B57" s="25">
        <v>7.3</v>
      </c>
      <c r="C57" s="27" t="s">
        <v>82</v>
      </c>
      <c r="D57" s="156" t="s">
        <v>43</v>
      </c>
      <c r="E57" s="155"/>
      <c r="F57" s="13"/>
      <c r="G57" s="13"/>
      <c r="H57" s="116" t="s">
        <v>31</v>
      </c>
      <c r="I57" s="117"/>
      <c r="J57" s="13"/>
      <c r="K57" s="13"/>
      <c r="L57" s="14" t="s">
        <v>31</v>
      </c>
      <c r="M57" s="13"/>
      <c r="N57" s="13"/>
      <c r="O57" s="14" t="s">
        <v>31</v>
      </c>
      <c r="P57" s="13"/>
      <c r="Q57" s="13"/>
      <c r="R57" s="14" t="s">
        <v>31</v>
      </c>
      <c r="S57" s="14" t="s">
        <v>31</v>
      </c>
      <c r="T57" s="14" t="s">
        <v>31</v>
      </c>
      <c r="U57" s="14" t="s">
        <v>31</v>
      </c>
      <c r="V57" s="13"/>
    </row>
    <row r="58" spans="1:22" ht="12" customHeight="1" x14ac:dyDescent="0.4">
      <c r="A58" s="143" t="s">
        <v>83</v>
      </c>
      <c r="B58" s="144"/>
      <c r="C58" s="144"/>
      <c r="D58" s="144"/>
      <c r="E58" s="144"/>
      <c r="F58" s="145"/>
      <c r="G58" s="23"/>
      <c r="H58" s="148" t="s">
        <v>31</v>
      </c>
      <c r="I58" s="149"/>
      <c r="J58" s="23"/>
      <c r="K58" s="23"/>
      <c r="L58" s="24" t="s">
        <v>31</v>
      </c>
      <c r="M58" s="23"/>
      <c r="N58" s="23"/>
      <c r="O58" s="64">
        <f>SUM(O55:O57)</f>
        <v>1280</v>
      </c>
      <c r="P58" s="23"/>
      <c r="Q58" s="23"/>
      <c r="R58" s="64">
        <f>SUM(R55:R57)</f>
        <v>1225.8</v>
      </c>
      <c r="S58" s="64">
        <f t="shared" ref="S58" si="17">SUM(S55:S57)</f>
        <v>1280</v>
      </c>
      <c r="T58" s="64">
        <f t="shared" ref="T58" si="18">SUM(T55:T57)</f>
        <v>1225.8</v>
      </c>
      <c r="U58" s="60">
        <f t="shared" ref="U58" si="19">SUM(U55:U57)</f>
        <v>54.200000000000045</v>
      </c>
      <c r="V58" s="23"/>
    </row>
    <row r="59" spans="1:22" ht="12" customHeight="1" x14ac:dyDescent="0.4">
      <c r="A59" s="31" t="s">
        <v>28</v>
      </c>
      <c r="B59" s="17">
        <v>8</v>
      </c>
      <c r="C59" s="123" t="s">
        <v>84</v>
      </c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5"/>
    </row>
    <row r="60" spans="1:22" ht="12" customHeight="1" x14ac:dyDescent="0.4">
      <c r="A60" s="28" t="s">
        <v>40</v>
      </c>
      <c r="B60" s="25">
        <v>8.1</v>
      </c>
      <c r="C60" s="12" t="s">
        <v>85</v>
      </c>
      <c r="D60" s="132"/>
      <c r="E60" s="133"/>
      <c r="F60" s="13"/>
      <c r="G60" s="13"/>
      <c r="H60" s="116" t="s">
        <v>31</v>
      </c>
      <c r="I60" s="117"/>
      <c r="J60" s="13"/>
      <c r="K60" s="13"/>
      <c r="L60" s="14" t="s">
        <v>31</v>
      </c>
      <c r="M60" s="47">
        <v>4</v>
      </c>
      <c r="N60" s="61">
        <f>0.0075*(2*4800+5000)</f>
        <v>109.5</v>
      </c>
      <c r="O60" s="59">
        <f>M60*N60</f>
        <v>438</v>
      </c>
      <c r="P60" s="13"/>
      <c r="Q60" s="13"/>
      <c r="R60" s="59">
        <v>508.31</v>
      </c>
      <c r="S60" s="59">
        <f t="shared" ref="S60" si="20">H60+O60</f>
        <v>438</v>
      </c>
      <c r="T60" s="59">
        <f>L60+R60</f>
        <v>508.31</v>
      </c>
      <c r="U60" s="62">
        <f t="shared" ref="U60" si="21">S60-T60</f>
        <v>-70.31</v>
      </c>
      <c r="V60" s="13"/>
    </row>
    <row r="61" spans="1:22" ht="12" customHeight="1" x14ac:dyDescent="0.4">
      <c r="A61" s="28" t="s">
        <v>40</v>
      </c>
      <c r="B61" s="25">
        <v>8.1999999999999993</v>
      </c>
      <c r="C61" s="12" t="s">
        <v>86</v>
      </c>
      <c r="D61" s="132"/>
      <c r="E61" s="133"/>
      <c r="F61" s="13"/>
      <c r="G61" s="13"/>
      <c r="H61" s="116" t="s">
        <v>31</v>
      </c>
      <c r="I61" s="117"/>
      <c r="J61" s="13"/>
      <c r="K61" s="13"/>
      <c r="L61" s="14" t="s">
        <v>31</v>
      </c>
      <c r="M61" s="47">
        <v>4</v>
      </c>
      <c r="N61" s="61">
        <f>100+3*4</f>
        <v>112</v>
      </c>
      <c r="O61" s="59">
        <f>M61*N61</f>
        <v>448</v>
      </c>
      <c r="P61" s="13"/>
      <c r="Q61" s="13"/>
      <c r="R61" s="59">
        <f>487.75+9.14</f>
        <v>496.89</v>
      </c>
      <c r="S61" s="59">
        <f t="shared" ref="S61" si="22">H61+O61</f>
        <v>448</v>
      </c>
      <c r="T61" s="59">
        <f t="shared" ref="T61" si="23">L61+R61</f>
        <v>496.89</v>
      </c>
      <c r="U61" s="62">
        <f t="shared" ref="U61" si="24">S61-T61</f>
        <v>-48.889999999999986</v>
      </c>
      <c r="V61" s="13"/>
    </row>
    <row r="62" spans="1:22" ht="12" customHeight="1" x14ac:dyDescent="0.4">
      <c r="A62" s="28" t="s">
        <v>40</v>
      </c>
      <c r="B62" s="25">
        <v>8.3000000000000007</v>
      </c>
      <c r="C62" s="12" t="s">
        <v>87</v>
      </c>
      <c r="D62" s="132"/>
      <c r="E62" s="133"/>
      <c r="F62" s="13"/>
      <c r="G62" s="13"/>
      <c r="H62" s="116" t="s">
        <v>31</v>
      </c>
      <c r="I62" s="117"/>
      <c r="J62" s="13"/>
      <c r="K62" s="13"/>
      <c r="L62" s="14" t="s">
        <v>31</v>
      </c>
      <c r="M62" s="47"/>
      <c r="N62" s="61"/>
      <c r="O62" s="59">
        <v>0</v>
      </c>
      <c r="P62" s="13"/>
      <c r="Q62" s="13"/>
      <c r="R62" s="14" t="s">
        <v>31</v>
      </c>
      <c r="S62" s="14" t="s">
        <v>31</v>
      </c>
      <c r="T62" s="14" t="s">
        <v>31</v>
      </c>
      <c r="U62" s="14" t="s">
        <v>31</v>
      </c>
      <c r="V62" s="13"/>
    </row>
    <row r="63" spans="1:22" ht="12" customHeight="1" x14ac:dyDescent="0.4">
      <c r="A63" s="143" t="s">
        <v>88</v>
      </c>
      <c r="B63" s="144"/>
      <c r="C63" s="145"/>
      <c r="D63" s="146"/>
      <c r="E63" s="147"/>
      <c r="F63" s="23"/>
      <c r="G63" s="23"/>
      <c r="H63" s="148" t="s">
        <v>31</v>
      </c>
      <c r="I63" s="149"/>
      <c r="J63" s="23"/>
      <c r="K63" s="23"/>
      <c r="L63" s="24" t="s">
        <v>31</v>
      </c>
      <c r="M63" s="23"/>
      <c r="N63" s="23"/>
      <c r="O63" s="64">
        <f>SUM(O60:O62)</f>
        <v>886</v>
      </c>
      <c r="P63" s="23"/>
      <c r="Q63" s="23"/>
      <c r="R63" s="64">
        <f>SUM(R60:R62)</f>
        <v>1005.2</v>
      </c>
      <c r="S63" s="64">
        <f t="shared" ref="S63" si="25">SUM(S60:S62)</f>
        <v>886</v>
      </c>
      <c r="T63" s="64">
        <f t="shared" ref="T63" si="26">SUM(T60:T62)</f>
        <v>1005.2</v>
      </c>
      <c r="U63" s="60">
        <f t="shared" ref="U63" si="27">SUM(U60:U62)</f>
        <v>-119.19999999999999</v>
      </c>
      <c r="V63" s="23"/>
    </row>
    <row r="64" spans="1:22" ht="15" customHeight="1" x14ac:dyDescent="0.4">
      <c r="A64" s="31" t="s">
        <v>28</v>
      </c>
      <c r="B64" s="34">
        <v>9</v>
      </c>
      <c r="C64" s="35" t="s">
        <v>89</v>
      </c>
      <c r="D64" s="128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29"/>
    </row>
    <row r="65" spans="1:22" ht="13.5" customHeight="1" x14ac:dyDescent="0.4">
      <c r="A65" s="28" t="s">
        <v>40</v>
      </c>
      <c r="B65" s="36">
        <v>9.1</v>
      </c>
      <c r="C65" s="27" t="s">
        <v>90</v>
      </c>
      <c r="D65" s="132"/>
      <c r="E65" s="133"/>
      <c r="F65" s="134" t="s">
        <v>48</v>
      </c>
      <c r="G65" s="135"/>
      <c r="H65" s="135"/>
      <c r="I65" s="136"/>
      <c r="J65" s="134" t="s">
        <v>48</v>
      </c>
      <c r="K65" s="135"/>
      <c r="L65" s="136"/>
      <c r="M65" s="13"/>
      <c r="N65" s="13"/>
      <c r="O65" s="14" t="s">
        <v>31</v>
      </c>
      <c r="P65" s="13"/>
      <c r="Q65" s="13"/>
      <c r="R65" s="14" t="s">
        <v>31</v>
      </c>
      <c r="S65" s="14" t="s">
        <v>31</v>
      </c>
      <c r="T65" s="14" t="s">
        <v>31</v>
      </c>
      <c r="U65" s="14" t="s">
        <v>31</v>
      </c>
      <c r="V65" s="13"/>
    </row>
    <row r="66" spans="1:22" ht="13.5" customHeight="1" x14ac:dyDescent="0.4">
      <c r="A66" s="28" t="s">
        <v>40</v>
      </c>
      <c r="B66" s="36">
        <v>9.1999999999999993</v>
      </c>
      <c r="C66" s="27" t="s">
        <v>90</v>
      </c>
      <c r="D66" s="132"/>
      <c r="E66" s="133"/>
      <c r="F66" s="140"/>
      <c r="G66" s="141"/>
      <c r="H66" s="141"/>
      <c r="I66" s="142"/>
      <c r="J66" s="140"/>
      <c r="K66" s="141"/>
      <c r="L66" s="142"/>
      <c r="M66" s="13"/>
      <c r="N66" s="13"/>
      <c r="O66" s="14" t="s">
        <v>31</v>
      </c>
      <c r="P66" s="13"/>
      <c r="Q66" s="13"/>
      <c r="R66" s="14" t="s">
        <v>31</v>
      </c>
      <c r="S66" s="14" t="s">
        <v>31</v>
      </c>
      <c r="T66" s="14" t="s">
        <v>31</v>
      </c>
      <c r="U66" s="14" t="s">
        <v>31</v>
      </c>
      <c r="V66" s="13"/>
    </row>
    <row r="67" spans="1:22" ht="12" customHeight="1" x14ac:dyDescent="0.4">
      <c r="A67" s="143" t="s">
        <v>91</v>
      </c>
      <c r="B67" s="144"/>
      <c r="C67" s="144"/>
      <c r="D67" s="144"/>
      <c r="E67" s="144"/>
      <c r="F67" s="145"/>
      <c r="G67" s="23"/>
      <c r="H67" s="148" t="s">
        <v>31</v>
      </c>
      <c r="I67" s="149"/>
      <c r="J67" s="23"/>
      <c r="K67" s="23"/>
      <c r="L67" s="24" t="s">
        <v>31</v>
      </c>
      <c r="M67" s="23"/>
      <c r="N67" s="23"/>
      <c r="O67" s="24" t="s">
        <v>31</v>
      </c>
      <c r="P67" s="23"/>
      <c r="Q67" s="23"/>
      <c r="R67" s="24" t="s">
        <v>31</v>
      </c>
      <c r="S67" s="24" t="s">
        <v>31</v>
      </c>
      <c r="T67" s="24" t="s">
        <v>31</v>
      </c>
      <c r="U67" s="24" t="s">
        <v>31</v>
      </c>
      <c r="V67" s="23"/>
    </row>
    <row r="68" spans="1:22" ht="15" customHeight="1" x14ac:dyDescent="0.4">
      <c r="A68" s="31" t="s">
        <v>28</v>
      </c>
      <c r="B68" s="34">
        <v>10</v>
      </c>
      <c r="C68" s="37" t="s">
        <v>92</v>
      </c>
      <c r="D68" s="128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29"/>
    </row>
    <row r="69" spans="1:22" ht="16.350000000000001" customHeight="1" x14ac:dyDescent="0.4">
      <c r="A69" s="28" t="s">
        <v>40</v>
      </c>
      <c r="B69" s="36">
        <v>10.1</v>
      </c>
      <c r="C69" s="38" t="s">
        <v>93</v>
      </c>
      <c r="D69" s="132"/>
      <c r="E69" s="133"/>
      <c r="F69" s="158" t="s">
        <v>48</v>
      </c>
      <c r="G69" s="159"/>
      <c r="H69" s="159"/>
      <c r="I69" s="160"/>
      <c r="J69" s="158" t="s">
        <v>48</v>
      </c>
      <c r="K69" s="159"/>
      <c r="L69" s="160"/>
      <c r="M69" s="47">
        <v>1</v>
      </c>
      <c r="N69" s="61">
        <v>4900</v>
      </c>
      <c r="O69" s="66">
        <f>M69*N69</f>
        <v>4900</v>
      </c>
      <c r="P69" s="47">
        <v>1</v>
      </c>
      <c r="Q69" s="61">
        <v>4900</v>
      </c>
      <c r="R69" s="66">
        <f>P69*Q69</f>
        <v>4900</v>
      </c>
      <c r="S69" s="59">
        <f t="shared" ref="S69" si="28">H69+O69</f>
        <v>4900</v>
      </c>
      <c r="T69" s="59">
        <f t="shared" ref="T69" si="29">L69+R69</f>
        <v>4900</v>
      </c>
      <c r="U69" s="62">
        <f t="shared" ref="U69" si="30">S69-T69</f>
        <v>0</v>
      </c>
      <c r="V69" s="13"/>
    </row>
    <row r="70" spans="1:22" ht="12" customHeight="1" x14ac:dyDescent="0.4">
      <c r="A70" s="143" t="s">
        <v>94</v>
      </c>
      <c r="B70" s="144"/>
      <c r="C70" s="145"/>
      <c r="D70" s="146"/>
      <c r="E70" s="147"/>
      <c r="F70" s="23"/>
      <c r="G70" s="23"/>
      <c r="H70" s="148" t="s">
        <v>31</v>
      </c>
      <c r="I70" s="149"/>
      <c r="J70" s="23"/>
      <c r="K70" s="23"/>
      <c r="L70" s="24" t="s">
        <v>31</v>
      </c>
      <c r="M70" s="23"/>
      <c r="N70" s="23"/>
      <c r="O70" s="64">
        <f>SUM(O69)</f>
        <v>4900</v>
      </c>
      <c r="P70" s="23"/>
      <c r="Q70" s="23"/>
      <c r="R70" s="64">
        <f>SUM(R69)</f>
        <v>4900</v>
      </c>
      <c r="S70" s="64">
        <f t="shared" ref="S70" si="31">SUM(S67:S69)</f>
        <v>4900</v>
      </c>
      <c r="T70" s="64">
        <f t="shared" ref="T70" si="32">SUM(T67:T69)</f>
        <v>4900</v>
      </c>
      <c r="U70" s="60">
        <f t="shared" ref="U70" si="33">SUM(U67:U69)</f>
        <v>0</v>
      </c>
      <c r="V70" s="23"/>
    </row>
    <row r="71" spans="1:22" ht="8.25" customHeight="1" x14ac:dyDescent="0.4">
      <c r="A71" s="118" t="s">
        <v>95</v>
      </c>
      <c r="B71" s="119"/>
      <c r="C71" s="120"/>
      <c r="D71" s="112"/>
      <c r="E71" s="113"/>
      <c r="F71" s="9"/>
      <c r="G71" s="9"/>
      <c r="H71" s="121" t="s">
        <v>33</v>
      </c>
      <c r="I71" s="122"/>
      <c r="J71" s="9"/>
      <c r="K71" s="9"/>
      <c r="L71" s="15" t="s">
        <v>33</v>
      </c>
      <c r="M71" s="9"/>
      <c r="N71" s="9"/>
      <c r="O71" s="67">
        <f>O70+O63+O58+O53+O32+O28</f>
        <v>114914</v>
      </c>
      <c r="P71" s="9"/>
      <c r="Q71" s="9"/>
      <c r="R71" s="67">
        <f>R70+R63+R58+R53+R32+R28</f>
        <v>114979</v>
      </c>
      <c r="S71" s="67">
        <f>S70+S63+S58+S53+S32+S28</f>
        <v>114914</v>
      </c>
      <c r="T71" s="67">
        <f>T70+T63+T58+T53+T32+T28</f>
        <v>114979</v>
      </c>
      <c r="U71" s="67">
        <f>S71-T71</f>
        <v>-65</v>
      </c>
      <c r="V71" s="9"/>
    </row>
    <row r="72" spans="1:22" ht="6.4" customHeight="1" x14ac:dyDescent="0.4">
      <c r="A72" s="165"/>
      <c r="B72" s="166"/>
      <c r="C72" s="166"/>
      <c r="D72" s="166"/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7"/>
    </row>
    <row r="73" spans="1:22" ht="8.25" customHeight="1" x14ac:dyDescent="0.4">
      <c r="A73" s="168" t="s">
        <v>96</v>
      </c>
      <c r="B73" s="169"/>
      <c r="C73" s="170"/>
      <c r="D73" s="112"/>
      <c r="E73" s="113"/>
      <c r="F73" s="9"/>
      <c r="G73" s="9"/>
      <c r="H73" s="171" t="s">
        <v>39</v>
      </c>
      <c r="I73" s="172"/>
      <c r="J73" s="9"/>
      <c r="K73" s="9"/>
      <c r="L73" s="39" t="s">
        <v>39</v>
      </c>
      <c r="M73" s="9"/>
      <c r="N73" s="9"/>
      <c r="O73" s="67">
        <f>O71</f>
        <v>114914</v>
      </c>
      <c r="P73" s="67">
        <f t="shared" ref="P73:U73" si="34">P71</f>
        <v>0</v>
      </c>
      <c r="Q73" s="67">
        <f t="shared" si="34"/>
        <v>0</v>
      </c>
      <c r="R73" s="67">
        <f t="shared" si="34"/>
        <v>114979</v>
      </c>
      <c r="S73" s="67">
        <f t="shared" si="34"/>
        <v>114914</v>
      </c>
      <c r="T73" s="67">
        <f t="shared" si="34"/>
        <v>114979</v>
      </c>
      <c r="U73" s="67">
        <f t="shared" si="34"/>
        <v>-65</v>
      </c>
      <c r="V73" s="9"/>
    </row>
    <row r="75" spans="1:22" x14ac:dyDescent="0.4">
      <c r="K75" s="40"/>
      <c r="L75" s="41"/>
      <c r="M75" s="42"/>
      <c r="N75" s="43"/>
    </row>
    <row r="76" spans="1:22" ht="25.9" customHeight="1" x14ac:dyDescent="0.35">
      <c r="E76" s="164" t="s">
        <v>108</v>
      </c>
      <c r="F76" s="164"/>
      <c r="G76" s="161" t="s">
        <v>109</v>
      </c>
      <c r="H76" s="161"/>
      <c r="I76" s="161"/>
      <c r="J76" s="71"/>
      <c r="K76" s="70"/>
      <c r="L76" s="72"/>
      <c r="M76" s="163" t="s">
        <v>110</v>
      </c>
      <c r="N76" s="163"/>
      <c r="O76" s="163"/>
    </row>
    <row r="77" spans="1:22" ht="14.25" customHeight="1" x14ac:dyDescent="0.45">
      <c r="E77" s="73"/>
      <c r="F77" s="73"/>
      <c r="G77" s="81" t="s">
        <v>111</v>
      </c>
      <c r="H77" s="70"/>
      <c r="I77" s="162" t="s">
        <v>112</v>
      </c>
      <c r="J77" s="162"/>
      <c r="K77" s="162"/>
      <c r="L77" s="74"/>
      <c r="M77" s="75" t="s">
        <v>113</v>
      </c>
      <c r="N77" s="70"/>
      <c r="O77" s="70"/>
    </row>
    <row r="81" spans="3:14" x14ac:dyDescent="0.4">
      <c r="C81" s="77" t="s">
        <v>114</v>
      </c>
      <c r="D81" s="76" t="s">
        <v>115</v>
      </c>
      <c r="K81" s="76" t="s">
        <v>116</v>
      </c>
      <c r="N81" s="76" t="s">
        <v>117</v>
      </c>
    </row>
  </sheetData>
  <mergeCells count="152">
    <mergeCell ref="A67:F67"/>
    <mergeCell ref="H67:I67"/>
    <mergeCell ref="D68:V68"/>
    <mergeCell ref="D69:E69"/>
    <mergeCell ref="F69:I69"/>
    <mergeCell ref="J69:L69"/>
    <mergeCell ref="G76:I76"/>
    <mergeCell ref="I77:K77"/>
    <mergeCell ref="M76:O76"/>
    <mergeCell ref="E76:F76"/>
    <mergeCell ref="A70:C70"/>
    <mergeCell ref="D70:E70"/>
    <mergeCell ref="H70:I70"/>
    <mergeCell ref="A71:C71"/>
    <mergeCell ref="D71:E71"/>
    <mergeCell ref="H71:I71"/>
    <mergeCell ref="A72:V72"/>
    <mergeCell ref="A73:C73"/>
    <mergeCell ref="D73:E73"/>
    <mergeCell ref="H73:I73"/>
    <mergeCell ref="D61:E61"/>
    <mergeCell ref="H61:I61"/>
    <mergeCell ref="D62:E62"/>
    <mergeCell ref="H62:I62"/>
    <mergeCell ref="A63:C63"/>
    <mergeCell ref="D63:E63"/>
    <mergeCell ref="H63:I63"/>
    <mergeCell ref="D64:V64"/>
    <mergeCell ref="D65:E65"/>
    <mergeCell ref="F65:I66"/>
    <mergeCell ref="J65:L66"/>
    <mergeCell ref="D66:E66"/>
    <mergeCell ref="D56:E56"/>
    <mergeCell ref="H56:I56"/>
    <mergeCell ref="D57:E57"/>
    <mergeCell ref="H57:I57"/>
    <mergeCell ref="A58:F58"/>
    <mergeCell ref="H58:I58"/>
    <mergeCell ref="C59:V59"/>
    <mergeCell ref="D60:E60"/>
    <mergeCell ref="H60:I60"/>
    <mergeCell ref="D50:E50"/>
    <mergeCell ref="H50:I50"/>
    <mergeCell ref="D51:E51"/>
    <mergeCell ref="H51:I51"/>
    <mergeCell ref="D52:E52"/>
    <mergeCell ref="H52:I52"/>
    <mergeCell ref="A53:F53"/>
    <mergeCell ref="H53:I53"/>
    <mergeCell ref="D55:E55"/>
    <mergeCell ref="H55:I55"/>
    <mergeCell ref="D45:E45"/>
    <mergeCell ref="H45:I45"/>
    <mergeCell ref="D46:E46"/>
    <mergeCell ref="H46:I46"/>
    <mergeCell ref="D47:E47"/>
    <mergeCell ref="H47:I47"/>
    <mergeCell ref="A48:E48"/>
    <mergeCell ref="H48:I48"/>
    <mergeCell ref="C49:V49"/>
    <mergeCell ref="D40:E40"/>
    <mergeCell ref="H40:I40"/>
    <mergeCell ref="D41:E41"/>
    <mergeCell ref="H41:I41"/>
    <mergeCell ref="D42:E42"/>
    <mergeCell ref="H42:I42"/>
    <mergeCell ref="A43:G43"/>
    <mergeCell ref="H43:I43"/>
    <mergeCell ref="C44:V44"/>
    <mergeCell ref="D35:E35"/>
    <mergeCell ref="H35:I35"/>
    <mergeCell ref="D36:E36"/>
    <mergeCell ref="H36:I36"/>
    <mergeCell ref="A37:C37"/>
    <mergeCell ref="D37:E37"/>
    <mergeCell ref="H37:I37"/>
    <mergeCell ref="C38:V38"/>
    <mergeCell ref="D39:E39"/>
    <mergeCell ref="H39:I39"/>
    <mergeCell ref="C29:V29"/>
    <mergeCell ref="D30:E30"/>
    <mergeCell ref="H30:I30"/>
    <mergeCell ref="D31:E31"/>
    <mergeCell ref="H31:I31"/>
    <mergeCell ref="A32:E32"/>
    <mergeCell ref="H32:I32"/>
    <mergeCell ref="C33:V33"/>
    <mergeCell ref="D34:E34"/>
    <mergeCell ref="H34:I34"/>
    <mergeCell ref="P24:Q24"/>
    <mergeCell ref="D25:E25"/>
    <mergeCell ref="F25:I27"/>
    <mergeCell ref="J25:L27"/>
    <mergeCell ref="D26:E26"/>
    <mergeCell ref="D27:E27"/>
    <mergeCell ref="A28:C28"/>
    <mergeCell ref="D28:E28"/>
    <mergeCell ref="H28:I28"/>
    <mergeCell ref="D21:E21"/>
    <mergeCell ref="F21:I23"/>
    <mergeCell ref="J21:L23"/>
    <mergeCell ref="D22:E22"/>
    <mergeCell ref="D23:E23"/>
    <mergeCell ref="C24:G24"/>
    <mergeCell ref="H24:I24"/>
    <mergeCell ref="J24:K24"/>
    <mergeCell ref="M24:N24"/>
    <mergeCell ref="D18:E18"/>
    <mergeCell ref="H18:I18"/>
    <mergeCell ref="D19:E19"/>
    <mergeCell ref="H19:I19"/>
    <mergeCell ref="C20:G20"/>
    <mergeCell ref="H20:I20"/>
    <mergeCell ref="J20:K20"/>
    <mergeCell ref="M20:N20"/>
    <mergeCell ref="P20:Q20"/>
    <mergeCell ref="D14:E14"/>
    <mergeCell ref="H14:I14"/>
    <mergeCell ref="C15:V15"/>
    <mergeCell ref="C16:G16"/>
    <mergeCell ref="H16:I16"/>
    <mergeCell ref="J16:K16"/>
    <mergeCell ref="M16:N16"/>
    <mergeCell ref="P16:Q16"/>
    <mergeCell ref="D17:E17"/>
    <mergeCell ref="H17:I17"/>
    <mergeCell ref="D9:E9"/>
    <mergeCell ref="H9:I9"/>
    <mergeCell ref="D10:E10"/>
    <mergeCell ref="H10:I10"/>
    <mergeCell ref="D11:E11"/>
    <mergeCell ref="H11:I11"/>
    <mergeCell ref="A12:C12"/>
    <mergeCell ref="D12:E12"/>
    <mergeCell ref="H12:I12"/>
    <mergeCell ref="A1:D1"/>
    <mergeCell ref="A2:D2"/>
    <mergeCell ref="A3:D3"/>
    <mergeCell ref="A4:H4"/>
    <mergeCell ref="A5:H5"/>
    <mergeCell ref="A6:W6"/>
    <mergeCell ref="A7:A8"/>
    <mergeCell ref="B7:B8"/>
    <mergeCell ref="C7:C8"/>
    <mergeCell ref="D7:E8"/>
    <mergeCell ref="F7:I7"/>
    <mergeCell ref="J7:L7"/>
    <mergeCell ref="M7:O7"/>
    <mergeCell ref="P7:R7"/>
    <mergeCell ref="S7:U7"/>
    <mergeCell ref="V7:V8"/>
    <mergeCell ref="H8:I8"/>
  </mergeCells>
  <pageMargins left="0.7" right="0.7" top="0.75" bottom="0.75" header="0.3" footer="0.3"/>
  <pageSetup paperSize="9" scale="94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zoomScale="160" zoomScaleNormal="160" workbookViewId="0">
      <selection activeCell="B11" sqref="B11"/>
    </sheetView>
  </sheetViews>
  <sheetFormatPr defaultRowHeight="13.15" x14ac:dyDescent="0.4"/>
  <cols>
    <col min="1" max="1" width="11.5" customWidth="1"/>
    <col min="2" max="2" width="20.140625" customWidth="1"/>
    <col min="3" max="3" width="30.640625" customWidth="1"/>
    <col min="4" max="4" width="130" customWidth="1"/>
  </cols>
  <sheetData>
    <row r="1" spans="1:4" ht="15" customHeight="1" x14ac:dyDescent="0.4">
      <c r="A1" s="40" t="s">
        <v>97</v>
      </c>
      <c r="B1" s="41" t="s">
        <v>98</v>
      </c>
      <c r="C1" s="42" t="s">
        <v>99</v>
      </c>
      <c r="D1" s="43" t="s">
        <v>100</v>
      </c>
    </row>
    <row r="2" spans="1:4" ht="9" customHeight="1" x14ac:dyDescent="0.4">
      <c r="A2" s="173" t="s">
        <v>101</v>
      </c>
      <c r="B2" s="173"/>
      <c r="C2" s="173"/>
      <c r="D2" s="173"/>
    </row>
    <row r="3" spans="1:4" ht="1.1499999999999999" customHeight="1" x14ac:dyDescent="0.4"/>
    <row r="4" spans="1:4" ht="1.1499999999999999" customHeight="1" x14ac:dyDescent="0.4"/>
    <row r="5" spans="1:4" ht="1.1499999999999999" customHeight="1" x14ac:dyDescent="0.4"/>
    <row r="6" spans="1:4" ht="1.1499999999999999" customHeight="1" x14ac:dyDescent="0.4"/>
    <row r="7" spans="1:4" ht="1.1499999999999999" customHeight="1" x14ac:dyDescent="0.4"/>
  </sheetData>
  <mergeCells count="1">
    <mergeCell ref="A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Ляпины</cp:lastModifiedBy>
  <cp:lastPrinted>2021-01-19T11:21:50Z</cp:lastPrinted>
  <dcterms:created xsi:type="dcterms:W3CDTF">2021-01-07T05:55:30Z</dcterms:created>
  <dcterms:modified xsi:type="dcterms:W3CDTF">2021-01-19T11:22:02Z</dcterms:modified>
</cp:coreProperties>
</file>