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80"/>
  </bookViews>
  <sheets>
    <sheet name="Звіт" sheetId="1" r:id="rId1"/>
    <sheet name="Реєстр" sheetId="2" r:id="rId2"/>
    <sheet name="Sheet1" sheetId="3" r:id="rId3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F76" i="2" l="1"/>
  <c r="D76" i="2"/>
  <c r="I76" i="2"/>
  <c r="P83" i="1"/>
  <c r="I29" i="2"/>
  <c r="F29" i="2"/>
  <c r="R30" i="1" l="1"/>
  <c r="Q30" i="1"/>
  <c r="R74" i="1"/>
  <c r="Q74" i="1"/>
  <c r="S87" i="1" l="1"/>
  <c r="S88" i="1"/>
  <c r="S89" i="1"/>
  <c r="S90" i="1"/>
  <c r="S91" i="1"/>
  <c r="S92" i="1"/>
  <c r="S93" i="1"/>
  <c r="S94" i="1"/>
  <c r="S95" i="1"/>
  <c r="R87" i="1"/>
  <c r="R88" i="1"/>
  <c r="R89" i="1"/>
  <c r="R90" i="1"/>
  <c r="R91" i="1"/>
  <c r="R92" i="1"/>
  <c r="R93" i="1"/>
  <c r="R94" i="1"/>
  <c r="R95" i="1"/>
  <c r="Q87" i="1"/>
  <c r="Q88" i="1"/>
  <c r="Q89" i="1"/>
  <c r="Q90" i="1"/>
  <c r="Q91" i="1"/>
  <c r="Q92" i="1"/>
  <c r="Q93" i="1"/>
  <c r="Q94" i="1"/>
  <c r="Q95" i="1"/>
  <c r="S34" i="1"/>
  <c r="S35" i="1"/>
  <c r="S36" i="1"/>
  <c r="S37" i="1"/>
  <c r="R34" i="1"/>
  <c r="R35" i="1"/>
  <c r="R36" i="1"/>
  <c r="R37" i="1"/>
  <c r="Q34" i="1"/>
  <c r="Q35" i="1"/>
  <c r="Q36" i="1"/>
  <c r="Q37" i="1"/>
  <c r="P33" i="1"/>
  <c r="P34" i="1"/>
  <c r="P35" i="1"/>
  <c r="P36" i="1"/>
  <c r="P37" i="1"/>
  <c r="Q67" i="1"/>
  <c r="Q68" i="1"/>
  <c r="Q69" i="1"/>
  <c r="Q70" i="1"/>
  <c r="Q71" i="1"/>
  <c r="Q72" i="1"/>
  <c r="Q73" i="1"/>
  <c r="P67" i="1"/>
  <c r="R67" i="1" s="1"/>
  <c r="S67" i="1" s="1"/>
  <c r="P68" i="1"/>
  <c r="R68" i="1" s="1"/>
  <c r="S68" i="1" s="1"/>
  <c r="P69" i="1"/>
  <c r="R69" i="1" s="1"/>
  <c r="S69" i="1" s="1"/>
  <c r="P70" i="1"/>
  <c r="P71" i="1"/>
  <c r="R71" i="1" s="1"/>
  <c r="S71" i="1" s="1"/>
  <c r="P72" i="1"/>
  <c r="R72" i="1" s="1"/>
  <c r="S72" i="1" s="1"/>
  <c r="P73" i="1"/>
  <c r="R73" i="1" s="1"/>
  <c r="S73" i="1" s="1"/>
  <c r="P91" i="1"/>
  <c r="P92" i="1"/>
  <c r="P93" i="1"/>
  <c r="P94" i="1"/>
  <c r="P95" i="1"/>
  <c r="P96" i="1"/>
  <c r="R96" i="1" s="1"/>
  <c r="P87" i="1"/>
  <c r="P88" i="1"/>
  <c r="P89" i="1"/>
  <c r="P90" i="1"/>
  <c r="M74" i="1"/>
  <c r="M87" i="1"/>
  <c r="M88" i="1"/>
  <c r="M89" i="1"/>
  <c r="M90" i="1"/>
  <c r="M91" i="1"/>
  <c r="M92" i="1"/>
  <c r="M93" i="1"/>
  <c r="M94" i="1"/>
  <c r="M95" i="1"/>
  <c r="M96" i="1"/>
  <c r="Q96" i="1" s="1"/>
  <c r="M67" i="1"/>
  <c r="M68" i="1"/>
  <c r="M69" i="1"/>
  <c r="M70" i="1"/>
  <c r="M71" i="1"/>
  <c r="M72" i="1"/>
  <c r="M73" i="1"/>
  <c r="M34" i="1"/>
  <c r="M35" i="1"/>
  <c r="M36" i="1"/>
  <c r="M37" i="1"/>
  <c r="J100" i="1"/>
  <c r="G100" i="1"/>
  <c r="P99" i="1"/>
  <c r="P100" i="1" s="1"/>
  <c r="M99" i="1"/>
  <c r="Q99" i="1" s="1"/>
  <c r="J97" i="1"/>
  <c r="G97" i="1"/>
  <c r="P86" i="1"/>
  <c r="P97" i="1" s="1"/>
  <c r="M86" i="1"/>
  <c r="M83" i="1"/>
  <c r="J83" i="1"/>
  <c r="R83" i="1" s="1"/>
  <c r="G83" i="1"/>
  <c r="Q83" i="1" s="1"/>
  <c r="P82" i="1"/>
  <c r="M82" i="1"/>
  <c r="J82" i="1"/>
  <c r="G82" i="1"/>
  <c r="Q82" i="1" s="1"/>
  <c r="P81" i="1"/>
  <c r="P84" i="1" s="1"/>
  <c r="M81" i="1"/>
  <c r="J81" i="1"/>
  <c r="R81" i="1" s="1"/>
  <c r="G81" i="1"/>
  <c r="P78" i="1"/>
  <c r="M78" i="1"/>
  <c r="J78" i="1"/>
  <c r="R78" i="1" s="1"/>
  <c r="G78" i="1"/>
  <c r="Q78" i="1" s="1"/>
  <c r="P77" i="1"/>
  <c r="M77" i="1"/>
  <c r="J77" i="1"/>
  <c r="G77" i="1"/>
  <c r="Q77" i="1" s="1"/>
  <c r="P76" i="1"/>
  <c r="M76" i="1"/>
  <c r="J76" i="1"/>
  <c r="R76" i="1" s="1"/>
  <c r="G76" i="1"/>
  <c r="P66" i="1"/>
  <c r="M66" i="1"/>
  <c r="J66" i="1"/>
  <c r="R66" i="1" s="1"/>
  <c r="G66" i="1"/>
  <c r="Q66" i="1" s="1"/>
  <c r="P65" i="1"/>
  <c r="M65" i="1"/>
  <c r="J65" i="1"/>
  <c r="G65" i="1"/>
  <c r="Q65" i="1" s="1"/>
  <c r="P64" i="1"/>
  <c r="M64" i="1"/>
  <c r="J64" i="1"/>
  <c r="G64" i="1"/>
  <c r="P61" i="1"/>
  <c r="M61" i="1"/>
  <c r="J61" i="1"/>
  <c r="R61" i="1" s="1"/>
  <c r="G61" i="1"/>
  <c r="Q61" i="1" s="1"/>
  <c r="P60" i="1"/>
  <c r="M60" i="1"/>
  <c r="J60" i="1"/>
  <c r="G60" i="1"/>
  <c r="Q60" i="1" s="1"/>
  <c r="P59" i="1"/>
  <c r="P62" i="1" s="1"/>
  <c r="M59" i="1"/>
  <c r="J59" i="1"/>
  <c r="R59" i="1" s="1"/>
  <c r="G59" i="1"/>
  <c r="P56" i="1"/>
  <c r="M56" i="1"/>
  <c r="J56" i="1"/>
  <c r="R56" i="1" s="1"/>
  <c r="G56" i="1"/>
  <c r="Q56" i="1" s="1"/>
  <c r="P55" i="1"/>
  <c r="M55" i="1"/>
  <c r="J55" i="1"/>
  <c r="R55" i="1" s="1"/>
  <c r="G55" i="1"/>
  <c r="Q55" i="1" s="1"/>
  <c r="P54" i="1"/>
  <c r="M54" i="1"/>
  <c r="J54" i="1"/>
  <c r="R54" i="1" s="1"/>
  <c r="G54" i="1"/>
  <c r="Q54" i="1" s="1"/>
  <c r="P53" i="1"/>
  <c r="M53" i="1"/>
  <c r="J53" i="1"/>
  <c r="G53" i="1"/>
  <c r="P50" i="1"/>
  <c r="M50" i="1"/>
  <c r="J50" i="1"/>
  <c r="R50" i="1" s="1"/>
  <c r="G50" i="1"/>
  <c r="Q50" i="1" s="1"/>
  <c r="P49" i="1"/>
  <c r="M49" i="1"/>
  <c r="J49" i="1"/>
  <c r="R49" i="1" s="1"/>
  <c r="G49" i="1"/>
  <c r="P48" i="1"/>
  <c r="P51" i="1" s="1"/>
  <c r="M48" i="1"/>
  <c r="J48" i="1"/>
  <c r="J51" i="1" s="1"/>
  <c r="G48" i="1"/>
  <c r="Q48" i="1" s="1"/>
  <c r="P45" i="1"/>
  <c r="M45" i="1"/>
  <c r="J45" i="1"/>
  <c r="R45" i="1" s="1"/>
  <c r="G45" i="1"/>
  <c r="Q45" i="1" s="1"/>
  <c r="P44" i="1"/>
  <c r="P46" i="1" s="1"/>
  <c r="M44" i="1"/>
  <c r="M46" i="1" s="1"/>
  <c r="J44" i="1"/>
  <c r="J46" i="1" s="1"/>
  <c r="G44" i="1"/>
  <c r="G46" i="1" s="1"/>
  <c r="P41" i="1"/>
  <c r="R41" i="1" s="1"/>
  <c r="M41" i="1"/>
  <c r="Q41" i="1" s="1"/>
  <c r="P40" i="1"/>
  <c r="R40" i="1" s="1"/>
  <c r="M40" i="1"/>
  <c r="Q40" i="1" s="1"/>
  <c r="P39" i="1"/>
  <c r="R39" i="1" s="1"/>
  <c r="M39" i="1"/>
  <c r="R33" i="1"/>
  <c r="M33" i="1"/>
  <c r="Q33" i="1" s="1"/>
  <c r="P32" i="1"/>
  <c r="R32" i="1" s="1"/>
  <c r="M32" i="1"/>
  <c r="Q32" i="1" s="1"/>
  <c r="P31" i="1"/>
  <c r="M31" i="1"/>
  <c r="Q31" i="1" s="1"/>
  <c r="P29" i="1"/>
  <c r="M29" i="1"/>
  <c r="J29" i="1"/>
  <c r="R29" i="1" s="1"/>
  <c r="G29" i="1"/>
  <c r="Q29" i="1" s="1"/>
  <c r="P28" i="1"/>
  <c r="M28" i="1"/>
  <c r="J28" i="1"/>
  <c r="R28" i="1" s="1"/>
  <c r="G28" i="1"/>
  <c r="Q28" i="1" s="1"/>
  <c r="P27" i="1"/>
  <c r="P26" i="1" s="1"/>
  <c r="M27" i="1"/>
  <c r="M26" i="1" s="1"/>
  <c r="J27" i="1"/>
  <c r="J26" i="1" s="1"/>
  <c r="J42" i="1" s="1"/>
  <c r="G27" i="1"/>
  <c r="Q27" i="1" s="1"/>
  <c r="P22" i="1"/>
  <c r="M22" i="1"/>
  <c r="J22" i="1"/>
  <c r="G22" i="1"/>
  <c r="R21" i="1"/>
  <c r="R22" i="1" s="1"/>
  <c r="Q21" i="1"/>
  <c r="Q22" i="1" s="1"/>
  <c r="P30" i="1" l="1"/>
  <c r="P42" i="1" s="1"/>
  <c r="P74" i="1"/>
  <c r="R70" i="1"/>
  <c r="S70" i="1" s="1"/>
  <c r="M97" i="1"/>
  <c r="P38" i="1"/>
  <c r="R64" i="1"/>
  <c r="P79" i="1"/>
  <c r="S41" i="1"/>
  <c r="S45" i="1"/>
  <c r="S61" i="1"/>
  <c r="S66" i="1"/>
  <c r="S78" i="1"/>
  <c r="S83" i="1"/>
  <c r="R99" i="1"/>
  <c r="R100" i="1" s="1"/>
  <c r="S33" i="1"/>
  <c r="R38" i="1"/>
  <c r="S54" i="1"/>
  <c r="S55" i="1"/>
  <c r="M30" i="1"/>
  <c r="G26" i="1"/>
  <c r="G42" i="1" s="1"/>
  <c r="J62" i="1"/>
  <c r="J74" i="1"/>
  <c r="J79" i="1"/>
  <c r="J84" i="1"/>
  <c r="M38" i="1"/>
  <c r="S40" i="1"/>
  <c r="G51" i="1"/>
  <c r="M51" i="1"/>
  <c r="S50" i="1"/>
  <c r="J57" i="1"/>
  <c r="P57" i="1"/>
  <c r="S56" i="1"/>
  <c r="G62" i="1"/>
  <c r="M62" i="1"/>
  <c r="R60" i="1"/>
  <c r="R62" i="1" s="1"/>
  <c r="G74" i="1"/>
  <c r="R65" i="1"/>
  <c r="G79" i="1"/>
  <c r="M79" i="1"/>
  <c r="R77" i="1"/>
  <c r="R79" i="1" s="1"/>
  <c r="G84" i="1"/>
  <c r="M84" i="1"/>
  <c r="R82" i="1"/>
  <c r="R84" i="1" s="1"/>
  <c r="S96" i="1"/>
  <c r="M100" i="1"/>
  <c r="S28" i="1"/>
  <c r="S29" i="1"/>
  <c r="M42" i="1"/>
  <c r="Q26" i="1"/>
  <c r="S32" i="1"/>
  <c r="S21" i="1"/>
  <c r="S22" i="1" s="1"/>
  <c r="R27" i="1"/>
  <c r="R26" i="1" s="1"/>
  <c r="R31" i="1"/>
  <c r="Q39" i="1"/>
  <c r="Q44" i="1"/>
  <c r="Q49" i="1"/>
  <c r="S49" i="1" s="1"/>
  <c r="Q59" i="1"/>
  <c r="Q64" i="1"/>
  <c r="Q76" i="1"/>
  <c r="Q81" i="1"/>
  <c r="Q86" i="1"/>
  <c r="Q100" i="1"/>
  <c r="R48" i="1"/>
  <c r="R51" i="1" s="1"/>
  <c r="G57" i="1"/>
  <c r="M57" i="1"/>
  <c r="R53" i="1"/>
  <c r="R57" i="1" s="1"/>
  <c r="R44" i="1"/>
  <c r="R46" i="1" s="1"/>
  <c r="Q53" i="1"/>
  <c r="R86" i="1"/>
  <c r="R97" i="1" s="1"/>
  <c r="J101" i="1" l="1"/>
  <c r="J103" i="1" s="1"/>
  <c r="S82" i="1"/>
  <c r="S77" i="1"/>
  <c r="S99" i="1"/>
  <c r="S100" i="1" s="1"/>
  <c r="Q51" i="1"/>
  <c r="S48" i="1"/>
  <c r="S51" i="1" s="1"/>
  <c r="S65" i="1"/>
  <c r="S60" i="1"/>
  <c r="G101" i="1"/>
  <c r="G103" i="1" s="1"/>
  <c r="P101" i="1"/>
  <c r="P103" i="1" s="1"/>
  <c r="S27" i="1"/>
  <c r="S26" i="1" s="1"/>
  <c r="M101" i="1"/>
  <c r="M103" i="1" s="1"/>
  <c r="S86" i="1"/>
  <c r="S97" i="1" s="1"/>
  <c r="Q97" i="1"/>
  <c r="Q79" i="1"/>
  <c r="S76" i="1"/>
  <c r="Q62" i="1"/>
  <c r="S59" i="1"/>
  <c r="S62" i="1" s="1"/>
  <c r="Q46" i="1"/>
  <c r="S44" i="1"/>
  <c r="S46" i="1" s="1"/>
  <c r="S31" i="1"/>
  <c r="S30" i="1" s="1"/>
  <c r="Q57" i="1"/>
  <c r="S53" i="1"/>
  <c r="S57" i="1" s="1"/>
  <c r="Q84" i="1"/>
  <c r="S81" i="1"/>
  <c r="S64" i="1"/>
  <c r="S74" i="1" s="1"/>
  <c r="Q38" i="1"/>
  <c r="Q42" i="1" s="1"/>
  <c r="S39" i="1"/>
  <c r="S38" i="1" s="1"/>
  <c r="R42" i="1"/>
  <c r="R101" i="1" s="1"/>
  <c r="R103" i="1" s="1"/>
  <c r="S84" i="1" l="1"/>
  <c r="S79" i="1"/>
  <c r="Q101" i="1"/>
  <c r="Q103" i="1" s="1"/>
  <c r="S42" i="1"/>
  <c r="S101" i="1" l="1"/>
  <c r="S103" i="1" s="1"/>
</calcChain>
</file>

<file path=xl/sharedStrings.xml><?xml version="1.0" encoding="utf-8"?>
<sst xmlns="http://schemas.openxmlformats.org/spreadsheetml/2006/main" count="500" uniqueCount="312">
  <si>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</si>
  <si>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</si>
  <si>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</si>
  <si>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</si>
  <si>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</si>
  <si>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</si>
  <si>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</si>
  <si>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</si>
  <si>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</si>
  <si>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</si>
  <si>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</si>
  <si>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</si>
  <si>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</si>
  <si>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</si>
  <si>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</si>
  <si>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</si>
  <si>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</si>
  <si>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</si>
  <si>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</si>
  <si>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</si>
  <si>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</si>
  <si>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</si>
  <si>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</si>
  <si>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</si>
  <si>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</si>
  <si>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</si>
  <si>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</si>
  <si>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</si>
  <si>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</si>
  <si>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</si>
  <si>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</si>
  <si>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</si>
  <si>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</si>
  <si>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</si>
  <si>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</si>
  <si>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</si>
  <si>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</si>
  <si>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</si>
  <si>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</si>
  <si>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</si>
  <si>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</si>
  <si>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</si>
  <si>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</si>
  <si>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</si>
  <si>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</si>
  <si>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</si>
  <si>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</si>
  <si>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</si>
  <si>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</si>
  <si>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</si>
  <si>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</si>
  <si>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</si>
  <si>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</si>
  <si>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</si>
  <si>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</si>
  <si>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</si>
  <si>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</si>
  <si>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</si>
  <si>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</si>
  <si>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</si>
  <si>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</si>
  <si>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</si>
  <si>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</si>
  <si>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</si>
  <si>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</si>
  <si>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</si>
  <si>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</si>
  <si>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</si>
  <si>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</si>
  <si>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</si>
  <si>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</si>
  <si>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</si>
  <si>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</si>
  <si>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</si>
  <si>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</si>
  <si>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</si>
  <si>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</si>
  <si>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</si>
  <si>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</si>
  <si>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</si>
  <si>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</si>
  <si>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</si>
  <si>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</si>
  <si>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</si>
  <si>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</si>
  <si>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</si>
  <si>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</si>
  <si>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</si>
  <si>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</si>
  <si>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</si>
  <si>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</si>
  <si>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</si>
  <si>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</si>
  <si>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</si>
  <si>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</si>
  <si>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</si>
  <si>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</si>
  <si>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</si>
  <si>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</si>
  <si>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</si>
  <si>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</si>
  <si>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</si>
  <si>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</si>
  <si>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</si>
  <si>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</si>
  <si>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</si>
  <si>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</si>
  <si>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</si>
  <si>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</si>
  <si>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</si>
  <si>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</si>
  <si>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</si>
  <si>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</si>
  <si>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</si>
  <si>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</si>
  <si>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</si>
  <si>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</si>
  <si>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</si>
  <si>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</si>
  <si>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</si>
  <si>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</si>
  <si>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</si>
  <si>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</si>
  <si>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</si>
  <si>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</si>
  <si>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</si>
  <si>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</si>
  <si>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</si>
  <si>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</si>
  <si>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</si>
  <si>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</si>
  <si>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</si>
  <si>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</si>
  <si>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</si>
  <si>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</si>
  <si>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</si>
  <si>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</si>
  <si>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</si>
  <si>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</si>
  <si>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</si>
  <si>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</si>
  <si>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</si>
  <si>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</si>
  <si>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</si>
  <si>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Соломончук Володимир Михайлович, директор</t>
  </si>
  <si>
    <t>Палієнко Ольга Петрівна, ведення бухгалтерського обліку підприємства</t>
  </si>
  <si>
    <t>1.2.4</t>
  </si>
  <si>
    <t>1.2.5</t>
  </si>
  <si>
    <t>1.2.6</t>
  </si>
  <si>
    <t>1.2.7</t>
  </si>
  <si>
    <t>Андріяш Інна Михайлівна, хормейстер і солістка-вокалістка</t>
  </si>
  <si>
    <t>Місько Софія Валеріївна, оригінальний жанр і солістка-вокалістка</t>
  </si>
  <si>
    <t>Соломончук Володимир Михайлович, керівник дитячої школи-студії при Ансамблі і ансамблю гітаристів ДШС</t>
  </si>
  <si>
    <t>м.Київ, вул.Грушевського, 4-А. 30 кв.м.</t>
  </si>
  <si>
    <t>Оренда транспорту (Тойота, Ранер, легковий універсал-В, двигун 3.4 бензин, 1998).</t>
  </si>
  <si>
    <t>Підсилювальна апаратура (Підсилювач, дві колонки, 5-6 мікрофонів)</t>
  </si>
  <si>
    <t>6.4</t>
  </si>
  <si>
    <t>6.5</t>
  </si>
  <si>
    <t>6.6</t>
  </si>
  <si>
    <t>6.7</t>
  </si>
  <si>
    <t>6.8</t>
  </si>
  <si>
    <t>6.9</t>
  </si>
  <si>
    <t>6.10</t>
  </si>
  <si>
    <t>Магнітола Panasonic RX-D55EE-K</t>
  </si>
  <si>
    <t>Настільна лампа NTL-10 silver/gray</t>
  </si>
  <si>
    <t>Гітара YAMAHA C40</t>
  </si>
  <si>
    <t>Футляр для гітари GATOR GWE-CLASSIC</t>
  </si>
  <si>
    <t>Метроном WITTNER 824</t>
  </si>
  <si>
    <t>Камертон стрій Ля (А) PLANET</t>
  </si>
  <si>
    <t>Струни для гітари YAMAHA NS110 CLASSIC GUITAR</t>
  </si>
  <si>
    <t>Батарея для ноутбука DELL XPS M1530</t>
  </si>
  <si>
    <t>Друкарський папір А-4</t>
  </si>
  <si>
    <t>Канцелярські матеріали (олівці, авторучки, гумки і т. І.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</si>
  <si>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</si>
  <si>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</si>
  <si>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</si>
  <si>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</si>
  <si>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</si>
  <si>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</si>
  <si>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</si>
  <si>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</si>
  <si>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</si>
  <si>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шт.</t>
  </si>
  <si>
    <t>год</t>
  </si>
  <si>
    <t>Звукозапис ансамблю 10 пісень (тривалість 20-30 хвилин)</t>
  </si>
  <si>
    <t>Відеозйомка колективу із монтажем (музичний фільм, тривалість 20-30 хв.)</t>
  </si>
  <si>
    <t>Звукозапис литячого ансамблю гітаристів 11 творів (тривалість 20-30 хв.)</t>
  </si>
  <si>
    <t>Відеозйомка дитячого колективу із монтажем (музичний фільм, тривалість 20-30 хв.)</t>
  </si>
  <si>
    <t>Перезапис аудіо-відео матеріалу у цифровий формат з монтажем</t>
  </si>
  <si>
    <t>Рекламна продукція (Концертна афіша Ансамблю "Джерело" А3)</t>
  </si>
  <si>
    <t>Рекламна продукція (Концертна афіша Дитячого ансамблю гітаристів "ОКТАВА" А4)</t>
  </si>
  <si>
    <t>Нотна збірка для ансамблю гітаристів "Щедрик" (друк)</t>
  </si>
  <si>
    <t>Палітурні роботи нотних збірок</t>
  </si>
  <si>
    <t>Ремонт гітари</t>
  </si>
  <si>
    <t>Ремонт контрабасу</t>
  </si>
  <si>
    <t>Сніжко Олександр Миколайович, надання послуги інструменталіста-вокаліста</t>
  </si>
  <si>
    <t>Додаток № __4___</t>
  </si>
  <si>
    <t>№ 3INST51-23775 від "02" листопада 2020 року</t>
  </si>
  <si>
    <t>Повна назва організації Грантоотримувача:Приватне підприємство «Ансамбль народної пісні «ДЖЕРЕЛО»</t>
  </si>
  <si>
    <t>1/1.1/1.1.1.</t>
  </si>
  <si>
    <t>Оплата праці штатних працівників</t>
  </si>
  <si>
    <t>1/1.2./1.2.1.</t>
  </si>
  <si>
    <t xml:space="preserve">Оплата праці за договором ЦПХ </t>
  </si>
  <si>
    <t>Палієнко Ольга Петрівна, ведення бухгалтерського обліку підприємства (ІПН 2435812923)</t>
  </si>
  <si>
    <t>Цивільно-правовий договір №250920/1 від 25.09.2020р.</t>
  </si>
  <si>
    <t>Акт від 07.12.2020р., Акт від 23.12.2020р., Акт від 31.12.2020р.</t>
  </si>
  <si>
    <t>1/1.2./1.2.2.</t>
  </si>
  <si>
    <t>Сніжко Олександр Миколайович, надання послуги інструменталіста-вокаліста (ІПН 2051216854)</t>
  </si>
  <si>
    <t>Цивільно-правовий договір №250920/2 від 25.09.2020р.</t>
  </si>
  <si>
    <t>Акт від 09.12.2020р., Акт від 21.12.2020р., Акт від 31.12.2020р.</t>
  </si>
  <si>
    <t>Крисько Віктор Васильович, послуги інструменталіста-вокаліста (ІПН 2177707033)</t>
  </si>
  <si>
    <t>Цивільно-правовий договір №250920/4 від 25.09.2020р.</t>
  </si>
  <si>
    <t>Акт від 14.12.2020р., Акт від 18.12.2020р., Акт від 31.12.2020р.</t>
  </si>
  <si>
    <t>Шаменко Валентин Володимирович, надання послуги інструменталіста-вокаліста (ІПН 2539403971)</t>
  </si>
  <si>
    <t>Цивільно-правовий договір №250920/3 від 25.09.2020р.</t>
  </si>
  <si>
    <t>Акт від 11.12.2020р., Акт від 14.12.2020р., Акт від 31.12.2020р.</t>
  </si>
  <si>
    <t>1/1.2./1.2.3.</t>
  </si>
  <si>
    <t>Андріяш Інна Михайлівна, хормейстер і солістка-вокалістка (ІПН 2495016847)</t>
  </si>
  <si>
    <t>Цивільно-правовий договір №250920/5 від 25.09.2020р.</t>
  </si>
  <si>
    <t>Акт від 04.12.2020р., Акт від 10.12.2020р., Акт від 31.12.2020р.</t>
  </si>
  <si>
    <t>1/1.2./1.2.4.</t>
  </si>
  <si>
    <t>Місько Софія Валеріївна, оригінальний жанр і солістка-вокалістка (ІПН 3786511668)</t>
  </si>
  <si>
    <t>Цивільно-правовий договір №250920/6 від 25.09.2020р.</t>
  </si>
  <si>
    <t>Акт від 08.12.2020р., Акт від 28.12.2020р., Акт від 31.12.2020р.</t>
  </si>
  <si>
    <t>1/1.2./1.2.6.</t>
  </si>
  <si>
    <t>Соломончук Володимир Михайлович, керівник дитячої школи-студії при Ансамблі і ансамблю гітаристів ДШС (ІПН 1973010197)</t>
  </si>
  <si>
    <t>Цивільно-правовий договір №250920/7 від 25.09.2020р.</t>
  </si>
  <si>
    <t>Акт від 07.12.2020р., Акт від 21.12.2020р., Акт від 31.12.2020р.</t>
  </si>
  <si>
    <t>2/2.1</t>
  </si>
  <si>
    <t>2/2.2</t>
  </si>
  <si>
    <t>3/3.1</t>
  </si>
  <si>
    <t>Оренда приміщення м.Київ, вул.Грушевського, 4-А. 30 кв.м.</t>
  </si>
  <si>
    <t>ТОВ "ВІП БІЛДІНГ ТРЕЙД" (Код ЄДРПОУ 41694281)</t>
  </si>
  <si>
    <t>4.4.</t>
  </si>
  <si>
    <t>Експлуатаційні витрати на утримання приміщень та комунальні послуги, Експлуатаційні витрати (обслуговування пожежної сигналізації, охоронні послуги, послуги прибирання тощо) (3 місяці)</t>
  </si>
  <si>
    <t>5.1.</t>
  </si>
  <si>
    <t>Оренда вантажного транспорту з водієм</t>
  </si>
  <si>
    <t>ФОП Польський Д.А. (Код ЄДРПОУ 3195323812)</t>
  </si>
  <si>
    <t>Договір оренди транспортного засобу з водієм №10920 від 28.09.2020р.</t>
  </si>
  <si>
    <t>Акт від 31.12.2020р., Акт від 13.12.2020р., Акт від 07.12.2020р.</t>
  </si>
  <si>
    <t>5.2.</t>
  </si>
  <si>
    <t xml:space="preserve">Оренда підсилювальної апаратури </t>
  </si>
  <si>
    <t>ФОП Данилейко Д.В. (Код ЄДРПОУ 3109903035)</t>
  </si>
  <si>
    <t>6/6.1.</t>
  </si>
  <si>
    <t>ФОП Баришніков С.Ю. (Код ЄДРПОУ 3147321936)</t>
  </si>
  <si>
    <t>Договір купівлі-продажу №3/16/11 від 16.11.2020р.</t>
  </si>
  <si>
    <t>Видаткова накладна №26 від 31.12.2020р.</t>
  </si>
  <si>
    <t>6/6.2.</t>
  </si>
  <si>
    <t>ФОП Карий Р.І. (Код ЄДРПОУ 3114522295)</t>
  </si>
  <si>
    <t>Договір купівлі-продажу №4/23/12 від 23.12.2020р.</t>
  </si>
  <si>
    <t>Видаткова накладна №25 від 31.12.2020р.</t>
  </si>
  <si>
    <t>6/6.3.</t>
  </si>
  <si>
    <t>6/6.4.</t>
  </si>
  <si>
    <t>Футляр для гітари GATOR GWE-CLASSIC (2шт.)</t>
  </si>
  <si>
    <t>6/6.5.</t>
  </si>
  <si>
    <t>6/6.6.</t>
  </si>
  <si>
    <t>6/6.7.</t>
  </si>
  <si>
    <t>гітара YAMAHA NS110 CLASSIC GUITAR</t>
  </si>
  <si>
    <t>6/6.8.</t>
  </si>
  <si>
    <t>6/6.9.</t>
  </si>
  <si>
    <t>Друкарський папір А-4 (5шт.)</t>
  </si>
  <si>
    <t>6/6.10</t>
  </si>
  <si>
    <t>7/7.3</t>
  </si>
  <si>
    <t>ФОП Бойчук С.О. (Код ЄДРПОУ 3439307728)</t>
  </si>
  <si>
    <t>Договір про надання послуг №1/18/12 від 18.12.2020р.</t>
  </si>
  <si>
    <t>Акт від 18.12.2020р.</t>
  </si>
  <si>
    <t>9/9.1.</t>
  </si>
  <si>
    <t>Договір про надання послуг №21122020 від 21.12.2020р.</t>
  </si>
  <si>
    <t>Акт від 30.12.2020р.</t>
  </si>
  <si>
    <t>9/9.2.</t>
  </si>
  <si>
    <t>Договір про надання послуг №250920/SV від 25.09.2020р.</t>
  </si>
  <si>
    <t>9/9.3.</t>
  </si>
  <si>
    <t>9/9.4.</t>
  </si>
  <si>
    <t>9/9.5.</t>
  </si>
  <si>
    <t xml:space="preserve">9/9.6. -9.11 </t>
  </si>
  <si>
    <t>Рекламна продукція (Концертна афіша Ансамблю "Джерело" А3)(Концертна афіша Дитячого ансамблю гітаристів "ОКТАВА" А4)</t>
  </si>
  <si>
    <t>ТОВ "Видавничій дім "АртЕк" (код ЄДРПОУ 39328872)</t>
  </si>
  <si>
    <t>Договір №16/12/20/1 від 16 грудня 2020р.</t>
  </si>
  <si>
    <t>Акт від 22.12.2020р.</t>
  </si>
  <si>
    <t>10/10.1</t>
  </si>
  <si>
    <t>ТОВ "Аудит-Ейд" (35196526)</t>
  </si>
  <si>
    <t>Договір про виконання завдання з надання впевненості №3011-20 від 30.11.2020р.</t>
  </si>
  <si>
    <t>Акт №ОУ-0000081 від 31.12.2020р.</t>
  </si>
  <si>
    <t>Платіжне доручення №4 від 30.12.2020р.</t>
  </si>
  <si>
    <t xml:space="preserve">АТ "Ощадбанк" (Код ЄДРПОУ 09322277) </t>
  </si>
  <si>
    <t>Договір банківського обслуговування №333836311180712165124 від 12.07.2018р.</t>
  </si>
  <si>
    <t>Банківська виписка з 25.09.2020р. По 31.12.2020р.</t>
  </si>
  <si>
    <t>Утримано банком згідно діючих тарифів</t>
  </si>
  <si>
    <t>8/8.2</t>
  </si>
  <si>
    <t>8/8.3</t>
  </si>
  <si>
    <t>Договір оренди обладнання №29092020 від 29.09.2020р.Акт приймання-передачі обладнання від 01.10.2020р.</t>
  </si>
  <si>
    <t>Акт приймання-передачі послуг оренди від 30.10.2020р. , Акт від 30.11.2020р., Акт від 31.12.2020р.</t>
  </si>
  <si>
    <t>Договір суборенди №2/10/20 від 01.10.2020р.Акт приймання-передачі нежитлових приміщень від 1.10.2020р.</t>
  </si>
  <si>
    <t>Акт надання послуг №87-1 від 31.10.2020р., Акт надання послуг №122-1 від 30.11.2020р., Акт надання послуг №154 від 31.12.2020р.</t>
  </si>
  <si>
    <t>Соціальні внески з оплати праці (нарахування ЄСВ).За договорами ЦПХ</t>
  </si>
  <si>
    <t>Нарахування згідно чинного законодавства України</t>
  </si>
  <si>
    <t>Звідний для відрахувань у Фонди з винагороди по ЦПХ за грудень 2020р.</t>
  </si>
  <si>
    <t>Звідний для відрахувань у Фонди за вересень 2020р.,жовтень 2020р., листопад 2020р.,грудень 2020р.</t>
  </si>
  <si>
    <t>Платіжне доручення №2 від 30.12.2020р.(Перерахування ВЗ 1,5%)</t>
  </si>
  <si>
    <t>Платіжне доручення №1 від 30.12.2020р.( Перерахування ПДФО 18%)</t>
  </si>
  <si>
    <t>1/1.2./1.2.7.</t>
  </si>
  <si>
    <t>1/1.2./1.2.5.</t>
  </si>
  <si>
    <t>Рогоза Ігор Васильович (замінено на Шаменко Валентин Володимирович), надання послуги інструменталіста-вокаліста</t>
  </si>
  <si>
    <t>Голуб Валерій Володимирович (замінено на Крисько Віктор Васильович), надання послуги інструменталіста-вокаліста</t>
  </si>
  <si>
    <t>"31" грудня 2020 року</t>
  </si>
  <si>
    <t>за проектомінституційної підтримки за Договором про надання гранту інституційної підтримки №3INST51-23775 від "02" листопада 2020 року</t>
  </si>
  <si>
    <t>Штатний працівник</t>
  </si>
  <si>
    <t>Розрахунково-платіжна відомість № НЗП-000009 за вересень 2020р.,Розрахунково-платіжна відомість № НЗП-000010 за жовтень 2020р.,Розрахунково-платіжна відомість № НЗП-000011 за листопад 2020р.,Розрахунково-платіжна відомість № НЗП-000012 за грудень 2020р.</t>
  </si>
  <si>
    <t>у період з 01 вересня 2020 року по 31 грудня 2020 року</t>
  </si>
  <si>
    <t>Соломончук В.М.(ІПН 1973010197)</t>
  </si>
  <si>
    <t>87г</t>
  </si>
  <si>
    <t>нрп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</si>
</sst>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3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166" fontId="6" fillId="6" borderId="59" xfId="0" applyNumberFormat="1" applyFont="1" applyFill="1" applyBorder="1" applyAlignment="1">
      <alignment vertical="center"/>
    </xf>
    <xf numFmtId="49" fontId="4" fillId="6" borderId="16" xfId="0" applyNumberFormat="1" applyFont="1" applyFill="1" applyBorder="1" applyAlignment="1">
      <alignment horizontal="center" vertical="center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166" fontId="4" fillId="5" borderId="66" xfId="0" applyNumberFormat="1" applyFont="1" applyFill="1" applyBorder="1" applyAlignment="1">
      <alignment vertical="center" wrapText="1"/>
    </xf>
    <xf numFmtId="0" fontId="4" fillId="5" borderId="68" xfId="0" applyFont="1" applyFill="1" applyBorder="1" applyAlignment="1">
      <alignment vertical="center" wrapText="1"/>
    </xf>
    <xf numFmtId="166" fontId="4" fillId="5" borderId="56" xfId="0" applyNumberFormat="1" applyFont="1" applyFill="1" applyBorder="1" applyAlignment="1">
      <alignment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0" fontId="4" fillId="5" borderId="58" xfId="0" applyFont="1" applyFill="1" applyBorder="1" applyAlignment="1">
      <alignment vertical="center" wrapText="1"/>
    </xf>
    <xf numFmtId="4" fontId="5" fillId="0" borderId="84" xfId="0" applyNumberFormat="1" applyFont="1" applyBorder="1" applyAlignment="1">
      <alignment horizontal="right" vertical="top" wrapText="1"/>
    </xf>
    <xf numFmtId="166" fontId="4" fillId="6" borderId="8" xfId="0" applyNumberFormat="1" applyFont="1" applyFill="1" applyBorder="1" applyAlignment="1">
      <alignment vertical="center"/>
    </xf>
    <xf numFmtId="4" fontId="5" fillId="6" borderId="34" xfId="0" applyNumberFormat="1" applyFont="1" applyFill="1" applyBorder="1" applyAlignment="1">
      <alignment horizontal="right" vertical="center" wrapText="1"/>
    </xf>
    <xf numFmtId="0" fontId="5" fillId="6" borderId="58" xfId="0" applyFont="1" applyFill="1" applyBorder="1" applyAlignment="1">
      <alignment vertical="center" wrapText="1"/>
    </xf>
    <xf numFmtId="49" fontId="4" fillId="5" borderId="66" xfId="0" applyNumberFormat="1" applyFont="1" applyFill="1" applyBorder="1" applyAlignment="1">
      <alignment horizontal="center" vertical="center" wrapText="1"/>
    </xf>
    <xf numFmtId="4" fontId="4" fillId="5" borderId="88" xfId="0" applyNumberFormat="1" applyFont="1" applyFill="1" applyBorder="1" applyAlignment="1">
      <alignment horizontal="right" vertical="center" wrapText="1"/>
    </xf>
    <xf numFmtId="4" fontId="4" fillId="5" borderId="90" xfId="0" applyNumberFormat="1" applyFont="1" applyFill="1" applyBorder="1" applyAlignment="1">
      <alignment horizontal="right" vertical="center" wrapText="1"/>
    </xf>
    <xf numFmtId="0" fontId="4" fillId="5" borderId="91" xfId="0" applyFont="1" applyFill="1" applyBorder="1" applyAlignment="1">
      <alignment vertical="center" wrapText="1"/>
    </xf>
    <xf numFmtId="166" fontId="4" fillId="0" borderId="81" xfId="0" applyNumberFormat="1" applyFont="1" applyBorder="1" applyAlignment="1">
      <alignment vertical="top" wrapText="1"/>
    </xf>
    <xf numFmtId="166" fontId="4" fillId="0" borderId="93" xfId="0" applyNumberFormat="1" applyFont="1" applyBorder="1" applyAlignment="1">
      <alignment vertical="top" wrapText="1"/>
    </xf>
    <xf numFmtId="166" fontId="4" fillId="0" borderId="94" xfId="0" applyNumberFormat="1" applyFont="1" applyBorder="1" applyAlignment="1">
      <alignment vertical="top" wrapText="1"/>
    </xf>
    <xf numFmtId="49" fontId="4" fillId="0" borderId="96" xfId="0" applyNumberFormat="1" applyFont="1" applyBorder="1" applyAlignment="1">
      <alignment horizontal="center" vertical="top" wrapText="1"/>
    </xf>
    <xf numFmtId="49" fontId="4" fillId="0" borderId="94" xfId="0" applyNumberFormat="1" applyFont="1" applyBorder="1" applyAlignment="1">
      <alignment horizontal="center" vertical="top" wrapText="1"/>
    </xf>
    <xf numFmtId="49" fontId="4" fillId="0" borderId="97" xfId="0" applyNumberFormat="1" applyFont="1" applyBorder="1" applyAlignment="1">
      <alignment horizontal="center" vertical="top" wrapText="1"/>
    </xf>
    <xf numFmtId="4" fontId="5" fillId="0" borderId="102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107" xfId="0" applyNumberFormat="1" applyFont="1" applyBorder="1" applyAlignment="1">
      <alignment horizontal="right" vertical="top" wrapText="1"/>
    </xf>
    <xf numFmtId="4" fontId="5" fillId="0" borderId="100" xfId="0" applyNumberFormat="1" applyFont="1" applyBorder="1" applyAlignment="1">
      <alignment horizontal="right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105" xfId="0" applyNumberFormat="1" applyFont="1" applyBorder="1" applyAlignment="1">
      <alignment horizontal="right" vertical="top" wrapText="1"/>
    </xf>
    <xf numFmtId="4" fontId="5" fillId="0" borderId="106" xfId="0" applyNumberFormat="1" applyFont="1" applyBorder="1" applyAlignment="1">
      <alignment horizontal="right" vertical="top" wrapText="1"/>
    </xf>
    <xf numFmtId="0" fontId="5" fillId="0" borderId="96" xfId="0" applyFont="1" applyBorder="1" applyAlignment="1">
      <alignment vertical="top" wrapText="1"/>
    </xf>
    <xf numFmtId="0" fontId="5" fillId="0" borderId="94" xfId="0" applyFont="1" applyBorder="1" applyAlignment="1">
      <alignment vertical="top" wrapText="1"/>
    </xf>
    <xf numFmtId="0" fontId="5" fillId="0" borderId="97" xfId="0" applyFont="1" applyBorder="1" applyAlignment="1">
      <alignment vertical="top" wrapText="1"/>
    </xf>
    <xf numFmtId="4" fontId="4" fillId="5" borderId="67" xfId="0" applyNumberFormat="1" applyFont="1" applyFill="1" applyBorder="1" applyAlignment="1">
      <alignment horizontal="right" vertical="center" wrapText="1"/>
    </xf>
    <xf numFmtId="4" fontId="5" fillId="0" borderId="81" xfId="0" applyNumberFormat="1" applyFont="1" applyBorder="1" applyAlignment="1">
      <alignment horizontal="right" vertical="top" wrapText="1"/>
    </xf>
    <xf numFmtId="4" fontId="5" fillId="0" borderId="82" xfId="0" applyNumberFormat="1" applyFont="1" applyBorder="1" applyAlignment="1">
      <alignment horizontal="right" vertical="top" wrapText="1"/>
    </xf>
    <xf numFmtId="4" fontId="5" fillId="0" borderId="94" xfId="0" applyNumberFormat="1" applyFont="1" applyBorder="1" applyAlignment="1">
      <alignment horizontal="right" vertical="top" wrapText="1"/>
    </xf>
    <xf numFmtId="4" fontId="5" fillId="0" borderId="83" xfId="0" applyNumberFormat="1" applyFont="1" applyBorder="1" applyAlignment="1">
      <alignment horizontal="right" vertical="top" wrapText="1"/>
    </xf>
    <xf numFmtId="0" fontId="5" fillId="0" borderId="81" xfId="0" applyFont="1" applyBorder="1" applyAlignment="1">
      <alignment vertical="top" wrapText="1"/>
    </xf>
    <xf numFmtId="0" fontId="5" fillId="0" borderId="82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9" fontId="4" fillId="5" borderId="56" xfId="0" applyNumberFormat="1" applyFont="1" applyFill="1" applyBorder="1" applyAlignment="1">
      <alignment horizontal="center" vertical="center" wrapText="1"/>
    </xf>
    <xf numFmtId="49" fontId="13" fillId="5" borderId="36" xfId="0" applyNumberFormat="1" applyFont="1" applyFill="1" applyBorder="1" applyAlignment="1">
      <alignment horizontal="center" wrapText="1"/>
    </xf>
    <xf numFmtId="49" fontId="13" fillId="0" borderId="96" xfId="0" applyNumberFormat="1" applyFont="1" applyBorder="1" applyAlignment="1">
      <alignment horizontal="center" vertical="top" wrapText="1"/>
    </xf>
    <xf numFmtId="49" fontId="13" fillId="0" borderId="94" xfId="0" applyNumberFormat="1" applyFont="1" applyBorder="1" applyAlignment="1">
      <alignment horizontal="center" vertical="top" wrapText="1"/>
    </xf>
    <xf numFmtId="49" fontId="13" fillId="0" borderId="127" xfId="0" applyNumberFormat="1" applyFont="1" applyBorder="1" applyAlignment="1">
      <alignment horizontal="center" vertical="top" wrapText="1"/>
    </xf>
    <xf numFmtId="49" fontId="13" fillId="0" borderId="97" xfId="0" applyNumberFormat="1" applyFont="1" applyBorder="1" applyAlignment="1">
      <alignment horizontal="center" vertical="top" wrapText="1"/>
    </xf>
    <xf numFmtId="49" fontId="4" fillId="0" borderId="81" xfId="0" applyNumberFormat="1" applyFont="1" applyBorder="1" applyAlignment="1">
      <alignment horizontal="center" vertical="top" wrapText="1"/>
    </xf>
    <xf numFmtId="49" fontId="4" fillId="0" borderId="93" xfId="0" applyNumberFormat="1" applyFont="1" applyBorder="1" applyAlignment="1">
      <alignment horizontal="center" vertical="top" wrapText="1"/>
    </xf>
    <xf numFmtId="166" fontId="4" fillId="0" borderId="97" xfId="0" applyNumberFormat="1" applyFont="1" applyBorder="1" applyAlignment="1">
      <alignment vertical="top" wrapText="1"/>
    </xf>
    <xf numFmtId="166" fontId="5" fillId="0" borderId="94" xfId="0" applyNumberFormat="1" applyFont="1" applyFill="1" applyBorder="1" applyAlignment="1">
      <alignment vertical="top" wrapText="1"/>
    </xf>
    <xf numFmtId="4" fontId="5" fillId="0" borderId="104" xfId="0" applyNumberFormat="1" applyFont="1" applyFill="1" applyBorder="1" applyAlignment="1">
      <alignment horizontal="right" vertical="top" wrapText="1"/>
    </xf>
    <xf numFmtId="49" fontId="22" fillId="0" borderId="25" xfId="0" applyNumberFormat="1" applyFont="1" applyFill="1" applyBorder="1" applyAlignment="1">
      <alignment horizontal="right" wrapText="1"/>
    </xf>
    <xf numFmtId="167" fontId="21" fillId="0" borderId="62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/>
    <xf numFmtId="0" fontId="0" fillId="0" borderId="25" xfId="0" applyFont="1" applyFill="1" applyBorder="1" applyAlignment="1">
      <alignment wrapText="1"/>
    </xf>
    <xf numFmtId="167" fontId="21" fillId="0" borderId="62" xfId="0" applyNumberFormat="1" applyFont="1" applyFill="1" applyBorder="1" applyAlignment="1">
      <alignment vertical="top" wrapText="1"/>
    </xf>
    <xf numFmtId="0" fontId="22" fillId="0" borderId="25" xfId="0" applyFont="1" applyFill="1" applyBorder="1" applyAlignment="1">
      <alignment wrapText="1"/>
    </xf>
    <xf numFmtId="4" fontId="5" fillId="0" borderId="46" xfId="0" applyNumberFormat="1" applyFont="1" applyFill="1" applyBorder="1" applyAlignment="1">
      <alignment horizontal="right" vertical="top" wrapText="1"/>
    </xf>
    <xf numFmtId="167" fontId="21" fillId="0" borderId="64" xfId="0" applyNumberFormat="1" applyFont="1" applyFill="1" applyBorder="1" applyAlignment="1">
      <alignment horizontal="left" vertical="top" wrapText="1"/>
    </xf>
    <xf numFmtId="167" fontId="21" fillId="0" borderId="62" xfId="0" applyNumberFormat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/>
    </xf>
    <xf numFmtId="0" fontId="0" fillId="0" borderId="0" xfId="0" applyFont="1" applyFill="1"/>
    <xf numFmtId="0" fontId="26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wrapText="1"/>
    </xf>
    <xf numFmtId="0" fontId="29" fillId="0" borderId="0" xfId="0" applyFont="1" applyFill="1"/>
    <xf numFmtId="0" fontId="0" fillId="0" borderId="0" xfId="0" applyFont="1" applyFill="1" applyAlignment="1"/>
    <xf numFmtId="166" fontId="5" fillId="0" borderId="43" xfId="0" applyNumberFormat="1" applyFont="1" applyFill="1" applyBorder="1" applyAlignment="1">
      <alignment vertical="top" wrapText="1"/>
    </xf>
    <xf numFmtId="166" fontId="5" fillId="0" borderId="42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166" fontId="5" fillId="0" borderId="50" xfId="0" applyNumberFormat="1" applyFont="1" applyFill="1" applyBorder="1" applyAlignment="1">
      <alignment vertical="top" wrapText="1"/>
    </xf>
    <xf numFmtId="166" fontId="5" fillId="0" borderId="51" xfId="0" applyNumberFormat="1" applyFont="1" applyFill="1" applyBorder="1" applyAlignment="1">
      <alignment horizontal="center" vertical="top" wrapText="1"/>
    </xf>
    <xf numFmtId="3" fontId="5" fillId="0" borderId="52" xfId="0" applyNumberFormat="1" applyFont="1" applyFill="1" applyBorder="1" applyAlignment="1">
      <alignment horizontal="center" vertical="top" wrapText="1"/>
    </xf>
    <xf numFmtId="4" fontId="5" fillId="0" borderId="53" xfId="0" applyNumberFormat="1" applyFont="1" applyFill="1" applyBorder="1" applyAlignment="1">
      <alignment horizontal="center" vertical="top" wrapText="1"/>
    </xf>
    <xf numFmtId="4" fontId="5" fillId="0" borderId="54" xfId="0" applyNumberFormat="1" applyFont="1" applyFill="1" applyBorder="1" applyAlignment="1">
      <alignment horizontal="right" vertical="top" wrapText="1"/>
    </xf>
    <xf numFmtId="166" fontId="4" fillId="0" borderId="86" xfId="0" applyNumberFormat="1" applyFont="1" applyFill="1" applyBorder="1" applyAlignment="1">
      <alignment vertical="center" wrapText="1"/>
    </xf>
    <xf numFmtId="166" fontId="4" fillId="0" borderId="87" xfId="0" applyNumberFormat="1" applyFont="1" applyFill="1" applyBorder="1" applyAlignment="1">
      <alignment horizontal="center" vertical="center" wrapText="1"/>
    </xf>
    <xf numFmtId="3" fontId="4" fillId="0" borderId="87" xfId="0" applyNumberFormat="1" applyFont="1" applyFill="1" applyBorder="1" applyAlignment="1">
      <alignment horizontal="center" vertical="center" wrapText="1"/>
    </xf>
    <xf numFmtId="4" fontId="4" fillId="0" borderId="87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right" vertical="center" wrapText="1"/>
    </xf>
    <xf numFmtId="4" fontId="4" fillId="0" borderId="89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center" vertical="center" wrapText="1"/>
    </xf>
    <xf numFmtId="166" fontId="5" fillId="0" borderId="96" xfId="0" applyNumberFormat="1" applyFont="1" applyFill="1" applyBorder="1" applyAlignment="1">
      <alignment vertical="top" wrapText="1"/>
    </xf>
    <xf numFmtId="166" fontId="5" fillId="0" borderId="96" xfId="0" applyNumberFormat="1" applyFont="1" applyFill="1" applyBorder="1" applyAlignment="1">
      <alignment horizontal="center" vertical="top" wrapText="1"/>
    </xf>
    <xf numFmtId="3" fontId="5" fillId="0" borderId="100" xfId="0" applyNumberFormat="1" applyFont="1" applyFill="1" applyBorder="1" applyAlignment="1">
      <alignment horizontal="center" vertical="top" wrapText="1"/>
    </xf>
    <xf numFmtId="4" fontId="5" fillId="0" borderId="101" xfId="0" applyNumberFormat="1" applyFont="1" applyFill="1" applyBorder="1" applyAlignment="1">
      <alignment horizontal="center" vertical="top" wrapText="1"/>
    </xf>
    <xf numFmtId="4" fontId="5" fillId="0" borderId="102" xfId="0" applyNumberFormat="1" applyFont="1" applyFill="1" applyBorder="1" applyAlignment="1">
      <alignment horizontal="right" vertical="top" wrapText="1"/>
    </xf>
    <xf numFmtId="166" fontId="5" fillId="0" borderId="94" xfId="0" applyNumberFormat="1" applyFont="1" applyFill="1" applyBorder="1" applyAlignment="1">
      <alignment horizontal="center" vertical="top" wrapText="1"/>
    </xf>
    <xf numFmtId="3" fontId="5" fillId="0" borderId="103" xfId="0" applyNumberFormat="1" applyFont="1" applyFill="1" applyBorder="1" applyAlignment="1">
      <alignment horizontal="center" vertical="top" wrapText="1"/>
    </xf>
    <xf numFmtId="4" fontId="5" fillId="0" borderId="84" xfId="0" applyNumberFormat="1" applyFont="1" applyFill="1" applyBorder="1" applyAlignment="1">
      <alignment horizontal="center" vertical="top" wrapText="1"/>
    </xf>
    <xf numFmtId="166" fontId="21" fillId="0" borderId="94" xfId="0" applyNumberFormat="1" applyFont="1" applyFill="1" applyBorder="1" applyAlignment="1">
      <alignment vertical="top" wrapText="1"/>
    </xf>
    <xf numFmtId="0" fontId="7" fillId="0" borderId="92" xfId="0" applyFont="1" applyFill="1" applyBorder="1"/>
    <xf numFmtId="0" fontId="0" fillId="0" borderId="84" xfId="0" applyFont="1" applyFill="1" applyBorder="1" applyAlignment="1"/>
    <xf numFmtId="0" fontId="7" fillId="0" borderId="84" xfId="0" applyFont="1" applyFill="1" applyBorder="1"/>
    <xf numFmtId="0" fontId="7" fillId="0" borderId="99" xfId="0" applyFont="1" applyFill="1" applyBorder="1"/>
    <xf numFmtId="166" fontId="5" fillId="0" borderId="119" xfId="0" applyNumberFormat="1" applyFont="1" applyFill="1" applyBorder="1" applyAlignment="1">
      <alignment vertical="top" wrapText="1"/>
    </xf>
    <xf numFmtId="166" fontId="5" fillId="0" borderId="119" xfId="0" applyNumberFormat="1" applyFont="1" applyFill="1" applyBorder="1" applyAlignment="1">
      <alignment horizontal="center" vertical="top" wrapText="1"/>
    </xf>
    <xf numFmtId="0" fontId="7" fillId="0" borderId="120" xfId="0" applyFont="1" applyFill="1" applyBorder="1"/>
    <xf numFmtId="0" fontId="0" fillId="0" borderId="121" xfId="0" applyFont="1" applyFill="1" applyBorder="1" applyAlignment="1"/>
    <xf numFmtId="0" fontId="7" fillId="0" borderId="121" xfId="0" applyFont="1" applyFill="1" applyBorder="1"/>
    <xf numFmtId="0" fontId="7" fillId="0" borderId="122" xfId="0" applyFont="1" applyFill="1" applyBorder="1"/>
    <xf numFmtId="3" fontId="5" fillId="0" borderId="123" xfId="0" applyNumberFormat="1" applyFont="1" applyFill="1" applyBorder="1" applyAlignment="1">
      <alignment horizontal="center" vertical="top" wrapText="1"/>
    </xf>
    <xf numFmtId="4" fontId="5" fillId="0" borderId="121" xfId="0" applyNumberFormat="1" applyFont="1" applyFill="1" applyBorder="1" applyAlignment="1">
      <alignment horizontal="center" vertical="top" wrapText="1"/>
    </xf>
    <xf numFmtId="4" fontId="5" fillId="0" borderId="124" xfId="0" applyNumberFormat="1" applyFont="1" applyFill="1" applyBorder="1" applyAlignment="1">
      <alignment horizontal="right" vertical="top" wrapText="1"/>
    </xf>
    <xf numFmtId="3" fontId="5" fillId="0" borderId="105" xfId="0" applyNumberFormat="1" applyFont="1" applyFill="1" applyBorder="1" applyAlignment="1">
      <alignment horizontal="center" vertical="top" wrapText="1"/>
    </xf>
    <xf numFmtId="4" fontId="5" fillId="0" borderId="106" xfId="0" applyNumberFormat="1" applyFont="1" applyFill="1" applyBorder="1" applyAlignment="1">
      <alignment horizontal="center" vertical="top" wrapText="1"/>
    </xf>
    <xf numFmtId="4" fontId="5" fillId="0" borderId="107" xfId="0" applyNumberFormat="1" applyFont="1" applyFill="1" applyBorder="1" applyAlignment="1">
      <alignment horizontal="right" vertical="top" wrapText="1"/>
    </xf>
    <xf numFmtId="3" fontId="4" fillId="0" borderId="57" xfId="0" applyNumberFormat="1" applyFont="1" applyFill="1" applyBorder="1" applyAlignment="1">
      <alignment horizontal="center" vertical="center" wrapText="1"/>
    </xf>
    <xf numFmtId="4" fontId="4" fillId="0" borderId="57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/>
    <xf numFmtId="166" fontId="5" fillId="0" borderId="60" xfId="0" applyNumberFormat="1" applyFont="1" applyFill="1" applyBorder="1" applyAlignment="1">
      <alignment vertical="center"/>
    </xf>
    <xf numFmtId="166" fontId="5" fillId="0" borderId="31" xfId="0" applyNumberFormat="1" applyFont="1" applyFill="1" applyBorder="1" applyAlignment="1">
      <alignment horizontal="center" vertical="center" wrapText="1"/>
    </xf>
    <xf numFmtId="3" fontId="5" fillId="0" borderId="5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right" vertical="center" wrapText="1"/>
    </xf>
    <xf numFmtId="166" fontId="4" fillId="0" borderId="29" xfId="0" applyNumberFormat="1" applyFont="1" applyFill="1" applyBorder="1" applyAlignment="1">
      <alignment vertical="center" wrapText="1"/>
    </xf>
    <xf numFmtId="166" fontId="4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center" vertical="top" wrapText="1"/>
    </xf>
    <xf numFmtId="166" fontId="21" fillId="0" borderId="43" xfId="0" applyNumberFormat="1" applyFont="1" applyFill="1" applyBorder="1" applyAlignment="1">
      <alignment vertical="top" wrapText="1"/>
    </xf>
    <xf numFmtId="167" fontId="5" fillId="0" borderId="62" xfId="0" applyNumberFormat="1" applyFont="1" applyFill="1" applyBorder="1" applyAlignment="1">
      <alignment vertical="top" wrapText="1"/>
    </xf>
    <xf numFmtId="166" fontId="6" fillId="0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Fill="1" applyBorder="1" applyAlignment="1">
      <alignment vertical="top" wrapText="1"/>
    </xf>
    <xf numFmtId="167" fontId="5" fillId="0" borderId="63" xfId="0" applyNumberFormat="1" applyFont="1" applyFill="1" applyBorder="1" applyAlignment="1">
      <alignment vertical="top" wrapText="1"/>
    </xf>
    <xf numFmtId="167" fontId="5" fillId="0" borderId="62" xfId="0" applyNumberFormat="1" applyFont="1" applyFill="1" applyBorder="1" applyAlignment="1">
      <alignment horizontal="left" vertical="top" wrapText="1"/>
    </xf>
    <xf numFmtId="167" fontId="5" fillId="0" borderId="64" xfId="0" applyNumberFormat="1" applyFont="1" applyFill="1" applyBorder="1" applyAlignment="1">
      <alignment horizontal="left" vertical="top" wrapText="1"/>
    </xf>
    <xf numFmtId="166" fontId="4" fillId="0" borderId="66" xfId="0" applyNumberFormat="1" applyFont="1" applyFill="1" applyBorder="1" applyAlignment="1">
      <alignment vertical="center" wrapText="1"/>
    </xf>
    <xf numFmtId="166" fontId="4" fillId="0" borderId="67" xfId="0" applyNumberFormat="1" applyFont="1" applyFill="1" applyBorder="1" applyAlignment="1">
      <alignment horizontal="center" vertical="center" wrapText="1"/>
    </xf>
    <xf numFmtId="3" fontId="4" fillId="0" borderId="67" xfId="0" applyNumberFormat="1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right" vertical="center" wrapText="1"/>
    </xf>
    <xf numFmtId="167" fontId="21" fillId="0" borderId="81" xfId="0" applyNumberFormat="1" applyFont="1" applyFill="1" applyBorder="1" applyAlignment="1">
      <alignment horizontal="left" vertical="top" wrapText="1"/>
    </xf>
    <xf numFmtId="166" fontId="5" fillId="0" borderId="81" xfId="0" applyNumberFormat="1" applyFont="1" applyFill="1" applyBorder="1" applyAlignment="1">
      <alignment horizontal="center" vertical="top" wrapText="1"/>
    </xf>
    <xf numFmtId="3" fontId="5" fillId="0" borderId="128" xfId="0" applyNumberFormat="1" applyFont="1" applyFill="1" applyBorder="1" applyAlignment="1">
      <alignment horizontal="center" vertical="top" wrapText="1"/>
    </xf>
    <xf numFmtId="4" fontId="5" fillId="0" borderId="63" xfId="0" applyNumberFormat="1" applyFont="1" applyFill="1" applyBorder="1" applyAlignment="1">
      <alignment horizontal="right" vertical="top" wrapText="1"/>
    </xf>
    <xf numFmtId="3" fontId="21" fillId="0" borderId="108" xfId="0" applyNumberFormat="1" applyFont="1" applyFill="1" applyBorder="1" applyAlignment="1">
      <alignment horizontal="center" vertical="top" wrapText="1"/>
    </xf>
    <xf numFmtId="4" fontId="21" fillId="0" borderId="109" xfId="0" applyNumberFormat="1" applyFont="1" applyFill="1" applyBorder="1" applyAlignment="1">
      <alignment horizontal="center" vertical="top" wrapText="1"/>
    </xf>
    <xf numFmtId="4" fontId="5" fillId="0" borderId="110" xfId="0" applyNumberFormat="1" applyFont="1" applyFill="1" applyBorder="1" applyAlignment="1">
      <alignment horizontal="right" vertical="top" wrapText="1"/>
    </xf>
    <xf numFmtId="3" fontId="5" fillId="0" borderId="108" xfId="0" applyNumberFormat="1" applyFont="1" applyFill="1" applyBorder="1" applyAlignment="1">
      <alignment horizontal="center" vertical="top" wrapText="1"/>
    </xf>
    <xf numFmtId="4" fontId="5" fillId="0" borderId="109" xfId="0" applyNumberFormat="1" applyFont="1" applyFill="1" applyBorder="1" applyAlignment="1">
      <alignment horizontal="center" vertical="top" wrapText="1"/>
    </xf>
    <xf numFmtId="167" fontId="21" fillId="0" borderId="125" xfId="0" applyNumberFormat="1" applyFont="1" applyFill="1" applyBorder="1" applyAlignment="1">
      <alignment horizontal="left" vertical="top" wrapText="1"/>
    </xf>
    <xf numFmtId="166" fontId="5" fillId="0" borderId="82" xfId="0" applyNumberFormat="1" applyFont="1" applyFill="1" applyBorder="1" applyAlignment="1">
      <alignment horizontal="center" vertical="top" wrapText="1"/>
    </xf>
    <xf numFmtId="3" fontId="5" fillId="0" borderId="129" xfId="0" applyNumberFormat="1" applyFont="1" applyFill="1" applyBorder="1" applyAlignment="1">
      <alignment horizontal="center" vertical="top" wrapText="1"/>
    </xf>
    <xf numFmtId="4" fontId="5" fillId="0" borderId="70" xfId="0" applyNumberFormat="1" applyFont="1" applyFill="1" applyBorder="1" applyAlignment="1">
      <alignment horizontal="center" vertical="top" wrapText="1"/>
    </xf>
    <xf numFmtId="4" fontId="5" fillId="0" borderId="80" xfId="0" applyNumberFormat="1" applyFont="1" applyFill="1" applyBorder="1" applyAlignment="1">
      <alignment horizontal="right" vertical="top" wrapText="1"/>
    </xf>
    <xf numFmtId="3" fontId="21" fillId="0" borderId="111" xfId="0" applyNumberFormat="1" applyFont="1" applyFill="1" applyBorder="1" applyAlignment="1">
      <alignment horizontal="center" vertical="top" wrapText="1"/>
    </xf>
    <xf numFmtId="4" fontId="21" fillId="0" borderId="45" xfId="0" applyNumberFormat="1" applyFont="1" applyFill="1" applyBorder="1" applyAlignment="1">
      <alignment horizontal="center" vertical="top" wrapText="1"/>
    </xf>
    <xf numFmtId="4" fontId="5" fillId="0" borderId="112" xfId="0" applyNumberFormat="1" applyFont="1" applyFill="1" applyBorder="1" applyAlignment="1">
      <alignment horizontal="right" vertical="top" wrapText="1"/>
    </xf>
    <xf numFmtId="3" fontId="5" fillId="0" borderId="113" xfId="0" applyNumberFormat="1" applyFont="1" applyFill="1" applyBorder="1" applyAlignment="1">
      <alignment horizontal="center" vertical="top" wrapText="1"/>
    </xf>
    <xf numFmtId="167" fontId="21" fillId="0" borderId="93" xfId="0" applyNumberFormat="1" applyFont="1" applyFill="1" applyBorder="1" applyAlignment="1">
      <alignment horizontal="left" vertical="top" wrapText="1"/>
    </xf>
    <xf numFmtId="3" fontId="5" fillId="0" borderId="92" xfId="0" applyNumberFormat="1" applyFont="1" applyFill="1" applyBorder="1" applyAlignment="1">
      <alignment horizontal="center" vertical="top" wrapText="1"/>
    </xf>
    <xf numFmtId="4" fontId="5" fillId="0" borderId="84" xfId="0" applyNumberFormat="1" applyFont="1" applyFill="1" applyBorder="1" applyAlignment="1">
      <alignment horizontal="right" vertical="top" wrapText="1"/>
    </xf>
    <xf numFmtId="3" fontId="5" fillId="0" borderId="84" xfId="0" applyNumberFormat="1" applyFont="1" applyFill="1" applyBorder="1" applyAlignment="1">
      <alignment horizontal="center" vertical="top" wrapText="1"/>
    </xf>
    <xf numFmtId="4" fontId="5" fillId="0" borderId="99" xfId="0" applyNumberFormat="1" applyFont="1" applyFill="1" applyBorder="1" applyAlignment="1">
      <alignment horizontal="right" vertical="top" wrapText="1"/>
    </xf>
    <xf numFmtId="3" fontId="21" fillId="0" borderId="113" xfId="0" applyNumberFormat="1" applyFont="1" applyFill="1" applyBorder="1" applyAlignment="1">
      <alignment horizontal="center" vertical="top" wrapText="1"/>
    </xf>
    <xf numFmtId="4" fontId="21" fillId="0" borderId="70" xfId="0" applyNumberFormat="1" applyFont="1" applyFill="1" applyBorder="1" applyAlignment="1">
      <alignment horizontal="center" vertical="top" wrapText="1"/>
    </xf>
    <xf numFmtId="167" fontId="21" fillId="0" borderId="126" xfId="0" applyNumberFormat="1" applyFont="1" applyFill="1" applyBorder="1" applyAlignment="1">
      <alignment horizontal="left" vertical="top" wrapText="1"/>
    </xf>
    <xf numFmtId="166" fontId="5" fillId="0" borderId="97" xfId="0" applyNumberFormat="1" applyFont="1" applyFill="1" applyBorder="1" applyAlignment="1">
      <alignment horizontal="center" vertical="top" wrapText="1"/>
    </xf>
    <xf numFmtId="3" fontId="21" fillId="0" borderId="114" xfId="0" applyNumberFormat="1" applyFont="1" applyFill="1" applyBorder="1" applyAlignment="1">
      <alignment horizontal="center" vertical="top" wrapText="1"/>
    </xf>
    <xf numFmtId="4" fontId="21" fillId="0" borderId="115" xfId="0" applyNumberFormat="1" applyFont="1" applyFill="1" applyBorder="1" applyAlignment="1">
      <alignment horizontal="center" vertical="top" wrapText="1"/>
    </xf>
    <xf numFmtId="3" fontId="5" fillId="0" borderId="116" xfId="0" applyNumberFormat="1" applyFont="1" applyFill="1" applyBorder="1" applyAlignment="1">
      <alignment horizontal="center" vertical="top" wrapText="1"/>
    </xf>
    <xf numFmtId="4" fontId="5" fillId="0" borderId="117" xfId="0" applyNumberFormat="1" applyFont="1" applyFill="1" applyBorder="1" applyAlignment="1">
      <alignment horizontal="center" vertical="top" wrapText="1"/>
    </xf>
    <xf numFmtId="4" fontId="5" fillId="0" borderId="118" xfId="0" applyNumberFormat="1" applyFont="1" applyFill="1" applyBorder="1" applyAlignment="1">
      <alignment horizontal="right" vertical="top" wrapText="1"/>
    </xf>
    <xf numFmtId="166" fontId="5" fillId="0" borderId="34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right" vertical="center" wrapText="1"/>
    </xf>
    <xf numFmtId="3" fontId="21" fillId="0" borderId="44" xfId="0" applyNumberFormat="1" applyFont="1" applyFill="1" applyBorder="1" applyAlignment="1">
      <alignment horizontal="center" vertical="top" wrapText="1"/>
    </xf>
    <xf numFmtId="3" fontId="21" fillId="0" borderId="52" xfId="0" applyNumberFormat="1" applyFont="1" applyFill="1" applyBorder="1" applyAlignment="1">
      <alignment horizontal="center" vertical="top" wrapText="1"/>
    </xf>
    <xf numFmtId="166" fontId="21" fillId="0" borderId="42" xfId="0" applyNumberFormat="1" applyFont="1" applyFill="1" applyBorder="1" applyAlignment="1">
      <alignment horizontal="center" vertical="top" wrapText="1"/>
    </xf>
    <xf numFmtId="166" fontId="21" fillId="0" borderId="51" xfId="0" applyNumberFormat="1" applyFont="1" applyFill="1" applyBorder="1" applyAlignment="1">
      <alignment horizontal="center" vertical="top" wrapText="1"/>
    </xf>
    <xf numFmtId="166" fontId="14" fillId="0" borderId="65" xfId="0" applyNumberFormat="1" applyFont="1" applyFill="1" applyBorder="1" applyAlignment="1">
      <alignment wrapText="1"/>
    </xf>
    <xf numFmtId="167" fontId="21" fillId="0" borderId="81" xfId="0" applyNumberFormat="1" applyFont="1" applyFill="1" applyBorder="1" applyAlignment="1">
      <alignment vertical="top" wrapText="1"/>
    </xf>
    <xf numFmtId="166" fontId="21" fillId="0" borderId="43" xfId="0" applyNumberFormat="1" applyFont="1" applyFill="1" applyBorder="1" applyAlignment="1">
      <alignment horizontal="center" vertical="top" wrapText="1"/>
    </xf>
    <xf numFmtId="167" fontId="21" fillId="0" borderId="125" xfId="0" applyNumberFormat="1" applyFont="1" applyFill="1" applyBorder="1" applyAlignment="1">
      <alignment vertical="top" wrapText="1"/>
    </xf>
    <xf numFmtId="167" fontId="21" fillId="0" borderId="126" xfId="0" applyNumberFormat="1" applyFont="1" applyFill="1" applyBorder="1" applyAlignment="1">
      <alignment vertical="top" wrapText="1"/>
    </xf>
    <xf numFmtId="167" fontId="0" fillId="0" borderId="71" xfId="0" applyNumberFormat="1" applyFont="1" applyFill="1" applyBorder="1" applyAlignment="1">
      <alignment vertical="top" wrapText="1"/>
    </xf>
    <xf numFmtId="166" fontId="5" fillId="0" borderId="43" xfId="0" applyNumberFormat="1" applyFont="1" applyFill="1" applyBorder="1" applyAlignment="1">
      <alignment horizontal="center" vertical="top" wrapText="1"/>
    </xf>
    <xf numFmtId="4" fontId="4" fillId="0" borderId="1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/>
    <xf numFmtId="0" fontId="26" fillId="0" borderId="0" xfId="0" applyFont="1" applyFill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right" wrapText="1"/>
    </xf>
    <xf numFmtId="0" fontId="0" fillId="0" borderId="130" xfId="0" applyFont="1" applyFill="1" applyBorder="1" applyAlignment="1">
      <alignment wrapText="1"/>
    </xf>
    <xf numFmtId="49" fontId="0" fillId="0" borderId="62" xfId="0" applyNumberFormat="1" applyFont="1" applyFill="1" applyBorder="1" applyAlignment="1">
      <alignment horizontal="right" wrapText="1"/>
    </xf>
    <xf numFmtId="166" fontId="28" fillId="0" borderId="84" xfId="0" applyNumberFormat="1" applyFont="1" applyFill="1" applyBorder="1" applyAlignment="1">
      <alignment vertical="center" wrapText="1"/>
    </xf>
    <xf numFmtId="4" fontId="0" fillId="0" borderId="79" xfId="0" applyNumberFormat="1" applyFont="1" applyFill="1" applyBorder="1"/>
    <xf numFmtId="0" fontId="0" fillId="0" borderId="45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4" fontId="26" fillId="0" borderId="25" xfId="0" applyNumberFormat="1" applyFont="1" applyFill="1" applyBorder="1" applyAlignment="1">
      <alignment wrapText="1"/>
    </xf>
    <xf numFmtId="0" fontId="26" fillId="0" borderId="0" xfId="0" applyFont="1" applyFill="1"/>
    <xf numFmtId="4" fontId="27" fillId="0" borderId="25" xfId="0" applyNumberFormat="1" applyFont="1" applyFill="1" applyBorder="1"/>
    <xf numFmtId="0" fontId="22" fillId="0" borderId="25" xfId="0" applyFont="1" applyFill="1" applyBorder="1" applyAlignment="1">
      <alignment horizontal="left" wrapText="1"/>
    </xf>
    <xf numFmtId="0" fontId="27" fillId="0" borderId="25" xfId="0" applyFont="1" applyFill="1" applyBorder="1" applyAlignment="1">
      <alignment wrapText="1"/>
    </xf>
    <xf numFmtId="0" fontId="22" fillId="0" borderId="25" xfId="0" applyFont="1" applyFill="1" applyBorder="1" applyAlignment="1">
      <alignment vertical="center" wrapText="1"/>
    </xf>
    <xf numFmtId="4" fontId="29" fillId="0" borderId="0" xfId="0" applyNumberFormat="1" applyFont="1" applyFill="1"/>
    <xf numFmtId="0" fontId="26" fillId="0" borderId="25" xfId="0" applyFont="1" applyFill="1" applyBorder="1" applyAlignment="1">
      <alignment vertical="center" wrapText="1"/>
    </xf>
    <xf numFmtId="0" fontId="29" fillId="0" borderId="0" xfId="0" applyFont="1" applyFill="1" applyAlignment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95" xfId="0" applyNumberFormat="1" applyFont="1" applyFill="1" applyBorder="1" applyAlignment="1">
      <alignment horizontal="center" vertical="center" wrapText="1"/>
    </xf>
    <xf numFmtId="0" fontId="0" fillId="0" borderId="85" xfId="0" applyFont="1" applyFill="1" applyBorder="1" applyAlignment="1"/>
    <xf numFmtId="0" fontId="7" fillId="0" borderId="85" xfId="0" applyFont="1" applyFill="1" applyBorder="1"/>
    <xf numFmtId="0" fontId="7" fillId="0" borderId="92" xfId="0" applyFont="1" applyFill="1" applyBorder="1"/>
    <xf numFmtId="0" fontId="0" fillId="0" borderId="84" xfId="0" applyFont="1" applyFill="1" applyBorder="1" applyAlignment="1"/>
    <xf numFmtId="0" fontId="7" fillId="0" borderId="84" xfId="0" applyFont="1" applyFill="1" applyBorder="1"/>
    <xf numFmtId="3" fontId="5" fillId="0" borderId="85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/>
    <xf numFmtId="0" fontId="7" fillId="0" borderId="99" xfId="0" applyFont="1" applyFill="1" applyBorder="1"/>
    <xf numFmtId="3" fontId="5" fillId="0" borderId="5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7" fillId="0" borderId="50" xfId="0" applyFont="1" applyFill="1" applyBorder="1"/>
    <xf numFmtId="0" fontId="7" fillId="0" borderId="55" xfId="0" applyFont="1" applyFill="1" applyBorder="1"/>
    <xf numFmtId="0" fontId="7" fillId="0" borderId="56" xfId="0" applyFont="1" applyFill="1" applyBorder="1"/>
    <xf numFmtId="0" fontId="7" fillId="0" borderId="57" xfId="0" applyFont="1" applyFill="1" applyBorder="1"/>
    <xf numFmtId="0" fontId="7" fillId="0" borderId="58" xfId="0" applyFont="1" applyFill="1" applyBorder="1"/>
    <xf numFmtId="3" fontId="5" fillId="0" borderId="66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/>
    <xf numFmtId="0" fontId="7" fillId="0" borderId="68" xfId="0" applyFont="1" applyFill="1" applyBorder="1"/>
    <xf numFmtId="0" fontId="7" fillId="0" borderId="0" xfId="0" applyFont="1" applyFill="1" applyBorder="1"/>
    <xf numFmtId="0" fontId="7" fillId="0" borderId="41" xfId="0" applyFont="1" applyFill="1" applyBorder="1"/>
    <xf numFmtId="0" fontId="7" fillId="0" borderId="69" xfId="0" applyFont="1" applyFill="1" applyBorder="1"/>
    <xf numFmtId="0" fontId="7" fillId="0" borderId="43" xfId="0" applyFont="1" applyFill="1" applyBorder="1"/>
    <xf numFmtId="4" fontId="5" fillId="0" borderId="63" xfId="0" applyNumberFormat="1" applyFont="1" applyFill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4" fontId="26" fillId="0" borderId="62" xfId="0" applyNumberFormat="1" applyFont="1" applyFill="1" applyBorder="1" applyAlignment="1">
      <alignment horizontal="center" vertical="center" wrapText="1"/>
    </xf>
    <xf numFmtId="0" fontId="27" fillId="0" borderId="78" xfId="0" applyFont="1" applyFill="1" applyBorder="1"/>
    <xf numFmtId="0" fontId="27" fillId="0" borderId="79" xfId="0" applyFont="1" applyFill="1" applyBorder="1"/>
    <xf numFmtId="0" fontId="26" fillId="0" borderId="62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22" fillId="0" borderId="130" xfId="0" applyFont="1" applyFill="1" applyBorder="1" applyAlignment="1">
      <alignment horizontal="center" wrapText="1"/>
    </xf>
    <xf numFmtId="0" fontId="22" fillId="0" borderId="45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right" wrapText="1"/>
    </xf>
    <xf numFmtId="0" fontId="22" fillId="0" borderId="130" xfId="0" applyFont="1" applyFill="1" applyBorder="1" applyAlignment="1">
      <alignment wrapText="1"/>
    </xf>
    <xf numFmtId="0" fontId="22" fillId="0" borderId="70" xfId="0" applyFont="1" applyFill="1" applyBorder="1" applyAlignment="1">
      <alignment wrapText="1"/>
    </xf>
    <xf numFmtId="0" fontId="22" fillId="0" borderId="45" xfId="0" applyFont="1" applyFill="1" applyBorder="1" applyAlignment="1">
      <alignment wrapText="1"/>
    </xf>
    <xf numFmtId="0" fontId="27" fillId="0" borderId="130" xfId="0" applyFont="1" applyFill="1" applyBorder="1" applyAlignment="1">
      <alignment horizontal="center" wrapText="1"/>
    </xf>
    <xf numFmtId="0" fontId="27" fillId="0" borderId="70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26" fillId="0" borderId="79" xfId="0" applyFont="1" applyFill="1" applyBorder="1" applyAlignment="1">
      <alignment horizontal="right" wrapText="1"/>
    </xf>
    <xf numFmtId="0" fontId="0" fillId="0" borderId="130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70" xfId="0" applyFont="1" applyFill="1" applyBorder="1" applyAlignment="1">
      <alignment wrapText="1"/>
    </xf>
    <xf numFmtId="4" fontId="0" fillId="0" borderId="130" xfId="0" applyNumberFormat="1" applyFont="1" applyFill="1" applyBorder="1" applyAlignment="1">
      <alignment horizontal="center"/>
    </xf>
    <xf numFmtId="4" fontId="0" fillId="0" borderId="45" xfId="0" applyNumberFormat="1" applyFont="1" applyFill="1" applyBorder="1" applyAlignment="1">
      <alignment horizontal="center"/>
    </xf>
    <xf numFmtId="49" fontId="22" fillId="0" borderId="130" xfId="0" applyNumberFormat="1" applyFont="1" applyFill="1" applyBorder="1" applyAlignment="1">
      <alignment horizontal="center" wrapText="1"/>
    </xf>
    <xf numFmtId="49" fontId="22" fillId="0" borderId="45" xfId="0" applyNumberFormat="1" applyFont="1" applyFill="1" applyBorder="1" applyAlignment="1">
      <alignment horizontal="center" wrapText="1"/>
    </xf>
    <xf numFmtId="0" fontId="22" fillId="0" borderId="130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20"/>
  <sheetViews>
    <sheetView tabSelected="1" topLeftCell="H97" zoomScale="69" zoomScaleNormal="69" workbookViewId="0">
      <selection activeCell="N29" sqref="N2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196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197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345" t="s">
        <v>1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345" t="s">
        <v>2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347" t="s">
        <v>198</v>
      </c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348" t="s">
        <v>3</v>
      </c>
      <c r="B17" s="350" t="s">
        <v>4</v>
      </c>
      <c r="C17" s="350" t="s">
        <v>5</v>
      </c>
      <c r="D17" s="352" t="s">
        <v>6</v>
      </c>
      <c r="E17" s="339" t="s">
        <v>7</v>
      </c>
      <c r="F17" s="340"/>
      <c r="G17" s="341"/>
      <c r="H17" s="339" t="s">
        <v>8</v>
      </c>
      <c r="I17" s="340"/>
      <c r="J17" s="341"/>
      <c r="K17" s="339" t="s">
        <v>9</v>
      </c>
      <c r="L17" s="340"/>
      <c r="M17" s="341"/>
      <c r="N17" s="339" t="s">
        <v>10</v>
      </c>
      <c r="O17" s="340"/>
      <c r="P17" s="341"/>
      <c r="Q17" s="342" t="s">
        <v>11</v>
      </c>
      <c r="R17" s="340"/>
      <c r="S17" s="341"/>
      <c r="T17" s="343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349"/>
      <c r="B18" s="351"/>
      <c r="C18" s="351"/>
      <c r="D18" s="353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34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924889</v>
      </c>
      <c r="N21" s="38"/>
      <c r="O21" s="39"/>
      <c r="P21" s="40">
        <v>924889</v>
      </c>
      <c r="Q21" s="40">
        <f>G21+M21</f>
        <v>924889</v>
      </c>
      <c r="R21" s="40">
        <f>J21+P21</f>
        <v>924889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924889</v>
      </c>
      <c r="N22" s="46"/>
      <c r="O22" s="47"/>
      <c r="P22" s="48">
        <f t="shared" ref="P22:S22" si="0">SUM(P21)</f>
        <v>924889</v>
      </c>
      <c r="Q22" s="48">
        <f t="shared" si="0"/>
        <v>924889</v>
      </c>
      <c r="R22" s="48">
        <f t="shared" si="0"/>
        <v>924889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359"/>
      <c r="B23" s="346"/>
      <c r="C23" s="34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56600</v>
      </c>
      <c r="N26" s="74"/>
      <c r="O26" s="75"/>
      <c r="P26" s="76">
        <f t="shared" ref="P26:S26" si="1">SUM(P27:P29)</f>
        <v>56600</v>
      </c>
      <c r="Q26" s="76">
        <f t="shared" si="1"/>
        <v>56600</v>
      </c>
      <c r="R26" s="76">
        <f t="shared" si="1"/>
        <v>56600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202" t="s">
        <v>144</v>
      </c>
      <c r="D27" s="203" t="s">
        <v>40</v>
      </c>
      <c r="E27" s="204"/>
      <c r="F27" s="205"/>
      <c r="G27" s="193">
        <f t="shared" ref="G27:G29" si="2">E27*F27</f>
        <v>0</v>
      </c>
      <c r="H27" s="204"/>
      <c r="I27" s="205"/>
      <c r="J27" s="193">
        <f t="shared" ref="J27:J29" si="3">H27*I27</f>
        <v>0</v>
      </c>
      <c r="K27" s="204">
        <v>4</v>
      </c>
      <c r="L27" s="205">
        <v>14150</v>
      </c>
      <c r="M27" s="193">
        <f t="shared" ref="M27:M29" si="4">K27*L27</f>
        <v>56600</v>
      </c>
      <c r="N27" s="204">
        <v>4</v>
      </c>
      <c r="O27" s="205">
        <v>14150</v>
      </c>
      <c r="P27" s="193">
        <f t="shared" ref="P27:P29" si="5">N27*O27</f>
        <v>56600</v>
      </c>
      <c r="Q27" s="80">
        <f t="shared" ref="Q27:Q29" si="6">G27+M27</f>
        <v>56600</v>
      </c>
      <c r="R27" s="80">
        <f t="shared" ref="R27:R29" si="7">J27+P27</f>
        <v>56600</v>
      </c>
      <c r="S27" s="80">
        <f t="shared" ref="S27:S29" si="8">Q27-R27</f>
        <v>0</v>
      </c>
      <c r="T27" s="8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2" t="s">
        <v>37</v>
      </c>
      <c r="B28" s="83" t="s">
        <v>41</v>
      </c>
      <c r="C28" s="202" t="s">
        <v>39</v>
      </c>
      <c r="D28" s="203" t="s">
        <v>40</v>
      </c>
      <c r="E28" s="204"/>
      <c r="F28" s="205"/>
      <c r="G28" s="193">
        <f t="shared" si="2"/>
        <v>0</v>
      </c>
      <c r="H28" s="204"/>
      <c r="I28" s="205"/>
      <c r="J28" s="193">
        <f t="shared" si="3"/>
        <v>0</v>
      </c>
      <c r="K28" s="204"/>
      <c r="L28" s="205"/>
      <c r="M28" s="193">
        <f t="shared" si="4"/>
        <v>0</v>
      </c>
      <c r="N28" s="204"/>
      <c r="O28" s="205"/>
      <c r="P28" s="193">
        <f t="shared" si="5"/>
        <v>0</v>
      </c>
      <c r="Q28" s="80">
        <f t="shared" si="6"/>
        <v>0</v>
      </c>
      <c r="R28" s="80">
        <f t="shared" si="7"/>
        <v>0</v>
      </c>
      <c r="S28" s="80">
        <f t="shared" si="8"/>
        <v>0</v>
      </c>
      <c r="T28" s="8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84" t="s">
        <v>37</v>
      </c>
      <c r="B29" s="85" t="s">
        <v>42</v>
      </c>
      <c r="C29" s="206" t="s">
        <v>39</v>
      </c>
      <c r="D29" s="207" t="s">
        <v>40</v>
      </c>
      <c r="E29" s="208"/>
      <c r="F29" s="209"/>
      <c r="G29" s="210">
        <f t="shared" si="2"/>
        <v>0</v>
      </c>
      <c r="H29" s="208"/>
      <c r="I29" s="209"/>
      <c r="J29" s="210">
        <f t="shared" si="3"/>
        <v>0</v>
      </c>
      <c r="K29" s="208"/>
      <c r="L29" s="209"/>
      <c r="M29" s="210">
        <f t="shared" si="4"/>
        <v>0</v>
      </c>
      <c r="N29" s="208"/>
      <c r="O29" s="209"/>
      <c r="P29" s="210">
        <f t="shared" si="5"/>
        <v>0</v>
      </c>
      <c r="Q29" s="86">
        <f t="shared" si="6"/>
        <v>0</v>
      </c>
      <c r="R29" s="86">
        <f t="shared" si="7"/>
        <v>0</v>
      </c>
      <c r="S29" s="86">
        <f t="shared" si="8"/>
        <v>0</v>
      </c>
      <c r="T29" s="87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38" t="s">
        <v>34</v>
      </c>
      <c r="B30" s="147" t="s">
        <v>43</v>
      </c>
      <c r="C30" s="211" t="s">
        <v>44</v>
      </c>
      <c r="D30" s="212"/>
      <c r="E30" s="213"/>
      <c r="F30" s="318"/>
      <c r="G30" s="215"/>
      <c r="H30" s="213"/>
      <c r="I30" s="318"/>
      <c r="J30" s="215"/>
      <c r="K30" s="213"/>
      <c r="L30" s="318"/>
      <c r="M30" s="216">
        <f>SUM(M31:M37)</f>
        <v>295200</v>
      </c>
      <c r="N30" s="217"/>
      <c r="O30" s="318"/>
      <c r="P30" s="216">
        <f>SUM(P31:P37)</f>
        <v>295200</v>
      </c>
      <c r="Q30" s="149">
        <f>SUM(Q31:Q37)</f>
        <v>295200</v>
      </c>
      <c r="R30" s="148">
        <f>SUM(R31:R37)</f>
        <v>295200</v>
      </c>
      <c r="S30" s="148">
        <f>SUM(S31:S33)</f>
        <v>0</v>
      </c>
      <c r="T30" s="150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151" t="s">
        <v>37</v>
      </c>
      <c r="B31" s="154" t="s">
        <v>45</v>
      </c>
      <c r="C31" s="218" t="s">
        <v>145</v>
      </c>
      <c r="D31" s="219" t="s">
        <v>40</v>
      </c>
      <c r="E31" s="360" t="s">
        <v>46</v>
      </c>
      <c r="F31" s="361"/>
      <c r="G31" s="362"/>
      <c r="H31" s="366" t="s">
        <v>46</v>
      </c>
      <c r="I31" s="361"/>
      <c r="J31" s="367"/>
      <c r="K31" s="220">
        <v>3</v>
      </c>
      <c r="L31" s="221">
        <v>14100</v>
      </c>
      <c r="M31" s="222">
        <f t="shared" ref="M31:M37" si="9">K31*L31</f>
        <v>42300</v>
      </c>
      <c r="N31" s="220">
        <v>3</v>
      </c>
      <c r="O31" s="221">
        <v>14100</v>
      </c>
      <c r="P31" s="222">
        <f t="shared" ref="P31:P37" si="10">N31*O31</f>
        <v>42300</v>
      </c>
      <c r="Q31" s="160">
        <f t="shared" ref="Q31:Q37" si="11">G31+M31</f>
        <v>42300</v>
      </c>
      <c r="R31" s="161">
        <f t="shared" ref="R31:R37" si="12">J31+P31</f>
        <v>42300</v>
      </c>
      <c r="S31" s="157">
        <f t="shared" ref="S31:S37" si="13">Q31-R31</f>
        <v>0</v>
      </c>
      <c r="T31" s="16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152" t="s">
        <v>37</v>
      </c>
      <c r="B32" s="155" t="s">
        <v>47</v>
      </c>
      <c r="C32" s="185" t="s">
        <v>195</v>
      </c>
      <c r="D32" s="223" t="s">
        <v>40</v>
      </c>
      <c r="E32" s="363"/>
      <c r="F32" s="364"/>
      <c r="G32" s="365"/>
      <c r="H32" s="365"/>
      <c r="I32" s="364"/>
      <c r="J32" s="368"/>
      <c r="K32" s="224">
        <v>3</v>
      </c>
      <c r="L32" s="225">
        <v>14050</v>
      </c>
      <c r="M32" s="186">
        <f t="shared" si="9"/>
        <v>42150</v>
      </c>
      <c r="N32" s="224">
        <v>3</v>
      </c>
      <c r="O32" s="225">
        <v>14050</v>
      </c>
      <c r="P32" s="186">
        <f t="shared" si="10"/>
        <v>42150</v>
      </c>
      <c r="Q32" s="162">
        <f t="shared" si="11"/>
        <v>42150</v>
      </c>
      <c r="R32" s="143">
        <f t="shared" si="12"/>
        <v>42150</v>
      </c>
      <c r="S32" s="158">
        <f t="shared" si="13"/>
        <v>0</v>
      </c>
      <c r="T32" s="16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57.6" customHeight="1" x14ac:dyDescent="0.2">
      <c r="A33" s="153" t="s">
        <v>37</v>
      </c>
      <c r="B33" s="155" t="s">
        <v>48</v>
      </c>
      <c r="C33" s="226" t="s">
        <v>303</v>
      </c>
      <c r="D33" s="223" t="s">
        <v>40</v>
      </c>
      <c r="E33" s="363"/>
      <c r="F33" s="364"/>
      <c r="G33" s="365"/>
      <c r="H33" s="365"/>
      <c r="I33" s="364"/>
      <c r="J33" s="368"/>
      <c r="K33" s="224">
        <v>3</v>
      </c>
      <c r="L33" s="225">
        <v>14050</v>
      </c>
      <c r="M33" s="186">
        <f t="shared" si="9"/>
        <v>42150</v>
      </c>
      <c r="N33" s="224">
        <v>3</v>
      </c>
      <c r="O33" s="225">
        <v>14050</v>
      </c>
      <c r="P33" s="186">
        <f t="shared" si="10"/>
        <v>42150</v>
      </c>
      <c r="Q33" s="162">
        <f t="shared" si="11"/>
        <v>42150</v>
      </c>
      <c r="R33" s="143">
        <f t="shared" si="12"/>
        <v>42150</v>
      </c>
      <c r="S33" s="158">
        <f t="shared" si="13"/>
        <v>0</v>
      </c>
      <c r="T33" s="166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53.45" customHeight="1" x14ac:dyDescent="0.2">
      <c r="A34" s="153" t="s">
        <v>37</v>
      </c>
      <c r="B34" s="155" t="s">
        <v>146</v>
      </c>
      <c r="C34" s="226" t="s">
        <v>302</v>
      </c>
      <c r="D34" s="223" t="s">
        <v>40</v>
      </c>
      <c r="E34" s="227"/>
      <c r="F34" s="228"/>
      <c r="G34" s="229"/>
      <c r="H34" s="229"/>
      <c r="I34" s="228"/>
      <c r="J34" s="230"/>
      <c r="K34" s="224">
        <v>3</v>
      </c>
      <c r="L34" s="225">
        <v>14050</v>
      </c>
      <c r="M34" s="186">
        <f t="shared" si="9"/>
        <v>42150</v>
      </c>
      <c r="N34" s="224">
        <v>3</v>
      </c>
      <c r="O34" s="225">
        <v>14050</v>
      </c>
      <c r="P34" s="186">
        <f t="shared" si="10"/>
        <v>42150</v>
      </c>
      <c r="Q34" s="162">
        <f t="shared" si="11"/>
        <v>42150</v>
      </c>
      <c r="R34" s="143">
        <f t="shared" si="12"/>
        <v>42150</v>
      </c>
      <c r="S34" s="158">
        <f t="shared" si="13"/>
        <v>0</v>
      </c>
      <c r="T34" s="166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153" t="s">
        <v>37</v>
      </c>
      <c r="B35" s="155" t="s">
        <v>147</v>
      </c>
      <c r="C35" s="185" t="s">
        <v>150</v>
      </c>
      <c r="D35" s="223" t="s">
        <v>40</v>
      </c>
      <c r="E35" s="227"/>
      <c r="F35" s="228"/>
      <c r="G35" s="229"/>
      <c r="H35" s="229"/>
      <c r="I35" s="228"/>
      <c r="J35" s="230"/>
      <c r="K35" s="224">
        <v>3</v>
      </c>
      <c r="L35" s="225">
        <v>14050</v>
      </c>
      <c r="M35" s="186">
        <f t="shared" si="9"/>
        <v>42150</v>
      </c>
      <c r="N35" s="224">
        <v>3</v>
      </c>
      <c r="O35" s="225">
        <v>14050</v>
      </c>
      <c r="P35" s="186">
        <f t="shared" si="10"/>
        <v>42150</v>
      </c>
      <c r="Q35" s="162">
        <f t="shared" si="11"/>
        <v>42150</v>
      </c>
      <c r="R35" s="143">
        <f t="shared" si="12"/>
        <v>42150</v>
      </c>
      <c r="S35" s="158">
        <f t="shared" si="13"/>
        <v>0</v>
      </c>
      <c r="T35" s="166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153" t="s">
        <v>37</v>
      </c>
      <c r="B36" s="155" t="s">
        <v>148</v>
      </c>
      <c r="C36" s="185" t="s">
        <v>151</v>
      </c>
      <c r="D36" s="223" t="s">
        <v>40</v>
      </c>
      <c r="E36" s="227"/>
      <c r="F36" s="228"/>
      <c r="G36" s="229"/>
      <c r="H36" s="229"/>
      <c r="I36" s="228"/>
      <c r="J36" s="230"/>
      <c r="K36" s="224">
        <v>3</v>
      </c>
      <c r="L36" s="225">
        <v>14050</v>
      </c>
      <c r="M36" s="186">
        <f t="shared" si="9"/>
        <v>42150</v>
      </c>
      <c r="N36" s="224">
        <v>3</v>
      </c>
      <c r="O36" s="225">
        <v>14050</v>
      </c>
      <c r="P36" s="186">
        <f t="shared" si="10"/>
        <v>42150</v>
      </c>
      <c r="Q36" s="162">
        <f t="shared" si="11"/>
        <v>42150</v>
      </c>
      <c r="R36" s="143">
        <f t="shared" si="12"/>
        <v>42150</v>
      </c>
      <c r="S36" s="158">
        <f t="shared" si="13"/>
        <v>0</v>
      </c>
      <c r="T36" s="166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thickBot="1" x14ac:dyDescent="0.25">
      <c r="A37" s="184" t="s">
        <v>37</v>
      </c>
      <c r="B37" s="156" t="s">
        <v>149</v>
      </c>
      <c r="C37" s="231" t="s">
        <v>152</v>
      </c>
      <c r="D37" s="232" t="s">
        <v>40</v>
      </c>
      <c r="E37" s="233"/>
      <c r="F37" s="234"/>
      <c r="G37" s="235"/>
      <c r="H37" s="235"/>
      <c r="I37" s="234"/>
      <c r="J37" s="236"/>
      <c r="K37" s="237">
        <v>3</v>
      </c>
      <c r="L37" s="238">
        <v>14050</v>
      </c>
      <c r="M37" s="239">
        <f t="shared" si="9"/>
        <v>42150</v>
      </c>
      <c r="N37" s="240">
        <v>3</v>
      </c>
      <c r="O37" s="241">
        <v>14050</v>
      </c>
      <c r="P37" s="242">
        <f t="shared" si="10"/>
        <v>42150</v>
      </c>
      <c r="Q37" s="163">
        <f t="shared" si="11"/>
        <v>42150</v>
      </c>
      <c r="R37" s="164">
        <f t="shared" si="12"/>
        <v>42150</v>
      </c>
      <c r="S37" s="159">
        <f t="shared" si="13"/>
        <v>0</v>
      </c>
      <c r="T37" s="16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25">
      <c r="A38" s="140" t="s">
        <v>34</v>
      </c>
      <c r="B38" s="176" t="s">
        <v>49</v>
      </c>
      <c r="C38" s="211" t="s">
        <v>50</v>
      </c>
      <c r="D38" s="212"/>
      <c r="E38" s="213"/>
      <c r="F38" s="214"/>
      <c r="G38" s="215"/>
      <c r="H38" s="213"/>
      <c r="I38" s="214"/>
      <c r="J38" s="215"/>
      <c r="K38" s="213"/>
      <c r="L38" s="214"/>
      <c r="M38" s="216">
        <f>SUM(M39:M41)</f>
        <v>0</v>
      </c>
      <c r="N38" s="243"/>
      <c r="O38" s="244"/>
      <c r="P38" s="245">
        <f t="shared" ref="P38:S38" si="14">SUM(P39:P41)</f>
        <v>0</v>
      </c>
      <c r="Q38" s="141">
        <f t="shared" si="14"/>
        <v>0</v>
      </c>
      <c r="R38" s="141">
        <f t="shared" si="14"/>
        <v>0</v>
      </c>
      <c r="S38" s="141">
        <f t="shared" si="14"/>
        <v>0</v>
      </c>
      <c r="T38" s="14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8" t="s">
        <v>37</v>
      </c>
      <c r="B39" s="79" t="s">
        <v>51</v>
      </c>
      <c r="C39" s="202" t="s">
        <v>39</v>
      </c>
      <c r="D39" s="203"/>
      <c r="E39" s="369" t="s">
        <v>46</v>
      </c>
      <c r="F39" s="370"/>
      <c r="G39" s="371"/>
      <c r="H39" s="369" t="s">
        <v>46</v>
      </c>
      <c r="I39" s="370"/>
      <c r="J39" s="371"/>
      <c r="K39" s="204"/>
      <c r="L39" s="205"/>
      <c r="M39" s="193">
        <f t="shared" ref="M39:M41" si="15">K39*L39</f>
        <v>0</v>
      </c>
      <c r="N39" s="204"/>
      <c r="O39" s="205"/>
      <c r="P39" s="193">
        <f t="shared" ref="P39:P41" si="16">N39*O39</f>
        <v>0</v>
      </c>
      <c r="Q39" s="80">
        <f t="shared" ref="Q39:Q41" si="17">G39+M39</f>
        <v>0</v>
      </c>
      <c r="R39" s="80">
        <f t="shared" ref="R39:R41" si="18">J39+P39</f>
        <v>0</v>
      </c>
      <c r="S39" s="80">
        <f t="shared" ref="S39:S41" si="19">Q39-R39</f>
        <v>0</v>
      </c>
      <c r="T39" s="8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82" t="s">
        <v>37</v>
      </c>
      <c r="B40" s="83" t="s">
        <v>52</v>
      </c>
      <c r="C40" s="202" t="s">
        <v>39</v>
      </c>
      <c r="D40" s="203"/>
      <c r="E40" s="372"/>
      <c r="F40" s="370"/>
      <c r="G40" s="371"/>
      <c r="H40" s="372"/>
      <c r="I40" s="370"/>
      <c r="J40" s="371"/>
      <c r="K40" s="204"/>
      <c r="L40" s="205"/>
      <c r="M40" s="193">
        <f t="shared" si="15"/>
        <v>0</v>
      </c>
      <c r="N40" s="204"/>
      <c r="O40" s="205"/>
      <c r="P40" s="193">
        <f t="shared" si="16"/>
        <v>0</v>
      </c>
      <c r="Q40" s="80">
        <f t="shared" si="17"/>
        <v>0</v>
      </c>
      <c r="R40" s="80">
        <f t="shared" si="18"/>
        <v>0</v>
      </c>
      <c r="S40" s="80">
        <f t="shared" si="19"/>
        <v>0</v>
      </c>
      <c r="T40" s="8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84" t="s">
        <v>37</v>
      </c>
      <c r="B41" s="85" t="s">
        <v>53</v>
      </c>
      <c r="C41" s="206" t="s">
        <v>39</v>
      </c>
      <c r="D41" s="207"/>
      <c r="E41" s="373"/>
      <c r="F41" s="374"/>
      <c r="G41" s="375"/>
      <c r="H41" s="373"/>
      <c r="I41" s="374"/>
      <c r="J41" s="375"/>
      <c r="K41" s="208"/>
      <c r="L41" s="209"/>
      <c r="M41" s="210">
        <f t="shared" si="15"/>
        <v>0</v>
      </c>
      <c r="N41" s="208"/>
      <c r="O41" s="209"/>
      <c r="P41" s="210">
        <f t="shared" si="16"/>
        <v>0</v>
      </c>
      <c r="Q41" s="80">
        <f t="shared" si="17"/>
        <v>0</v>
      </c>
      <c r="R41" s="80">
        <f t="shared" si="18"/>
        <v>0</v>
      </c>
      <c r="S41" s="80">
        <f t="shared" si="19"/>
        <v>0</v>
      </c>
      <c r="T41" s="8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30" customHeight="1" x14ac:dyDescent="0.2">
      <c r="A42" s="88" t="s">
        <v>54</v>
      </c>
      <c r="B42" s="89"/>
      <c r="C42" s="247"/>
      <c r="D42" s="248"/>
      <c r="E42" s="249"/>
      <c r="F42" s="250"/>
      <c r="G42" s="251">
        <f>G26+G30+G38</f>
        <v>0</v>
      </c>
      <c r="H42" s="249"/>
      <c r="I42" s="250"/>
      <c r="J42" s="251">
        <f>J26+J30+J38</f>
        <v>0</v>
      </c>
      <c r="K42" s="249"/>
      <c r="L42" s="250"/>
      <c r="M42" s="251">
        <f>M26+M30+M38</f>
        <v>351800</v>
      </c>
      <c r="N42" s="249"/>
      <c r="O42" s="250"/>
      <c r="P42" s="251">
        <f>P26+P30+P38</f>
        <v>351800</v>
      </c>
      <c r="Q42" s="93">
        <f>Q26+Q30+Q38</f>
        <v>351800</v>
      </c>
      <c r="R42" s="93">
        <f>R26+R30+R38</f>
        <v>351800</v>
      </c>
      <c r="S42" s="93">
        <f>S26+S30+S38</f>
        <v>0</v>
      </c>
      <c r="T42" s="9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26</v>
      </c>
      <c r="B43" s="72" t="s">
        <v>55</v>
      </c>
      <c r="C43" s="252" t="s">
        <v>56</v>
      </c>
      <c r="D43" s="253"/>
      <c r="E43" s="254"/>
      <c r="F43" s="255"/>
      <c r="G43" s="256"/>
      <c r="H43" s="254"/>
      <c r="I43" s="255"/>
      <c r="J43" s="256"/>
      <c r="K43" s="254"/>
      <c r="L43" s="255"/>
      <c r="M43" s="256"/>
      <c r="N43" s="254"/>
      <c r="O43" s="255"/>
      <c r="P43" s="256"/>
      <c r="Q43" s="95"/>
      <c r="R43" s="95"/>
      <c r="S43" s="95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37</v>
      </c>
      <c r="B44" s="96" t="s">
        <v>57</v>
      </c>
      <c r="C44" s="202" t="s">
        <v>58</v>
      </c>
      <c r="D44" s="203"/>
      <c r="E44" s="204"/>
      <c r="F44" s="257">
        <v>0.22</v>
      </c>
      <c r="G44" s="193">
        <f t="shared" ref="G44:G45" si="20">E44*F44</f>
        <v>0</v>
      </c>
      <c r="H44" s="204"/>
      <c r="I44" s="257">
        <v>0.22</v>
      </c>
      <c r="J44" s="193">
        <f t="shared" ref="J44:J45" si="21">H44*I44</f>
        <v>0</v>
      </c>
      <c r="K44" s="204">
        <v>56600</v>
      </c>
      <c r="L44" s="257">
        <v>0.22</v>
      </c>
      <c r="M44" s="193">
        <f t="shared" ref="M44:M45" si="22">K44*L44</f>
        <v>12452</v>
      </c>
      <c r="N44" s="204">
        <v>56600</v>
      </c>
      <c r="O44" s="257">
        <v>0.22</v>
      </c>
      <c r="P44" s="193">
        <f t="shared" ref="P44:P45" si="23">N44*O44</f>
        <v>12452</v>
      </c>
      <c r="Q44" s="80">
        <f t="shared" ref="Q44:Q45" si="24">G44+M44</f>
        <v>12452</v>
      </c>
      <c r="R44" s="80">
        <f t="shared" ref="R44:R45" si="25">J44+P44</f>
        <v>12452</v>
      </c>
      <c r="S44" s="80">
        <f t="shared" ref="S44:S45" si="26">Q44-R44</f>
        <v>0</v>
      </c>
      <c r="T44" s="8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2" t="s">
        <v>37</v>
      </c>
      <c r="B45" s="83" t="s">
        <v>59</v>
      </c>
      <c r="C45" s="258" t="s">
        <v>44</v>
      </c>
      <c r="D45" s="203"/>
      <c r="E45" s="204"/>
      <c r="F45" s="257">
        <v>0.22</v>
      </c>
      <c r="G45" s="193">
        <f t="shared" si="20"/>
        <v>0</v>
      </c>
      <c r="H45" s="204"/>
      <c r="I45" s="257">
        <v>0.22</v>
      </c>
      <c r="J45" s="193">
        <f t="shared" si="21"/>
        <v>0</v>
      </c>
      <c r="K45" s="204">
        <v>295200</v>
      </c>
      <c r="L45" s="257">
        <v>0.22</v>
      </c>
      <c r="M45" s="193">
        <f t="shared" si="22"/>
        <v>64944</v>
      </c>
      <c r="N45" s="204">
        <v>295200</v>
      </c>
      <c r="O45" s="257">
        <v>0.22</v>
      </c>
      <c r="P45" s="193">
        <f t="shared" si="23"/>
        <v>64944</v>
      </c>
      <c r="Q45" s="80">
        <f t="shared" si="24"/>
        <v>64944</v>
      </c>
      <c r="R45" s="80">
        <f t="shared" si="25"/>
        <v>64944</v>
      </c>
      <c r="S45" s="80">
        <f t="shared" si="26"/>
        <v>0</v>
      </c>
      <c r="T45" s="8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60</v>
      </c>
      <c r="B46" s="89"/>
      <c r="C46" s="247"/>
      <c r="D46" s="248"/>
      <c r="E46" s="249"/>
      <c r="F46" s="250"/>
      <c r="G46" s="251">
        <f>SUM(G44:G45)</f>
        <v>0</v>
      </c>
      <c r="H46" s="249"/>
      <c r="I46" s="250"/>
      <c r="J46" s="251">
        <f>SUM(J44:J45)</f>
        <v>0</v>
      </c>
      <c r="K46" s="249"/>
      <c r="L46" s="250"/>
      <c r="M46" s="251">
        <f>SUM(M44:M45)</f>
        <v>77396</v>
      </c>
      <c r="N46" s="249"/>
      <c r="O46" s="250"/>
      <c r="P46" s="251">
        <f t="shared" ref="P46:S46" si="27">SUM(P44:P45)</f>
        <v>77396</v>
      </c>
      <c r="Q46" s="93">
        <f t="shared" si="27"/>
        <v>77396</v>
      </c>
      <c r="R46" s="93">
        <f t="shared" si="27"/>
        <v>77396</v>
      </c>
      <c r="S46" s="93">
        <f t="shared" si="27"/>
        <v>0</v>
      </c>
      <c r="T46" s="94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30" customHeight="1" x14ac:dyDescent="0.2">
      <c r="A47" s="71" t="s">
        <v>26</v>
      </c>
      <c r="B47" s="72" t="s">
        <v>61</v>
      </c>
      <c r="C47" s="252" t="s">
        <v>62</v>
      </c>
      <c r="D47" s="253"/>
      <c r="E47" s="254"/>
      <c r="F47" s="255"/>
      <c r="G47" s="256"/>
      <c r="H47" s="254"/>
      <c r="I47" s="255"/>
      <c r="J47" s="256"/>
      <c r="K47" s="254"/>
      <c r="L47" s="255"/>
      <c r="M47" s="256"/>
      <c r="N47" s="254"/>
      <c r="O47" s="255"/>
      <c r="P47" s="256"/>
      <c r="Q47" s="95"/>
      <c r="R47" s="95"/>
      <c r="S47" s="95"/>
      <c r="T47" s="77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</row>
    <row r="48" spans="1:38" ht="30" customHeight="1" x14ac:dyDescent="0.2">
      <c r="A48" s="78" t="s">
        <v>37</v>
      </c>
      <c r="B48" s="96" t="s">
        <v>63</v>
      </c>
      <c r="C48" s="259" t="s">
        <v>153</v>
      </c>
      <c r="D48" s="203" t="s">
        <v>40</v>
      </c>
      <c r="E48" s="204"/>
      <c r="F48" s="205"/>
      <c r="G48" s="193">
        <f t="shared" ref="G48:G50" si="28">E48*F48</f>
        <v>0</v>
      </c>
      <c r="H48" s="204"/>
      <c r="I48" s="205"/>
      <c r="J48" s="193">
        <f t="shared" ref="J48:J50" si="29">H48*I48</f>
        <v>0</v>
      </c>
      <c r="K48" s="204">
        <v>3</v>
      </c>
      <c r="L48" s="205">
        <v>20000</v>
      </c>
      <c r="M48" s="193">
        <f t="shared" ref="M48:M50" si="30">K48*L48</f>
        <v>60000</v>
      </c>
      <c r="N48" s="204">
        <v>3</v>
      </c>
      <c r="O48" s="205">
        <v>20000</v>
      </c>
      <c r="P48" s="193">
        <f t="shared" ref="P48:P50" si="31">N48*O48</f>
        <v>60000</v>
      </c>
      <c r="Q48" s="80">
        <f t="shared" ref="Q48:Q50" si="32">G48+M48</f>
        <v>60000</v>
      </c>
      <c r="R48" s="80">
        <f t="shared" ref="R48:R50" si="33">J48+P48</f>
        <v>60000</v>
      </c>
      <c r="S48" s="80">
        <f t="shared" ref="S48:S50" si="34">Q48-R48</f>
        <v>0</v>
      </c>
      <c r="T48" s="8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82" t="s">
        <v>37</v>
      </c>
      <c r="B49" s="83" t="s">
        <v>65</v>
      </c>
      <c r="C49" s="259" t="s">
        <v>64</v>
      </c>
      <c r="D49" s="203" t="s">
        <v>40</v>
      </c>
      <c r="E49" s="204"/>
      <c r="F49" s="205"/>
      <c r="G49" s="193">
        <f t="shared" si="28"/>
        <v>0</v>
      </c>
      <c r="H49" s="204"/>
      <c r="I49" s="205"/>
      <c r="J49" s="193">
        <f t="shared" si="29"/>
        <v>0</v>
      </c>
      <c r="K49" s="204"/>
      <c r="L49" s="205"/>
      <c r="M49" s="193">
        <f t="shared" si="30"/>
        <v>0</v>
      </c>
      <c r="N49" s="204"/>
      <c r="O49" s="205"/>
      <c r="P49" s="193">
        <f t="shared" si="31"/>
        <v>0</v>
      </c>
      <c r="Q49" s="80">
        <f t="shared" si="32"/>
        <v>0</v>
      </c>
      <c r="R49" s="80">
        <f t="shared" si="33"/>
        <v>0</v>
      </c>
      <c r="S49" s="80">
        <f t="shared" si="34"/>
        <v>0</v>
      </c>
      <c r="T49" s="8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4" t="s">
        <v>37</v>
      </c>
      <c r="B50" s="85" t="s">
        <v>66</v>
      </c>
      <c r="C50" s="259" t="s">
        <v>64</v>
      </c>
      <c r="D50" s="207" t="s">
        <v>40</v>
      </c>
      <c r="E50" s="208"/>
      <c r="F50" s="209"/>
      <c r="G50" s="210">
        <f t="shared" si="28"/>
        <v>0</v>
      </c>
      <c r="H50" s="208"/>
      <c r="I50" s="209"/>
      <c r="J50" s="210">
        <f t="shared" si="29"/>
        <v>0</v>
      </c>
      <c r="K50" s="208"/>
      <c r="L50" s="209"/>
      <c r="M50" s="210">
        <f t="shared" si="30"/>
        <v>0</v>
      </c>
      <c r="N50" s="208"/>
      <c r="O50" s="209"/>
      <c r="P50" s="210">
        <f t="shared" si="31"/>
        <v>0</v>
      </c>
      <c r="Q50" s="80">
        <f t="shared" si="32"/>
        <v>0</v>
      </c>
      <c r="R50" s="80">
        <f t="shared" si="33"/>
        <v>0</v>
      </c>
      <c r="S50" s="80">
        <f t="shared" si="34"/>
        <v>0</v>
      </c>
      <c r="T50" s="87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8" t="s">
        <v>67</v>
      </c>
      <c r="B51" s="89"/>
      <c r="C51" s="247"/>
      <c r="D51" s="248"/>
      <c r="E51" s="249"/>
      <c r="F51" s="250"/>
      <c r="G51" s="251">
        <f>SUM(G48:G50)</f>
        <v>0</v>
      </c>
      <c r="H51" s="249"/>
      <c r="I51" s="250"/>
      <c r="J51" s="251">
        <f>SUM(J48:J50)</f>
        <v>0</v>
      </c>
      <c r="K51" s="249"/>
      <c r="L51" s="250"/>
      <c r="M51" s="251">
        <f>SUM(M48:M50)</f>
        <v>60000</v>
      </c>
      <c r="N51" s="249"/>
      <c r="O51" s="250"/>
      <c r="P51" s="251">
        <f t="shared" ref="P51:S51" si="35">SUM(P48:P50)</f>
        <v>60000</v>
      </c>
      <c r="Q51" s="93">
        <f t="shared" si="35"/>
        <v>60000</v>
      </c>
      <c r="R51" s="93">
        <f t="shared" si="35"/>
        <v>60000</v>
      </c>
      <c r="S51" s="93">
        <f t="shared" si="35"/>
        <v>0</v>
      </c>
      <c r="T51" s="94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30" customHeight="1" x14ac:dyDescent="0.2">
      <c r="A52" s="71" t="s">
        <v>26</v>
      </c>
      <c r="B52" s="72" t="s">
        <v>68</v>
      </c>
      <c r="C52" s="260" t="s">
        <v>69</v>
      </c>
      <c r="D52" s="253"/>
      <c r="E52" s="254"/>
      <c r="F52" s="255"/>
      <c r="G52" s="256"/>
      <c r="H52" s="254"/>
      <c r="I52" s="255"/>
      <c r="J52" s="256"/>
      <c r="K52" s="254"/>
      <c r="L52" s="255"/>
      <c r="M52" s="256"/>
      <c r="N52" s="254"/>
      <c r="O52" s="255"/>
      <c r="P52" s="256"/>
      <c r="Q52" s="95"/>
      <c r="R52" s="95"/>
      <c r="S52" s="95"/>
      <c r="T52" s="77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1:38" ht="30" customHeight="1" x14ac:dyDescent="0.2">
      <c r="A53" s="78" t="s">
        <v>37</v>
      </c>
      <c r="B53" s="96" t="s">
        <v>70</v>
      </c>
      <c r="C53" s="259" t="s">
        <v>71</v>
      </c>
      <c r="D53" s="203" t="s">
        <v>40</v>
      </c>
      <c r="E53" s="204"/>
      <c r="F53" s="205"/>
      <c r="G53" s="193">
        <f t="shared" ref="G53:G56" si="36">E53*F53</f>
        <v>0</v>
      </c>
      <c r="H53" s="204"/>
      <c r="I53" s="205"/>
      <c r="J53" s="193">
        <f t="shared" ref="J53:J56" si="37">H53*I53</f>
        <v>0</v>
      </c>
      <c r="K53" s="204">
        <v>3</v>
      </c>
      <c r="L53" s="205">
        <v>150</v>
      </c>
      <c r="M53" s="193">
        <f t="shared" ref="M53:M56" si="38">K53*L53</f>
        <v>450</v>
      </c>
      <c r="N53" s="204"/>
      <c r="O53" s="205"/>
      <c r="P53" s="193">
        <f t="shared" ref="P53:P56" si="39">N53*O53</f>
        <v>0</v>
      </c>
      <c r="Q53" s="80">
        <f t="shared" ref="Q53:Q56" si="40">G53+M53</f>
        <v>450</v>
      </c>
      <c r="R53" s="80">
        <f t="shared" ref="R53:R56" si="41">J53+P53</f>
        <v>0</v>
      </c>
      <c r="S53" s="80">
        <f t="shared" ref="S53:S56" si="42">Q53-R53</f>
        <v>450</v>
      </c>
      <c r="T53" s="8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82" t="s">
        <v>37</v>
      </c>
      <c r="B54" s="85" t="s">
        <v>72</v>
      </c>
      <c r="C54" s="259" t="s">
        <v>73</v>
      </c>
      <c r="D54" s="203" t="s">
        <v>40</v>
      </c>
      <c r="E54" s="204"/>
      <c r="F54" s="205"/>
      <c r="G54" s="193">
        <f t="shared" si="36"/>
        <v>0</v>
      </c>
      <c r="H54" s="204"/>
      <c r="I54" s="205"/>
      <c r="J54" s="193">
        <f t="shared" si="37"/>
        <v>0</v>
      </c>
      <c r="K54" s="204">
        <v>3</v>
      </c>
      <c r="L54" s="205">
        <v>400</v>
      </c>
      <c r="M54" s="193">
        <f t="shared" si="38"/>
        <v>1200</v>
      </c>
      <c r="N54" s="204"/>
      <c r="O54" s="205"/>
      <c r="P54" s="193">
        <f t="shared" si="39"/>
        <v>0</v>
      </c>
      <c r="Q54" s="80">
        <f t="shared" si="40"/>
        <v>1200</v>
      </c>
      <c r="R54" s="80">
        <f t="shared" si="41"/>
        <v>0</v>
      </c>
      <c r="S54" s="80">
        <f t="shared" si="42"/>
        <v>1200</v>
      </c>
      <c r="T54" s="81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82" t="s">
        <v>37</v>
      </c>
      <c r="B55" s="83" t="s">
        <v>74</v>
      </c>
      <c r="C55" s="261" t="s">
        <v>75</v>
      </c>
      <c r="D55" s="203" t="s">
        <v>40</v>
      </c>
      <c r="E55" s="204"/>
      <c r="F55" s="205"/>
      <c r="G55" s="193">
        <f t="shared" si="36"/>
        <v>0</v>
      </c>
      <c r="H55" s="204"/>
      <c r="I55" s="205"/>
      <c r="J55" s="193">
        <f t="shared" si="37"/>
        <v>0</v>
      </c>
      <c r="K55" s="204">
        <v>3</v>
      </c>
      <c r="L55" s="205">
        <v>1810</v>
      </c>
      <c r="M55" s="193">
        <f t="shared" si="38"/>
        <v>5430</v>
      </c>
      <c r="N55" s="204"/>
      <c r="O55" s="205"/>
      <c r="P55" s="193">
        <f t="shared" si="39"/>
        <v>0</v>
      </c>
      <c r="Q55" s="80">
        <f t="shared" si="40"/>
        <v>5430</v>
      </c>
      <c r="R55" s="80">
        <f t="shared" si="41"/>
        <v>0</v>
      </c>
      <c r="S55" s="80">
        <f t="shared" si="42"/>
        <v>5430</v>
      </c>
      <c r="T55" s="81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45.75" customHeight="1" x14ac:dyDescent="0.2">
      <c r="A56" s="84" t="s">
        <v>37</v>
      </c>
      <c r="B56" s="83" t="s">
        <v>76</v>
      </c>
      <c r="C56" s="262" t="s">
        <v>77</v>
      </c>
      <c r="D56" s="207" t="s">
        <v>40</v>
      </c>
      <c r="E56" s="208"/>
      <c r="F56" s="209"/>
      <c r="G56" s="210">
        <f t="shared" si="36"/>
        <v>0</v>
      </c>
      <c r="H56" s="208"/>
      <c r="I56" s="209"/>
      <c r="J56" s="210">
        <f t="shared" si="37"/>
        <v>0</v>
      </c>
      <c r="K56" s="208">
        <v>3</v>
      </c>
      <c r="L56" s="209">
        <v>2000</v>
      </c>
      <c r="M56" s="210">
        <f t="shared" si="38"/>
        <v>6000</v>
      </c>
      <c r="N56" s="208">
        <v>3</v>
      </c>
      <c r="O56" s="209">
        <v>4360</v>
      </c>
      <c r="P56" s="210">
        <f t="shared" si="39"/>
        <v>13080</v>
      </c>
      <c r="Q56" s="80">
        <f t="shared" si="40"/>
        <v>6000</v>
      </c>
      <c r="R56" s="80">
        <f t="shared" si="41"/>
        <v>13080</v>
      </c>
      <c r="S56" s="80">
        <f t="shared" si="42"/>
        <v>-7080</v>
      </c>
      <c r="T56" s="87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97" t="s">
        <v>78</v>
      </c>
      <c r="B57" s="89"/>
      <c r="C57" s="247"/>
      <c r="D57" s="248"/>
      <c r="E57" s="249"/>
      <c r="F57" s="250"/>
      <c r="G57" s="251">
        <f>SUM(G53:G56)</f>
        <v>0</v>
      </c>
      <c r="H57" s="249"/>
      <c r="I57" s="250"/>
      <c r="J57" s="251">
        <f>SUM(J53:J56)</f>
        <v>0</v>
      </c>
      <c r="K57" s="249"/>
      <c r="L57" s="250"/>
      <c r="M57" s="251">
        <f>SUM(M53:M56)</f>
        <v>13080</v>
      </c>
      <c r="N57" s="249"/>
      <c r="O57" s="250"/>
      <c r="P57" s="251">
        <f t="shared" ref="P57:S57" si="43">SUM(P53:P56)</f>
        <v>13080</v>
      </c>
      <c r="Q57" s="93">
        <f t="shared" si="43"/>
        <v>13080</v>
      </c>
      <c r="R57" s="93">
        <f t="shared" si="43"/>
        <v>13080</v>
      </c>
      <c r="S57" s="93">
        <f t="shared" si="43"/>
        <v>0</v>
      </c>
      <c r="T57" s="9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30" customHeight="1" x14ac:dyDescent="0.2">
      <c r="A58" s="71" t="s">
        <v>26</v>
      </c>
      <c r="B58" s="72" t="s">
        <v>79</v>
      </c>
      <c r="C58" s="252" t="s">
        <v>80</v>
      </c>
      <c r="D58" s="253"/>
      <c r="E58" s="254"/>
      <c r="F58" s="255"/>
      <c r="G58" s="256"/>
      <c r="H58" s="254"/>
      <c r="I58" s="255"/>
      <c r="J58" s="256"/>
      <c r="K58" s="254"/>
      <c r="L58" s="255"/>
      <c r="M58" s="256"/>
      <c r="N58" s="254"/>
      <c r="O58" s="255"/>
      <c r="P58" s="256"/>
      <c r="Q58" s="95"/>
      <c r="R58" s="95"/>
      <c r="S58" s="95"/>
      <c r="T58" s="77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</row>
    <row r="59" spans="1:38" ht="30" customHeight="1" x14ac:dyDescent="0.2">
      <c r="A59" s="78" t="s">
        <v>37</v>
      </c>
      <c r="B59" s="96" t="s">
        <v>81</v>
      </c>
      <c r="C59" s="263" t="s">
        <v>154</v>
      </c>
      <c r="D59" s="203" t="s">
        <v>40</v>
      </c>
      <c r="E59" s="204"/>
      <c r="F59" s="205"/>
      <c r="G59" s="193">
        <f t="shared" ref="G59:G61" si="44">E59*F59</f>
        <v>0</v>
      </c>
      <c r="H59" s="204"/>
      <c r="I59" s="205"/>
      <c r="J59" s="193">
        <f t="shared" ref="J59:J61" si="45">H59*I59</f>
        <v>0</v>
      </c>
      <c r="K59" s="204">
        <v>3</v>
      </c>
      <c r="L59" s="205">
        <v>50000</v>
      </c>
      <c r="M59" s="193">
        <f t="shared" ref="M59:M61" si="46">K59*L59</f>
        <v>150000</v>
      </c>
      <c r="N59" s="204">
        <v>3</v>
      </c>
      <c r="O59" s="205">
        <v>50000</v>
      </c>
      <c r="P59" s="193">
        <f t="shared" ref="P59:P61" si="47">N59*O59</f>
        <v>150000</v>
      </c>
      <c r="Q59" s="80">
        <f t="shared" ref="Q59:Q61" si="48">G59+M59</f>
        <v>150000</v>
      </c>
      <c r="R59" s="80">
        <f t="shared" ref="R59:R61" si="49">J59+P59</f>
        <v>150000</v>
      </c>
      <c r="S59" s="80">
        <f t="shared" ref="S59:S61" si="50">Q59-R59</f>
        <v>0</v>
      </c>
      <c r="T59" s="81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82" t="s">
        <v>37</v>
      </c>
      <c r="B60" s="83" t="s">
        <v>82</v>
      </c>
      <c r="C60" s="263" t="s">
        <v>155</v>
      </c>
      <c r="D60" s="203" t="s">
        <v>40</v>
      </c>
      <c r="E60" s="204"/>
      <c r="F60" s="205"/>
      <c r="G60" s="193">
        <f t="shared" si="44"/>
        <v>0</v>
      </c>
      <c r="H60" s="204"/>
      <c r="I60" s="205"/>
      <c r="J60" s="193">
        <f t="shared" si="45"/>
        <v>0</v>
      </c>
      <c r="K60" s="204">
        <v>3</v>
      </c>
      <c r="L60" s="205">
        <v>20000</v>
      </c>
      <c r="M60" s="193">
        <f t="shared" si="46"/>
        <v>60000</v>
      </c>
      <c r="N60" s="204">
        <v>3</v>
      </c>
      <c r="O60" s="205">
        <v>22919.333333300001</v>
      </c>
      <c r="P60" s="193">
        <f t="shared" si="47"/>
        <v>68757.999999899999</v>
      </c>
      <c r="Q60" s="80">
        <f t="shared" si="48"/>
        <v>60000</v>
      </c>
      <c r="R60" s="80">
        <f t="shared" si="49"/>
        <v>68757.999999899999</v>
      </c>
      <c r="S60" s="80">
        <f t="shared" si="50"/>
        <v>-8757.9999998999992</v>
      </c>
      <c r="T60" s="8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4" t="s">
        <v>37</v>
      </c>
      <c r="B61" s="85" t="s">
        <v>83</v>
      </c>
      <c r="C61" s="264" t="s">
        <v>84</v>
      </c>
      <c r="D61" s="207" t="s">
        <v>40</v>
      </c>
      <c r="E61" s="208"/>
      <c r="F61" s="209"/>
      <c r="G61" s="210">
        <f t="shared" si="44"/>
        <v>0</v>
      </c>
      <c r="H61" s="208"/>
      <c r="I61" s="209"/>
      <c r="J61" s="210">
        <f t="shared" si="45"/>
        <v>0</v>
      </c>
      <c r="K61" s="208"/>
      <c r="L61" s="209"/>
      <c r="M61" s="210">
        <f t="shared" si="46"/>
        <v>0</v>
      </c>
      <c r="N61" s="208"/>
      <c r="O61" s="209"/>
      <c r="P61" s="210">
        <f t="shared" si="47"/>
        <v>0</v>
      </c>
      <c r="Q61" s="80">
        <f t="shared" si="48"/>
        <v>0</v>
      </c>
      <c r="R61" s="80">
        <f t="shared" si="49"/>
        <v>0</v>
      </c>
      <c r="S61" s="80">
        <f t="shared" si="50"/>
        <v>0</v>
      </c>
      <c r="T61" s="87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thickBot="1" x14ac:dyDescent="0.25">
      <c r="A62" s="88" t="s">
        <v>85</v>
      </c>
      <c r="B62" s="89"/>
      <c r="C62" s="247"/>
      <c r="D62" s="248"/>
      <c r="E62" s="249"/>
      <c r="F62" s="250"/>
      <c r="G62" s="251">
        <f>SUM(G59:G61)</f>
        <v>0</v>
      </c>
      <c r="H62" s="249"/>
      <c r="I62" s="250"/>
      <c r="J62" s="251">
        <f>SUM(J59:J61)</f>
        <v>0</v>
      </c>
      <c r="K62" s="249"/>
      <c r="L62" s="250"/>
      <c r="M62" s="251">
        <f>SUM(M59:M61)</f>
        <v>210000</v>
      </c>
      <c r="N62" s="249"/>
      <c r="O62" s="250"/>
      <c r="P62" s="251">
        <f t="shared" ref="P62:S62" si="51">SUM(P59:P61)</f>
        <v>218757.9999999</v>
      </c>
      <c r="Q62" s="93">
        <f t="shared" si="51"/>
        <v>210000</v>
      </c>
      <c r="R62" s="93">
        <f t="shared" si="51"/>
        <v>218757.9999999</v>
      </c>
      <c r="S62" s="93">
        <f t="shared" si="51"/>
        <v>-8757.9999998999992</v>
      </c>
      <c r="T62" s="94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30" customHeight="1" thickBot="1" x14ac:dyDescent="0.25">
      <c r="A63" s="138" t="s">
        <v>26</v>
      </c>
      <c r="B63" s="64" t="s">
        <v>86</v>
      </c>
      <c r="C63" s="265" t="s">
        <v>87</v>
      </c>
      <c r="D63" s="266"/>
      <c r="E63" s="254"/>
      <c r="F63" s="255"/>
      <c r="G63" s="256"/>
      <c r="H63" s="254"/>
      <c r="I63" s="255"/>
      <c r="J63" s="256"/>
      <c r="K63" s="267"/>
      <c r="L63" s="268"/>
      <c r="M63" s="269"/>
      <c r="N63" s="267"/>
      <c r="O63" s="268"/>
      <c r="P63" s="269"/>
      <c r="Q63" s="168"/>
      <c r="R63" s="168"/>
      <c r="S63" s="168"/>
      <c r="T63" s="139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</row>
    <row r="64" spans="1:38" ht="30" customHeight="1" x14ac:dyDescent="0.2">
      <c r="A64" s="151" t="s">
        <v>37</v>
      </c>
      <c r="B64" s="182" t="s">
        <v>88</v>
      </c>
      <c r="C64" s="270" t="s">
        <v>163</v>
      </c>
      <c r="D64" s="271" t="s">
        <v>89</v>
      </c>
      <c r="E64" s="272"/>
      <c r="F64" s="205"/>
      <c r="G64" s="193">
        <f t="shared" ref="G64:G66" si="52">E64*F64</f>
        <v>0</v>
      </c>
      <c r="H64" s="204"/>
      <c r="I64" s="205"/>
      <c r="J64" s="273">
        <f t="shared" ref="J64:J66" si="53">H64*I64</f>
        <v>0</v>
      </c>
      <c r="K64" s="274">
        <v>1</v>
      </c>
      <c r="L64" s="275">
        <v>4999</v>
      </c>
      <c r="M64" s="276">
        <f t="shared" ref="M64:M73" si="54">K64*L64</f>
        <v>4999</v>
      </c>
      <c r="N64" s="277">
        <v>1</v>
      </c>
      <c r="O64" s="278">
        <v>4999</v>
      </c>
      <c r="P64" s="276">
        <f t="shared" ref="P64:P73" si="55">N64*O64</f>
        <v>4999</v>
      </c>
      <c r="Q64" s="169">
        <f t="shared" ref="Q64:Q73" si="56">G64+M64</f>
        <v>4999</v>
      </c>
      <c r="R64" s="169">
        <f t="shared" ref="R64:R73" si="57">J64+P64</f>
        <v>4999</v>
      </c>
      <c r="S64" s="169">
        <f t="shared" ref="S64:S73" si="58">Q64-R64</f>
        <v>0</v>
      </c>
      <c r="T64" s="173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152" t="s">
        <v>37</v>
      </c>
      <c r="B65" s="183" t="s">
        <v>90</v>
      </c>
      <c r="C65" s="279" t="s">
        <v>164</v>
      </c>
      <c r="D65" s="280" t="s">
        <v>89</v>
      </c>
      <c r="E65" s="281"/>
      <c r="F65" s="282"/>
      <c r="G65" s="210">
        <f t="shared" si="52"/>
        <v>0</v>
      </c>
      <c r="H65" s="208"/>
      <c r="I65" s="282"/>
      <c r="J65" s="283">
        <f t="shared" si="53"/>
        <v>0</v>
      </c>
      <c r="K65" s="284">
        <v>1</v>
      </c>
      <c r="L65" s="285">
        <v>1599</v>
      </c>
      <c r="M65" s="286">
        <f t="shared" si="54"/>
        <v>1599</v>
      </c>
      <c r="N65" s="287">
        <v>1</v>
      </c>
      <c r="O65" s="282">
        <v>1599</v>
      </c>
      <c r="P65" s="286">
        <f t="shared" si="55"/>
        <v>1599</v>
      </c>
      <c r="Q65" s="170">
        <f t="shared" si="56"/>
        <v>1599</v>
      </c>
      <c r="R65" s="170">
        <f t="shared" si="57"/>
        <v>1599</v>
      </c>
      <c r="S65" s="170">
        <f t="shared" si="58"/>
        <v>0</v>
      </c>
      <c r="T65" s="17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153" t="s">
        <v>37</v>
      </c>
      <c r="B66" s="155" t="s">
        <v>91</v>
      </c>
      <c r="C66" s="288" t="s">
        <v>165</v>
      </c>
      <c r="D66" s="223" t="s">
        <v>89</v>
      </c>
      <c r="E66" s="289"/>
      <c r="F66" s="225"/>
      <c r="G66" s="290">
        <f t="shared" si="52"/>
        <v>0</v>
      </c>
      <c r="H66" s="291"/>
      <c r="I66" s="225"/>
      <c r="J66" s="292">
        <f t="shared" si="53"/>
        <v>0</v>
      </c>
      <c r="K66" s="293">
        <v>1</v>
      </c>
      <c r="L66" s="294">
        <v>3207</v>
      </c>
      <c r="M66" s="186">
        <f t="shared" si="54"/>
        <v>3207</v>
      </c>
      <c r="N66" s="224">
        <v>1</v>
      </c>
      <c r="O66" s="225">
        <v>3207</v>
      </c>
      <c r="P66" s="186">
        <f t="shared" si="55"/>
        <v>3207</v>
      </c>
      <c r="Q66" s="171">
        <f t="shared" si="56"/>
        <v>3207</v>
      </c>
      <c r="R66" s="171">
        <f t="shared" si="57"/>
        <v>3207</v>
      </c>
      <c r="S66" s="171">
        <f t="shared" si="58"/>
        <v>0</v>
      </c>
      <c r="T66" s="166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153" t="s">
        <v>37</v>
      </c>
      <c r="B67" s="155" t="s">
        <v>156</v>
      </c>
      <c r="C67" s="288" t="s">
        <v>166</v>
      </c>
      <c r="D67" s="223" t="s">
        <v>89</v>
      </c>
      <c r="E67" s="289"/>
      <c r="F67" s="225"/>
      <c r="G67" s="290"/>
      <c r="H67" s="291"/>
      <c r="I67" s="225"/>
      <c r="J67" s="292"/>
      <c r="K67" s="293">
        <v>2</v>
      </c>
      <c r="L67" s="294">
        <v>2223</v>
      </c>
      <c r="M67" s="186">
        <f t="shared" si="54"/>
        <v>4446</v>
      </c>
      <c r="N67" s="224">
        <v>2</v>
      </c>
      <c r="O67" s="225">
        <v>2223</v>
      </c>
      <c r="P67" s="186">
        <f t="shared" si="55"/>
        <v>4446</v>
      </c>
      <c r="Q67" s="171">
        <f t="shared" si="56"/>
        <v>4446</v>
      </c>
      <c r="R67" s="171">
        <f t="shared" si="57"/>
        <v>4446</v>
      </c>
      <c r="S67" s="171">
        <f t="shared" si="58"/>
        <v>0</v>
      </c>
      <c r="T67" s="16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153" t="s">
        <v>37</v>
      </c>
      <c r="B68" s="155" t="s">
        <v>157</v>
      </c>
      <c r="C68" s="288" t="s">
        <v>167</v>
      </c>
      <c r="D68" s="223" t="s">
        <v>89</v>
      </c>
      <c r="E68" s="289"/>
      <c r="F68" s="225"/>
      <c r="G68" s="290"/>
      <c r="H68" s="291"/>
      <c r="I68" s="225"/>
      <c r="J68" s="292"/>
      <c r="K68" s="293">
        <v>1</v>
      </c>
      <c r="L68" s="294">
        <v>2088</v>
      </c>
      <c r="M68" s="186">
        <f t="shared" si="54"/>
        <v>2088</v>
      </c>
      <c r="N68" s="224">
        <v>1</v>
      </c>
      <c r="O68" s="225">
        <v>2088</v>
      </c>
      <c r="P68" s="186">
        <f t="shared" si="55"/>
        <v>2088</v>
      </c>
      <c r="Q68" s="171">
        <f t="shared" si="56"/>
        <v>2088</v>
      </c>
      <c r="R68" s="171">
        <f t="shared" si="57"/>
        <v>2088</v>
      </c>
      <c r="S68" s="171">
        <f t="shared" si="58"/>
        <v>0</v>
      </c>
      <c r="T68" s="166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153" t="s">
        <v>37</v>
      </c>
      <c r="B69" s="155" t="s">
        <v>158</v>
      </c>
      <c r="C69" s="288" t="s">
        <v>168</v>
      </c>
      <c r="D69" s="223" t="s">
        <v>89</v>
      </c>
      <c r="E69" s="289"/>
      <c r="F69" s="225"/>
      <c r="G69" s="290"/>
      <c r="H69" s="291"/>
      <c r="I69" s="225"/>
      <c r="J69" s="292"/>
      <c r="K69" s="293">
        <v>1</v>
      </c>
      <c r="L69" s="294">
        <v>288</v>
      </c>
      <c r="M69" s="186">
        <f t="shared" si="54"/>
        <v>288</v>
      </c>
      <c r="N69" s="224">
        <v>1</v>
      </c>
      <c r="O69" s="225">
        <v>288</v>
      </c>
      <c r="P69" s="186">
        <f t="shared" si="55"/>
        <v>288</v>
      </c>
      <c r="Q69" s="171">
        <f t="shared" si="56"/>
        <v>288</v>
      </c>
      <c r="R69" s="171">
        <f t="shared" si="57"/>
        <v>288</v>
      </c>
      <c r="S69" s="171">
        <f t="shared" si="58"/>
        <v>0</v>
      </c>
      <c r="T69" s="166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153" t="s">
        <v>37</v>
      </c>
      <c r="B70" s="155" t="s">
        <v>159</v>
      </c>
      <c r="C70" s="288" t="s">
        <v>169</v>
      </c>
      <c r="D70" s="223" t="s">
        <v>89</v>
      </c>
      <c r="E70" s="289"/>
      <c r="F70" s="225"/>
      <c r="G70" s="290"/>
      <c r="H70" s="291"/>
      <c r="I70" s="225"/>
      <c r="J70" s="292"/>
      <c r="K70" s="293">
        <v>18</v>
      </c>
      <c r="L70" s="294">
        <v>330</v>
      </c>
      <c r="M70" s="186">
        <f t="shared" si="54"/>
        <v>5940</v>
      </c>
      <c r="N70" s="224">
        <v>18</v>
      </c>
      <c r="O70" s="225">
        <v>330</v>
      </c>
      <c r="P70" s="186">
        <f t="shared" si="55"/>
        <v>5940</v>
      </c>
      <c r="Q70" s="171">
        <f t="shared" si="56"/>
        <v>5940</v>
      </c>
      <c r="R70" s="171">
        <f t="shared" si="57"/>
        <v>5940</v>
      </c>
      <c r="S70" s="171">
        <f t="shared" si="58"/>
        <v>0</v>
      </c>
      <c r="T70" s="166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153" t="s">
        <v>37</v>
      </c>
      <c r="B71" s="155" t="s">
        <v>160</v>
      </c>
      <c r="C71" s="288" t="s">
        <v>170</v>
      </c>
      <c r="D71" s="223" t="s">
        <v>89</v>
      </c>
      <c r="E71" s="289"/>
      <c r="F71" s="225"/>
      <c r="G71" s="290"/>
      <c r="H71" s="291"/>
      <c r="I71" s="225"/>
      <c r="J71" s="292"/>
      <c r="K71" s="293">
        <v>1</v>
      </c>
      <c r="L71" s="294">
        <v>1199</v>
      </c>
      <c r="M71" s="186">
        <f t="shared" si="54"/>
        <v>1199</v>
      </c>
      <c r="N71" s="224">
        <v>1</v>
      </c>
      <c r="O71" s="225">
        <v>1199</v>
      </c>
      <c r="P71" s="186">
        <f t="shared" si="55"/>
        <v>1199</v>
      </c>
      <c r="Q71" s="171">
        <f t="shared" si="56"/>
        <v>1199</v>
      </c>
      <c r="R71" s="171">
        <f t="shared" si="57"/>
        <v>1199</v>
      </c>
      <c r="S71" s="171">
        <f t="shared" si="58"/>
        <v>0</v>
      </c>
      <c r="T71" s="166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153" t="s">
        <v>37</v>
      </c>
      <c r="B72" s="155" t="s">
        <v>161</v>
      </c>
      <c r="C72" s="288" t="s">
        <v>171</v>
      </c>
      <c r="D72" s="223" t="s">
        <v>89</v>
      </c>
      <c r="E72" s="289"/>
      <c r="F72" s="225"/>
      <c r="G72" s="290"/>
      <c r="H72" s="291"/>
      <c r="I72" s="225"/>
      <c r="J72" s="292"/>
      <c r="K72" s="293">
        <v>5</v>
      </c>
      <c r="L72" s="294">
        <v>108</v>
      </c>
      <c r="M72" s="186">
        <f t="shared" si="54"/>
        <v>540</v>
      </c>
      <c r="N72" s="224">
        <v>5</v>
      </c>
      <c r="O72" s="225">
        <v>108</v>
      </c>
      <c r="P72" s="186">
        <f t="shared" si="55"/>
        <v>540</v>
      </c>
      <c r="Q72" s="171">
        <f t="shared" si="56"/>
        <v>540</v>
      </c>
      <c r="R72" s="171">
        <f t="shared" si="57"/>
        <v>540</v>
      </c>
      <c r="S72" s="171">
        <f t="shared" si="58"/>
        <v>0</v>
      </c>
      <c r="T72" s="166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thickBot="1" x14ac:dyDescent="0.25">
      <c r="A73" s="184" t="s">
        <v>37</v>
      </c>
      <c r="B73" s="156" t="s">
        <v>162</v>
      </c>
      <c r="C73" s="295" t="s">
        <v>172</v>
      </c>
      <c r="D73" s="296" t="s">
        <v>89</v>
      </c>
      <c r="E73" s="289"/>
      <c r="F73" s="225"/>
      <c r="G73" s="290"/>
      <c r="H73" s="291"/>
      <c r="I73" s="225"/>
      <c r="J73" s="292"/>
      <c r="K73" s="297">
        <v>1</v>
      </c>
      <c r="L73" s="298">
        <v>1000</v>
      </c>
      <c r="M73" s="242">
        <f t="shared" si="54"/>
        <v>1000</v>
      </c>
      <c r="N73" s="299">
        <v>1</v>
      </c>
      <c r="O73" s="300">
        <v>1000</v>
      </c>
      <c r="P73" s="301">
        <f t="shared" si="55"/>
        <v>1000</v>
      </c>
      <c r="Q73" s="172">
        <f t="shared" si="56"/>
        <v>1000</v>
      </c>
      <c r="R73" s="172">
        <f t="shared" si="57"/>
        <v>1000</v>
      </c>
      <c r="S73" s="172">
        <f t="shared" si="58"/>
        <v>0</v>
      </c>
      <c r="T73" s="17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 x14ac:dyDescent="0.25">
      <c r="A74" s="144" t="s">
        <v>92</v>
      </c>
      <c r="B74" s="103"/>
      <c r="C74" s="302"/>
      <c r="D74" s="303"/>
      <c r="E74" s="304"/>
      <c r="F74" s="305"/>
      <c r="G74" s="306">
        <f>SUM(G64:G66)</f>
        <v>0</v>
      </c>
      <c r="H74" s="304"/>
      <c r="I74" s="305"/>
      <c r="J74" s="306">
        <f>SUM(J64:J66)</f>
        <v>0</v>
      </c>
      <c r="K74" s="304"/>
      <c r="L74" s="305"/>
      <c r="M74" s="306">
        <f>SUM(M64:M73)</f>
        <v>25306</v>
      </c>
      <c r="N74" s="304"/>
      <c r="O74" s="305"/>
      <c r="P74" s="306">
        <f>SUM(P64:P73)</f>
        <v>25306</v>
      </c>
      <c r="Q74" s="145">
        <f>SUM(Q64:Q73)</f>
        <v>25306</v>
      </c>
      <c r="R74" s="145">
        <f>SUM(R64:R73)</f>
        <v>25306</v>
      </c>
      <c r="S74" s="145">
        <f t="shared" ref="S74" si="59">SUM(S64:S66)</f>
        <v>0</v>
      </c>
      <c r="T74" s="146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42" customHeight="1" thickBot="1" x14ac:dyDescent="0.25">
      <c r="A75" s="71" t="s">
        <v>26</v>
      </c>
      <c r="B75" s="72" t="s">
        <v>93</v>
      </c>
      <c r="C75" s="260" t="s">
        <v>94</v>
      </c>
      <c r="D75" s="253"/>
      <c r="E75" s="254"/>
      <c r="F75" s="255"/>
      <c r="G75" s="256"/>
      <c r="H75" s="254"/>
      <c r="I75" s="255"/>
      <c r="J75" s="256"/>
      <c r="K75" s="254"/>
      <c r="L75" s="255"/>
      <c r="M75" s="256"/>
      <c r="N75" s="254"/>
      <c r="O75" s="255"/>
      <c r="P75" s="256"/>
      <c r="Q75" s="95"/>
      <c r="R75" s="95"/>
      <c r="S75" s="95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2">
      <c r="A76" s="78" t="s">
        <v>37</v>
      </c>
      <c r="B76" s="96" t="s">
        <v>95</v>
      </c>
      <c r="C76" s="263" t="s">
        <v>96</v>
      </c>
      <c r="D76" s="203" t="s">
        <v>40</v>
      </c>
      <c r="E76" s="204"/>
      <c r="F76" s="205"/>
      <c r="G76" s="193">
        <f t="shared" ref="G76:G78" si="60">E76*F76</f>
        <v>0</v>
      </c>
      <c r="H76" s="204"/>
      <c r="I76" s="205"/>
      <c r="J76" s="193">
        <f t="shared" ref="J76:J78" si="61">H76*I76</f>
        <v>0</v>
      </c>
      <c r="K76" s="307">
        <v>3</v>
      </c>
      <c r="L76" s="285">
        <v>300</v>
      </c>
      <c r="M76" s="193">
        <f t="shared" ref="M76:M78" si="62">K76*L76</f>
        <v>900</v>
      </c>
      <c r="N76" s="307"/>
      <c r="O76" s="285"/>
      <c r="P76" s="193">
        <f t="shared" ref="P76:P78" si="63">N76*O76</f>
        <v>0</v>
      </c>
      <c r="Q76" s="80">
        <f t="shared" ref="Q76:Q78" si="64">G76+M76</f>
        <v>900</v>
      </c>
      <c r="R76" s="80">
        <f t="shared" ref="R76:R78" si="65">J76+P76</f>
        <v>0</v>
      </c>
      <c r="S76" s="80">
        <f t="shared" ref="S76:S78" si="66">Q76-R76</f>
        <v>900</v>
      </c>
      <c r="T76" s="8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82" t="s">
        <v>37</v>
      </c>
      <c r="B77" s="83" t="s">
        <v>97</v>
      </c>
      <c r="C77" s="263" t="s">
        <v>98</v>
      </c>
      <c r="D77" s="203" t="s">
        <v>40</v>
      </c>
      <c r="E77" s="204"/>
      <c r="F77" s="205"/>
      <c r="G77" s="193">
        <f t="shared" si="60"/>
        <v>0</v>
      </c>
      <c r="H77" s="204"/>
      <c r="I77" s="205"/>
      <c r="J77" s="193">
        <f t="shared" si="61"/>
        <v>0</v>
      </c>
      <c r="K77" s="307">
        <v>3</v>
      </c>
      <c r="L77" s="285">
        <v>250</v>
      </c>
      <c r="M77" s="193">
        <f t="shared" si="62"/>
        <v>750</v>
      </c>
      <c r="N77" s="307"/>
      <c r="O77" s="285"/>
      <c r="P77" s="193">
        <f t="shared" si="63"/>
        <v>0</v>
      </c>
      <c r="Q77" s="80">
        <f t="shared" si="64"/>
        <v>750</v>
      </c>
      <c r="R77" s="80">
        <f t="shared" si="65"/>
        <v>0</v>
      </c>
      <c r="S77" s="80">
        <f t="shared" si="66"/>
        <v>750</v>
      </c>
      <c r="T77" s="8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4" t="s">
        <v>37</v>
      </c>
      <c r="B78" s="85" t="s">
        <v>99</v>
      </c>
      <c r="C78" s="264" t="s">
        <v>100</v>
      </c>
      <c r="D78" s="207" t="s">
        <v>40</v>
      </c>
      <c r="E78" s="208"/>
      <c r="F78" s="209"/>
      <c r="G78" s="210">
        <f t="shared" si="60"/>
        <v>0</v>
      </c>
      <c r="H78" s="208"/>
      <c r="I78" s="209"/>
      <c r="J78" s="210">
        <f t="shared" si="61"/>
        <v>0</v>
      </c>
      <c r="K78" s="308">
        <v>1</v>
      </c>
      <c r="L78" s="294">
        <v>1750</v>
      </c>
      <c r="M78" s="210">
        <f t="shared" si="62"/>
        <v>1750</v>
      </c>
      <c r="N78" s="308">
        <v>1</v>
      </c>
      <c r="O78" s="294">
        <v>3400</v>
      </c>
      <c r="P78" s="210">
        <f t="shared" si="63"/>
        <v>3400</v>
      </c>
      <c r="Q78" s="80">
        <f t="shared" si="64"/>
        <v>1750</v>
      </c>
      <c r="R78" s="80">
        <f t="shared" si="65"/>
        <v>3400</v>
      </c>
      <c r="S78" s="80">
        <f t="shared" si="66"/>
        <v>-1650</v>
      </c>
      <c r="T78" s="87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88" t="s">
        <v>101</v>
      </c>
      <c r="B79" s="89"/>
      <c r="C79" s="247"/>
      <c r="D79" s="248"/>
      <c r="E79" s="249"/>
      <c r="F79" s="250"/>
      <c r="G79" s="251">
        <f>SUM(G76:G78)</f>
        <v>0</v>
      </c>
      <c r="H79" s="249"/>
      <c r="I79" s="250"/>
      <c r="J79" s="251">
        <f>SUM(J76:J78)</f>
        <v>0</v>
      </c>
      <c r="K79" s="249"/>
      <c r="L79" s="250"/>
      <c r="M79" s="251">
        <f>SUM(M76:M78)</f>
        <v>3400</v>
      </c>
      <c r="N79" s="249"/>
      <c r="O79" s="250"/>
      <c r="P79" s="251">
        <f t="shared" ref="P79:S79" si="67">SUM(P76:P78)</f>
        <v>3400</v>
      </c>
      <c r="Q79" s="93">
        <f t="shared" si="67"/>
        <v>3400</v>
      </c>
      <c r="R79" s="93">
        <f t="shared" si="67"/>
        <v>3400</v>
      </c>
      <c r="S79" s="93">
        <f t="shared" si="67"/>
        <v>0</v>
      </c>
      <c r="T79" s="9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71" t="s">
        <v>26</v>
      </c>
      <c r="B80" s="72" t="s">
        <v>102</v>
      </c>
      <c r="C80" s="260" t="s">
        <v>103</v>
      </c>
      <c r="D80" s="253"/>
      <c r="E80" s="254"/>
      <c r="F80" s="255"/>
      <c r="G80" s="256"/>
      <c r="H80" s="254"/>
      <c r="I80" s="255"/>
      <c r="J80" s="256"/>
      <c r="K80" s="254"/>
      <c r="L80" s="255"/>
      <c r="M80" s="256"/>
      <c r="N80" s="254"/>
      <c r="O80" s="255"/>
      <c r="P80" s="256"/>
      <c r="Q80" s="95"/>
      <c r="R80" s="95"/>
      <c r="S80" s="95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2">
      <c r="A81" s="78" t="s">
        <v>37</v>
      </c>
      <c r="B81" s="96" t="s">
        <v>104</v>
      </c>
      <c r="C81" s="259" t="s">
        <v>105</v>
      </c>
      <c r="D81" s="309" t="s">
        <v>89</v>
      </c>
      <c r="E81" s="204"/>
      <c r="F81" s="205"/>
      <c r="G81" s="193">
        <f t="shared" ref="G81:G83" si="68">E81*F81</f>
        <v>0</v>
      </c>
      <c r="H81" s="204"/>
      <c r="I81" s="205"/>
      <c r="J81" s="193">
        <f t="shared" ref="J81:J83" si="69">H81*I81</f>
        <v>0</v>
      </c>
      <c r="K81" s="307">
        <v>27</v>
      </c>
      <c r="L81" s="285">
        <v>250</v>
      </c>
      <c r="M81" s="193">
        <f t="shared" ref="M81:M83" si="70">K81*L81</f>
        <v>6750</v>
      </c>
      <c r="N81" s="204"/>
      <c r="O81" s="205"/>
      <c r="P81" s="193">
        <f t="shared" ref="P81:P83" si="71">N81*O81</f>
        <v>0</v>
      </c>
      <c r="Q81" s="80">
        <f t="shared" ref="Q81:Q83" si="72">G81+M81</f>
        <v>6750</v>
      </c>
      <c r="R81" s="80">
        <f t="shared" ref="R81:R83" si="73">J81+P81</f>
        <v>0</v>
      </c>
      <c r="S81" s="80">
        <f t="shared" ref="S81:S83" si="74">Q81-R81</f>
        <v>6750</v>
      </c>
      <c r="T81" s="81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x14ac:dyDescent="0.2">
      <c r="A82" s="78" t="s">
        <v>37</v>
      </c>
      <c r="B82" s="79" t="s">
        <v>106</v>
      </c>
      <c r="C82" s="259" t="s">
        <v>107</v>
      </c>
      <c r="D82" s="310" t="s">
        <v>40</v>
      </c>
      <c r="E82" s="204"/>
      <c r="F82" s="205"/>
      <c r="G82" s="193">
        <f t="shared" si="68"/>
        <v>0</v>
      </c>
      <c r="H82" s="204"/>
      <c r="I82" s="205"/>
      <c r="J82" s="193">
        <f t="shared" si="69"/>
        <v>0</v>
      </c>
      <c r="K82" s="307">
        <v>3</v>
      </c>
      <c r="L82" s="285">
        <v>199</v>
      </c>
      <c r="M82" s="193">
        <f t="shared" si="70"/>
        <v>597</v>
      </c>
      <c r="N82" s="204">
        <v>1</v>
      </c>
      <c r="O82" s="205">
        <v>750</v>
      </c>
      <c r="P82" s="193">
        <f t="shared" si="71"/>
        <v>750</v>
      </c>
      <c r="Q82" s="80">
        <f t="shared" si="72"/>
        <v>597</v>
      </c>
      <c r="R82" s="80">
        <f t="shared" si="73"/>
        <v>750</v>
      </c>
      <c r="S82" s="80">
        <f t="shared" si="74"/>
        <v>-153</v>
      </c>
      <c r="T82" s="81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x14ac:dyDescent="0.2">
      <c r="A83" s="82" t="s">
        <v>37</v>
      </c>
      <c r="B83" s="83" t="s">
        <v>108</v>
      </c>
      <c r="C83" s="259" t="s">
        <v>109</v>
      </c>
      <c r="D83" s="310" t="s">
        <v>40</v>
      </c>
      <c r="E83" s="204"/>
      <c r="F83" s="205"/>
      <c r="G83" s="193">
        <f t="shared" si="68"/>
        <v>0</v>
      </c>
      <c r="H83" s="204"/>
      <c r="I83" s="205"/>
      <c r="J83" s="193">
        <f t="shared" si="69"/>
        <v>0</v>
      </c>
      <c r="K83" s="307">
        <v>3</v>
      </c>
      <c r="L83" s="285">
        <v>820</v>
      </c>
      <c r="M83" s="193">
        <f t="shared" si="70"/>
        <v>2460</v>
      </c>
      <c r="N83" s="204">
        <v>2</v>
      </c>
      <c r="O83" s="205">
        <v>149.5</v>
      </c>
      <c r="P83" s="193">
        <f t="shared" si="71"/>
        <v>299</v>
      </c>
      <c r="Q83" s="80">
        <f t="shared" si="72"/>
        <v>2460</v>
      </c>
      <c r="R83" s="80">
        <f t="shared" si="73"/>
        <v>299</v>
      </c>
      <c r="S83" s="80">
        <f t="shared" si="74"/>
        <v>2161</v>
      </c>
      <c r="T83" s="81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 thickBot="1" x14ac:dyDescent="0.25">
      <c r="A84" s="97" t="s">
        <v>110</v>
      </c>
      <c r="B84" s="98"/>
      <c r="C84" s="247"/>
      <c r="D84" s="248"/>
      <c r="E84" s="249"/>
      <c r="F84" s="250"/>
      <c r="G84" s="251">
        <f>SUM(G81:G83)</f>
        <v>0</v>
      </c>
      <c r="H84" s="249"/>
      <c r="I84" s="250"/>
      <c r="J84" s="251">
        <f>SUM(J81:J83)</f>
        <v>0</v>
      </c>
      <c r="K84" s="249"/>
      <c r="L84" s="250"/>
      <c r="M84" s="251">
        <f>SUM(M81:M83)</f>
        <v>9807</v>
      </c>
      <c r="N84" s="249"/>
      <c r="O84" s="250"/>
      <c r="P84" s="251">
        <f t="shared" ref="P84:S84" si="75">SUM(P81:P83)</f>
        <v>1049</v>
      </c>
      <c r="Q84" s="93">
        <f t="shared" si="75"/>
        <v>9807</v>
      </c>
      <c r="R84" s="93">
        <f t="shared" si="75"/>
        <v>1049</v>
      </c>
      <c r="S84" s="93">
        <f t="shared" si="75"/>
        <v>8758</v>
      </c>
      <c r="T84" s="94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3">
      <c r="A85" s="71" t="s">
        <v>26</v>
      </c>
      <c r="B85" s="177" t="s">
        <v>111</v>
      </c>
      <c r="C85" s="311" t="s">
        <v>112</v>
      </c>
      <c r="D85" s="253"/>
      <c r="E85" s="254"/>
      <c r="F85" s="255"/>
      <c r="G85" s="256"/>
      <c r="H85" s="254"/>
      <c r="I85" s="255"/>
      <c r="J85" s="256"/>
      <c r="K85" s="254"/>
      <c r="L85" s="255"/>
      <c r="M85" s="256"/>
      <c r="N85" s="254"/>
      <c r="O85" s="255"/>
      <c r="P85" s="256"/>
      <c r="Q85" s="95"/>
      <c r="R85" s="95"/>
      <c r="S85" s="95"/>
      <c r="T85" s="77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</row>
    <row r="86" spans="1:38" ht="30" customHeight="1" x14ac:dyDescent="0.2">
      <c r="A86" s="78" t="s">
        <v>37</v>
      </c>
      <c r="B86" s="178" t="s">
        <v>113</v>
      </c>
      <c r="C86" s="312" t="s">
        <v>184</v>
      </c>
      <c r="D86" s="313" t="s">
        <v>182</v>
      </c>
      <c r="E86" s="376" t="s">
        <v>46</v>
      </c>
      <c r="F86" s="377"/>
      <c r="G86" s="378"/>
      <c r="H86" s="376" t="s">
        <v>46</v>
      </c>
      <c r="I86" s="377"/>
      <c r="J86" s="378"/>
      <c r="K86" s="307">
        <v>10</v>
      </c>
      <c r="L86" s="285">
        <v>2800</v>
      </c>
      <c r="M86" s="193">
        <f t="shared" ref="M86:M96" si="76">K86*L86</f>
        <v>28000</v>
      </c>
      <c r="N86" s="307">
        <v>10</v>
      </c>
      <c r="O86" s="285">
        <v>2800</v>
      </c>
      <c r="P86" s="193">
        <f t="shared" ref="P86:P96" si="77">N86*O86</f>
        <v>28000</v>
      </c>
      <c r="Q86" s="80">
        <f t="shared" ref="Q86:Q96" si="78">G86+M86</f>
        <v>28000</v>
      </c>
      <c r="R86" s="80">
        <f t="shared" ref="R86:R96" si="79">J86+P86</f>
        <v>28000</v>
      </c>
      <c r="S86" s="80">
        <f t="shared" ref="S86:S96" si="80">Q86-R86</f>
        <v>0</v>
      </c>
      <c r="T86" s="81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">
      <c r="A87" s="78" t="s">
        <v>37</v>
      </c>
      <c r="B87" s="179" t="s">
        <v>114</v>
      </c>
      <c r="C87" s="314" t="s">
        <v>185</v>
      </c>
      <c r="D87" s="313" t="s">
        <v>182</v>
      </c>
      <c r="E87" s="369"/>
      <c r="F87" s="379"/>
      <c r="G87" s="371"/>
      <c r="H87" s="369"/>
      <c r="I87" s="379"/>
      <c r="J87" s="371"/>
      <c r="K87" s="307">
        <v>1</v>
      </c>
      <c r="L87" s="285">
        <v>27000</v>
      </c>
      <c r="M87" s="193">
        <f t="shared" si="76"/>
        <v>27000</v>
      </c>
      <c r="N87" s="307">
        <v>1</v>
      </c>
      <c r="O87" s="285">
        <v>27000</v>
      </c>
      <c r="P87" s="193">
        <f t="shared" si="77"/>
        <v>27000</v>
      </c>
      <c r="Q87" s="80">
        <f t="shared" si="78"/>
        <v>27000</v>
      </c>
      <c r="R87" s="80">
        <f t="shared" si="79"/>
        <v>27000</v>
      </c>
      <c r="S87" s="80">
        <f t="shared" si="80"/>
        <v>0</v>
      </c>
      <c r="T87" s="81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 x14ac:dyDescent="0.2">
      <c r="A88" s="78" t="s">
        <v>37</v>
      </c>
      <c r="B88" s="179" t="s">
        <v>173</v>
      </c>
      <c r="C88" s="314" t="s">
        <v>186</v>
      </c>
      <c r="D88" s="313" t="s">
        <v>89</v>
      </c>
      <c r="E88" s="369"/>
      <c r="F88" s="379"/>
      <c r="G88" s="371"/>
      <c r="H88" s="369"/>
      <c r="I88" s="379"/>
      <c r="J88" s="371"/>
      <c r="K88" s="307">
        <v>11</v>
      </c>
      <c r="L88" s="285">
        <v>1900</v>
      </c>
      <c r="M88" s="193">
        <f t="shared" si="76"/>
        <v>20900</v>
      </c>
      <c r="N88" s="307">
        <v>11</v>
      </c>
      <c r="O88" s="285">
        <v>1900</v>
      </c>
      <c r="P88" s="193">
        <f t="shared" si="77"/>
        <v>20900</v>
      </c>
      <c r="Q88" s="80">
        <f t="shared" si="78"/>
        <v>20900</v>
      </c>
      <c r="R88" s="80">
        <f t="shared" si="79"/>
        <v>20900</v>
      </c>
      <c r="S88" s="80">
        <f t="shared" si="80"/>
        <v>0</v>
      </c>
      <c r="T88" s="81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x14ac:dyDescent="0.2">
      <c r="A89" s="78" t="s">
        <v>37</v>
      </c>
      <c r="B89" s="179" t="s">
        <v>174</v>
      </c>
      <c r="C89" s="314" t="s">
        <v>187</v>
      </c>
      <c r="D89" s="313" t="s">
        <v>89</v>
      </c>
      <c r="E89" s="369"/>
      <c r="F89" s="379"/>
      <c r="G89" s="371"/>
      <c r="H89" s="369"/>
      <c r="I89" s="379"/>
      <c r="J89" s="371"/>
      <c r="K89" s="307">
        <v>1</v>
      </c>
      <c r="L89" s="285">
        <v>26000</v>
      </c>
      <c r="M89" s="193">
        <f t="shared" si="76"/>
        <v>26000</v>
      </c>
      <c r="N89" s="307">
        <v>1</v>
      </c>
      <c r="O89" s="285">
        <v>26000</v>
      </c>
      <c r="P89" s="193">
        <f t="shared" si="77"/>
        <v>26000</v>
      </c>
      <c r="Q89" s="80">
        <f t="shared" si="78"/>
        <v>26000</v>
      </c>
      <c r="R89" s="80">
        <f t="shared" si="79"/>
        <v>26000</v>
      </c>
      <c r="S89" s="80">
        <f t="shared" si="80"/>
        <v>0</v>
      </c>
      <c r="T89" s="81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78" t="s">
        <v>37</v>
      </c>
      <c r="B90" s="180" t="s">
        <v>175</v>
      </c>
      <c r="C90" s="314" t="s">
        <v>188</v>
      </c>
      <c r="D90" s="313" t="s">
        <v>183</v>
      </c>
      <c r="E90" s="369"/>
      <c r="F90" s="379"/>
      <c r="G90" s="371"/>
      <c r="H90" s="369"/>
      <c r="I90" s="379"/>
      <c r="J90" s="371"/>
      <c r="K90" s="307">
        <v>20</v>
      </c>
      <c r="L90" s="285">
        <v>800</v>
      </c>
      <c r="M90" s="193">
        <f t="shared" si="76"/>
        <v>16000</v>
      </c>
      <c r="N90" s="307">
        <v>20</v>
      </c>
      <c r="O90" s="285">
        <v>800</v>
      </c>
      <c r="P90" s="193">
        <f t="shared" si="77"/>
        <v>16000</v>
      </c>
      <c r="Q90" s="80">
        <f t="shared" si="78"/>
        <v>16000</v>
      </c>
      <c r="R90" s="80">
        <f t="shared" si="79"/>
        <v>16000</v>
      </c>
      <c r="S90" s="80">
        <f t="shared" si="80"/>
        <v>0</v>
      </c>
      <c r="T90" s="81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78" t="s">
        <v>37</v>
      </c>
      <c r="B91" s="179" t="s">
        <v>176</v>
      </c>
      <c r="C91" s="314" t="s">
        <v>189</v>
      </c>
      <c r="D91" s="313" t="s">
        <v>89</v>
      </c>
      <c r="E91" s="369"/>
      <c r="F91" s="379"/>
      <c r="G91" s="371"/>
      <c r="H91" s="369"/>
      <c r="I91" s="379"/>
      <c r="J91" s="371"/>
      <c r="K91" s="307">
        <v>500</v>
      </c>
      <c r="L91" s="285">
        <v>7</v>
      </c>
      <c r="M91" s="193">
        <f t="shared" si="76"/>
        <v>3500</v>
      </c>
      <c r="N91" s="307">
        <v>500</v>
      </c>
      <c r="O91" s="285">
        <v>7</v>
      </c>
      <c r="P91" s="193">
        <f t="shared" si="77"/>
        <v>3500</v>
      </c>
      <c r="Q91" s="80">
        <f t="shared" si="78"/>
        <v>3500</v>
      </c>
      <c r="R91" s="80">
        <f t="shared" si="79"/>
        <v>3500</v>
      </c>
      <c r="S91" s="80">
        <f t="shared" si="80"/>
        <v>0</v>
      </c>
      <c r="T91" s="81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x14ac:dyDescent="0.2">
      <c r="A92" s="78" t="s">
        <v>37</v>
      </c>
      <c r="B92" s="179" t="s">
        <v>177</v>
      </c>
      <c r="C92" s="314" t="s">
        <v>190</v>
      </c>
      <c r="D92" s="313" t="s">
        <v>89</v>
      </c>
      <c r="E92" s="369"/>
      <c r="F92" s="379"/>
      <c r="G92" s="371"/>
      <c r="H92" s="369"/>
      <c r="I92" s="379"/>
      <c r="J92" s="371"/>
      <c r="K92" s="307">
        <v>200</v>
      </c>
      <c r="L92" s="285">
        <v>6</v>
      </c>
      <c r="M92" s="193">
        <f t="shared" si="76"/>
        <v>1200</v>
      </c>
      <c r="N92" s="307">
        <v>200</v>
      </c>
      <c r="O92" s="285">
        <v>6</v>
      </c>
      <c r="P92" s="193">
        <f t="shared" si="77"/>
        <v>1200</v>
      </c>
      <c r="Q92" s="80">
        <f t="shared" si="78"/>
        <v>1200</v>
      </c>
      <c r="R92" s="80">
        <f t="shared" si="79"/>
        <v>1200</v>
      </c>
      <c r="S92" s="80">
        <f t="shared" si="80"/>
        <v>0</v>
      </c>
      <c r="T92" s="81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x14ac:dyDescent="0.2">
      <c r="A93" s="78" t="s">
        <v>37</v>
      </c>
      <c r="B93" s="180" t="s">
        <v>178</v>
      </c>
      <c r="C93" s="314" t="s">
        <v>191</v>
      </c>
      <c r="D93" s="313" t="s">
        <v>89</v>
      </c>
      <c r="E93" s="369"/>
      <c r="F93" s="379"/>
      <c r="G93" s="371"/>
      <c r="H93" s="369"/>
      <c r="I93" s="379"/>
      <c r="J93" s="371"/>
      <c r="K93" s="307">
        <v>1000</v>
      </c>
      <c r="L93" s="285">
        <v>5</v>
      </c>
      <c r="M93" s="193">
        <f t="shared" si="76"/>
        <v>5000</v>
      </c>
      <c r="N93" s="307">
        <v>1000</v>
      </c>
      <c r="O93" s="285">
        <v>5</v>
      </c>
      <c r="P93" s="193">
        <f t="shared" si="77"/>
        <v>5000</v>
      </c>
      <c r="Q93" s="80">
        <f t="shared" si="78"/>
        <v>5000</v>
      </c>
      <c r="R93" s="80">
        <f t="shared" si="79"/>
        <v>5000</v>
      </c>
      <c r="S93" s="80">
        <f t="shared" si="80"/>
        <v>0</v>
      </c>
      <c r="T93" s="81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x14ac:dyDescent="0.2">
      <c r="A94" s="78" t="s">
        <v>37</v>
      </c>
      <c r="B94" s="179" t="s">
        <v>179</v>
      </c>
      <c r="C94" s="314" t="s">
        <v>192</v>
      </c>
      <c r="D94" s="313" t="s">
        <v>89</v>
      </c>
      <c r="E94" s="369"/>
      <c r="F94" s="379"/>
      <c r="G94" s="371"/>
      <c r="H94" s="369"/>
      <c r="I94" s="379"/>
      <c r="J94" s="371"/>
      <c r="K94" s="307">
        <v>20</v>
      </c>
      <c r="L94" s="285">
        <v>100</v>
      </c>
      <c r="M94" s="193">
        <f t="shared" si="76"/>
        <v>2000</v>
      </c>
      <c r="N94" s="307">
        <v>20</v>
      </c>
      <c r="O94" s="285">
        <v>100</v>
      </c>
      <c r="P94" s="193">
        <f t="shared" si="77"/>
        <v>2000</v>
      </c>
      <c r="Q94" s="80">
        <f t="shared" si="78"/>
        <v>2000</v>
      </c>
      <c r="R94" s="80">
        <f t="shared" si="79"/>
        <v>2000</v>
      </c>
      <c r="S94" s="80">
        <f t="shared" si="80"/>
        <v>0</v>
      </c>
      <c r="T94" s="81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x14ac:dyDescent="0.2">
      <c r="A95" s="78" t="s">
        <v>37</v>
      </c>
      <c r="B95" s="179" t="s">
        <v>180</v>
      </c>
      <c r="C95" s="314" t="s">
        <v>193</v>
      </c>
      <c r="D95" s="313" t="s">
        <v>89</v>
      </c>
      <c r="E95" s="369"/>
      <c r="F95" s="379"/>
      <c r="G95" s="371"/>
      <c r="H95" s="369"/>
      <c r="I95" s="379"/>
      <c r="J95" s="371"/>
      <c r="K95" s="307">
        <v>1</v>
      </c>
      <c r="L95" s="285">
        <v>3000</v>
      </c>
      <c r="M95" s="193">
        <f t="shared" si="76"/>
        <v>3000</v>
      </c>
      <c r="N95" s="307">
        <v>1</v>
      </c>
      <c r="O95" s="285">
        <v>3000</v>
      </c>
      <c r="P95" s="193">
        <f t="shared" si="77"/>
        <v>3000</v>
      </c>
      <c r="Q95" s="80">
        <f t="shared" si="78"/>
        <v>3000</v>
      </c>
      <c r="R95" s="80">
        <f t="shared" si="79"/>
        <v>3000</v>
      </c>
      <c r="S95" s="80">
        <f t="shared" si="80"/>
        <v>0</v>
      </c>
      <c r="T95" s="81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82" t="s">
        <v>37</v>
      </c>
      <c r="B96" s="181" t="s">
        <v>181</v>
      </c>
      <c r="C96" s="315" t="s">
        <v>194</v>
      </c>
      <c r="D96" s="313" t="s">
        <v>89</v>
      </c>
      <c r="E96" s="380"/>
      <c r="F96" s="381"/>
      <c r="G96" s="382"/>
      <c r="H96" s="380"/>
      <c r="I96" s="381"/>
      <c r="J96" s="382"/>
      <c r="K96" s="307">
        <v>1</v>
      </c>
      <c r="L96" s="285">
        <v>1500</v>
      </c>
      <c r="M96" s="193">
        <f t="shared" si="76"/>
        <v>1500</v>
      </c>
      <c r="N96" s="307">
        <v>1</v>
      </c>
      <c r="O96" s="285">
        <v>1500</v>
      </c>
      <c r="P96" s="193">
        <f t="shared" si="77"/>
        <v>1500</v>
      </c>
      <c r="Q96" s="80">
        <f t="shared" si="78"/>
        <v>1500</v>
      </c>
      <c r="R96" s="80">
        <f t="shared" si="79"/>
        <v>1500</v>
      </c>
      <c r="S96" s="80">
        <f t="shared" si="80"/>
        <v>0</v>
      </c>
      <c r="T96" s="81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 x14ac:dyDescent="0.25">
      <c r="A97" s="97" t="s">
        <v>115</v>
      </c>
      <c r="B97" s="99"/>
      <c r="C97" s="302"/>
      <c r="D97" s="248"/>
      <c r="E97" s="249"/>
      <c r="F97" s="250"/>
      <c r="G97" s="251">
        <f>SUM(G86:G96)</f>
        <v>0</v>
      </c>
      <c r="H97" s="249"/>
      <c r="I97" s="250"/>
      <c r="J97" s="251">
        <f>SUM(J86:J96)</f>
        <v>0</v>
      </c>
      <c r="K97" s="249"/>
      <c r="L97" s="250"/>
      <c r="M97" s="251">
        <f>SUM(M86:M96)</f>
        <v>134100</v>
      </c>
      <c r="N97" s="249"/>
      <c r="O97" s="250"/>
      <c r="P97" s="251">
        <f t="shared" ref="P97:S97" si="81">SUM(P86:P96)</f>
        <v>134100</v>
      </c>
      <c r="Q97" s="93">
        <f t="shared" si="81"/>
        <v>134100</v>
      </c>
      <c r="R97" s="93">
        <f t="shared" si="81"/>
        <v>134100</v>
      </c>
      <c r="S97" s="93">
        <f t="shared" si="81"/>
        <v>0</v>
      </c>
      <c r="T97" s="94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30" customHeight="1" x14ac:dyDescent="0.25">
      <c r="A98" s="71" t="s">
        <v>26</v>
      </c>
      <c r="B98" s="101" t="s">
        <v>116</v>
      </c>
      <c r="C98" s="311" t="s">
        <v>117</v>
      </c>
      <c r="D98" s="253"/>
      <c r="E98" s="254"/>
      <c r="F98" s="255"/>
      <c r="G98" s="256"/>
      <c r="H98" s="254"/>
      <c r="I98" s="255"/>
      <c r="J98" s="256"/>
      <c r="K98" s="254"/>
      <c r="L98" s="255"/>
      <c r="M98" s="256"/>
      <c r="N98" s="254"/>
      <c r="O98" s="255"/>
      <c r="P98" s="256"/>
      <c r="Q98" s="95"/>
      <c r="R98" s="95"/>
      <c r="S98" s="95"/>
      <c r="T98" s="77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</row>
    <row r="99" spans="1:38" ht="41.25" customHeight="1" x14ac:dyDescent="0.2">
      <c r="A99" s="82" t="s">
        <v>37</v>
      </c>
      <c r="B99" s="102" t="s">
        <v>118</v>
      </c>
      <c r="C99" s="316" t="s">
        <v>117</v>
      </c>
      <c r="D99" s="317" t="s">
        <v>119</v>
      </c>
      <c r="E99" s="383" t="s">
        <v>46</v>
      </c>
      <c r="F99" s="381"/>
      <c r="G99" s="382"/>
      <c r="H99" s="383" t="s">
        <v>46</v>
      </c>
      <c r="I99" s="381"/>
      <c r="J99" s="382"/>
      <c r="K99" s="204">
        <v>1</v>
      </c>
      <c r="L99" s="205">
        <v>40000</v>
      </c>
      <c r="M99" s="193">
        <f>K99*L99</f>
        <v>40000</v>
      </c>
      <c r="N99" s="204">
        <v>1</v>
      </c>
      <c r="O99" s="205">
        <v>40000</v>
      </c>
      <c r="P99" s="193">
        <f>N99*O99</f>
        <v>40000</v>
      </c>
      <c r="Q99" s="80">
        <f>G99+M99</f>
        <v>40000</v>
      </c>
      <c r="R99" s="80">
        <f>J99+P99</f>
        <v>40000</v>
      </c>
      <c r="S99" s="80">
        <f>Q99-R99</f>
        <v>0</v>
      </c>
      <c r="T99" s="8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30" customHeight="1" x14ac:dyDescent="0.2">
      <c r="A100" s="97" t="s">
        <v>120</v>
      </c>
      <c r="B100" s="103"/>
      <c r="C100" s="100"/>
      <c r="D100" s="90"/>
      <c r="E100" s="91"/>
      <c r="F100" s="92"/>
      <c r="G100" s="93">
        <f>SUM(G99)</f>
        <v>0</v>
      </c>
      <c r="H100" s="91"/>
      <c r="I100" s="92"/>
      <c r="J100" s="93">
        <f>SUM(J99)</f>
        <v>0</v>
      </c>
      <c r="K100" s="91"/>
      <c r="L100" s="92"/>
      <c r="M100" s="93">
        <f>SUM(M99)</f>
        <v>40000</v>
      </c>
      <c r="N100" s="91"/>
      <c r="O100" s="92"/>
      <c r="P100" s="93">
        <f t="shared" ref="P100:S100" si="82">SUM(P99)</f>
        <v>40000</v>
      </c>
      <c r="Q100" s="93">
        <f t="shared" si="82"/>
        <v>40000</v>
      </c>
      <c r="R100" s="93">
        <f t="shared" si="82"/>
        <v>40000</v>
      </c>
      <c r="S100" s="93">
        <f t="shared" si="82"/>
        <v>0</v>
      </c>
      <c r="T100" s="9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19.5" customHeight="1" x14ac:dyDescent="0.2">
      <c r="A101" s="104" t="s">
        <v>121</v>
      </c>
      <c r="B101" s="105"/>
      <c r="C101" s="106"/>
      <c r="D101" s="107"/>
      <c r="E101" s="108"/>
      <c r="F101" s="109"/>
      <c r="G101" s="110">
        <f>G42+G46+G51+G57+G62+G74+G79+G84+G97+G100</f>
        <v>0</v>
      </c>
      <c r="H101" s="108"/>
      <c r="I101" s="109"/>
      <c r="J101" s="110">
        <f>J42+J46+J51+J57+J62+J74+J79+J84+J97+J100</f>
        <v>0</v>
      </c>
      <c r="K101" s="108"/>
      <c r="L101" s="109"/>
      <c r="M101" s="110">
        <f>M42+M46+M51+M57+M62+M74+M79+M84+M97+M100</f>
        <v>924889</v>
      </c>
      <c r="N101" s="108"/>
      <c r="O101" s="109"/>
      <c r="P101" s="110">
        <f>P42+P46+P51+P57+P62+P74+P79+P84+P97+P100</f>
        <v>924888.9999999</v>
      </c>
      <c r="Q101" s="110">
        <f>Q42+Q46+Q51+Q57+Q62+Q74+Q79+Q84+Q97+Q100</f>
        <v>924889</v>
      </c>
      <c r="R101" s="110">
        <f>R42+R46+R51+R57+R62+R74+R79+R84+R97+R100</f>
        <v>924888.9999999</v>
      </c>
      <c r="S101" s="110">
        <f>S42+S46+S51+S57+S62+S74+S79+S84+S97+S100</f>
        <v>1.0000076144933701E-7</v>
      </c>
      <c r="T101" s="111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</row>
    <row r="102" spans="1:38" ht="15.75" customHeight="1" x14ac:dyDescent="0.25">
      <c r="A102" s="384"/>
      <c r="B102" s="355"/>
      <c r="C102" s="355"/>
      <c r="D102" s="113"/>
      <c r="E102" s="114"/>
      <c r="F102" s="115"/>
      <c r="G102" s="116"/>
      <c r="H102" s="114"/>
      <c r="I102" s="115"/>
      <c r="J102" s="116"/>
      <c r="K102" s="114"/>
      <c r="L102" s="115"/>
      <c r="M102" s="116"/>
      <c r="N102" s="114"/>
      <c r="O102" s="115"/>
      <c r="P102" s="116"/>
      <c r="Q102" s="116"/>
      <c r="R102" s="116"/>
      <c r="S102" s="116"/>
      <c r="T102" s="117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9.5" customHeight="1" x14ac:dyDescent="0.25">
      <c r="A103" s="354" t="s">
        <v>122</v>
      </c>
      <c r="B103" s="355"/>
      <c r="C103" s="356"/>
      <c r="D103" s="118"/>
      <c r="E103" s="119"/>
      <c r="F103" s="120"/>
      <c r="G103" s="121">
        <f>G22-G101</f>
        <v>0</v>
      </c>
      <c r="H103" s="119"/>
      <c r="I103" s="120"/>
      <c r="J103" s="121">
        <f>J22-J101</f>
        <v>0</v>
      </c>
      <c r="K103" s="122"/>
      <c r="L103" s="120"/>
      <c r="M103" s="123">
        <f>M22-M101</f>
        <v>0</v>
      </c>
      <c r="N103" s="122"/>
      <c r="O103" s="120"/>
      <c r="P103" s="123">
        <f>P22-P101</f>
        <v>1.0000076144933701E-7</v>
      </c>
      <c r="Q103" s="124">
        <f>Q22-Q101</f>
        <v>0</v>
      </c>
      <c r="R103" s="124">
        <f>R22-R101</f>
        <v>1.0000076144933701E-7</v>
      </c>
      <c r="S103" s="124">
        <f>S22-S101</f>
        <v>-1.0000076144933701E-7</v>
      </c>
      <c r="T103" s="125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26"/>
      <c r="B104" s="127"/>
      <c r="C104" s="126"/>
      <c r="D104" s="126"/>
      <c r="E104" s="51"/>
      <c r="F104" s="126"/>
      <c r="G104" s="126"/>
      <c r="H104" s="51"/>
      <c r="I104" s="126"/>
      <c r="J104" s="126"/>
      <c r="K104" s="51"/>
      <c r="L104" s="126"/>
      <c r="M104" s="126"/>
      <c r="N104" s="51"/>
      <c r="O104" s="126"/>
      <c r="P104" s="126"/>
      <c r="Q104" s="126"/>
      <c r="R104" s="126"/>
      <c r="S104" s="126"/>
      <c r="T104" s="126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26"/>
      <c r="B105" s="127"/>
      <c r="C105" s="126"/>
      <c r="D105" s="126"/>
      <c r="E105" s="51"/>
      <c r="F105" s="126"/>
      <c r="G105" s="126"/>
      <c r="H105" s="51"/>
      <c r="I105" s="126"/>
      <c r="J105" s="126"/>
      <c r="K105" s="51"/>
      <c r="L105" s="126"/>
      <c r="M105" s="126"/>
      <c r="N105" s="51"/>
      <c r="O105" s="126"/>
      <c r="P105" s="126"/>
      <c r="Q105" s="126"/>
      <c r="R105" s="126"/>
      <c r="S105" s="126"/>
      <c r="T105" s="12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26" t="s">
        <v>123</v>
      </c>
      <c r="B106" s="127"/>
      <c r="C106" s="128"/>
      <c r="D106" s="126"/>
      <c r="E106" s="129"/>
      <c r="F106" s="128"/>
      <c r="G106" s="126"/>
      <c r="H106" s="129"/>
      <c r="I106" s="128"/>
      <c r="J106" s="128"/>
      <c r="K106" s="129"/>
      <c r="L106" s="126"/>
      <c r="M106" s="126"/>
      <c r="N106" s="51"/>
      <c r="O106" s="126"/>
      <c r="P106" s="126"/>
      <c r="Q106" s="126"/>
      <c r="R106" s="126"/>
      <c r="S106" s="126"/>
      <c r="T106" s="126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1"/>
      <c r="C107" s="130" t="s">
        <v>124</v>
      </c>
      <c r="D107" s="126"/>
      <c r="E107" s="357" t="s">
        <v>125</v>
      </c>
      <c r="F107" s="358"/>
      <c r="G107" s="126"/>
      <c r="H107" s="51"/>
      <c r="I107" s="131" t="s">
        <v>126</v>
      </c>
      <c r="J107" s="126"/>
      <c r="K107" s="51"/>
      <c r="L107" s="131"/>
      <c r="M107" s="126"/>
      <c r="N107" s="51"/>
      <c r="O107" s="131"/>
      <c r="P107" s="126"/>
      <c r="Q107" s="126"/>
      <c r="R107" s="126"/>
      <c r="S107" s="126"/>
      <c r="T107" s="126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5">
      <c r="A108" s="1"/>
      <c r="B108" s="1"/>
      <c r="C108" s="132"/>
      <c r="D108" s="133"/>
      <c r="E108" s="134"/>
      <c r="F108" s="135"/>
      <c r="G108" s="136"/>
      <c r="H108" s="134"/>
      <c r="I108" s="135"/>
      <c r="J108" s="136"/>
      <c r="K108" s="137"/>
      <c r="L108" s="135"/>
      <c r="M108" s="136"/>
      <c r="N108" s="137"/>
      <c r="O108" s="135"/>
      <c r="P108" s="136"/>
      <c r="Q108" s="136"/>
      <c r="R108" s="136"/>
      <c r="S108" s="136"/>
      <c r="T108" s="126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26"/>
      <c r="B109" s="127"/>
      <c r="C109" s="126"/>
      <c r="D109" s="126"/>
      <c r="E109" s="51"/>
      <c r="F109" s="126"/>
      <c r="G109" s="126"/>
      <c r="H109" s="51"/>
      <c r="I109" s="126"/>
      <c r="J109" s="126"/>
      <c r="K109" s="51"/>
      <c r="L109" s="126"/>
      <c r="M109" s="126"/>
      <c r="N109" s="51"/>
      <c r="O109" s="126"/>
      <c r="P109" s="126"/>
      <c r="Q109" s="126"/>
      <c r="R109" s="126"/>
      <c r="S109" s="126"/>
      <c r="T109" s="126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26"/>
      <c r="B110" s="127"/>
      <c r="C110" s="126"/>
      <c r="D110" s="126"/>
      <c r="E110" s="51"/>
      <c r="F110" s="126"/>
      <c r="G110" s="126"/>
      <c r="H110" s="51"/>
      <c r="I110" s="126"/>
      <c r="J110" s="126"/>
      <c r="K110" s="51"/>
      <c r="L110" s="126"/>
      <c r="M110" s="126"/>
      <c r="N110" s="51"/>
      <c r="O110" s="126"/>
      <c r="P110" s="126"/>
      <c r="Q110" s="126"/>
      <c r="R110" s="126"/>
      <c r="S110" s="126"/>
      <c r="T110" s="126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26"/>
      <c r="B111" s="127"/>
      <c r="C111" s="126"/>
      <c r="D111" s="126"/>
      <c r="E111" s="51"/>
      <c r="F111" s="126"/>
      <c r="G111" s="126"/>
      <c r="H111" s="51"/>
      <c r="I111" s="126"/>
      <c r="J111" s="126"/>
      <c r="K111" s="51"/>
      <c r="L111" s="126"/>
      <c r="M111" s="126"/>
      <c r="N111" s="51"/>
      <c r="O111" s="126"/>
      <c r="P111" s="126"/>
      <c r="Q111" s="126"/>
      <c r="R111" s="126"/>
      <c r="S111" s="126"/>
      <c r="T111" s="12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26"/>
      <c r="B112" s="127"/>
      <c r="C112" s="126"/>
      <c r="D112" s="126"/>
      <c r="E112" s="51"/>
      <c r="F112" s="126"/>
      <c r="G112" s="126"/>
      <c r="H112" s="51"/>
      <c r="I112" s="126"/>
      <c r="J112" s="126"/>
      <c r="K112" s="51"/>
      <c r="L112" s="126"/>
      <c r="M112" s="126"/>
      <c r="N112" s="51"/>
      <c r="O112" s="126"/>
      <c r="P112" s="126"/>
      <c r="Q112" s="126"/>
      <c r="R112" s="126"/>
      <c r="S112" s="126"/>
      <c r="T112" s="126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26"/>
      <c r="B113" s="127"/>
      <c r="C113" s="126"/>
      <c r="D113" s="126"/>
      <c r="E113" s="51"/>
      <c r="F113" s="126"/>
      <c r="G113" s="126"/>
      <c r="H113" s="51"/>
      <c r="I113" s="126"/>
      <c r="J113" s="126"/>
      <c r="K113" s="51"/>
      <c r="L113" s="126"/>
      <c r="M113" s="126"/>
      <c r="N113" s="51"/>
      <c r="O113" s="126"/>
      <c r="P113" s="126"/>
      <c r="Q113" s="126"/>
      <c r="R113" s="126"/>
      <c r="S113" s="126"/>
      <c r="T113" s="126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"/>
    <row r="309" spans="1:38" ht="15.75" customHeight="1" x14ac:dyDescent="0.2"/>
    <row r="310" spans="1:38" ht="15.75" customHeight="1" x14ac:dyDescent="0.2"/>
    <row r="311" spans="1:38" ht="15.75" customHeight="1" x14ac:dyDescent="0.2"/>
    <row r="312" spans="1:38" ht="15.75" customHeight="1" x14ac:dyDescent="0.2"/>
    <row r="313" spans="1:38" ht="15.75" customHeight="1" x14ac:dyDescent="0.2"/>
    <row r="314" spans="1:38" ht="15.75" customHeight="1" x14ac:dyDescent="0.2"/>
    <row r="315" spans="1:38" ht="15.75" customHeight="1" x14ac:dyDescent="0.2"/>
    <row r="316" spans="1:38" ht="15.75" customHeight="1" x14ac:dyDescent="0.2"/>
    <row r="317" spans="1:38" ht="15.75" customHeight="1" x14ac:dyDescent="0.2"/>
    <row r="318" spans="1:38" ht="15.75" customHeight="1" x14ac:dyDescent="0.2"/>
    <row r="319" spans="1:38" ht="15.75" customHeight="1" x14ac:dyDescent="0.2"/>
    <row r="320" spans="1:38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</sheetData>
  <autoFilter ref="A19:T19"/>
  <mergeCells count="25">
    <mergeCell ref="A103:C103"/>
    <mergeCell ref="E107:F107"/>
    <mergeCell ref="E17:G17"/>
    <mergeCell ref="H17:J17"/>
    <mergeCell ref="A23:C23"/>
    <mergeCell ref="E31:G33"/>
    <mergeCell ref="H31:J33"/>
    <mergeCell ref="E39:G41"/>
    <mergeCell ref="H39:J41"/>
    <mergeCell ref="E86:G96"/>
    <mergeCell ref="H86:J96"/>
    <mergeCell ref="E99:G99"/>
    <mergeCell ref="H99:J99"/>
    <mergeCell ref="A102:C10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47"/>
  <sheetViews>
    <sheetView topLeftCell="B68" zoomScale="75" zoomScaleNormal="75" workbookViewId="0">
      <selection activeCell="P36" sqref="P36"/>
    </sheetView>
  </sheetViews>
  <sheetFormatPr defaultColWidth="12.625" defaultRowHeight="15" customHeight="1" x14ac:dyDescent="0.2"/>
  <cols>
    <col min="1" max="1" width="12.875" style="201" hidden="1" customWidth="1"/>
    <col min="2" max="2" width="12.125" style="201" customWidth="1"/>
    <col min="3" max="3" width="33.5" style="201" customWidth="1"/>
    <col min="4" max="4" width="13.875" style="201" customWidth="1"/>
    <col min="5" max="5" width="19.75" style="201" customWidth="1"/>
    <col min="6" max="6" width="14" style="201" customWidth="1"/>
    <col min="7" max="7" width="18.5" style="201" customWidth="1"/>
    <col min="8" max="8" width="25.875" style="201" customWidth="1"/>
    <col min="9" max="9" width="13" style="201" customWidth="1"/>
    <col min="10" max="10" width="22.75" style="201" customWidth="1"/>
    <col min="11" max="26" width="6.75" style="201" customWidth="1"/>
    <col min="27" max="16384" width="12.625" style="201"/>
  </cols>
  <sheetData>
    <row r="1" spans="1:26" ht="15" customHeight="1" x14ac:dyDescent="0.25">
      <c r="A1" s="319"/>
      <c r="B1" s="319"/>
      <c r="C1" s="319"/>
      <c r="D1" s="320"/>
      <c r="E1" s="319"/>
      <c r="F1" s="320"/>
      <c r="G1" s="319"/>
      <c r="H1" s="319"/>
      <c r="I1" s="197"/>
      <c r="J1" s="196" t="s">
        <v>127</v>
      </c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5" customHeight="1" x14ac:dyDescent="0.25">
      <c r="A2" s="319"/>
      <c r="B2" s="319"/>
      <c r="C2" s="319"/>
      <c r="D2" s="320"/>
      <c r="E2" s="319"/>
      <c r="F2" s="320"/>
      <c r="G2" s="319"/>
      <c r="H2" s="402" t="s">
        <v>128</v>
      </c>
      <c r="I2" s="370"/>
      <c r="J2" s="370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5" customHeight="1" x14ac:dyDescent="0.25">
      <c r="A3" s="319"/>
      <c r="B3" s="319"/>
      <c r="C3" s="319"/>
      <c r="D3" s="320"/>
      <c r="E3" s="319"/>
      <c r="F3" s="320"/>
      <c r="G3" s="319"/>
      <c r="H3" s="402" t="s">
        <v>304</v>
      </c>
      <c r="I3" s="370"/>
      <c r="J3" s="370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4.25" customHeight="1" x14ac:dyDescent="0.2">
      <c r="A4" s="319"/>
      <c r="B4" s="319"/>
      <c r="C4" s="319"/>
      <c r="D4" s="320"/>
      <c r="E4" s="319"/>
      <c r="F4" s="320"/>
      <c r="G4" s="319"/>
      <c r="H4" s="319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21" customHeight="1" x14ac:dyDescent="0.3">
      <c r="A5" s="319"/>
      <c r="B5" s="385" t="s">
        <v>129</v>
      </c>
      <c r="C5" s="370"/>
      <c r="D5" s="370"/>
      <c r="E5" s="370"/>
      <c r="F5" s="370"/>
      <c r="G5" s="370"/>
      <c r="H5" s="370"/>
      <c r="I5" s="370"/>
      <c r="J5" s="370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21" customHeight="1" x14ac:dyDescent="0.3">
      <c r="A6" s="319"/>
      <c r="B6" s="385" t="s">
        <v>305</v>
      </c>
      <c r="C6" s="370"/>
      <c r="D6" s="370"/>
      <c r="E6" s="370"/>
      <c r="F6" s="370"/>
      <c r="G6" s="370"/>
      <c r="H6" s="370"/>
      <c r="I6" s="370"/>
      <c r="J6" s="370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21" customHeight="1" x14ac:dyDescent="0.3">
      <c r="A7" s="319"/>
      <c r="B7" s="403" t="s">
        <v>130</v>
      </c>
      <c r="C7" s="370"/>
      <c r="D7" s="370"/>
      <c r="E7" s="370"/>
      <c r="F7" s="370"/>
      <c r="G7" s="370"/>
      <c r="H7" s="370"/>
      <c r="I7" s="370"/>
      <c r="J7" s="370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21" customHeight="1" x14ac:dyDescent="0.3">
      <c r="A8" s="319"/>
      <c r="B8" s="385" t="s">
        <v>308</v>
      </c>
      <c r="C8" s="370"/>
      <c r="D8" s="370"/>
      <c r="E8" s="370"/>
      <c r="F8" s="370"/>
      <c r="G8" s="370"/>
      <c r="H8" s="370"/>
      <c r="I8" s="370"/>
      <c r="J8" s="370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4.25" customHeight="1" x14ac:dyDescent="0.2">
      <c r="A9" s="319"/>
      <c r="B9" s="319"/>
      <c r="C9" s="319"/>
      <c r="D9" s="320"/>
      <c r="E9" s="319"/>
      <c r="F9" s="320"/>
      <c r="G9" s="319"/>
      <c r="H9" s="319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44.25" customHeight="1" x14ac:dyDescent="0.2">
      <c r="A10" s="321"/>
      <c r="B10" s="389" t="s">
        <v>131</v>
      </c>
      <c r="C10" s="387"/>
      <c r="D10" s="388"/>
      <c r="E10" s="386" t="s">
        <v>132</v>
      </c>
      <c r="F10" s="387"/>
      <c r="G10" s="387"/>
      <c r="H10" s="387"/>
      <c r="I10" s="387"/>
      <c r="J10" s="388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</row>
    <row r="11" spans="1:26" ht="61.5" customHeight="1" x14ac:dyDescent="0.2">
      <c r="A11" s="198" t="s">
        <v>133</v>
      </c>
      <c r="B11" s="198" t="s">
        <v>134</v>
      </c>
      <c r="C11" s="198" t="s">
        <v>5</v>
      </c>
      <c r="D11" s="322" t="s">
        <v>135</v>
      </c>
      <c r="E11" s="337" t="s">
        <v>136</v>
      </c>
      <c r="F11" s="322" t="s">
        <v>135</v>
      </c>
      <c r="G11" s="337" t="s">
        <v>137</v>
      </c>
      <c r="H11" s="198" t="s">
        <v>138</v>
      </c>
      <c r="I11" s="198" t="s">
        <v>139</v>
      </c>
      <c r="J11" s="198" t="s">
        <v>140</v>
      </c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</row>
    <row r="12" spans="1:26" ht="14.45" hidden="1" customHeight="1" x14ac:dyDescent="0.2">
      <c r="A12" s="323"/>
      <c r="B12" s="323"/>
      <c r="C12" s="192"/>
      <c r="D12" s="189"/>
      <c r="E12" s="190"/>
      <c r="F12" s="189"/>
      <c r="G12" s="190"/>
      <c r="H12" s="190"/>
      <c r="I12" s="189"/>
      <c r="J12" s="190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1.45" hidden="1" customHeight="1" x14ac:dyDescent="0.2">
      <c r="A13" s="323"/>
      <c r="B13" s="323"/>
      <c r="C13" s="190"/>
      <c r="D13" s="189"/>
      <c r="E13" s="190"/>
      <c r="F13" s="189"/>
      <c r="G13" s="190"/>
      <c r="H13" s="190"/>
      <c r="I13" s="189"/>
      <c r="J13" s="190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3.15" hidden="1" customHeight="1" x14ac:dyDescent="0.2">
      <c r="A14" s="323"/>
      <c r="B14" s="323"/>
      <c r="C14" s="190"/>
      <c r="D14" s="189"/>
      <c r="E14" s="190"/>
      <c r="F14" s="189"/>
      <c r="G14" s="190"/>
      <c r="H14" s="190"/>
      <c r="I14" s="189"/>
      <c r="J14" s="190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12.6" hidden="1" customHeight="1" x14ac:dyDescent="0.2">
      <c r="A15" s="323"/>
      <c r="B15" s="323"/>
      <c r="C15" s="190"/>
      <c r="D15" s="189"/>
      <c r="E15" s="190"/>
      <c r="F15" s="189"/>
      <c r="G15" s="190"/>
      <c r="H15" s="190"/>
      <c r="I15" s="189"/>
      <c r="J15" s="190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spans="1:26" ht="13.15" hidden="1" customHeight="1" x14ac:dyDescent="0.2">
      <c r="A16" s="323"/>
      <c r="B16" s="323"/>
      <c r="C16" s="190"/>
      <c r="D16" s="189"/>
      <c r="E16" s="190"/>
      <c r="F16" s="189"/>
      <c r="G16" s="190"/>
      <c r="H16" s="190"/>
      <c r="I16" s="189"/>
      <c r="J16" s="190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spans="1:26" ht="12.6" hidden="1" customHeight="1" x14ac:dyDescent="0.2">
      <c r="A17" s="323"/>
      <c r="B17" s="323"/>
      <c r="C17" s="190"/>
      <c r="D17" s="189"/>
      <c r="E17" s="190"/>
      <c r="F17" s="189"/>
      <c r="G17" s="190"/>
      <c r="H17" s="190"/>
      <c r="I17" s="189"/>
      <c r="J17" s="190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spans="1:26" ht="12" hidden="1" customHeight="1" x14ac:dyDescent="0.2">
      <c r="A18" s="323"/>
      <c r="B18" s="323"/>
      <c r="C18" s="190"/>
      <c r="D18" s="189"/>
      <c r="E18" s="190"/>
      <c r="F18" s="189"/>
      <c r="G18" s="190"/>
      <c r="H18" s="190"/>
      <c r="I18" s="189"/>
      <c r="J18" s="190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6" ht="12" hidden="1" customHeight="1" x14ac:dyDescent="0.2">
      <c r="A19" s="323"/>
      <c r="B19" s="323"/>
      <c r="C19" s="190"/>
      <c r="D19" s="189"/>
      <c r="E19" s="190"/>
      <c r="F19" s="189"/>
      <c r="G19" s="190"/>
      <c r="H19" s="190"/>
      <c r="I19" s="189"/>
      <c r="J19" s="190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1:26" ht="14.45" hidden="1" customHeight="1" x14ac:dyDescent="0.2">
      <c r="A20" s="323"/>
      <c r="B20" s="323"/>
      <c r="C20" s="190"/>
      <c r="D20" s="189"/>
      <c r="E20" s="190"/>
      <c r="F20" s="189"/>
      <c r="G20" s="190"/>
      <c r="H20" s="190"/>
      <c r="I20" s="189"/>
      <c r="J20" s="190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spans="1:26" ht="10.9" hidden="1" customHeight="1" x14ac:dyDescent="0.2">
      <c r="A21" s="323"/>
      <c r="B21" s="323"/>
      <c r="C21" s="190"/>
      <c r="D21" s="189"/>
      <c r="E21" s="190"/>
      <c r="F21" s="189"/>
      <c r="G21" s="190"/>
      <c r="H21" s="190"/>
      <c r="I21" s="189"/>
      <c r="J21" s="190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</row>
    <row r="22" spans="1:26" ht="14.45" hidden="1" customHeight="1" x14ac:dyDescent="0.2">
      <c r="A22" s="323"/>
      <c r="B22" s="323"/>
      <c r="C22" s="190"/>
      <c r="D22" s="189"/>
      <c r="E22" s="190"/>
      <c r="F22" s="189"/>
      <c r="G22" s="190"/>
      <c r="H22" s="190"/>
      <c r="I22" s="189"/>
      <c r="J22" s="190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</row>
    <row r="23" spans="1:26" ht="15" hidden="1" customHeight="1" x14ac:dyDescent="0.2">
      <c r="A23" s="323"/>
      <c r="B23" s="323"/>
      <c r="C23" s="324"/>
      <c r="D23" s="189"/>
      <c r="E23" s="190"/>
      <c r="F23" s="189"/>
      <c r="G23" s="190"/>
      <c r="H23" s="190"/>
      <c r="I23" s="189"/>
      <c r="J23" s="190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spans="1:26" ht="11.45" hidden="1" customHeight="1" x14ac:dyDescent="0.2">
      <c r="A24" s="323"/>
      <c r="B24" s="325"/>
      <c r="C24" s="326"/>
      <c r="D24" s="327"/>
      <c r="E24" s="190"/>
      <c r="F24" s="189"/>
      <c r="G24" s="190"/>
      <c r="H24" s="190"/>
      <c r="I24" s="189"/>
      <c r="J24" s="190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spans="1:26" ht="15" customHeight="1" x14ac:dyDescent="0.2">
      <c r="A25" s="323"/>
      <c r="B25" s="187" t="s">
        <v>72</v>
      </c>
      <c r="C25" s="328"/>
      <c r="D25" s="189"/>
      <c r="E25" s="190"/>
      <c r="F25" s="189"/>
      <c r="G25" s="190"/>
      <c r="H25" s="190"/>
      <c r="I25" s="189"/>
      <c r="J25" s="190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spans="1:26" ht="15" customHeight="1" x14ac:dyDescent="0.2">
      <c r="A26" s="323"/>
      <c r="B26" s="187" t="s">
        <v>74</v>
      </c>
      <c r="C26" s="190"/>
      <c r="D26" s="189"/>
      <c r="E26" s="190"/>
      <c r="F26" s="189"/>
      <c r="G26" s="190"/>
      <c r="H26" s="190"/>
      <c r="I26" s="189"/>
      <c r="J26" s="190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spans="1:26" ht="15" customHeight="1" x14ac:dyDescent="0.2">
      <c r="A27" s="323"/>
      <c r="B27" s="187" t="s">
        <v>76</v>
      </c>
      <c r="C27" s="190"/>
      <c r="D27" s="189"/>
      <c r="E27" s="190"/>
      <c r="F27" s="189"/>
      <c r="G27" s="190"/>
      <c r="H27" s="190"/>
      <c r="I27" s="189"/>
      <c r="J27" s="190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spans="1:26" ht="15" customHeight="1" x14ac:dyDescent="0.2">
      <c r="A28" s="323"/>
      <c r="B28" s="187" t="s">
        <v>81</v>
      </c>
      <c r="C28" s="192"/>
      <c r="D28" s="189"/>
      <c r="E28" s="190"/>
      <c r="F28" s="189"/>
      <c r="G28" s="190"/>
      <c r="H28" s="190"/>
      <c r="I28" s="189"/>
      <c r="J28" s="190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spans="1:26" ht="15" customHeight="1" x14ac:dyDescent="0.25">
      <c r="A29" s="329"/>
      <c r="B29" s="395" t="s">
        <v>141</v>
      </c>
      <c r="C29" s="387"/>
      <c r="D29" s="330"/>
      <c r="E29" s="199"/>
      <c r="F29" s="330">
        <f>SUM(F12:F28)</f>
        <v>0</v>
      </c>
      <c r="G29" s="199"/>
      <c r="H29" s="199"/>
      <c r="I29" s="330">
        <f>SUM(I12:I28)</f>
        <v>0</v>
      </c>
      <c r="J29" s="199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</row>
    <row r="30" spans="1:26" ht="14.25" customHeight="1" x14ac:dyDescent="0.2">
      <c r="A30" s="319"/>
      <c r="B30" s="319"/>
      <c r="C30" s="319"/>
      <c r="D30" s="320"/>
      <c r="E30" s="319"/>
      <c r="F30" s="320"/>
      <c r="G30" s="319"/>
      <c r="H30" s="319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14.25" customHeight="1" x14ac:dyDescent="0.2">
      <c r="A31" s="319"/>
      <c r="B31" s="319"/>
      <c r="C31" s="319"/>
      <c r="D31" s="320"/>
      <c r="E31" s="319"/>
      <c r="F31" s="320"/>
      <c r="G31" s="319"/>
      <c r="H31" s="319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</row>
    <row r="32" spans="1:26" ht="44.25" customHeight="1" x14ac:dyDescent="0.2">
      <c r="A32" s="321"/>
      <c r="B32" s="389" t="s">
        <v>142</v>
      </c>
      <c r="C32" s="387"/>
      <c r="D32" s="388"/>
      <c r="E32" s="386" t="s">
        <v>132</v>
      </c>
      <c r="F32" s="387"/>
      <c r="G32" s="387"/>
      <c r="H32" s="387"/>
      <c r="I32" s="387"/>
      <c r="J32" s="388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</row>
    <row r="33" spans="1:26" ht="61.5" customHeight="1" x14ac:dyDescent="0.2">
      <c r="A33" s="198" t="s">
        <v>133</v>
      </c>
      <c r="B33" s="198" t="s">
        <v>134</v>
      </c>
      <c r="C33" s="198" t="s">
        <v>5</v>
      </c>
      <c r="D33" s="322" t="s">
        <v>135</v>
      </c>
      <c r="E33" s="337" t="s">
        <v>136</v>
      </c>
      <c r="F33" s="322" t="s">
        <v>135</v>
      </c>
      <c r="G33" s="337" t="s">
        <v>137</v>
      </c>
      <c r="H33" s="198" t="s">
        <v>138</v>
      </c>
      <c r="I33" s="198" t="s">
        <v>139</v>
      </c>
      <c r="J33" s="198" t="s">
        <v>140</v>
      </c>
      <c r="K33" s="321"/>
      <c r="L33" s="321"/>
      <c r="M33" s="321"/>
      <c r="N33" s="321"/>
      <c r="O33" s="321" t="s">
        <v>310</v>
      </c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</row>
    <row r="34" spans="1:26" ht="69.599999999999994" customHeight="1" x14ac:dyDescent="0.2">
      <c r="A34" s="198"/>
      <c r="B34" s="410" t="s">
        <v>199</v>
      </c>
      <c r="C34" s="393" t="s">
        <v>200</v>
      </c>
      <c r="D34" s="408">
        <v>56600</v>
      </c>
      <c r="E34" s="405" t="s">
        <v>309</v>
      </c>
      <c r="F34" s="408">
        <v>56600</v>
      </c>
      <c r="G34" s="405" t="s">
        <v>306</v>
      </c>
      <c r="H34" s="412" t="s">
        <v>307</v>
      </c>
      <c r="I34" s="189">
        <v>10188</v>
      </c>
      <c r="J34" s="192" t="s">
        <v>299</v>
      </c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</row>
    <row r="35" spans="1:26" ht="100.15" customHeight="1" x14ac:dyDescent="0.2">
      <c r="A35" s="323"/>
      <c r="B35" s="411"/>
      <c r="C35" s="394"/>
      <c r="D35" s="409"/>
      <c r="E35" s="406"/>
      <c r="F35" s="409"/>
      <c r="G35" s="406"/>
      <c r="H35" s="413"/>
      <c r="I35" s="189">
        <v>849</v>
      </c>
      <c r="J35" s="192" t="s">
        <v>298</v>
      </c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ht="69.599999999999994" customHeight="1" x14ac:dyDescent="0.2">
      <c r="A36" s="323"/>
      <c r="B36" s="410" t="s">
        <v>201</v>
      </c>
      <c r="C36" s="390" t="s">
        <v>202</v>
      </c>
      <c r="D36" s="408">
        <v>42300</v>
      </c>
      <c r="E36" s="405" t="s">
        <v>203</v>
      </c>
      <c r="F36" s="408">
        <v>42300</v>
      </c>
      <c r="G36" s="405" t="s">
        <v>204</v>
      </c>
      <c r="H36" s="390" t="s">
        <v>205</v>
      </c>
      <c r="I36" s="189">
        <v>7614</v>
      </c>
      <c r="J36" s="192" t="s">
        <v>299</v>
      </c>
      <c r="K36" s="197"/>
      <c r="L36" s="197"/>
      <c r="M36" s="197"/>
      <c r="N36" s="197"/>
      <c r="O36" s="197"/>
      <c r="P36" s="197" t="s">
        <v>311</v>
      </c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spans="1:26" ht="84" customHeight="1" x14ac:dyDescent="0.2">
      <c r="A37" s="323"/>
      <c r="B37" s="411"/>
      <c r="C37" s="392"/>
      <c r="D37" s="409"/>
      <c r="E37" s="406"/>
      <c r="F37" s="409"/>
      <c r="G37" s="406"/>
      <c r="H37" s="392"/>
      <c r="I37" s="189">
        <v>634.5</v>
      </c>
      <c r="J37" s="192" t="s">
        <v>298</v>
      </c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spans="1:26" ht="75" customHeight="1" x14ac:dyDescent="0.2">
      <c r="A38" s="323"/>
      <c r="B38" s="410" t="s">
        <v>206</v>
      </c>
      <c r="C38" s="390" t="s">
        <v>202</v>
      </c>
      <c r="D38" s="408">
        <v>42150</v>
      </c>
      <c r="E38" s="405" t="s">
        <v>207</v>
      </c>
      <c r="F38" s="408">
        <v>42150</v>
      </c>
      <c r="G38" s="405" t="s">
        <v>208</v>
      </c>
      <c r="H38" s="390" t="s">
        <v>209</v>
      </c>
      <c r="I38" s="189">
        <v>7587</v>
      </c>
      <c r="J38" s="192" t="s">
        <v>299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spans="1:26" ht="84.6" customHeight="1" x14ac:dyDescent="0.2">
      <c r="A39" s="323"/>
      <c r="B39" s="411"/>
      <c r="C39" s="392"/>
      <c r="D39" s="409"/>
      <c r="E39" s="406"/>
      <c r="F39" s="409"/>
      <c r="G39" s="406"/>
      <c r="H39" s="392"/>
      <c r="I39" s="189">
        <v>632.25</v>
      </c>
      <c r="J39" s="192" t="s">
        <v>298</v>
      </c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spans="1:26" ht="72" customHeight="1" x14ac:dyDescent="0.2">
      <c r="A40" s="323"/>
      <c r="B40" s="410" t="s">
        <v>216</v>
      </c>
      <c r="C40" s="390" t="s">
        <v>202</v>
      </c>
      <c r="D40" s="408">
        <v>42150</v>
      </c>
      <c r="E40" s="396" t="s">
        <v>210</v>
      </c>
      <c r="F40" s="408">
        <v>42150</v>
      </c>
      <c r="G40" s="405" t="s">
        <v>211</v>
      </c>
      <c r="H40" s="390" t="s">
        <v>212</v>
      </c>
      <c r="I40" s="189">
        <v>7587</v>
      </c>
      <c r="J40" s="192" t="s">
        <v>299</v>
      </c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spans="1:26" ht="88.15" customHeight="1" x14ac:dyDescent="0.2">
      <c r="A41" s="323"/>
      <c r="B41" s="411"/>
      <c r="C41" s="392"/>
      <c r="D41" s="409"/>
      <c r="E41" s="398"/>
      <c r="F41" s="409"/>
      <c r="G41" s="406"/>
      <c r="H41" s="392"/>
      <c r="I41" s="189">
        <v>632.25</v>
      </c>
      <c r="J41" s="192" t="s">
        <v>298</v>
      </c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spans="1:26" ht="72" customHeight="1" x14ac:dyDescent="0.2">
      <c r="A42" s="323"/>
      <c r="B42" s="410" t="s">
        <v>220</v>
      </c>
      <c r="C42" s="390" t="s">
        <v>202</v>
      </c>
      <c r="D42" s="408">
        <v>42150</v>
      </c>
      <c r="E42" s="396" t="s">
        <v>213</v>
      </c>
      <c r="F42" s="408">
        <v>42150</v>
      </c>
      <c r="G42" s="405" t="s">
        <v>214</v>
      </c>
      <c r="H42" s="390" t="s">
        <v>215</v>
      </c>
      <c r="I42" s="189">
        <v>7587</v>
      </c>
      <c r="J42" s="192" t="s">
        <v>299</v>
      </c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spans="1:26" ht="89.45" customHeight="1" x14ac:dyDescent="0.2">
      <c r="A43" s="323"/>
      <c r="B43" s="411"/>
      <c r="C43" s="392"/>
      <c r="D43" s="409"/>
      <c r="E43" s="406"/>
      <c r="F43" s="409"/>
      <c r="G43" s="406"/>
      <c r="H43" s="392"/>
      <c r="I43" s="189">
        <v>632.25</v>
      </c>
      <c r="J43" s="192" t="s">
        <v>298</v>
      </c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spans="1:26" ht="69.599999999999994" customHeight="1" x14ac:dyDescent="0.2">
      <c r="A44" s="323"/>
      <c r="B44" s="410" t="s">
        <v>301</v>
      </c>
      <c r="C44" s="390" t="s">
        <v>202</v>
      </c>
      <c r="D44" s="408">
        <v>42150</v>
      </c>
      <c r="E44" s="405" t="s">
        <v>217</v>
      </c>
      <c r="F44" s="408">
        <v>42150</v>
      </c>
      <c r="G44" s="405" t="s">
        <v>218</v>
      </c>
      <c r="H44" s="390" t="s">
        <v>219</v>
      </c>
      <c r="I44" s="189">
        <v>7587</v>
      </c>
      <c r="J44" s="192" t="s">
        <v>299</v>
      </c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spans="1:26" ht="89.45" customHeight="1" x14ac:dyDescent="0.2">
      <c r="A45" s="323"/>
      <c r="B45" s="411"/>
      <c r="C45" s="392"/>
      <c r="D45" s="409"/>
      <c r="E45" s="406"/>
      <c r="F45" s="409"/>
      <c r="G45" s="406"/>
      <c r="H45" s="392"/>
      <c r="I45" s="189">
        <v>632.25</v>
      </c>
      <c r="J45" s="192" t="s">
        <v>298</v>
      </c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spans="1:26" ht="70.150000000000006" customHeight="1" x14ac:dyDescent="0.2">
      <c r="A46" s="323"/>
      <c r="B46" s="410" t="s">
        <v>224</v>
      </c>
      <c r="C46" s="390" t="s">
        <v>202</v>
      </c>
      <c r="D46" s="408">
        <v>42150</v>
      </c>
      <c r="E46" s="396" t="s">
        <v>221</v>
      </c>
      <c r="F46" s="408">
        <v>42150</v>
      </c>
      <c r="G46" s="396" t="s">
        <v>222</v>
      </c>
      <c r="H46" s="393" t="s">
        <v>223</v>
      </c>
      <c r="I46" s="189">
        <v>7587</v>
      </c>
      <c r="J46" s="192" t="s">
        <v>299</v>
      </c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spans="1:26" ht="81" customHeight="1" x14ac:dyDescent="0.2">
      <c r="A47" s="323"/>
      <c r="B47" s="411"/>
      <c r="C47" s="392"/>
      <c r="D47" s="409"/>
      <c r="E47" s="398"/>
      <c r="F47" s="409"/>
      <c r="G47" s="398"/>
      <c r="H47" s="394"/>
      <c r="I47" s="189">
        <v>632.25</v>
      </c>
      <c r="J47" s="192" t="s">
        <v>298</v>
      </c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spans="1:26" ht="71.45" customHeight="1" x14ac:dyDescent="0.2">
      <c r="A48" s="323"/>
      <c r="B48" s="410" t="s">
        <v>300</v>
      </c>
      <c r="C48" s="390" t="s">
        <v>202</v>
      </c>
      <c r="D48" s="408">
        <v>42150</v>
      </c>
      <c r="E48" s="396" t="s">
        <v>225</v>
      </c>
      <c r="F48" s="408">
        <v>42150</v>
      </c>
      <c r="G48" s="396" t="s">
        <v>226</v>
      </c>
      <c r="H48" s="393" t="s">
        <v>227</v>
      </c>
      <c r="I48" s="189">
        <v>7587</v>
      </c>
      <c r="J48" s="192" t="s">
        <v>299</v>
      </c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spans="1:26" ht="83.45" customHeight="1" x14ac:dyDescent="0.2">
      <c r="A49" s="323"/>
      <c r="B49" s="411"/>
      <c r="C49" s="392"/>
      <c r="D49" s="409"/>
      <c r="E49" s="398"/>
      <c r="F49" s="409"/>
      <c r="G49" s="398"/>
      <c r="H49" s="394"/>
      <c r="I49" s="189">
        <v>632.25</v>
      </c>
      <c r="J49" s="192" t="s">
        <v>298</v>
      </c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spans="1:26" ht="89.45" customHeight="1" x14ac:dyDescent="0.2">
      <c r="A50" s="323"/>
      <c r="B50" s="187" t="s">
        <v>228</v>
      </c>
      <c r="C50" s="190" t="s">
        <v>56</v>
      </c>
      <c r="D50" s="189">
        <v>12452</v>
      </c>
      <c r="E50" s="190"/>
      <c r="F50" s="189">
        <v>12452</v>
      </c>
      <c r="G50" s="192" t="s">
        <v>295</v>
      </c>
      <c r="H50" s="192" t="s">
        <v>297</v>
      </c>
      <c r="I50" s="189"/>
      <c r="J50" s="190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spans="1:26" ht="55.9" customHeight="1" x14ac:dyDescent="0.2">
      <c r="A51" s="323"/>
      <c r="B51" s="187" t="s">
        <v>229</v>
      </c>
      <c r="C51" s="192" t="s">
        <v>294</v>
      </c>
      <c r="D51" s="189">
        <v>64944</v>
      </c>
      <c r="E51" s="190"/>
      <c r="F51" s="189">
        <v>64944</v>
      </c>
      <c r="G51" s="192" t="s">
        <v>295</v>
      </c>
      <c r="H51" s="192" t="s">
        <v>296</v>
      </c>
      <c r="I51" s="189"/>
      <c r="J51" s="190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spans="1:26" ht="53.45" customHeight="1" x14ac:dyDescent="0.2">
      <c r="A52" s="323"/>
      <c r="B52" s="187" t="s">
        <v>230</v>
      </c>
      <c r="C52" s="192" t="s">
        <v>231</v>
      </c>
      <c r="D52" s="332">
        <v>60000</v>
      </c>
      <c r="E52" s="405" t="s">
        <v>232</v>
      </c>
      <c r="F52" s="189">
        <v>60000</v>
      </c>
      <c r="G52" s="396" t="s">
        <v>292</v>
      </c>
      <c r="H52" s="393" t="s">
        <v>293</v>
      </c>
      <c r="I52" s="189"/>
      <c r="J52" s="190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spans="1:26" ht="87.6" customHeight="1" x14ac:dyDescent="0.2">
      <c r="A53" s="323"/>
      <c r="B53" s="187" t="s">
        <v>233</v>
      </c>
      <c r="C53" s="192" t="s">
        <v>234</v>
      </c>
      <c r="D53" s="189">
        <v>13080</v>
      </c>
      <c r="E53" s="406"/>
      <c r="F53" s="189">
        <v>13080</v>
      </c>
      <c r="G53" s="398"/>
      <c r="H53" s="394"/>
      <c r="I53" s="189"/>
      <c r="J53" s="190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spans="1:26" ht="72" customHeight="1" x14ac:dyDescent="0.2">
      <c r="A54" s="323"/>
      <c r="B54" s="187" t="s">
        <v>235</v>
      </c>
      <c r="C54" s="333" t="s">
        <v>236</v>
      </c>
      <c r="D54" s="189">
        <v>150000</v>
      </c>
      <c r="E54" s="192" t="s">
        <v>237</v>
      </c>
      <c r="F54" s="189">
        <v>150000</v>
      </c>
      <c r="G54" s="192" t="s">
        <v>238</v>
      </c>
      <c r="H54" s="334" t="s">
        <v>239</v>
      </c>
      <c r="I54" s="189"/>
      <c r="J54" s="190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spans="1:26" ht="112.15" customHeight="1" x14ac:dyDescent="0.2">
      <c r="A55" s="323"/>
      <c r="B55" s="187" t="s">
        <v>240</v>
      </c>
      <c r="C55" s="335" t="s">
        <v>241</v>
      </c>
      <c r="D55" s="189">
        <v>68758</v>
      </c>
      <c r="E55" s="190" t="s">
        <v>242</v>
      </c>
      <c r="F55" s="189">
        <v>68758</v>
      </c>
      <c r="G55" s="192" t="s">
        <v>290</v>
      </c>
      <c r="H55" s="334" t="s">
        <v>291</v>
      </c>
      <c r="I55" s="189"/>
      <c r="J55" s="190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spans="1:26" ht="28.9" customHeight="1" x14ac:dyDescent="0.2">
      <c r="A56" s="323"/>
      <c r="B56" s="187" t="s">
        <v>243</v>
      </c>
      <c r="C56" s="195" t="s">
        <v>163</v>
      </c>
      <c r="D56" s="189">
        <v>4999</v>
      </c>
      <c r="E56" s="396" t="s">
        <v>244</v>
      </c>
      <c r="F56" s="189">
        <v>4999</v>
      </c>
      <c r="G56" s="396" t="s">
        <v>245</v>
      </c>
      <c r="H56" s="399" t="s">
        <v>246</v>
      </c>
      <c r="I56" s="189"/>
      <c r="J56" s="190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spans="1:26" ht="28.15" customHeight="1" x14ac:dyDescent="0.2">
      <c r="A57" s="323"/>
      <c r="B57" s="187" t="s">
        <v>251</v>
      </c>
      <c r="C57" s="194" t="s">
        <v>165</v>
      </c>
      <c r="D57" s="189">
        <v>3207</v>
      </c>
      <c r="E57" s="397"/>
      <c r="F57" s="189">
        <v>3207</v>
      </c>
      <c r="G57" s="397"/>
      <c r="H57" s="400"/>
      <c r="I57" s="189"/>
      <c r="J57" s="190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spans="1:26" ht="29.45" customHeight="1" x14ac:dyDescent="0.2">
      <c r="A58" s="323"/>
      <c r="B58" s="187" t="s">
        <v>252</v>
      </c>
      <c r="C58" s="194" t="s">
        <v>253</v>
      </c>
      <c r="D58" s="189">
        <v>4446</v>
      </c>
      <c r="E58" s="397"/>
      <c r="F58" s="189">
        <v>4446</v>
      </c>
      <c r="G58" s="397"/>
      <c r="H58" s="400"/>
      <c r="I58" s="189"/>
      <c r="J58" s="190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spans="1:26" ht="17.45" customHeight="1" x14ac:dyDescent="0.2">
      <c r="A59" s="323"/>
      <c r="B59" s="187" t="s">
        <v>254</v>
      </c>
      <c r="C59" s="194" t="s">
        <v>167</v>
      </c>
      <c r="D59" s="189">
        <v>2088</v>
      </c>
      <c r="E59" s="397"/>
      <c r="F59" s="189">
        <v>2088</v>
      </c>
      <c r="G59" s="397"/>
      <c r="H59" s="400"/>
      <c r="I59" s="189"/>
      <c r="J59" s="190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spans="1:26" ht="18.600000000000001" customHeight="1" x14ac:dyDescent="0.2">
      <c r="A60" s="323"/>
      <c r="B60" s="187" t="s">
        <v>255</v>
      </c>
      <c r="C60" s="194" t="s">
        <v>168</v>
      </c>
      <c r="D60" s="189">
        <v>288</v>
      </c>
      <c r="E60" s="397"/>
      <c r="F60" s="189">
        <v>288</v>
      </c>
      <c r="G60" s="397"/>
      <c r="H60" s="400"/>
      <c r="I60" s="189"/>
      <c r="J60" s="190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spans="1:26" ht="31.9" customHeight="1" x14ac:dyDescent="0.2">
      <c r="A61" s="323"/>
      <c r="B61" s="187" t="s">
        <v>256</v>
      </c>
      <c r="C61" s="194" t="s">
        <v>257</v>
      </c>
      <c r="D61" s="189">
        <v>5940</v>
      </c>
      <c r="E61" s="398"/>
      <c r="F61" s="189">
        <v>5940</v>
      </c>
      <c r="G61" s="398"/>
      <c r="H61" s="401"/>
      <c r="I61" s="189"/>
      <c r="J61" s="190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spans="1:26" ht="20.45" customHeight="1" x14ac:dyDescent="0.2">
      <c r="A62" s="323"/>
      <c r="B62" s="187" t="s">
        <v>247</v>
      </c>
      <c r="C62" s="195" t="s">
        <v>164</v>
      </c>
      <c r="D62" s="189">
        <v>1599</v>
      </c>
      <c r="E62" s="405" t="s">
        <v>248</v>
      </c>
      <c r="F62" s="189">
        <v>1599</v>
      </c>
      <c r="G62" s="405" t="s">
        <v>249</v>
      </c>
      <c r="H62" s="399" t="s">
        <v>250</v>
      </c>
      <c r="I62" s="189"/>
      <c r="J62" s="190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spans="1:26" ht="21" customHeight="1" x14ac:dyDescent="0.2">
      <c r="A63" s="323"/>
      <c r="B63" s="187" t="s">
        <v>258</v>
      </c>
      <c r="C63" s="194" t="s">
        <v>170</v>
      </c>
      <c r="D63" s="189">
        <v>1199</v>
      </c>
      <c r="E63" s="407"/>
      <c r="F63" s="189">
        <v>1199</v>
      </c>
      <c r="G63" s="407"/>
      <c r="H63" s="400"/>
      <c r="I63" s="189"/>
      <c r="J63" s="190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spans="1:26" ht="21.6" customHeight="1" x14ac:dyDescent="0.2">
      <c r="A64" s="323"/>
      <c r="B64" s="187" t="s">
        <v>259</v>
      </c>
      <c r="C64" s="194" t="s">
        <v>260</v>
      </c>
      <c r="D64" s="189">
        <v>540</v>
      </c>
      <c r="E64" s="407"/>
      <c r="F64" s="189">
        <v>540</v>
      </c>
      <c r="G64" s="407"/>
      <c r="H64" s="400"/>
      <c r="I64" s="189"/>
      <c r="J64" s="190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spans="1:26" ht="25.9" customHeight="1" x14ac:dyDescent="0.2">
      <c r="A65" s="323"/>
      <c r="B65" s="187" t="s">
        <v>261</v>
      </c>
      <c r="C65" s="194" t="s">
        <v>172</v>
      </c>
      <c r="D65" s="189">
        <v>1000</v>
      </c>
      <c r="E65" s="406"/>
      <c r="F65" s="189">
        <v>1000</v>
      </c>
      <c r="G65" s="406"/>
      <c r="H65" s="401"/>
      <c r="I65" s="189"/>
      <c r="J65" s="190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spans="1:26" ht="58.15" customHeight="1" x14ac:dyDescent="0.2">
      <c r="A66" s="323"/>
      <c r="B66" s="187" t="s">
        <v>262</v>
      </c>
      <c r="C66" s="192" t="s">
        <v>100</v>
      </c>
      <c r="D66" s="189">
        <v>3400</v>
      </c>
      <c r="E66" s="192" t="s">
        <v>263</v>
      </c>
      <c r="F66" s="189">
        <v>3400</v>
      </c>
      <c r="G66" s="192" t="s">
        <v>264</v>
      </c>
      <c r="H66" s="192" t="s">
        <v>265</v>
      </c>
      <c r="I66" s="189"/>
      <c r="J66" s="190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spans="1:26" ht="33" customHeight="1" x14ac:dyDescent="0.2">
      <c r="A67" s="323"/>
      <c r="B67" s="187" t="s">
        <v>288</v>
      </c>
      <c r="C67" s="192" t="s">
        <v>107</v>
      </c>
      <c r="D67" s="189">
        <v>750</v>
      </c>
      <c r="E67" s="405" t="s">
        <v>284</v>
      </c>
      <c r="F67" s="189">
        <v>750</v>
      </c>
      <c r="G67" s="405" t="s">
        <v>285</v>
      </c>
      <c r="H67" s="390" t="s">
        <v>286</v>
      </c>
      <c r="I67" s="189"/>
      <c r="J67" s="190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spans="1:26" ht="42.6" customHeight="1" x14ac:dyDescent="0.2">
      <c r="A68" s="323"/>
      <c r="B68" s="187" t="s">
        <v>289</v>
      </c>
      <c r="C68" s="192" t="s">
        <v>109</v>
      </c>
      <c r="D68" s="189">
        <v>299</v>
      </c>
      <c r="E68" s="406"/>
      <c r="F68" s="189">
        <v>299</v>
      </c>
      <c r="G68" s="406"/>
      <c r="H68" s="392"/>
      <c r="I68" s="189">
        <v>100</v>
      </c>
      <c r="J68" s="190" t="s">
        <v>287</v>
      </c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spans="1:26" ht="31.9" customHeight="1" x14ac:dyDescent="0.2">
      <c r="A69" s="323"/>
      <c r="B69" s="187" t="s">
        <v>266</v>
      </c>
      <c r="C69" s="191" t="s">
        <v>184</v>
      </c>
      <c r="D69" s="189">
        <v>28000</v>
      </c>
      <c r="E69" s="390" t="s">
        <v>242</v>
      </c>
      <c r="F69" s="189">
        <v>28000</v>
      </c>
      <c r="G69" s="393" t="s">
        <v>267</v>
      </c>
      <c r="H69" s="390" t="s">
        <v>268</v>
      </c>
      <c r="I69" s="189"/>
      <c r="J69" s="190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spans="1:26" ht="35.450000000000003" customHeight="1" x14ac:dyDescent="0.2">
      <c r="A70" s="323"/>
      <c r="B70" s="187" t="s">
        <v>271</v>
      </c>
      <c r="C70" s="191" t="s">
        <v>186</v>
      </c>
      <c r="D70" s="189">
        <v>20900</v>
      </c>
      <c r="E70" s="392"/>
      <c r="F70" s="189">
        <v>20900</v>
      </c>
      <c r="G70" s="394"/>
      <c r="H70" s="392"/>
      <c r="I70" s="189"/>
      <c r="J70" s="190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s="246" customFormat="1" ht="32.450000000000003" customHeight="1" x14ac:dyDescent="0.2">
      <c r="A71" s="323"/>
      <c r="B71" s="187" t="s">
        <v>269</v>
      </c>
      <c r="C71" s="191" t="s">
        <v>185</v>
      </c>
      <c r="D71" s="189">
        <v>27000</v>
      </c>
      <c r="E71" s="390" t="s">
        <v>242</v>
      </c>
      <c r="F71" s="189">
        <v>27000</v>
      </c>
      <c r="G71" s="390" t="s">
        <v>270</v>
      </c>
      <c r="H71" s="390" t="s">
        <v>268</v>
      </c>
      <c r="I71" s="189"/>
      <c r="J71" s="190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spans="1:26" ht="48" customHeight="1" x14ac:dyDescent="0.2">
      <c r="A72" s="323"/>
      <c r="B72" s="187" t="s">
        <v>272</v>
      </c>
      <c r="C72" s="191" t="s">
        <v>187</v>
      </c>
      <c r="D72" s="189">
        <v>26000</v>
      </c>
      <c r="E72" s="391"/>
      <c r="F72" s="189">
        <v>26000</v>
      </c>
      <c r="G72" s="391"/>
      <c r="H72" s="391"/>
      <c r="I72" s="189"/>
      <c r="J72" s="190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spans="1:26" ht="38.450000000000003" customHeight="1" x14ac:dyDescent="0.2">
      <c r="A73" s="323"/>
      <c r="B73" s="187" t="s">
        <v>273</v>
      </c>
      <c r="C73" s="191" t="s">
        <v>188</v>
      </c>
      <c r="D73" s="189">
        <v>16000</v>
      </c>
      <c r="E73" s="392"/>
      <c r="F73" s="189">
        <v>16000</v>
      </c>
      <c r="G73" s="392"/>
      <c r="H73" s="392"/>
      <c r="I73" s="189"/>
      <c r="J73" s="190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spans="1:26" ht="47.45" customHeight="1" x14ac:dyDescent="0.2">
      <c r="A74" s="323"/>
      <c r="B74" s="187" t="s">
        <v>274</v>
      </c>
      <c r="C74" s="191" t="s">
        <v>275</v>
      </c>
      <c r="D74" s="189">
        <v>16200</v>
      </c>
      <c r="E74" s="190" t="s">
        <v>276</v>
      </c>
      <c r="F74" s="189">
        <v>16200</v>
      </c>
      <c r="G74" s="192" t="s">
        <v>277</v>
      </c>
      <c r="H74" s="190" t="s">
        <v>278</v>
      </c>
      <c r="I74" s="189"/>
      <c r="J74" s="190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spans="1:26" ht="69" customHeight="1" x14ac:dyDescent="0.2">
      <c r="A75" s="323"/>
      <c r="B75" s="187" t="s">
        <v>279</v>
      </c>
      <c r="C75" s="188" t="s">
        <v>117</v>
      </c>
      <c r="D75" s="189">
        <v>40000</v>
      </c>
      <c r="E75" s="190" t="s">
        <v>280</v>
      </c>
      <c r="F75" s="189">
        <v>40000</v>
      </c>
      <c r="G75" s="190" t="s">
        <v>281</v>
      </c>
      <c r="H75" s="190" t="s">
        <v>282</v>
      </c>
      <c r="I75" s="189">
        <v>40000</v>
      </c>
      <c r="J75" s="190" t="s">
        <v>283</v>
      </c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spans="1:26" ht="15" customHeight="1" x14ac:dyDescent="0.25">
      <c r="A76" s="329"/>
      <c r="B76" s="395" t="s">
        <v>141</v>
      </c>
      <c r="C76" s="404"/>
      <c r="D76" s="330">
        <f>SUM(D34:D75)</f>
        <v>924889</v>
      </c>
      <c r="E76" s="199"/>
      <c r="F76" s="330">
        <f>SUM(F34:F75)</f>
        <v>924889</v>
      </c>
      <c r="G76" s="199"/>
      <c r="H76" s="199"/>
      <c r="I76" s="330">
        <f>SUM(I34:I75)</f>
        <v>108701</v>
      </c>
      <c r="J76" s="199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</row>
    <row r="77" spans="1:26" ht="14.25" customHeight="1" x14ac:dyDescent="0.2">
      <c r="A77" s="319"/>
      <c r="B77" s="319"/>
      <c r="C77" s="319"/>
      <c r="D77" s="320"/>
      <c r="E77" s="319"/>
      <c r="F77" s="320"/>
      <c r="G77" s="319"/>
      <c r="H77" s="319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spans="1:26" ht="14.25" customHeight="1" x14ac:dyDescent="0.2">
      <c r="A78" s="200"/>
      <c r="B78" s="200" t="s">
        <v>143</v>
      </c>
      <c r="C78" s="200"/>
      <c r="D78" s="336"/>
      <c r="E78" s="338"/>
      <c r="F78" s="336"/>
      <c r="G78" s="338"/>
      <c r="H78" s="336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</row>
    <row r="79" spans="1:26" ht="14.25" customHeight="1" x14ac:dyDescent="0.2">
      <c r="A79" s="319"/>
      <c r="B79" s="319"/>
      <c r="C79" s="319"/>
      <c r="D79" s="320"/>
      <c r="E79" s="319"/>
      <c r="F79" s="320"/>
      <c r="G79" s="319"/>
      <c r="H79" s="319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spans="1:26" ht="14.25" customHeight="1" x14ac:dyDescent="0.2">
      <c r="A80" s="319"/>
      <c r="B80" s="319"/>
      <c r="C80" s="319"/>
      <c r="D80" s="320"/>
      <c r="E80" s="319"/>
      <c r="F80" s="320"/>
      <c r="G80" s="319"/>
      <c r="H80" s="319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spans="1:26" ht="14.25" customHeight="1" x14ac:dyDescent="0.2">
      <c r="A81" s="319"/>
      <c r="B81" s="319"/>
      <c r="C81" s="319"/>
      <c r="D81" s="320"/>
      <c r="E81" s="319"/>
      <c r="F81" s="320"/>
      <c r="G81" s="319"/>
      <c r="H81" s="319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spans="1:26" ht="13.9" customHeight="1" x14ac:dyDescent="0.2">
      <c r="A82" s="319"/>
      <c r="B82" s="319"/>
      <c r="C82" s="319"/>
      <c r="D82" s="320"/>
      <c r="E82" s="319"/>
      <c r="F82" s="320"/>
      <c r="G82" s="319"/>
      <c r="H82" s="319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spans="1:26" ht="14.25" customHeight="1" x14ac:dyDescent="0.2">
      <c r="A83" s="319"/>
      <c r="B83" s="319"/>
      <c r="C83" s="319"/>
      <c r="D83" s="320"/>
      <c r="E83" s="319"/>
      <c r="F83" s="320"/>
      <c r="G83" s="319"/>
      <c r="H83" s="319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spans="1:26" ht="14.25" customHeight="1" x14ac:dyDescent="0.2">
      <c r="A84" s="319"/>
      <c r="B84" s="319"/>
      <c r="C84" s="319"/>
      <c r="D84" s="320"/>
      <c r="E84" s="319"/>
      <c r="F84" s="320"/>
      <c r="G84" s="319"/>
      <c r="H84" s="319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spans="1:26" ht="14.25" customHeight="1" x14ac:dyDescent="0.2">
      <c r="A85" s="319"/>
      <c r="B85" s="319"/>
      <c r="C85" s="319"/>
      <c r="D85" s="320"/>
      <c r="E85" s="319"/>
      <c r="F85" s="320"/>
      <c r="G85" s="319"/>
      <c r="H85" s="319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spans="1:26" ht="14.25" customHeight="1" x14ac:dyDescent="0.2">
      <c r="A86" s="319"/>
      <c r="B86" s="319"/>
      <c r="C86" s="319"/>
      <c r="D86" s="320"/>
      <c r="E86" s="319"/>
      <c r="F86" s="320"/>
      <c r="G86" s="319"/>
      <c r="H86" s="319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spans="1:26" ht="14.25" customHeight="1" x14ac:dyDescent="0.2">
      <c r="A87" s="319"/>
      <c r="B87" s="319"/>
      <c r="C87" s="319"/>
      <c r="D87" s="320"/>
      <c r="E87" s="319"/>
      <c r="F87" s="320"/>
      <c r="G87" s="319"/>
      <c r="H87" s="319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spans="1:26" ht="14.25" customHeight="1" x14ac:dyDescent="0.2">
      <c r="A88" s="319"/>
      <c r="B88" s="319"/>
      <c r="C88" s="319"/>
      <c r="D88" s="320"/>
      <c r="E88" s="319"/>
      <c r="F88" s="320"/>
      <c r="G88" s="319"/>
      <c r="H88" s="319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spans="1:26" ht="14.25" customHeight="1" x14ac:dyDescent="0.2">
      <c r="A89" s="319"/>
      <c r="B89" s="319"/>
      <c r="C89" s="319"/>
      <c r="D89" s="320"/>
      <c r="E89" s="319"/>
      <c r="F89" s="320"/>
      <c r="G89" s="319"/>
      <c r="H89" s="319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spans="1:26" ht="14.25" customHeight="1" x14ac:dyDescent="0.2">
      <c r="A90" s="319"/>
      <c r="B90" s="319"/>
      <c r="C90" s="319"/>
      <c r="D90" s="320"/>
      <c r="E90" s="319"/>
      <c r="F90" s="320"/>
      <c r="G90" s="319"/>
      <c r="H90" s="319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spans="1:26" ht="14.25" customHeight="1" x14ac:dyDescent="0.2">
      <c r="A91" s="319"/>
      <c r="B91" s="319"/>
      <c r="C91" s="319"/>
      <c r="D91" s="320"/>
      <c r="E91" s="319"/>
      <c r="F91" s="320"/>
      <c r="G91" s="319"/>
      <c r="H91" s="319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spans="1:26" ht="14.25" customHeight="1" x14ac:dyDescent="0.2">
      <c r="A92" s="319"/>
      <c r="B92" s="319"/>
      <c r="C92" s="319"/>
      <c r="D92" s="320"/>
      <c r="E92" s="319"/>
      <c r="F92" s="320"/>
      <c r="G92" s="319"/>
      <c r="H92" s="319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spans="1:26" ht="14.25" customHeight="1" x14ac:dyDescent="0.2">
      <c r="A93" s="319"/>
      <c r="B93" s="319"/>
      <c r="C93" s="319"/>
      <c r="D93" s="320"/>
      <c r="E93" s="319"/>
      <c r="F93" s="320"/>
      <c r="G93" s="319"/>
      <c r="H93" s="319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spans="1:26" ht="14.25" customHeight="1" x14ac:dyDescent="0.2">
      <c r="A94" s="319"/>
      <c r="B94" s="319"/>
      <c r="C94" s="319"/>
      <c r="D94" s="320"/>
      <c r="E94" s="319"/>
      <c r="F94" s="320"/>
      <c r="G94" s="319"/>
      <c r="H94" s="319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spans="1:26" ht="14.25" customHeight="1" x14ac:dyDescent="0.2">
      <c r="A95" s="319"/>
      <c r="B95" s="319"/>
      <c r="C95" s="319"/>
      <c r="D95" s="320"/>
      <c r="E95" s="319"/>
      <c r="F95" s="320"/>
      <c r="G95" s="319"/>
      <c r="H95" s="319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spans="1:26" ht="14.25" customHeight="1" x14ac:dyDescent="0.2">
      <c r="A96" s="319"/>
      <c r="B96" s="319"/>
      <c r="C96" s="319"/>
      <c r="D96" s="320"/>
      <c r="E96" s="319"/>
      <c r="F96" s="320"/>
      <c r="G96" s="319"/>
      <c r="H96" s="319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spans="1:26" ht="14.25" customHeight="1" x14ac:dyDescent="0.2">
      <c r="A97" s="319"/>
      <c r="B97" s="319"/>
      <c r="C97" s="319"/>
      <c r="D97" s="320"/>
      <c r="E97" s="319"/>
      <c r="F97" s="320"/>
      <c r="G97" s="319"/>
      <c r="H97" s="319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spans="1:26" ht="14.25" customHeight="1" x14ac:dyDescent="0.2">
      <c r="A98" s="319"/>
      <c r="B98" s="319"/>
      <c r="C98" s="319"/>
      <c r="D98" s="320"/>
      <c r="E98" s="319"/>
      <c r="F98" s="320"/>
      <c r="G98" s="319"/>
      <c r="H98" s="319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spans="1:26" ht="14.25" customHeight="1" x14ac:dyDescent="0.2">
      <c r="A99" s="319"/>
      <c r="B99" s="319"/>
      <c r="C99" s="319"/>
      <c r="D99" s="320"/>
      <c r="E99" s="319"/>
      <c r="F99" s="320"/>
      <c r="G99" s="319"/>
      <c r="H99" s="319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spans="1:26" ht="14.25" customHeight="1" x14ac:dyDescent="0.2">
      <c r="A100" s="319"/>
      <c r="B100" s="319"/>
      <c r="C100" s="319"/>
      <c r="D100" s="320"/>
      <c r="E100" s="319"/>
      <c r="F100" s="320"/>
      <c r="G100" s="319"/>
      <c r="H100" s="319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spans="1:26" ht="14.25" customHeight="1" x14ac:dyDescent="0.2">
      <c r="A101" s="319"/>
      <c r="B101" s="319"/>
      <c r="C101" s="319"/>
      <c r="D101" s="320"/>
      <c r="E101" s="319"/>
      <c r="F101" s="320"/>
      <c r="G101" s="319"/>
      <c r="H101" s="319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spans="1:26" ht="14.25" customHeight="1" x14ac:dyDescent="0.2">
      <c r="A102" s="319"/>
      <c r="B102" s="319"/>
      <c r="C102" s="319"/>
      <c r="D102" s="320"/>
      <c r="E102" s="319"/>
      <c r="F102" s="320"/>
      <c r="G102" s="319"/>
      <c r="H102" s="319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spans="1:26" ht="14.25" customHeight="1" x14ac:dyDescent="0.2">
      <c r="A103" s="319"/>
      <c r="B103" s="319"/>
      <c r="C103" s="319"/>
      <c r="D103" s="320"/>
      <c r="E103" s="319"/>
      <c r="F103" s="320"/>
      <c r="G103" s="319"/>
      <c r="H103" s="319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spans="1:26" ht="14.25" customHeight="1" x14ac:dyDescent="0.2">
      <c r="A104" s="319"/>
      <c r="B104" s="319"/>
      <c r="C104" s="319"/>
      <c r="D104" s="320"/>
      <c r="E104" s="319"/>
      <c r="F104" s="320"/>
      <c r="G104" s="319"/>
      <c r="H104" s="319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spans="1:26" ht="14.25" customHeight="1" x14ac:dyDescent="0.2">
      <c r="A105" s="319"/>
      <c r="B105" s="319"/>
      <c r="C105" s="319"/>
      <c r="D105" s="320"/>
      <c r="E105" s="319"/>
      <c r="F105" s="320"/>
      <c r="G105" s="319"/>
      <c r="H105" s="319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spans="1:26" ht="14.25" customHeight="1" x14ac:dyDescent="0.2">
      <c r="A106" s="319"/>
      <c r="B106" s="319"/>
      <c r="C106" s="319"/>
      <c r="D106" s="320"/>
      <c r="E106" s="319"/>
      <c r="F106" s="320"/>
      <c r="G106" s="319"/>
      <c r="H106" s="319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spans="1:26" ht="14.25" customHeight="1" x14ac:dyDescent="0.2">
      <c r="A107" s="319"/>
      <c r="B107" s="319"/>
      <c r="C107" s="319"/>
      <c r="D107" s="320"/>
      <c r="E107" s="319"/>
      <c r="F107" s="320"/>
      <c r="G107" s="319"/>
      <c r="H107" s="319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spans="1:26" ht="14.25" customHeight="1" x14ac:dyDescent="0.2">
      <c r="A108" s="319"/>
      <c r="B108" s="319"/>
      <c r="C108" s="319"/>
      <c r="D108" s="320"/>
      <c r="E108" s="319"/>
      <c r="F108" s="320"/>
      <c r="G108" s="319"/>
      <c r="H108" s="319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spans="1:26" ht="14.25" customHeight="1" x14ac:dyDescent="0.2">
      <c r="A109" s="319"/>
      <c r="B109" s="319"/>
      <c r="C109" s="319"/>
      <c r="D109" s="320"/>
      <c r="E109" s="319"/>
      <c r="F109" s="320"/>
      <c r="G109" s="319"/>
      <c r="H109" s="319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spans="1:26" ht="14.25" customHeight="1" x14ac:dyDescent="0.2">
      <c r="A110" s="319"/>
      <c r="B110" s="319"/>
      <c r="C110" s="319"/>
      <c r="D110" s="320"/>
      <c r="E110" s="319"/>
      <c r="F110" s="320"/>
      <c r="G110" s="319"/>
      <c r="H110" s="319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spans="1:26" ht="14.25" customHeight="1" x14ac:dyDescent="0.2">
      <c r="A111" s="319"/>
      <c r="B111" s="319"/>
      <c r="C111" s="319"/>
      <c r="D111" s="320"/>
      <c r="E111" s="319"/>
      <c r="F111" s="320"/>
      <c r="G111" s="319"/>
      <c r="H111" s="319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spans="1:26" ht="14.25" customHeight="1" x14ac:dyDescent="0.2">
      <c r="A112" s="319"/>
      <c r="B112" s="319"/>
      <c r="C112" s="319"/>
      <c r="D112" s="320"/>
      <c r="E112" s="319"/>
      <c r="F112" s="320"/>
      <c r="G112" s="319"/>
      <c r="H112" s="319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spans="1:26" ht="14.25" customHeight="1" x14ac:dyDescent="0.2">
      <c r="A113" s="319"/>
      <c r="B113" s="319"/>
      <c r="C113" s="319"/>
      <c r="D113" s="320"/>
      <c r="E113" s="319"/>
      <c r="F113" s="320"/>
      <c r="G113" s="319"/>
      <c r="H113" s="319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spans="1:26" ht="14.25" customHeight="1" x14ac:dyDescent="0.2">
      <c r="A114" s="319"/>
      <c r="B114" s="319"/>
      <c r="C114" s="319"/>
      <c r="D114" s="320"/>
      <c r="E114" s="319"/>
      <c r="F114" s="320"/>
      <c r="G114" s="319"/>
      <c r="H114" s="319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spans="1:26" ht="14.25" customHeight="1" x14ac:dyDescent="0.2">
      <c r="A115" s="319"/>
      <c r="B115" s="319"/>
      <c r="C115" s="319"/>
      <c r="D115" s="320"/>
      <c r="E115" s="319"/>
      <c r="F115" s="320"/>
      <c r="G115" s="319"/>
      <c r="H115" s="319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spans="1:26" ht="14.25" customHeight="1" x14ac:dyDescent="0.2">
      <c r="A116" s="319"/>
      <c r="B116" s="319"/>
      <c r="C116" s="319"/>
      <c r="D116" s="320"/>
      <c r="E116" s="319"/>
      <c r="F116" s="320"/>
      <c r="G116" s="319"/>
      <c r="H116" s="319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spans="1:26" ht="14.25" customHeight="1" x14ac:dyDescent="0.2">
      <c r="A117" s="319"/>
      <c r="B117" s="319"/>
      <c r="C117" s="319"/>
      <c r="D117" s="320"/>
      <c r="E117" s="319"/>
      <c r="F117" s="320"/>
      <c r="G117" s="319"/>
      <c r="H117" s="319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spans="1:26" ht="14.25" customHeight="1" x14ac:dyDescent="0.2">
      <c r="A118" s="319"/>
      <c r="B118" s="319"/>
      <c r="C118" s="319"/>
      <c r="D118" s="320"/>
      <c r="E118" s="319"/>
      <c r="F118" s="320"/>
      <c r="G118" s="319"/>
      <c r="H118" s="319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spans="1:26" ht="14.25" customHeight="1" x14ac:dyDescent="0.2">
      <c r="A119" s="319"/>
      <c r="B119" s="319"/>
      <c r="C119" s="319"/>
      <c r="D119" s="320"/>
      <c r="E119" s="319"/>
      <c r="F119" s="320"/>
      <c r="G119" s="319"/>
      <c r="H119" s="319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spans="1:26" ht="14.25" customHeight="1" x14ac:dyDescent="0.2">
      <c r="A120" s="319"/>
      <c r="B120" s="319"/>
      <c r="C120" s="319"/>
      <c r="D120" s="320"/>
      <c r="E120" s="319"/>
      <c r="F120" s="320"/>
      <c r="G120" s="319"/>
      <c r="H120" s="319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spans="1:26" ht="14.25" customHeight="1" x14ac:dyDescent="0.2">
      <c r="A121" s="319"/>
      <c r="B121" s="319"/>
      <c r="C121" s="319"/>
      <c r="D121" s="320"/>
      <c r="E121" s="319"/>
      <c r="F121" s="320"/>
      <c r="G121" s="319"/>
      <c r="H121" s="319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spans="1:26" ht="14.25" customHeight="1" x14ac:dyDescent="0.2">
      <c r="A122" s="319"/>
      <c r="B122" s="319"/>
      <c r="C122" s="319"/>
      <c r="D122" s="320"/>
      <c r="E122" s="319"/>
      <c r="F122" s="320"/>
      <c r="G122" s="319"/>
      <c r="H122" s="319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spans="1:26" ht="14.25" customHeight="1" x14ac:dyDescent="0.2">
      <c r="A123" s="319"/>
      <c r="B123" s="319"/>
      <c r="C123" s="319"/>
      <c r="D123" s="320"/>
      <c r="E123" s="319"/>
      <c r="F123" s="320"/>
      <c r="G123" s="319"/>
      <c r="H123" s="319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spans="1:26" ht="14.25" customHeight="1" x14ac:dyDescent="0.2">
      <c r="A124" s="319"/>
      <c r="B124" s="319"/>
      <c r="C124" s="319"/>
      <c r="D124" s="320"/>
      <c r="E124" s="319"/>
      <c r="F124" s="320"/>
      <c r="G124" s="319"/>
      <c r="H124" s="319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spans="1:26" ht="14.25" customHeight="1" x14ac:dyDescent="0.2">
      <c r="A125" s="319"/>
      <c r="B125" s="319"/>
      <c r="C125" s="319"/>
      <c r="D125" s="320"/>
      <c r="E125" s="319"/>
      <c r="F125" s="320"/>
      <c r="G125" s="319"/>
      <c r="H125" s="319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spans="1:26" ht="14.25" customHeight="1" x14ac:dyDescent="0.2">
      <c r="A126" s="319"/>
      <c r="B126" s="319"/>
      <c r="C126" s="319"/>
      <c r="D126" s="320"/>
      <c r="E126" s="319"/>
      <c r="F126" s="320"/>
      <c r="G126" s="319"/>
      <c r="H126" s="319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spans="1:26" ht="14.25" customHeight="1" x14ac:dyDescent="0.2">
      <c r="A127" s="319"/>
      <c r="B127" s="319"/>
      <c r="C127" s="319"/>
      <c r="D127" s="320"/>
      <c r="E127" s="319"/>
      <c r="F127" s="320"/>
      <c r="G127" s="319"/>
      <c r="H127" s="319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spans="1:26" ht="14.25" customHeight="1" x14ac:dyDescent="0.2">
      <c r="A128" s="319"/>
      <c r="B128" s="319"/>
      <c r="C128" s="319"/>
      <c r="D128" s="320"/>
      <c r="E128" s="319"/>
      <c r="F128" s="320"/>
      <c r="G128" s="319"/>
      <c r="H128" s="319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spans="1:26" ht="14.25" customHeight="1" x14ac:dyDescent="0.2">
      <c r="A129" s="319"/>
      <c r="B129" s="319"/>
      <c r="C129" s="319"/>
      <c r="D129" s="320"/>
      <c r="E129" s="319"/>
      <c r="F129" s="320"/>
      <c r="G129" s="319"/>
      <c r="H129" s="319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spans="1:26" ht="14.25" customHeight="1" x14ac:dyDescent="0.2">
      <c r="A130" s="319"/>
      <c r="B130" s="319"/>
      <c r="C130" s="319"/>
      <c r="D130" s="320"/>
      <c r="E130" s="319"/>
      <c r="F130" s="320"/>
      <c r="G130" s="319"/>
      <c r="H130" s="319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spans="1:26" ht="14.25" customHeight="1" x14ac:dyDescent="0.2">
      <c r="A131" s="319"/>
      <c r="B131" s="319"/>
      <c r="C131" s="319"/>
      <c r="D131" s="320"/>
      <c r="E131" s="319"/>
      <c r="F131" s="320"/>
      <c r="G131" s="319"/>
      <c r="H131" s="319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spans="1:26" ht="14.25" customHeight="1" x14ac:dyDescent="0.2">
      <c r="A132" s="319"/>
      <c r="B132" s="319"/>
      <c r="C132" s="319"/>
      <c r="D132" s="320"/>
      <c r="E132" s="319"/>
      <c r="F132" s="320"/>
      <c r="G132" s="319"/>
      <c r="H132" s="319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spans="1:26" ht="14.25" customHeight="1" x14ac:dyDescent="0.2">
      <c r="A133" s="319"/>
      <c r="B133" s="319"/>
      <c r="C133" s="319"/>
      <c r="D133" s="320"/>
      <c r="E133" s="319"/>
      <c r="F133" s="320"/>
      <c r="G133" s="319"/>
      <c r="H133" s="319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spans="1:26" ht="14.25" customHeight="1" x14ac:dyDescent="0.2">
      <c r="A134" s="319"/>
      <c r="B134" s="319"/>
      <c r="C134" s="319"/>
      <c r="D134" s="320"/>
      <c r="E134" s="319"/>
      <c r="F134" s="320"/>
      <c r="G134" s="319"/>
      <c r="H134" s="319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spans="1:26" ht="14.25" customHeight="1" x14ac:dyDescent="0.2">
      <c r="A135" s="319"/>
      <c r="B135" s="319"/>
      <c r="C135" s="319"/>
      <c r="D135" s="320"/>
      <c r="E135" s="319"/>
      <c r="F135" s="320"/>
      <c r="G135" s="319"/>
      <c r="H135" s="319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spans="1:26" ht="14.25" customHeight="1" x14ac:dyDescent="0.2">
      <c r="A136" s="319"/>
      <c r="B136" s="319"/>
      <c r="C136" s="319"/>
      <c r="D136" s="320"/>
      <c r="E136" s="319"/>
      <c r="F136" s="320"/>
      <c r="G136" s="319"/>
      <c r="H136" s="319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spans="1:26" ht="14.25" customHeight="1" x14ac:dyDescent="0.2">
      <c r="A137" s="319"/>
      <c r="B137" s="319"/>
      <c r="C137" s="319"/>
      <c r="D137" s="320"/>
      <c r="E137" s="319"/>
      <c r="F137" s="320"/>
      <c r="G137" s="319"/>
      <c r="H137" s="319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spans="1:26" ht="14.25" customHeight="1" x14ac:dyDescent="0.2">
      <c r="A138" s="319"/>
      <c r="B138" s="319"/>
      <c r="C138" s="319"/>
      <c r="D138" s="320"/>
      <c r="E138" s="319"/>
      <c r="F138" s="320"/>
      <c r="G138" s="319"/>
      <c r="H138" s="319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spans="1:26" ht="14.25" customHeight="1" x14ac:dyDescent="0.2">
      <c r="A139" s="319"/>
      <c r="B139" s="319"/>
      <c r="C139" s="319"/>
      <c r="D139" s="320"/>
      <c r="E139" s="319"/>
      <c r="F139" s="320"/>
      <c r="G139" s="319"/>
      <c r="H139" s="319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spans="1:26" ht="14.25" customHeight="1" x14ac:dyDescent="0.2">
      <c r="A140" s="319"/>
      <c r="B140" s="319"/>
      <c r="C140" s="319"/>
      <c r="D140" s="320"/>
      <c r="E140" s="319"/>
      <c r="F140" s="320"/>
      <c r="G140" s="319"/>
      <c r="H140" s="319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spans="1:26" ht="14.25" customHeight="1" x14ac:dyDescent="0.2">
      <c r="A141" s="319"/>
      <c r="B141" s="319"/>
      <c r="C141" s="319"/>
      <c r="D141" s="320"/>
      <c r="E141" s="319"/>
      <c r="F141" s="320"/>
      <c r="G141" s="319"/>
      <c r="H141" s="319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spans="1:26" ht="14.25" customHeight="1" x14ac:dyDescent="0.2">
      <c r="A142" s="319"/>
      <c r="B142" s="319"/>
      <c r="C142" s="319"/>
      <c r="D142" s="320"/>
      <c r="E142" s="319"/>
      <c r="F142" s="320"/>
      <c r="G142" s="319"/>
      <c r="H142" s="319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spans="1:26" ht="14.25" customHeight="1" x14ac:dyDescent="0.2">
      <c r="A143" s="319"/>
      <c r="B143" s="319"/>
      <c r="C143" s="319"/>
      <c r="D143" s="320"/>
      <c r="E143" s="319"/>
      <c r="F143" s="320"/>
      <c r="G143" s="319"/>
      <c r="H143" s="319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spans="1:26" ht="14.25" customHeight="1" x14ac:dyDescent="0.2">
      <c r="A144" s="319"/>
      <c r="B144" s="319"/>
      <c r="C144" s="319"/>
      <c r="D144" s="320"/>
      <c r="E144" s="319"/>
      <c r="F144" s="320"/>
      <c r="G144" s="319"/>
      <c r="H144" s="319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spans="1:26" ht="14.25" customHeight="1" x14ac:dyDescent="0.2">
      <c r="A145" s="319"/>
      <c r="B145" s="319"/>
      <c r="C145" s="319"/>
      <c r="D145" s="320"/>
      <c r="E145" s="319"/>
      <c r="F145" s="320"/>
      <c r="G145" s="319"/>
      <c r="H145" s="319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spans="1:26" ht="14.25" customHeight="1" x14ac:dyDescent="0.2">
      <c r="A146" s="319"/>
      <c r="B146" s="319"/>
      <c r="C146" s="319"/>
      <c r="D146" s="320"/>
      <c r="E146" s="319"/>
      <c r="F146" s="320"/>
      <c r="G146" s="319"/>
      <c r="H146" s="319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spans="1:26" ht="14.25" customHeight="1" x14ac:dyDescent="0.2">
      <c r="A147" s="319"/>
      <c r="B147" s="319"/>
      <c r="C147" s="319"/>
      <c r="D147" s="320"/>
      <c r="E147" s="319"/>
      <c r="F147" s="320"/>
      <c r="G147" s="319"/>
      <c r="H147" s="319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spans="1:26" ht="14.25" customHeight="1" x14ac:dyDescent="0.2">
      <c r="A148" s="319"/>
      <c r="B148" s="319"/>
      <c r="C148" s="319"/>
      <c r="D148" s="320"/>
      <c r="E148" s="319"/>
      <c r="F148" s="320"/>
      <c r="G148" s="319"/>
      <c r="H148" s="319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spans="1:26" ht="14.25" customHeight="1" x14ac:dyDescent="0.2">
      <c r="A149" s="319"/>
      <c r="B149" s="319"/>
      <c r="C149" s="319"/>
      <c r="D149" s="320"/>
      <c r="E149" s="319"/>
      <c r="F149" s="320"/>
      <c r="G149" s="319"/>
      <c r="H149" s="319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spans="1:26" ht="14.25" customHeight="1" x14ac:dyDescent="0.2">
      <c r="A150" s="319"/>
      <c r="B150" s="319"/>
      <c r="C150" s="319"/>
      <c r="D150" s="320"/>
      <c r="E150" s="319"/>
      <c r="F150" s="320"/>
      <c r="G150" s="319"/>
      <c r="H150" s="319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spans="1:26" ht="14.25" customHeight="1" x14ac:dyDescent="0.2">
      <c r="A151" s="319"/>
      <c r="B151" s="319"/>
      <c r="C151" s="319"/>
      <c r="D151" s="320"/>
      <c r="E151" s="319"/>
      <c r="F151" s="320"/>
      <c r="G151" s="319"/>
      <c r="H151" s="319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spans="1:26" ht="14.25" customHeight="1" x14ac:dyDescent="0.2">
      <c r="A152" s="319"/>
      <c r="B152" s="319"/>
      <c r="C152" s="319"/>
      <c r="D152" s="320"/>
      <c r="E152" s="319"/>
      <c r="F152" s="320"/>
      <c r="G152" s="319"/>
      <c r="H152" s="319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spans="1:26" ht="14.25" customHeight="1" x14ac:dyDescent="0.2">
      <c r="A153" s="319"/>
      <c r="B153" s="319"/>
      <c r="C153" s="319"/>
      <c r="D153" s="320"/>
      <c r="E153" s="319"/>
      <c r="F153" s="320"/>
      <c r="G153" s="319"/>
      <c r="H153" s="319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spans="1:26" ht="14.25" customHeight="1" x14ac:dyDescent="0.2">
      <c r="A154" s="319"/>
      <c r="B154" s="319"/>
      <c r="C154" s="319"/>
      <c r="D154" s="320"/>
      <c r="E154" s="319"/>
      <c r="F154" s="320"/>
      <c r="G154" s="319"/>
      <c r="H154" s="319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spans="1:26" ht="14.25" customHeight="1" x14ac:dyDescent="0.2">
      <c r="A155" s="319"/>
      <c r="B155" s="319"/>
      <c r="C155" s="319"/>
      <c r="D155" s="320"/>
      <c r="E155" s="319"/>
      <c r="F155" s="320"/>
      <c r="G155" s="319"/>
      <c r="H155" s="319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spans="1:26" ht="14.25" customHeight="1" x14ac:dyDescent="0.2">
      <c r="A156" s="319"/>
      <c r="B156" s="319"/>
      <c r="C156" s="319"/>
      <c r="D156" s="320"/>
      <c r="E156" s="319"/>
      <c r="F156" s="320"/>
      <c r="G156" s="319"/>
      <c r="H156" s="319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spans="1:26" ht="14.25" customHeight="1" x14ac:dyDescent="0.2">
      <c r="A157" s="319"/>
      <c r="B157" s="319"/>
      <c r="C157" s="319"/>
      <c r="D157" s="320"/>
      <c r="E157" s="319"/>
      <c r="F157" s="320"/>
      <c r="G157" s="319"/>
      <c r="H157" s="319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spans="1:26" ht="14.25" customHeight="1" x14ac:dyDescent="0.2">
      <c r="A158" s="319"/>
      <c r="B158" s="319"/>
      <c r="C158" s="319"/>
      <c r="D158" s="320"/>
      <c r="E158" s="319"/>
      <c r="F158" s="320"/>
      <c r="G158" s="319"/>
      <c r="H158" s="319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spans="1:26" ht="14.25" customHeight="1" x14ac:dyDescent="0.2">
      <c r="A159" s="319"/>
      <c r="B159" s="319"/>
      <c r="C159" s="319"/>
      <c r="D159" s="320"/>
      <c r="E159" s="319"/>
      <c r="F159" s="320"/>
      <c r="G159" s="319"/>
      <c r="H159" s="319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spans="1:26" ht="14.25" customHeight="1" x14ac:dyDescent="0.2">
      <c r="A160" s="319"/>
      <c r="B160" s="319"/>
      <c r="C160" s="319"/>
      <c r="D160" s="320"/>
      <c r="E160" s="319"/>
      <c r="F160" s="320"/>
      <c r="G160" s="319"/>
      <c r="H160" s="319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spans="1:26" ht="14.25" customHeight="1" x14ac:dyDescent="0.2">
      <c r="A161" s="319"/>
      <c r="B161" s="319"/>
      <c r="C161" s="319"/>
      <c r="D161" s="320"/>
      <c r="E161" s="319"/>
      <c r="F161" s="320"/>
      <c r="G161" s="319"/>
      <c r="H161" s="319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spans="1:26" ht="14.25" customHeight="1" x14ac:dyDescent="0.2">
      <c r="A162" s="319"/>
      <c r="B162" s="319"/>
      <c r="C162" s="319"/>
      <c r="D162" s="320"/>
      <c r="E162" s="319"/>
      <c r="F162" s="320"/>
      <c r="G162" s="319"/>
      <c r="H162" s="319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spans="1:26" ht="14.25" customHeight="1" x14ac:dyDescent="0.2">
      <c r="A163" s="319"/>
      <c r="B163" s="319"/>
      <c r="C163" s="319"/>
      <c r="D163" s="320"/>
      <c r="E163" s="319"/>
      <c r="F163" s="320"/>
      <c r="G163" s="319"/>
      <c r="H163" s="319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spans="1:26" ht="14.25" customHeight="1" x14ac:dyDescent="0.2">
      <c r="A164" s="319"/>
      <c r="B164" s="319"/>
      <c r="C164" s="319"/>
      <c r="D164" s="320"/>
      <c r="E164" s="319"/>
      <c r="F164" s="320"/>
      <c r="G164" s="319"/>
      <c r="H164" s="319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spans="1:26" ht="14.25" customHeight="1" x14ac:dyDescent="0.2">
      <c r="A165" s="319"/>
      <c r="B165" s="319"/>
      <c r="C165" s="319"/>
      <c r="D165" s="320"/>
      <c r="E165" s="319"/>
      <c r="F165" s="320"/>
      <c r="G165" s="319"/>
      <c r="H165" s="319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spans="1:26" ht="14.25" customHeight="1" x14ac:dyDescent="0.2">
      <c r="A166" s="319"/>
      <c r="B166" s="319"/>
      <c r="C166" s="319"/>
      <c r="D166" s="320"/>
      <c r="E166" s="319"/>
      <c r="F166" s="320"/>
      <c r="G166" s="319"/>
      <c r="H166" s="319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spans="1:26" ht="14.25" customHeight="1" x14ac:dyDescent="0.2">
      <c r="A167" s="319"/>
      <c r="B167" s="319"/>
      <c r="C167" s="319"/>
      <c r="D167" s="320"/>
      <c r="E167" s="319"/>
      <c r="F167" s="320"/>
      <c r="G167" s="319"/>
      <c r="H167" s="319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spans="1:26" ht="14.25" customHeight="1" x14ac:dyDescent="0.2">
      <c r="A168" s="319"/>
      <c r="B168" s="319"/>
      <c r="C168" s="319"/>
      <c r="D168" s="320"/>
      <c r="E168" s="319"/>
      <c r="F168" s="320"/>
      <c r="G168" s="319"/>
      <c r="H168" s="319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spans="1:26" ht="14.25" customHeight="1" x14ac:dyDescent="0.2">
      <c r="A169" s="319"/>
      <c r="B169" s="319"/>
      <c r="C169" s="319"/>
      <c r="D169" s="320"/>
      <c r="E169" s="319"/>
      <c r="F169" s="320"/>
      <c r="G169" s="319"/>
      <c r="H169" s="319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spans="1:26" ht="14.25" customHeight="1" x14ac:dyDescent="0.2">
      <c r="A170" s="319"/>
      <c r="B170" s="319"/>
      <c r="C170" s="319"/>
      <c r="D170" s="320"/>
      <c r="E170" s="319"/>
      <c r="F170" s="320"/>
      <c r="G170" s="319"/>
      <c r="H170" s="319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spans="1:26" ht="14.25" customHeight="1" x14ac:dyDescent="0.2">
      <c r="A171" s="319"/>
      <c r="B171" s="319"/>
      <c r="C171" s="319"/>
      <c r="D171" s="320"/>
      <c r="E171" s="319"/>
      <c r="F171" s="320"/>
      <c r="G171" s="319"/>
      <c r="H171" s="319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spans="1:26" ht="14.25" customHeight="1" x14ac:dyDescent="0.2">
      <c r="A172" s="319"/>
      <c r="B172" s="319"/>
      <c r="C172" s="319"/>
      <c r="D172" s="320"/>
      <c r="E172" s="319"/>
      <c r="F172" s="320"/>
      <c r="G172" s="319"/>
      <c r="H172" s="319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spans="1:26" ht="14.25" customHeight="1" x14ac:dyDescent="0.2">
      <c r="A173" s="319"/>
      <c r="B173" s="319"/>
      <c r="C173" s="319"/>
      <c r="D173" s="320"/>
      <c r="E173" s="319"/>
      <c r="F173" s="320"/>
      <c r="G173" s="319"/>
      <c r="H173" s="319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spans="1:26" ht="14.25" customHeight="1" x14ac:dyDescent="0.2">
      <c r="A174" s="319"/>
      <c r="B174" s="319"/>
      <c r="C174" s="319"/>
      <c r="D174" s="320"/>
      <c r="E174" s="319"/>
      <c r="F174" s="320"/>
      <c r="G174" s="319"/>
      <c r="H174" s="319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spans="1:26" ht="14.25" customHeight="1" x14ac:dyDescent="0.2">
      <c r="A175" s="319"/>
      <c r="B175" s="319"/>
      <c r="C175" s="319"/>
      <c r="D175" s="320"/>
      <c r="E175" s="319"/>
      <c r="F175" s="320"/>
      <c r="G175" s="319"/>
      <c r="H175" s="319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spans="1:26" ht="14.25" customHeight="1" x14ac:dyDescent="0.2">
      <c r="A176" s="319"/>
      <c r="B176" s="319"/>
      <c r="C176" s="319"/>
      <c r="D176" s="320"/>
      <c r="E176" s="319"/>
      <c r="F176" s="320"/>
      <c r="G176" s="319"/>
      <c r="H176" s="319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spans="1:26" ht="14.25" customHeight="1" x14ac:dyDescent="0.2">
      <c r="A177" s="319"/>
      <c r="B177" s="319"/>
      <c r="C177" s="319"/>
      <c r="D177" s="320"/>
      <c r="E177" s="319"/>
      <c r="F177" s="320"/>
      <c r="G177" s="319"/>
      <c r="H177" s="319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spans="1:26" ht="14.25" customHeight="1" x14ac:dyDescent="0.2">
      <c r="A178" s="319"/>
      <c r="B178" s="319"/>
      <c r="C178" s="319"/>
      <c r="D178" s="320"/>
      <c r="E178" s="319"/>
      <c r="F178" s="320"/>
      <c r="G178" s="319"/>
      <c r="H178" s="319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spans="1:26" ht="14.25" customHeight="1" x14ac:dyDescent="0.2">
      <c r="A179" s="319"/>
      <c r="B179" s="319"/>
      <c r="C179" s="319"/>
      <c r="D179" s="320"/>
      <c r="E179" s="319"/>
      <c r="F179" s="320"/>
      <c r="G179" s="319"/>
      <c r="H179" s="319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spans="1:26" ht="14.25" customHeight="1" x14ac:dyDescent="0.2">
      <c r="A180" s="319"/>
      <c r="B180" s="319"/>
      <c r="C180" s="319"/>
      <c r="D180" s="320"/>
      <c r="E180" s="319"/>
      <c r="F180" s="320"/>
      <c r="G180" s="319"/>
      <c r="H180" s="319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spans="1:26" ht="14.25" customHeight="1" x14ac:dyDescent="0.2">
      <c r="A181" s="319"/>
      <c r="B181" s="319"/>
      <c r="C181" s="319"/>
      <c r="D181" s="320"/>
      <c r="E181" s="319"/>
      <c r="F181" s="320"/>
      <c r="G181" s="319"/>
      <c r="H181" s="319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spans="1:26" ht="14.25" customHeight="1" x14ac:dyDescent="0.2">
      <c r="A182" s="319"/>
      <c r="B182" s="319"/>
      <c r="C182" s="319"/>
      <c r="D182" s="320"/>
      <c r="E182" s="319"/>
      <c r="F182" s="320"/>
      <c r="G182" s="319"/>
      <c r="H182" s="319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spans="1:26" ht="14.25" customHeight="1" x14ac:dyDescent="0.2">
      <c r="A183" s="319"/>
      <c r="B183" s="319"/>
      <c r="C183" s="319"/>
      <c r="D183" s="320"/>
      <c r="E183" s="319"/>
      <c r="F183" s="320"/>
      <c r="G183" s="319"/>
      <c r="H183" s="319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spans="1:26" ht="14.25" customHeight="1" x14ac:dyDescent="0.2">
      <c r="A184" s="319"/>
      <c r="B184" s="319"/>
      <c r="C184" s="319"/>
      <c r="D184" s="320"/>
      <c r="E184" s="319"/>
      <c r="F184" s="320"/>
      <c r="G184" s="319"/>
      <c r="H184" s="319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spans="1:26" ht="14.25" customHeight="1" x14ac:dyDescent="0.2">
      <c r="A185" s="319"/>
      <c r="B185" s="319"/>
      <c r="C185" s="319"/>
      <c r="D185" s="320"/>
      <c r="E185" s="319"/>
      <c r="F185" s="320"/>
      <c r="G185" s="319"/>
      <c r="H185" s="319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spans="1:26" ht="14.25" customHeight="1" x14ac:dyDescent="0.2">
      <c r="A186" s="319"/>
      <c r="B186" s="319"/>
      <c r="C186" s="319"/>
      <c r="D186" s="320"/>
      <c r="E186" s="319"/>
      <c r="F186" s="320"/>
      <c r="G186" s="319"/>
      <c r="H186" s="319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spans="1:26" ht="14.25" customHeight="1" x14ac:dyDescent="0.2">
      <c r="A187" s="319"/>
      <c r="B187" s="319"/>
      <c r="C187" s="319"/>
      <c r="D187" s="320"/>
      <c r="E187" s="319"/>
      <c r="F187" s="320"/>
      <c r="G187" s="319"/>
      <c r="H187" s="319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spans="1:26" ht="14.25" customHeight="1" x14ac:dyDescent="0.2">
      <c r="A188" s="319"/>
      <c r="B188" s="319"/>
      <c r="C188" s="319"/>
      <c r="D188" s="320"/>
      <c r="E188" s="319"/>
      <c r="F188" s="320"/>
      <c r="G188" s="319"/>
      <c r="H188" s="319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spans="1:26" ht="14.25" customHeight="1" x14ac:dyDescent="0.2">
      <c r="A189" s="319"/>
      <c r="B189" s="319"/>
      <c r="C189" s="319"/>
      <c r="D189" s="320"/>
      <c r="E189" s="319"/>
      <c r="F189" s="320"/>
      <c r="G189" s="319"/>
      <c r="H189" s="319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spans="1:26" ht="14.25" customHeight="1" x14ac:dyDescent="0.2">
      <c r="A190" s="319"/>
      <c r="B190" s="319"/>
      <c r="C190" s="319"/>
      <c r="D190" s="320"/>
      <c r="E190" s="319"/>
      <c r="F190" s="320"/>
      <c r="G190" s="319"/>
      <c r="H190" s="319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spans="1:26" ht="14.25" customHeight="1" x14ac:dyDescent="0.2">
      <c r="A191" s="319"/>
      <c r="B191" s="319"/>
      <c r="C191" s="319"/>
      <c r="D191" s="320"/>
      <c r="E191" s="319"/>
      <c r="F191" s="320"/>
      <c r="G191" s="319"/>
      <c r="H191" s="319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spans="1:26" ht="14.25" customHeight="1" x14ac:dyDescent="0.2">
      <c r="A192" s="319"/>
      <c r="B192" s="319"/>
      <c r="C192" s="319"/>
      <c r="D192" s="320"/>
      <c r="E192" s="319"/>
      <c r="F192" s="320"/>
      <c r="G192" s="319"/>
      <c r="H192" s="319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spans="1:26" ht="14.25" customHeight="1" x14ac:dyDescent="0.2">
      <c r="A193" s="319"/>
      <c r="B193" s="319"/>
      <c r="C193" s="319"/>
      <c r="D193" s="320"/>
      <c r="E193" s="319"/>
      <c r="F193" s="320"/>
      <c r="G193" s="319"/>
      <c r="H193" s="319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spans="1:26" ht="14.25" customHeight="1" x14ac:dyDescent="0.2">
      <c r="A194" s="319"/>
      <c r="B194" s="319"/>
      <c r="C194" s="319"/>
      <c r="D194" s="320"/>
      <c r="E194" s="319"/>
      <c r="F194" s="320"/>
      <c r="G194" s="319"/>
      <c r="H194" s="319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spans="1:26" ht="14.25" customHeight="1" x14ac:dyDescent="0.2">
      <c r="A195" s="319"/>
      <c r="B195" s="319"/>
      <c r="C195" s="319"/>
      <c r="D195" s="320"/>
      <c r="E195" s="319"/>
      <c r="F195" s="320"/>
      <c r="G195" s="319"/>
      <c r="H195" s="319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spans="1:26" ht="14.25" customHeight="1" x14ac:dyDescent="0.2">
      <c r="A196" s="319"/>
      <c r="B196" s="319"/>
      <c r="C196" s="319"/>
      <c r="D196" s="320"/>
      <c r="E196" s="319"/>
      <c r="F196" s="320"/>
      <c r="G196" s="319"/>
      <c r="H196" s="319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spans="1:26" ht="14.25" customHeight="1" x14ac:dyDescent="0.2">
      <c r="A197" s="319"/>
      <c r="B197" s="319"/>
      <c r="C197" s="319"/>
      <c r="D197" s="320"/>
      <c r="E197" s="319"/>
      <c r="F197" s="320"/>
      <c r="G197" s="319"/>
      <c r="H197" s="319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spans="1:26" ht="14.25" customHeight="1" x14ac:dyDescent="0.2">
      <c r="A198" s="319"/>
      <c r="B198" s="319"/>
      <c r="C198" s="319"/>
      <c r="D198" s="320"/>
      <c r="E198" s="319"/>
      <c r="F198" s="320"/>
      <c r="G198" s="319"/>
      <c r="H198" s="319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spans="1:26" ht="14.25" customHeight="1" x14ac:dyDescent="0.2">
      <c r="A199" s="319"/>
      <c r="B199" s="319"/>
      <c r="C199" s="319"/>
      <c r="D199" s="320"/>
      <c r="E199" s="319"/>
      <c r="F199" s="320"/>
      <c r="G199" s="319"/>
      <c r="H199" s="319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spans="1:26" ht="14.25" customHeight="1" x14ac:dyDescent="0.2">
      <c r="A200" s="319"/>
      <c r="B200" s="319"/>
      <c r="C200" s="319"/>
      <c r="D200" s="320"/>
      <c r="E200" s="319"/>
      <c r="F200" s="320"/>
      <c r="G200" s="319"/>
      <c r="H200" s="319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spans="1:26" ht="14.25" customHeight="1" x14ac:dyDescent="0.2">
      <c r="A201" s="319"/>
      <c r="B201" s="319"/>
      <c r="C201" s="319"/>
      <c r="D201" s="320"/>
      <c r="E201" s="319"/>
      <c r="F201" s="320"/>
      <c r="G201" s="319"/>
      <c r="H201" s="319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spans="1:26" ht="14.25" customHeight="1" x14ac:dyDescent="0.2">
      <c r="A202" s="319"/>
      <c r="B202" s="319"/>
      <c r="C202" s="319"/>
      <c r="D202" s="320"/>
      <c r="E202" s="319"/>
      <c r="F202" s="320"/>
      <c r="G202" s="319"/>
      <c r="H202" s="319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spans="1:26" ht="14.25" customHeight="1" x14ac:dyDescent="0.2">
      <c r="A203" s="319"/>
      <c r="B203" s="319"/>
      <c r="C203" s="319"/>
      <c r="D203" s="320"/>
      <c r="E203" s="319"/>
      <c r="F203" s="320"/>
      <c r="G203" s="319"/>
      <c r="H203" s="319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spans="1:26" ht="14.25" customHeight="1" x14ac:dyDescent="0.2">
      <c r="A204" s="319"/>
      <c r="B204" s="319"/>
      <c r="C204" s="319"/>
      <c r="D204" s="320"/>
      <c r="E204" s="319"/>
      <c r="F204" s="320"/>
      <c r="G204" s="319"/>
      <c r="H204" s="319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spans="1:26" ht="14.25" customHeight="1" x14ac:dyDescent="0.2">
      <c r="A205" s="319"/>
      <c r="B205" s="319"/>
      <c r="C205" s="319"/>
      <c r="D205" s="320"/>
      <c r="E205" s="319"/>
      <c r="F205" s="320"/>
      <c r="G205" s="319"/>
      <c r="H205" s="319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spans="1:26" ht="14.25" customHeight="1" x14ac:dyDescent="0.2">
      <c r="A206" s="319"/>
      <c r="B206" s="319"/>
      <c r="C206" s="319"/>
      <c r="D206" s="320"/>
      <c r="E206" s="319"/>
      <c r="F206" s="320"/>
      <c r="G206" s="319"/>
      <c r="H206" s="319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spans="1:26" ht="14.25" customHeight="1" x14ac:dyDescent="0.2">
      <c r="A207" s="319"/>
      <c r="B207" s="319"/>
      <c r="C207" s="319"/>
      <c r="D207" s="320"/>
      <c r="E207" s="319"/>
      <c r="F207" s="320"/>
      <c r="G207" s="319"/>
      <c r="H207" s="319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spans="1:26" ht="14.25" customHeight="1" x14ac:dyDescent="0.2">
      <c r="A208" s="319"/>
      <c r="B208" s="319"/>
      <c r="C208" s="319"/>
      <c r="D208" s="320"/>
      <c r="E208" s="319"/>
      <c r="F208" s="320"/>
      <c r="G208" s="319"/>
      <c r="H208" s="319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spans="1:26" ht="14.25" customHeight="1" x14ac:dyDescent="0.2">
      <c r="A209" s="319"/>
      <c r="B209" s="319"/>
      <c r="C209" s="319"/>
      <c r="D209" s="320"/>
      <c r="E209" s="319"/>
      <c r="F209" s="320"/>
      <c r="G209" s="319"/>
      <c r="H209" s="319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spans="1:26" ht="14.25" customHeight="1" x14ac:dyDescent="0.2">
      <c r="A210" s="319"/>
      <c r="B210" s="319"/>
      <c r="C210" s="319"/>
      <c r="D210" s="320"/>
      <c r="E210" s="319"/>
      <c r="F210" s="320"/>
      <c r="G210" s="319"/>
      <c r="H210" s="319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spans="1:26" ht="14.25" customHeight="1" x14ac:dyDescent="0.2">
      <c r="A211" s="319"/>
      <c r="B211" s="319"/>
      <c r="C211" s="319"/>
      <c r="D211" s="320"/>
      <c r="E211" s="319"/>
      <c r="F211" s="320"/>
      <c r="G211" s="319"/>
      <c r="H211" s="319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spans="1:26" ht="14.25" customHeight="1" x14ac:dyDescent="0.2">
      <c r="A212" s="319"/>
      <c r="B212" s="319"/>
      <c r="C212" s="319"/>
      <c r="D212" s="320"/>
      <c r="E212" s="319"/>
      <c r="F212" s="320"/>
      <c r="G212" s="319"/>
      <c r="H212" s="319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spans="1:26" ht="14.25" customHeight="1" x14ac:dyDescent="0.2">
      <c r="A213" s="319"/>
      <c r="B213" s="319"/>
      <c r="C213" s="319"/>
      <c r="D213" s="320"/>
      <c r="E213" s="319"/>
      <c r="F213" s="320"/>
      <c r="G213" s="319"/>
      <c r="H213" s="319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spans="1:26" ht="14.25" customHeight="1" x14ac:dyDescent="0.2">
      <c r="A214" s="319"/>
      <c r="B214" s="319"/>
      <c r="C214" s="319"/>
      <c r="D214" s="320"/>
      <c r="E214" s="319"/>
      <c r="F214" s="320"/>
      <c r="G214" s="319"/>
      <c r="H214" s="319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spans="1:26" ht="14.25" customHeight="1" x14ac:dyDescent="0.2">
      <c r="A215" s="319"/>
      <c r="B215" s="319"/>
      <c r="C215" s="319"/>
      <c r="D215" s="320"/>
      <c r="E215" s="319"/>
      <c r="F215" s="320"/>
      <c r="G215" s="319"/>
      <c r="H215" s="319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spans="1:26" ht="14.25" customHeight="1" x14ac:dyDescent="0.2">
      <c r="A216" s="319"/>
      <c r="B216" s="319"/>
      <c r="C216" s="319"/>
      <c r="D216" s="320"/>
      <c r="E216" s="319"/>
      <c r="F216" s="320"/>
      <c r="G216" s="319"/>
      <c r="H216" s="319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spans="1:26" ht="14.25" customHeight="1" x14ac:dyDescent="0.2">
      <c r="A217" s="319"/>
      <c r="B217" s="319"/>
      <c r="C217" s="319"/>
      <c r="D217" s="320"/>
      <c r="E217" s="319"/>
      <c r="F217" s="320"/>
      <c r="G217" s="319"/>
      <c r="H217" s="319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spans="1:26" ht="14.25" customHeight="1" x14ac:dyDescent="0.2">
      <c r="A218" s="319"/>
      <c r="B218" s="319"/>
      <c r="C218" s="319"/>
      <c r="D218" s="320"/>
      <c r="E218" s="319"/>
      <c r="F218" s="320"/>
      <c r="G218" s="319"/>
      <c r="H218" s="319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spans="1:26" ht="14.25" customHeight="1" x14ac:dyDescent="0.2">
      <c r="A219" s="319"/>
      <c r="B219" s="319"/>
      <c r="C219" s="319"/>
      <c r="D219" s="320"/>
      <c r="E219" s="319"/>
      <c r="F219" s="320"/>
      <c r="G219" s="319"/>
      <c r="H219" s="319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spans="1:26" ht="14.25" customHeight="1" x14ac:dyDescent="0.2">
      <c r="A220" s="319"/>
      <c r="B220" s="319"/>
      <c r="C220" s="319"/>
      <c r="D220" s="320"/>
      <c r="E220" s="319"/>
      <c r="F220" s="320"/>
      <c r="G220" s="319"/>
      <c r="H220" s="319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spans="1:26" ht="14.25" customHeight="1" x14ac:dyDescent="0.2">
      <c r="A221" s="319"/>
      <c r="B221" s="319"/>
      <c r="C221" s="319"/>
      <c r="D221" s="320"/>
      <c r="E221" s="319"/>
      <c r="F221" s="320"/>
      <c r="G221" s="319"/>
      <c r="H221" s="319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spans="1:26" ht="14.25" customHeight="1" x14ac:dyDescent="0.2">
      <c r="A222" s="319"/>
      <c r="B222" s="319"/>
      <c r="C222" s="319"/>
      <c r="D222" s="320"/>
      <c r="E222" s="319"/>
      <c r="F222" s="320"/>
      <c r="G222" s="319"/>
      <c r="H222" s="319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spans="1:26" ht="14.25" customHeight="1" x14ac:dyDescent="0.2">
      <c r="A223" s="319"/>
      <c r="B223" s="319"/>
      <c r="C223" s="319"/>
      <c r="D223" s="320"/>
      <c r="E223" s="319"/>
      <c r="F223" s="320"/>
      <c r="G223" s="319"/>
      <c r="H223" s="319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spans="1:26" ht="14.25" customHeight="1" x14ac:dyDescent="0.2">
      <c r="A224" s="319"/>
      <c r="B224" s="319"/>
      <c r="C224" s="319"/>
      <c r="D224" s="320"/>
      <c r="E224" s="319"/>
      <c r="F224" s="320"/>
      <c r="G224" s="319"/>
      <c r="H224" s="319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spans="1:26" ht="14.25" customHeight="1" x14ac:dyDescent="0.2">
      <c r="A225" s="319"/>
      <c r="B225" s="319"/>
      <c r="C225" s="319"/>
      <c r="D225" s="320"/>
      <c r="E225" s="319"/>
      <c r="F225" s="320"/>
      <c r="G225" s="319"/>
      <c r="H225" s="319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spans="1:26" ht="14.25" customHeight="1" x14ac:dyDescent="0.2">
      <c r="A226" s="319"/>
      <c r="B226" s="319"/>
      <c r="C226" s="319"/>
      <c r="D226" s="320"/>
      <c r="E226" s="319"/>
      <c r="F226" s="320"/>
      <c r="G226" s="319"/>
      <c r="H226" s="319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spans="1:26" ht="14.25" customHeight="1" x14ac:dyDescent="0.2">
      <c r="A227" s="319"/>
      <c r="B227" s="319"/>
      <c r="C227" s="319"/>
      <c r="D227" s="320"/>
      <c r="E227" s="319"/>
      <c r="F227" s="320"/>
      <c r="G227" s="319"/>
      <c r="H227" s="319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spans="1:26" ht="14.25" customHeight="1" x14ac:dyDescent="0.2">
      <c r="A228" s="319"/>
      <c r="B228" s="319"/>
      <c r="C228" s="319"/>
      <c r="D228" s="320"/>
      <c r="E228" s="319"/>
      <c r="F228" s="320"/>
      <c r="G228" s="319"/>
      <c r="H228" s="319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spans="1:26" ht="14.25" customHeight="1" x14ac:dyDescent="0.2">
      <c r="A229" s="319"/>
      <c r="B229" s="319"/>
      <c r="C229" s="319"/>
      <c r="D229" s="320"/>
      <c r="E229" s="319"/>
      <c r="F229" s="320"/>
      <c r="G229" s="319"/>
      <c r="H229" s="319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spans="1:26" ht="14.25" customHeight="1" x14ac:dyDescent="0.2">
      <c r="A230" s="319"/>
      <c r="B230" s="319"/>
      <c r="C230" s="319"/>
      <c r="D230" s="320"/>
      <c r="E230" s="319"/>
      <c r="F230" s="320"/>
      <c r="G230" s="319"/>
      <c r="H230" s="319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spans="1:26" ht="14.25" customHeight="1" x14ac:dyDescent="0.2">
      <c r="A231" s="319"/>
      <c r="B231" s="319"/>
      <c r="C231" s="319"/>
      <c r="D231" s="320"/>
      <c r="E231" s="319"/>
      <c r="F231" s="320"/>
      <c r="G231" s="319"/>
      <c r="H231" s="319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spans="1:26" ht="14.25" customHeight="1" x14ac:dyDescent="0.2">
      <c r="A232" s="319"/>
      <c r="B232" s="319"/>
      <c r="C232" s="319"/>
      <c r="D232" s="320"/>
      <c r="E232" s="319"/>
      <c r="F232" s="320"/>
      <c r="G232" s="319"/>
      <c r="H232" s="319"/>
      <c r="I232" s="197"/>
      <c r="J232" s="197"/>
      <c r="K232" s="197"/>
      <c r="L232" s="197"/>
      <c r="M232" s="197"/>
      <c r="N232" s="197"/>
      <c r="O232" s="197"/>
      <c r="P232" s="197"/>
      <c r="Q232" s="197"/>
      <c r="R232" s="197"/>
      <c r="S232" s="197"/>
      <c r="T232" s="197"/>
      <c r="U232" s="197"/>
      <c r="V232" s="197"/>
      <c r="W232" s="197"/>
      <c r="X232" s="197"/>
      <c r="Y232" s="197"/>
      <c r="Z232" s="197"/>
    </row>
    <row r="233" spans="1:26" ht="14.25" customHeight="1" x14ac:dyDescent="0.2">
      <c r="A233" s="319"/>
      <c r="B233" s="319"/>
      <c r="C233" s="319"/>
      <c r="D233" s="320"/>
      <c r="E233" s="319"/>
      <c r="F233" s="320"/>
      <c r="G233" s="319"/>
      <c r="H233" s="319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7"/>
      <c r="U233" s="197"/>
      <c r="V233" s="197"/>
      <c r="W233" s="197"/>
      <c r="X233" s="197"/>
      <c r="Y233" s="197"/>
      <c r="Z233" s="197"/>
    </row>
    <row r="234" spans="1:26" ht="14.25" customHeight="1" x14ac:dyDescent="0.2">
      <c r="A234" s="319"/>
      <c r="B234" s="319"/>
      <c r="C234" s="319"/>
      <c r="D234" s="320"/>
      <c r="E234" s="319"/>
      <c r="F234" s="320"/>
      <c r="G234" s="319"/>
      <c r="H234" s="319"/>
      <c r="I234" s="197"/>
      <c r="J234" s="197"/>
      <c r="K234" s="197"/>
      <c r="L234" s="197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</row>
    <row r="235" spans="1:26" ht="14.25" customHeight="1" x14ac:dyDescent="0.2">
      <c r="A235" s="319"/>
      <c r="B235" s="319"/>
      <c r="C235" s="319"/>
      <c r="D235" s="320"/>
      <c r="E235" s="319"/>
      <c r="F235" s="320"/>
      <c r="G235" s="319"/>
      <c r="H235" s="319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</row>
    <row r="236" spans="1:26" ht="14.25" customHeight="1" x14ac:dyDescent="0.2">
      <c r="A236" s="319"/>
      <c r="B236" s="319"/>
      <c r="C236" s="319"/>
      <c r="D236" s="320"/>
      <c r="E236" s="319"/>
      <c r="F236" s="320"/>
      <c r="G236" s="319"/>
      <c r="H236" s="319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</row>
    <row r="237" spans="1:26" ht="14.25" customHeight="1" x14ac:dyDescent="0.2">
      <c r="A237" s="319"/>
      <c r="B237" s="319"/>
      <c r="C237" s="319"/>
      <c r="D237" s="320"/>
      <c r="E237" s="319"/>
      <c r="F237" s="320"/>
      <c r="G237" s="319"/>
      <c r="H237" s="319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</row>
    <row r="238" spans="1:26" ht="14.25" customHeight="1" x14ac:dyDescent="0.2">
      <c r="A238" s="319"/>
      <c r="B238" s="319"/>
      <c r="C238" s="319"/>
      <c r="D238" s="320"/>
      <c r="E238" s="319"/>
      <c r="F238" s="320"/>
      <c r="G238" s="319"/>
      <c r="H238" s="319"/>
      <c r="I238" s="197"/>
      <c r="J238" s="197"/>
      <c r="K238" s="197"/>
      <c r="L238" s="197"/>
      <c r="M238" s="197"/>
      <c r="N238" s="197"/>
      <c r="O238" s="197"/>
      <c r="P238" s="197"/>
      <c r="Q238" s="197"/>
      <c r="R238" s="197"/>
      <c r="S238" s="197"/>
      <c r="T238" s="197"/>
      <c r="U238" s="197"/>
      <c r="V238" s="197"/>
      <c r="W238" s="197"/>
      <c r="X238" s="197"/>
      <c r="Y238" s="197"/>
      <c r="Z238" s="197"/>
    </row>
    <row r="239" spans="1:26" ht="14.25" customHeight="1" x14ac:dyDescent="0.2">
      <c r="A239" s="319"/>
      <c r="B239" s="319"/>
      <c r="C239" s="319"/>
      <c r="D239" s="320"/>
      <c r="E239" s="319"/>
      <c r="F239" s="320"/>
      <c r="G239" s="319"/>
      <c r="H239" s="319"/>
      <c r="I239" s="197"/>
      <c r="J239" s="197"/>
      <c r="K239" s="197"/>
      <c r="L239" s="197"/>
      <c r="M239" s="197"/>
      <c r="N239" s="197"/>
      <c r="O239" s="197"/>
      <c r="P239" s="197"/>
      <c r="Q239" s="197"/>
      <c r="R239" s="197"/>
      <c r="S239" s="197"/>
      <c r="T239" s="197"/>
      <c r="U239" s="197"/>
      <c r="V239" s="197"/>
      <c r="W239" s="197"/>
      <c r="X239" s="197"/>
      <c r="Y239" s="197"/>
      <c r="Z239" s="197"/>
    </row>
    <row r="240" spans="1:26" ht="14.25" customHeight="1" x14ac:dyDescent="0.2">
      <c r="A240" s="319"/>
      <c r="B240" s="319"/>
      <c r="C240" s="319"/>
      <c r="D240" s="320"/>
      <c r="E240" s="319"/>
      <c r="F240" s="320"/>
      <c r="G240" s="319"/>
      <c r="H240" s="319"/>
      <c r="I240" s="197"/>
      <c r="J240" s="197"/>
      <c r="K240" s="197"/>
      <c r="L240" s="197"/>
      <c r="M240" s="197"/>
      <c r="N240" s="197"/>
      <c r="O240" s="197"/>
      <c r="P240" s="197"/>
      <c r="Q240" s="197"/>
      <c r="R240" s="197"/>
      <c r="S240" s="197"/>
      <c r="T240" s="197"/>
      <c r="U240" s="197"/>
      <c r="V240" s="197"/>
      <c r="W240" s="197"/>
      <c r="X240" s="197"/>
      <c r="Y240" s="197"/>
      <c r="Z240" s="197"/>
    </row>
    <row r="241" spans="1:26" ht="14.25" customHeight="1" x14ac:dyDescent="0.2">
      <c r="A241" s="319"/>
      <c r="B241" s="319"/>
      <c r="C241" s="319"/>
      <c r="D241" s="320"/>
      <c r="E241" s="319"/>
      <c r="F241" s="320"/>
      <c r="G241" s="319"/>
      <c r="H241" s="319"/>
      <c r="I241" s="197"/>
      <c r="J241" s="197"/>
      <c r="K241" s="197"/>
      <c r="L241" s="197"/>
      <c r="M241" s="197"/>
      <c r="N241" s="197"/>
      <c r="O241" s="197"/>
      <c r="P241" s="197"/>
      <c r="Q241" s="197"/>
      <c r="R241" s="197"/>
      <c r="S241" s="197"/>
      <c r="T241" s="197"/>
      <c r="U241" s="197"/>
      <c r="V241" s="197"/>
      <c r="W241" s="197"/>
      <c r="X241" s="197"/>
      <c r="Y241" s="197"/>
      <c r="Z241" s="197"/>
    </row>
    <row r="242" spans="1:26" ht="14.25" customHeight="1" x14ac:dyDescent="0.2">
      <c r="A242" s="319"/>
      <c r="B242" s="319"/>
      <c r="C242" s="319"/>
      <c r="D242" s="320"/>
      <c r="E242" s="319"/>
      <c r="F242" s="320"/>
      <c r="G242" s="319"/>
      <c r="H242" s="319"/>
      <c r="I242" s="197"/>
      <c r="J242" s="197"/>
      <c r="K242" s="197"/>
      <c r="L242" s="197"/>
      <c r="M242" s="197"/>
      <c r="N242" s="197"/>
      <c r="O242" s="197"/>
      <c r="P242" s="197"/>
      <c r="Q242" s="197"/>
      <c r="R242" s="197"/>
      <c r="S242" s="197"/>
      <c r="T242" s="197"/>
      <c r="U242" s="197"/>
      <c r="V242" s="197"/>
      <c r="W242" s="197"/>
      <c r="X242" s="197"/>
      <c r="Y242" s="197"/>
      <c r="Z242" s="197"/>
    </row>
    <row r="243" spans="1:26" ht="14.25" customHeight="1" x14ac:dyDescent="0.2">
      <c r="A243" s="319"/>
      <c r="B243" s="319"/>
      <c r="C243" s="319"/>
      <c r="D243" s="320"/>
      <c r="E243" s="319"/>
      <c r="F243" s="320"/>
      <c r="G243" s="319"/>
      <c r="H243" s="319"/>
      <c r="I243" s="197"/>
      <c r="J243" s="197"/>
      <c r="K243" s="197"/>
      <c r="L243" s="197"/>
      <c r="M243" s="197"/>
      <c r="N243" s="197"/>
      <c r="O243" s="197"/>
      <c r="P243" s="197"/>
      <c r="Q243" s="197"/>
      <c r="R243" s="197"/>
      <c r="S243" s="197"/>
      <c r="T243" s="197"/>
      <c r="U243" s="197"/>
      <c r="V243" s="197"/>
      <c r="W243" s="197"/>
      <c r="X243" s="197"/>
      <c r="Y243" s="197"/>
      <c r="Z243" s="197"/>
    </row>
    <row r="244" spans="1:26" ht="14.25" customHeight="1" x14ac:dyDescent="0.2">
      <c r="A244" s="319"/>
      <c r="B244" s="319"/>
      <c r="C244" s="319"/>
      <c r="D244" s="320"/>
      <c r="E244" s="319"/>
      <c r="F244" s="320"/>
      <c r="G244" s="319"/>
      <c r="H244" s="319"/>
      <c r="I244" s="197"/>
      <c r="J244" s="197"/>
      <c r="K244" s="197"/>
      <c r="L244" s="197"/>
      <c r="M244" s="197"/>
      <c r="N244" s="197"/>
      <c r="O244" s="197"/>
      <c r="P244" s="197"/>
      <c r="Q244" s="197"/>
      <c r="R244" s="197"/>
      <c r="S244" s="197"/>
      <c r="T244" s="197"/>
      <c r="U244" s="197"/>
      <c r="V244" s="197"/>
      <c r="W244" s="197"/>
      <c r="X244" s="197"/>
      <c r="Y244" s="197"/>
      <c r="Z244" s="197"/>
    </row>
    <row r="245" spans="1:26" ht="14.25" customHeight="1" x14ac:dyDescent="0.2">
      <c r="A245" s="319"/>
      <c r="B245" s="319"/>
      <c r="C245" s="319"/>
      <c r="D245" s="320"/>
      <c r="E245" s="319"/>
      <c r="F245" s="320"/>
      <c r="G245" s="319"/>
      <c r="H245" s="319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  <c r="Z245" s="197"/>
    </row>
    <row r="246" spans="1:26" ht="14.25" customHeight="1" x14ac:dyDescent="0.2">
      <c r="A246" s="319"/>
      <c r="B246" s="319"/>
      <c r="C246" s="319"/>
      <c r="D246" s="320"/>
      <c r="E246" s="319"/>
      <c r="F246" s="320"/>
      <c r="G246" s="319"/>
      <c r="H246" s="319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</row>
    <row r="247" spans="1:26" ht="14.25" customHeight="1" x14ac:dyDescent="0.2">
      <c r="A247" s="319"/>
      <c r="B247" s="319"/>
      <c r="C247" s="319"/>
      <c r="D247" s="320"/>
      <c r="E247" s="319"/>
      <c r="F247" s="320"/>
      <c r="G247" s="319"/>
      <c r="H247" s="319"/>
      <c r="I247" s="197"/>
      <c r="J247" s="197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</row>
    <row r="248" spans="1:26" ht="14.25" customHeight="1" x14ac:dyDescent="0.2">
      <c r="A248" s="319"/>
      <c r="B248" s="319"/>
      <c r="C248" s="319"/>
      <c r="D248" s="320"/>
      <c r="E248" s="319"/>
      <c r="F248" s="320"/>
      <c r="G248" s="319"/>
      <c r="H248" s="319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</row>
    <row r="249" spans="1:26" ht="14.25" customHeight="1" x14ac:dyDescent="0.2">
      <c r="A249" s="319"/>
      <c r="B249" s="319"/>
      <c r="C249" s="319"/>
      <c r="D249" s="320"/>
      <c r="E249" s="319"/>
      <c r="F249" s="320"/>
      <c r="G249" s="319"/>
      <c r="H249" s="319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</row>
    <row r="250" spans="1:26" ht="14.25" customHeight="1" x14ac:dyDescent="0.2">
      <c r="A250" s="319"/>
      <c r="B250" s="319"/>
      <c r="C250" s="319"/>
      <c r="D250" s="320"/>
      <c r="E250" s="319"/>
      <c r="F250" s="320"/>
      <c r="G250" s="319"/>
      <c r="H250" s="319"/>
      <c r="I250" s="197"/>
      <c r="J250" s="197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</row>
    <row r="251" spans="1:26" ht="14.25" customHeight="1" x14ac:dyDescent="0.2">
      <c r="A251" s="319"/>
      <c r="B251" s="319"/>
      <c r="C251" s="319"/>
      <c r="D251" s="320"/>
      <c r="E251" s="319"/>
      <c r="F251" s="320"/>
      <c r="G251" s="319"/>
      <c r="H251" s="319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197"/>
      <c r="V251" s="197"/>
      <c r="W251" s="197"/>
      <c r="X251" s="197"/>
      <c r="Y251" s="197"/>
      <c r="Z251" s="197"/>
    </row>
    <row r="252" spans="1:26" ht="14.25" customHeight="1" x14ac:dyDescent="0.2">
      <c r="A252" s="319"/>
      <c r="B252" s="319"/>
      <c r="C252" s="319"/>
      <c r="D252" s="320"/>
      <c r="E252" s="319"/>
      <c r="F252" s="320"/>
      <c r="G252" s="319"/>
      <c r="H252" s="319"/>
      <c r="I252" s="197"/>
      <c r="J252" s="197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</row>
    <row r="253" spans="1:26" ht="14.25" customHeight="1" x14ac:dyDescent="0.2">
      <c r="A253" s="319"/>
      <c r="B253" s="319"/>
      <c r="C253" s="319"/>
      <c r="D253" s="320"/>
      <c r="E253" s="319"/>
      <c r="F253" s="320"/>
      <c r="G253" s="319"/>
      <c r="H253" s="319"/>
      <c r="I253" s="197"/>
      <c r="J253" s="197"/>
      <c r="K253" s="197"/>
      <c r="L253" s="197"/>
      <c r="M253" s="197"/>
      <c r="N253" s="197"/>
      <c r="O253" s="197"/>
      <c r="P253" s="197"/>
      <c r="Q253" s="197"/>
      <c r="R253" s="197"/>
      <c r="S253" s="197"/>
      <c r="T253" s="197"/>
      <c r="U253" s="197"/>
      <c r="V253" s="197"/>
      <c r="W253" s="197"/>
      <c r="X253" s="197"/>
      <c r="Y253" s="197"/>
      <c r="Z253" s="197"/>
    </row>
    <row r="254" spans="1:26" ht="14.25" customHeight="1" x14ac:dyDescent="0.2">
      <c r="A254" s="319"/>
      <c r="B254" s="319"/>
      <c r="C254" s="319"/>
      <c r="D254" s="320"/>
      <c r="E254" s="319"/>
      <c r="F254" s="320"/>
      <c r="G254" s="319"/>
      <c r="H254" s="319"/>
      <c r="I254" s="197"/>
      <c r="J254" s="197"/>
      <c r="K254" s="197"/>
      <c r="L254" s="197"/>
      <c r="M254" s="197"/>
      <c r="N254" s="197"/>
      <c r="O254" s="197"/>
      <c r="P254" s="197"/>
      <c r="Q254" s="197"/>
      <c r="R254" s="197"/>
      <c r="S254" s="197"/>
      <c r="T254" s="197"/>
      <c r="U254" s="197"/>
      <c r="V254" s="197"/>
      <c r="W254" s="197"/>
      <c r="X254" s="197"/>
      <c r="Y254" s="197"/>
      <c r="Z254" s="197"/>
    </row>
    <row r="255" spans="1:26" ht="14.25" customHeight="1" x14ac:dyDescent="0.2">
      <c r="A255" s="319"/>
      <c r="B255" s="319"/>
      <c r="C255" s="319"/>
      <c r="D255" s="320"/>
      <c r="E255" s="319"/>
      <c r="F255" s="320"/>
      <c r="G255" s="319"/>
      <c r="H255" s="319"/>
      <c r="I255" s="197"/>
      <c r="J255" s="197"/>
      <c r="K255" s="197"/>
      <c r="L255" s="197"/>
      <c r="M255" s="197"/>
      <c r="N255" s="197"/>
      <c r="O255" s="197"/>
      <c r="P255" s="197"/>
      <c r="Q255" s="197"/>
      <c r="R255" s="197"/>
      <c r="S255" s="197"/>
      <c r="T255" s="197"/>
      <c r="U255" s="197"/>
      <c r="V255" s="197"/>
      <c r="W255" s="197"/>
      <c r="X255" s="197"/>
      <c r="Y255" s="197"/>
      <c r="Z255" s="197"/>
    </row>
    <row r="256" spans="1:26" ht="14.25" customHeight="1" x14ac:dyDescent="0.2">
      <c r="A256" s="319"/>
      <c r="B256" s="319"/>
      <c r="C256" s="319"/>
      <c r="D256" s="320"/>
      <c r="E256" s="319"/>
      <c r="F256" s="320"/>
      <c r="G256" s="319"/>
      <c r="H256" s="319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</row>
    <row r="257" spans="1:26" ht="14.25" customHeight="1" x14ac:dyDescent="0.2">
      <c r="A257" s="319"/>
      <c r="B257" s="319"/>
      <c r="C257" s="319"/>
      <c r="D257" s="320"/>
      <c r="E257" s="319"/>
      <c r="F257" s="320"/>
      <c r="G257" s="319"/>
      <c r="H257" s="319"/>
      <c r="I257" s="197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97"/>
      <c r="X257" s="197"/>
      <c r="Y257" s="197"/>
      <c r="Z257" s="197"/>
    </row>
    <row r="258" spans="1:26" ht="14.25" customHeight="1" x14ac:dyDescent="0.2">
      <c r="A258" s="319"/>
      <c r="B258" s="319"/>
      <c r="C258" s="319"/>
      <c r="D258" s="320"/>
      <c r="E258" s="319"/>
      <c r="F258" s="320"/>
      <c r="G258" s="319"/>
      <c r="H258" s="319"/>
      <c r="I258" s="197"/>
      <c r="J258" s="197"/>
      <c r="K258" s="197"/>
      <c r="L258" s="197"/>
      <c r="M258" s="197"/>
      <c r="N258" s="197"/>
      <c r="O258" s="197"/>
      <c r="P258" s="197"/>
      <c r="Q258" s="197"/>
      <c r="R258" s="197"/>
      <c r="S258" s="197"/>
      <c r="T258" s="197"/>
      <c r="U258" s="197"/>
      <c r="V258" s="197"/>
      <c r="W258" s="197"/>
      <c r="X258" s="197"/>
      <c r="Y258" s="197"/>
      <c r="Z258" s="197"/>
    </row>
    <row r="259" spans="1:26" ht="14.25" customHeight="1" x14ac:dyDescent="0.2">
      <c r="A259" s="319"/>
      <c r="B259" s="319"/>
      <c r="C259" s="319"/>
      <c r="D259" s="320"/>
      <c r="E259" s="319"/>
      <c r="F259" s="320"/>
      <c r="G259" s="319"/>
      <c r="H259" s="319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</row>
    <row r="260" spans="1:26" ht="14.25" customHeight="1" x14ac:dyDescent="0.2">
      <c r="A260" s="319"/>
      <c r="B260" s="319"/>
      <c r="C260" s="319"/>
      <c r="D260" s="320"/>
      <c r="E260" s="319"/>
      <c r="F260" s="320"/>
      <c r="G260" s="319"/>
      <c r="H260" s="319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</row>
    <row r="261" spans="1:26" ht="14.25" customHeight="1" x14ac:dyDescent="0.2">
      <c r="A261" s="319"/>
      <c r="B261" s="319"/>
      <c r="C261" s="319"/>
      <c r="D261" s="320"/>
      <c r="E261" s="319"/>
      <c r="F261" s="320"/>
      <c r="G261" s="319"/>
      <c r="H261" s="319"/>
      <c r="I261" s="197"/>
      <c r="J261" s="197"/>
      <c r="K261" s="197"/>
      <c r="L261" s="197"/>
      <c r="M261" s="197"/>
      <c r="N261" s="197"/>
      <c r="O261" s="197"/>
      <c r="P261" s="197"/>
      <c r="Q261" s="197"/>
      <c r="R261" s="197"/>
      <c r="S261" s="197"/>
      <c r="T261" s="197"/>
      <c r="U261" s="197"/>
      <c r="V261" s="197"/>
      <c r="W261" s="197"/>
      <c r="X261" s="197"/>
      <c r="Y261" s="197"/>
      <c r="Z261" s="197"/>
    </row>
    <row r="262" spans="1:26" ht="14.25" customHeight="1" x14ac:dyDescent="0.2">
      <c r="A262" s="319"/>
      <c r="B262" s="319"/>
      <c r="C262" s="319"/>
      <c r="D262" s="320"/>
      <c r="E262" s="319"/>
      <c r="F262" s="320"/>
      <c r="G262" s="319"/>
      <c r="H262" s="319"/>
      <c r="I262" s="197"/>
      <c r="J262" s="197"/>
      <c r="K262" s="197"/>
      <c r="L262" s="197"/>
      <c r="M262" s="197"/>
      <c r="N262" s="197"/>
      <c r="O262" s="197"/>
      <c r="P262" s="197"/>
      <c r="Q262" s="197"/>
      <c r="R262" s="197"/>
      <c r="S262" s="197"/>
      <c r="T262" s="197"/>
      <c r="U262" s="197"/>
      <c r="V262" s="197"/>
      <c r="W262" s="197"/>
      <c r="X262" s="197"/>
      <c r="Y262" s="197"/>
      <c r="Z262" s="197"/>
    </row>
    <row r="263" spans="1:26" ht="14.25" customHeight="1" x14ac:dyDescent="0.2">
      <c r="A263" s="319"/>
      <c r="B263" s="319"/>
      <c r="C263" s="319"/>
      <c r="D263" s="320"/>
      <c r="E263" s="319"/>
      <c r="F263" s="320"/>
      <c r="G263" s="319"/>
      <c r="H263" s="319"/>
      <c r="I263" s="197"/>
      <c r="J263" s="197"/>
      <c r="K263" s="197"/>
      <c r="L263" s="197"/>
      <c r="M263" s="197"/>
      <c r="N263" s="197"/>
      <c r="O263" s="197"/>
      <c r="P263" s="197"/>
      <c r="Q263" s="197"/>
      <c r="R263" s="197"/>
      <c r="S263" s="197"/>
      <c r="T263" s="197"/>
      <c r="U263" s="197"/>
      <c r="V263" s="197"/>
      <c r="W263" s="197"/>
      <c r="X263" s="197"/>
      <c r="Y263" s="197"/>
      <c r="Z263" s="197"/>
    </row>
    <row r="264" spans="1:26" ht="14.25" customHeight="1" x14ac:dyDescent="0.2">
      <c r="A264" s="319"/>
      <c r="B264" s="319"/>
      <c r="C264" s="319"/>
      <c r="D264" s="320"/>
      <c r="E264" s="319"/>
      <c r="F264" s="320"/>
      <c r="G264" s="319"/>
      <c r="H264" s="319"/>
      <c r="I264" s="197"/>
      <c r="J264" s="197"/>
      <c r="K264" s="197"/>
      <c r="L264" s="197"/>
      <c r="M264" s="197"/>
      <c r="N264" s="197"/>
      <c r="O264" s="197"/>
      <c r="P264" s="197"/>
      <c r="Q264" s="197"/>
      <c r="R264" s="197"/>
      <c r="S264" s="197"/>
      <c r="T264" s="197"/>
      <c r="U264" s="197"/>
      <c r="V264" s="197"/>
      <c r="W264" s="197"/>
      <c r="X264" s="197"/>
      <c r="Y264" s="197"/>
      <c r="Z264" s="197"/>
    </row>
    <row r="265" spans="1:26" ht="14.25" customHeight="1" x14ac:dyDescent="0.2">
      <c r="A265" s="319"/>
      <c r="B265" s="319"/>
      <c r="C265" s="319"/>
      <c r="D265" s="320"/>
      <c r="E265" s="319"/>
      <c r="F265" s="320"/>
      <c r="G265" s="319"/>
      <c r="H265" s="319"/>
      <c r="I265" s="197"/>
      <c r="J265" s="197"/>
      <c r="K265" s="197"/>
      <c r="L265" s="197"/>
      <c r="M265" s="197"/>
      <c r="N265" s="197"/>
      <c r="O265" s="197"/>
      <c r="P265" s="197"/>
      <c r="Q265" s="197"/>
      <c r="R265" s="197"/>
      <c r="S265" s="197"/>
      <c r="T265" s="197"/>
      <c r="U265" s="197"/>
      <c r="V265" s="197"/>
      <c r="W265" s="197"/>
      <c r="X265" s="197"/>
      <c r="Y265" s="197"/>
      <c r="Z265" s="197"/>
    </row>
    <row r="266" spans="1:26" ht="14.25" customHeight="1" x14ac:dyDescent="0.2">
      <c r="A266" s="319"/>
      <c r="B266" s="319"/>
      <c r="C266" s="319"/>
      <c r="D266" s="320"/>
      <c r="E266" s="319"/>
      <c r="F266" s="320"/>
      <c r="G266" s="319"/>
      <c r="H266" s="319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</row>
    <row r="267" spans="1:26" ht="14.25" customHeight="1" x14ac:dyDescent="0.2">
      <c r="A267" s="319"/>
      <c r="B267" s="319"/>
      <c r="C267" s="319"/>
      <c r="D267" s="320"/>
      <c r="E267" s="319"/>
      <c r="F267" s="320"/>
      <c r="G267" s="319"/>
      <c r="H267" s="319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97"/>
      <c r="Z267" s="197"/>
    </row>
    <row r="268" spans="1:26" ht="14.25" customHeight="1" x14ac:dyDescent="0.2">
      <c r="A268" s="319"/>
      <c r="B268" s="319"/>
      <c r="C268" s="319"/>
      <c r="D268" s="320"/>
      <c r="E268" s="319"/>
      <c r="F268" s="320"/>
      <c r="G268" s="319"/>
      <c r="H268" s="319"/>
      <c r="I268" s="197"/>
      <c r="J268" s="197"/>
      <c r="K268" s="197"/>
      <c r="L268" s="197"/>
      <c r="M268" s="197"/>
      <c r="N268" s="197"/>
      <c r="O268" s="197"/>
      <c r="P268" s="197"/>
      <c r="Q268" s="197"/>
      <c r="R268" s="197"/>
      <c r="S268" s="197"/>
      <c r="T268" s="197"/>
      <c r="U268" s="197"/>
      <c r="V268" s="197"/>
      <c r="W268" s="197"/>
      <c r="X268" s="197"/>
      <c r="Y268" s="197"/>
      <c r="Z268" s="197"/>
    </row>
    <row r="269" spans="1:26" ht="14.25" customHeight="1" x14ac:dyDescent="0.2">
      <c r="A269" s="319"/>
      <c r="B269" s="319"/>
      <c r="C269" s="319"/>
      <c r="D269" s="320"/>
      <c r="E269" s="319"/>
      <c r="F269" s="320"/>
      <c r="G269" s="319"/>
      <c r="H269" s="319"/>
      <c r="I269" s="197"/>
      <c r="J269" s="197"/>
      <c r="K269" s="197"/>
      <c r="L269" s="197"/>
      <c r="M269" s="197"/>
      <c r="N269" s="197"/>
      <c r="O269" s="197"/>
      <c r="P269" s="197"/>
      <c r="Q269" s="197"/>
      <c r="R269" s="197"/>
      <c r="S269" s="197"/>
      <c r="T269" s="197"/>
      <c r="U269" s="197"/>
      <c r="V269" s="197"/>
      <c r="W269" s="197"/>
      <c r="X269" s="197"/>
      <c r="Y269" s="197"/>
      <c r="Z269" s="197"/>
    </row>
    <row r="270" spans="1:26" ht="14.25" customHeight="1" x14ac:dyDescent="0.2">
      <c r="A270" s="319"/>
      <c r="B270" s="319"/>
      <c r="C270" s="319"/>
      <c r="D270" s="320"/>
      <c r="E270" s="319"/>
      <c r="F270" s="320"/>
      <c r="G270" s="319"/>
      <c r="H270" s="319"/>
      <c r="I270" s="197"/>
      <c r="J270" s="197"/>
      <c r="K270" s="197"/>
      <c r="L270" s="197"/>
      <c r="M270" s="197"/>
      <c r="N270" s="197"/>
      <c r="O270" s="197"/>
      <c r="P270" s="197"/>
      <c r="Q270" s="197"/>
      <c r="R270" s="197"/>
      <c r="S270" s="197"/>
      <c r="T270" s="197"/>
      <c r="U270" s="197"/>
      <c r="V270" s="197"/>
      <c r="W270" s="197"/>
      <c r="X270" s="197"/>
      <c r="Y270" s="197"/>
      <c r="Z270" s="197"/>
    </row>
    <row r="271" spans="1:26" ht="14.25" customHeight="1" x14ac:dyDescent="0.2">
      <c r="A271" s="319"/>
      <c r="B271" s="319"/>
      <c r="C271" s="319"/>
      <c r="D271" s="320"/>
      <c r="E271" s="319"/>
      <c r="F271" s="320"/>
      <c r="G271" s="319"/>
      <c r="H271" s="319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</row>
    <row r="272" spans="1:26" ht="14.25" customHeight="1" x14ac:dyDescent="0.2">
      <c r="A272" s="319"/>
      <c r="B272" s="319"/>
      <c r="C272" s="319"/>
      <c r="D272" s="320"/>
      <c r="E272" s="319"/>
      <c r="F272" s="320"/>
      <c r="G272" s="319"/>
      <c r="H272" s="319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</row>
    <row r="273" spans="1:26" ht="14.25" customHeight="1" x14ac:dyDescent="0.2">
      <c r="A273" s="319"/>
      <c r="B273" s="319"/>
      <c r="C273" s="319"/>
      <c r="D273" s="320"/>
      <c r="E273" s="319"/>
      <c r="F273" s="320"/>
      <c r="G273" s="319"/>
      <c r="H273" s="319"/>
      <c r="I273" s="197"/>
      <c r="J273" s="197"/>
      <c r="K273" s="197"/>
      <c r="L273" s="197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</row>
    <row r="274" spans="1:26" ht="14.25" customHeight="1" x14ac:dyDescent="0.2">
      <c r="A274" s="319"/>
      <c r="B274" s="319"/>
      <c r="C274" s="319"/>
      <c r="D274" s="320"/>
      <c r="E274" s="319"/>
      <c r="F274" s="320"/>
      <c r="G274" s="319"/>
      <c r="H274" s="319"/>
      <c r="I274" s="197"/>
      <c r="J274" s="197"/>
      <c r="K274" s="197"/>
      <c r="L274" s="197"/>
      <c r="M274" s="197"/>
      <c r="N274" s="197"/>
      <c r="O274" s="197"/>
      <c r="P274" s="197"/>
      <c r="Q274" s="197"/>
      <c r="R274" s="197"/>
      <c r="S274" s="197"/>
      <c r="T274" s="197"/>
      <c r="U274" s="197"/>
      <c r="V274" s="197"/>
      <c r="W274" s="197"/>
      <c r="X274" s="197"/>
      <c r="Y274" s="197"/>
      <c r="Z274" s="197"/>
    </row>
    <row r="275" spans="1:26" ht="14.25" customHeight="1" x14ac:dyDescent="0.2">
      <c r="A275" s="319"/>
      <c r="B275" s="319"/>
      <c r="C275" s="319"/>
      <c r="D275" s="320"/>
      <c r="E275" s="319"/>
      <c r="F275" s="320"/>
      <c r="G275" s="319"/>
      <c r="H275" s="319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97"/>
      <c r="Z275" s="197"/>
    </row>
    <row r="276" spans="1:26" ht="14.25" customHeight="1" x14ac:dyDescent="0.2">
      <c r="A276" s="319"/>
      <c r="B276" s="319"/>
      <c r="C276" s="319"/>
      <c r="D276" s="320"/>
      <c r="E276" s="319"/>
      <c r="F276" s="320"/>
      <c r="G276" s="319"/>
      <c r="H276" s="319"/>
      <c r="I276" s="197"/>
      <c r="J276" s="197"/>
      <c r="K276" s="197"/>
      <c r="L276" s="197"/>
      <c r="M276" s="197"/>
      <c r="N276" s="197"/>
      <c r="O276" s="197"/>
      <c r="P276" s="197"/>
      <c r="Q276" s="197"/>
      <c r="R276" s="197"/>
      <c r="S276" s="197"/>
      <c r="T276" s="197"/>
      <c r="U276" s="197"/>
      <c r="V276" s="197"/>
      <c r="W276" s="197"/>
      <c r="X276" s="197"/>
      <c r="Y276" s="197"/>
      <c r="Z276" s="197"/>
    </row>
    <row r="277" spans="1:26" ht="14.25" customHeight="1" x14ac:dyDescent="0.2">
      <c r="A277" s="319"/>
      <c r="B277" s="319"/>
      <c r="C277" s="319"/>
      <c r="D277" s="320"/>
      <c r="E277" s="319"/>
      <c r="F277" s="320"/>
      <c r="G277" s="319"/>
      <c r="H277" s="319"/>
      <c r="I277" s="197"/>
      <c r="J277" s="197"/>
      <c r="K277" s="197"/>
      <c r="L277" s="197"/>
      <c r="M277" s="197"/>
      <c r="N277" s="197"/>
      <c r="O277" s="197"/>
      <c r="P277" s="197"/>
      <c r="Q277" s="197"/>
      <c r="R277" s="197"/>
      <c r="S277" s="197"/>
      <c r="T277" s="197"/>
      <c r="U277" s="197"/>
      <c r="V277" s="197"/>
      <c r="W277" s="197"/>
      <c r="X277" s="197"/>
      <c r="Y277" s="197"/>
      <c r="Z277" s="197"/>
    </row>
    <row r="278" spans="1:26" ht="14.25" customHeight="1" x14ac:dyDescent="0.2">
      <c r="A278" s="319"/>
      <c r="B278" s="319"/>
      <c r="C278" s="319"/>
      <c r="D278" s="320"/>
      <c r="E278" s="319"/>
      <c r="F278" s="320"/>
      <c r="G278" s="319"/>
      <c r="H278" s="319"/>
      <c r="I278" s="197"/>
      <c r="J278" s="197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7"/>
      <c r="X278" s="197"/>
      <c r="Y278" s="197"/>
      <c r="Z278" s="197"/>
    </row>
    <row r="279" spans="1:26" ht="15.75" customHeight="1" x14ac:dyDescent="0.2"/>
    <row r="280" spans="1:26" ht="15.75" customHeight="1" x14ac:dyDescent="0.2"/>
    <row r="281" spans="1:26" ht="15.75" customHeight="1" x14ac:dyDescent="0.2"/>
    <row r="282" spans="1:26" ht="15.75" customHeight="1" x14ac:dyDescent="0.2"/>
    <row r="283" spans="1:26" ht="15.75" customHeight="1" x14ac:dyDescent="0.2"/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</sheetData>
  <mergeCells count="86">
    <mergeCell ref="G34:G35"/>
    <mergeCell ref="H34:H35"/>
    <mergeCell ref="B34:B35"/>
    <mergeCell ref="C34:C35"/>
    <mergeCell ref="D34:D35"/>
    <mergeCell ref="E34:E35"/>
    <mergeCell ref="F34:F35"/>
    <mergeCell ref="G38:G39"/>
    <mergeCell ref="H38:H39"/>
    <mergeCell ref="B36:B37"/>
    <mergeCell ref="C36:C37"/>
    <mergeCell ref="D36:D37"/>
    <mergeCell ref="E36:E37"/>
    <mergeCell ref="F36:F37"/>
    <mergeCell ref="G36:G37"/>
    <mergeCell ref="H36:H37"/>
    <mergeCell ref="B38:B39"/>
    <mergeCell ref="C38:C39"/>
    <mergeCell ref="D38:D39"/>
    <mergeCell ref="E38:E39"/>
    <mergeCell ref="F38:F39"/>
    <mergeCell ref="G42:G43"/>
    <mergeCell ref="H42:H43"/>
    <mergeCell ref="B40:B41"/>
    <mergeCell ref="C40:C41"/>
    <mergeCell ref="D40:D41"/>
    <mergeCell ref="E40:E41"/>
    <mergeCell ref="F40:F41"/>
    <mergeCell ref="G40:G41"/>
    <mergeCell ref="H40:H41"/>
    <mergeCell ref="B42:B43"/>
    <mergeCell ref="C42:C43"/>
    <mergeCell ref="D42:D43"/>
    <mergeCell ref="E42:E43"/>
    <mergeCell ref="F42:F43"/>
    <mergeCell ref="F46:F47"/>
    <mergeCell ref="G46:G47"/>
    <mergeCell ref="H46:H47"/>
    <mergeCell ref="B44:B45"/>
    <mergeCell ref="C44:C45"/>
    <mergeCell ref="D44:D45"/>
    <mergeCell ref="E44:E45"/>
    <mergeCell ref="F44:F45"/>
    <mergeCell ref="G44:G45"/>
    <mergeCell ref="H44:H45"/>
    <mergeCell ref="B48:B49"/>
    <mergeCell ref="B46:B47"/>
    <mergeCell ref="C46:C47"/>
    <mergeCell ref="D46:D47"/>
    <mergeCell ref="E46:E47"/>
    <mergeCell ref="H52:H53"/>
    <mergeCell ref="E52:E53"/>
    <mergeCell ref="C48:C49"/>
    <mergeCell ref="D48:D49"/>
    <mergeCell ref="E48:E49"/>
    <mergeCell ref="F48:F49"/>
    <mergeCell ref="G48:G49"/>
    <mergeCell ref="H48:H49"/>
    <mergeCell ref="B76:C76"/>
    <mergeCell ref="E67:E68"/>
    <mergeCell ref="G67:G68"/>
    <mergeCell ref="H67:H68"/>
    <mergeCell ref="E62:E65"/>
    <mergeCell ref="G62:G65"/>
    <mergeCell ref="H62:H65"/>
    <mergeCell ref="H2:J2"/>
    <mergeCell ref="H3:J3"/>
    <mergeCell ref="B5:J5"/>
    <mergeCell ref="B6:J6"/>
    <mergeCell ref="B7:J7"/>
    <mergeCell ref="B8:J8"/>
    <mergeCell ref="E10:J10"/>
    <mergeCell ref="B10:D10"/>
    <mergeCell ref="E71:E73"/>
    <mergeCell ref="G71:G73"/>
    <mergeCell ref="H71:H73"/>
    <mergeCell ref="E69:E70"/>
    <mergeCell ref="G69:G70"/>
    <mergeCell ref="H69:H70"/>
    <mergeCell ref="B29:C29"/>
    <mergeCell ref="B32:D32"/>
    <mergeCell ref="E32:J32"/>
    <mergeCell ref="E56:E61"/>
    <mergeCell ref="G56:G61"/>
    <mergeCell ref="H56:H61"/>
    <mergeCell ref="G52:G53"/>
  </mergeCells>
  <pageMargins left="0.70866141732283472" right="0.70866141732283472" top="0.74803149606299213" bottom="0.74803149606299213" header="0.31496062992125984" footer="0.31496062992125984"/>
  <pageSetup paperSize="9" scale="69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Звіт</vt:lpstr>
      <vt:lpstr>Реєстр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Vladimir</cp:lastModifiedBy>
  <cp:lastPrinted>2021-01-18T07:09:39Z</cp:lastPrinted>
  <dcterms:modified xsi:type="dcterms:W3CDTF">2022-09-07T11:33:07Z</dcterms:modified>
</cp:coreProperties>
</file>