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cadmin/Documents/БЕЗМЕЖ/УКФ ЗВІТ/"/>
    </mc:Choice>
  </mc:AlternateContent>
  <xr:revisionPtr revIDLastSave="0" documentId="13_ncr:1_{A6B6F98E-96FF-3443-8E36-B0CA6B7848F9}" xr6:coauthVersionLast="36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Звіт" sheetId="1" r:id="rId1"/>
  </sheets>
  <definedNames>
    <definedName name="_xlnm._FilterDatabase" localSheetId="0" hidden="1">Звіт!$A$19:$T$19</definedName>
  </definedNames>
  <calcPr calcId="18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G95" i="1" l="1"/>
  <c r="J95" i="1"/>
  <c r="M95" i="1"/>
  <c r="P95" i="1"/>
  <c r="G96" i="1"/>
  <c r="J96" i="1"/>
  <c r="M96" i="1"/>
  <c r="P96" i="1"/>
  <c r="Q96" i="1"/>
  <c r="G97" i="1"/>
  <c r="J97" i="1"/>
  <c r="R97" i="1" s="1"/>
  <c r="M97" i="1"/>
  <c r="P97" i="1"/>
  <c r="G58" i="1"/>
  <c r="J58" i="1"/>
  <c r="M58" i="1"/>
  <c r="P58" i="1"/>
  <c r="G59" i="1"/>
  <c r="J59" i="1"/>
  <c r="M59" i="1"/>
  <c r="P59" i="1"/>
  <c r="G60" i="1"/>
  <c r="J60" i="1"/>
  <c r="M60" i="1"/>
  <c r="P60" i="1"/>
  <c r="G61" i="1"/>
  <c r="J61" i="1"/>
  <c r="M61" i="1"/>
  <c r="P61" i="1"/>
  <c r="G62" i="1"/>
  <c r="J62" i="1"/>
  <c r="M62" i="1"/>
  <c r="P62" i="1"/>
  <c r="R62" i="1"/>
  <c r="G63" i="1"/>
  <c r="J63" i="1"/>
  <c r="R63" i="1" s="1"/>
  <c r="M63" i="1"/>
  <c r="P63" i="1"/>
  <c r="G64" i="1"/>
  <c r="J64" i="1"/>
  <c r="M64" i="1"/>
  <c r="P64" i="1"/>
  <c r="G65" i="1"/>
  <c r="J65" i="1"/>
  <c r="M65" i="1"/>
  <c r="Q65" i="1" s="1"/>
  <c r="P65" i="1"/>
  <c r="G66" i="1"/>
  <c r="J66" i="1"/>
  <c r="M66" i="1"/>
  <c r="P66" i="1"/>
  <c r="G67" i="1"/>
  <c r="J67" i="1"/>
  <c r="M67" i="1"/>
  <c r="Q67" i="1" s="1"/>
  <c r="P67" i="1"/>
  <c r="G68" i="1"/>
  <c r="J68" i="1"/>
  <c r="M68" i="1"/>
  <c r="P68" i="1"/>
  <c r="G69" i="1"/>
  <c r="J69" i="1"/>
  <c r="R69" i="1" s="1"/>
  <c r="M69" i="1"/>
  <c r="P69" i="1"/>
  <c r="G70" i="1"/>
  <c r="J70" i="1"/>
  <c r="M70" i="1"/>
  <c r="P70" i="1"/>
  <c r="G71" i="1"/>
  <c r="J71" i="1"/>
  <c r="M71" i="1"/>
  <c r="Q71" i="1" s="1"/>
  <c r="P71" i="1"/>
  <c r="G72" i="1"/>
  <c r="J72" i="1"/>
  <c r="M72" i="1"/>
  <c r="P72" i="1"/>
  <c r="G73" i="1"/>
  <c r="J73" i="1"/>
  <c r="M73" i="1"/>
  <c r="P73" i="1"/>
  <c r="G74" i="1"/>
  <c r="J74" i="1"/>
  <c r="M74" i="1"/>
  <c r="P74" i="1"/>
  <c r="G75" i="1"/>
  <c r="J75" i="1"/>
  <c r="M75" i="1"/>
  <c r="P75" i="1"/>
  <c r="G76" i="1"/>
  <c r="J76" i="1"/>
  <c r="M76" i="1"/>
  <c r="P76" i="1"/>
  <c r="G77" i="1"/>
  <c r="J77" i="1"/>
  <c r="M77" i="1"/>
  <c r="P77" i="1"/>
  <c r="G78" i="1"/>
  <c r="J78" i="1"/>
  <c r="M78" i="1"/>
  <c r="P78" i="1"/>
  <c r="G79" i="1"/>
  <c r="J79" i="1"/>
  <c r="M79" i="1"/>
  <c r="P79" i="1"/>
  <c r="G80" i="1"/>
  <c r="J80" i="1"/>
  <c r="M80" i="1"/>
  <c r="P80" i="1"/>
  <c r="G81" i="1"/>
  <c r="J81" i="1"/>
  <c r="M81" i="1"/>
  <c r="P81" i="1"/>
  <c r="G82" i="1"/>
  <c r="J82" i="1"/>
  <c r="M82" i="1"/>
  <c r="P82" i="1"/>
  <c r="G83" i="1"/>
  <c r="J83" i="1"/>
  <c r="M83" i="1"/>
  <c r="P83" i="1"/>
  <c r="G84" i="1"/>
  <c r="J84" i="1"/>
  <c r="M84" i="1"/>
  <c r="P84" i="1"/>
  <c r="G85" i="1"/>
  <c r="J85" i="1"/>
  <c r="M85" i="1"/>
  <c r="P85" i="1"/>
  <c r="G86" i="1"/>
  <c r="J86" i="1"/>
  <c r="M86" i="1"/>
  <c r="P86" i="1"/>
  <c r="G87" i="1"/>
  <c r="J87" i="1"/>
  <c r="M87" i="1"/>
  <c r="P87" i="1"/>
  <c r="G88" i="1"/>
  <c r="J88" i="1"/>
  <c r="M88" i="1"/>
  <c r="P88" i="1"/>
  <c r="R88" i="1" s="1"/>
  <c r="G89" i="1"/>
  <c r="J89" i="1"/>
  <c r="M89" i="1"/>
  <c r="P89" i="1"/>
  <c r="G90" i="1"/>
  <c r="J90" i="1"/>
  <c r="M90" i="1"/>
  <c r="P90" i="1"/>
  <c r="G91" i="1"/>
  <c r="J91" i="1"/>
  <c r="M91" i="1"/>
  <c r="P91" i="1"/>
  <c r="G92" i="1"/>
  <c r="J92" i="1"/>
  <c r="M92" i="1"/>
  <c r="P92" i="1"/>
  <c r="G93" i="1"/>
  <c r="J93" i="1"/>
  <c r="M93" i="1"/>
  <c r="P93" i="1"/>
  <c r="G94" i="1"/>
  <c r="J94" i="1"/>
  <c r="M94" i="1"/>
  <c r="P94" i="1"/>
  <c r="P32" i="1"/>
  <c r="R32" i="1" s="1"/>
  <c r="P33" i="1"/>
  <c r="R33" i="1" s="1"/>
  <c r="P34" i="1"/>
  <c r="R34" i="1" s="1"/>
  <c r="M32" i="1"/>
  <c r="Q32" i="1" s="1"/>
  <c r="M33" i="1"/>
  <c r="Q33" i="1" s="1"/>
  <c r="M34" i="1"/>
  <c r="Q34" i="1" s="1"/>
  <c r="Q97" i="1" l="1"/>
  <c r="Q95" i="1"/>
  <c r="S97" i="1"/>
  <c r="R80" i="1"/>
  <c r="Q89" i="1"/>
  <c r="S71" i="1"/>
  <c r="R82" i="1"/>
  <c r="R76" i="1"/>
  <c r="R73" i="1"/>
  <c r="R70" i="1"/>
  <c r="R64" i="1"/>
  <c r="R96" i="1"/>
  <c r="S96" i="1" s="1"/>
  <c r="R74" i="1"/>
  <c r="R72" i="1"/>
  <c r="R71" i="1"/>
  <c r="R81" i="1"/>
  <c r="R95" i="1"/>
  <c r="S95" i="1"/>
  <c r="Q91" i="1"/>
  <c r="Q88" i="1"/>
  <c r="S88" i="1" s="1"/>
  <c r="Q62" i="1"/>
  <c r="S62" i="1" s="1"/>
  <c r="Q59" i="1"/>
  <c r="R89" i="1"/>
  <c r="S89" i="1" s="1"/>
  <c r="R86" i="1"/>
  <c r="S86" i="1" s="1"/>
  <c r="Q64" i="1"/>
  <c r="R78" i="1"/>
  <c r="Q77" i="1"/>
  <c r="R79" i="1"/>
  <c r="R65" i="1"/>
  <c r="S65" i="1" s="1"/>
  <c r="R68" i="1"/>
  <c r="R94" i="1"/>
  <c r="R91" i="1"/>
  <c r="S91" i="1" s="1"/>
  <c r="Q79" i="1"/>
  <c r="S79" i="1" s="1"/>
  <c r="R93" i="1"/>
  <c r="Q93" i="1"/>
  <c r="S93" i="1" s="1"/>
  <c r="Q69" i="1"/>
  <c r="S69" i="1" s="1"/>
  <c r="R58" i="1"/>
  <c r="Q86" i="1"/>
  <c r="Q83" i="1"/>
  <c r="R77" i="1"/>
  <c r="R83" i="1"/>
  <c r="R75" i="1"/>
  <c r="Q72" i="1"/>
  <c r="R67" i="1"/>
  <c r="S67" i="1" s="1"/>
  <c r="R59" i="1"/>
  <c r="R90" i="1"/>
  <c r="R85" i="1"/>
  <c r="Q74" i="1"/>
  <c r="R84" i="1"/>
  <c r="R66" i="1"/>
  <c r="R61" i="1"/>
  <c r="R92" i="1"/>
  <c r="R87" i="1"/>
  <c r="Q84" i="1"/>
  <c r="Q76" i="1"/>
  <c r="R60" i="1"/>
  <c r="Q81" i="1"/>
  <c r="S81" i="1" s="1"/>
  <c r="Q60" i="1"/>
  <c r="Q70" i="1"/>
  <c r="Q90" i="1"/>
  <c r="Q75" i="1"/>
  <c r="Q82" i="1"/>
  <c r="Q80" i="1"/>
  <c r="Q66" i="1"/>
  <c r="Q78" i="1"/>
  <c r="S78" i="1" s="1"/>
  <c r="Q61" i="1"/>
  <c r="Q73" i="1"/>
  <c r="Q92" i="1"/>
  <c r="Q85" i="1"/>
  <c r="Q94" i="1"/>
  <c r="S94" i="1" s="1"/>
  <c r="Q87" i="1"/>
  <c r="Q68" i="1"/>
  <c r="S68" i="1" s="1"/>
  <c r="Q63" i="1"/>
  <c r="S63" i="1" s="1"/>
  <c r="Q58" i="1"/>
  <c r="S72" i="1"/>
  <c r="S34" i="1"/>
  <c r="S33" i="1"/>
  <c r="S32" i="1"/>
  <c r="S73" i="1" l="1"/>
  <c r="S76" i="1"/>
  <c r="S80" i="1"/>
  <c r="S82" i="1"/>
  <c r="S75" i="1"/>
  <c r="S64" i="1"/>
  <c r="S59" i="1"/>
  <c r="S58" i="1"/>
  <c r="S83" i="1"/>
  <c r="S77" i="1"/>
  <c r="S70" i="1"/>
  <c r="S74" i="1"/>
  <c r="S90" i="1"/>
  <c r="S84" i="1"/>
  <c r="S60" i="1"/>
  <c r="S92" i="1"/>
  <c r="S85" i="1"/>
  <c r="S66" i="1"/>
  <c r="S87" i="1"/>
  <c r="S61" i="1"/>
  <c r="J120" i="1" l="1"/>
  <c r="G120" i="1"/>
  <c r="P119" i="1"/>
  <c r="P120" i="1" s="1"/>
  <c r="M119" i="1"/>
  <c r="Q119" i="1" s="1"/>
  <c r="J117" i="1"/>
  <c r="G117" i="1"/>
  <c r="P116" i="1"/>
  <c r="R116" i="1" s="1"/>
  <c r="M116" i="1"/>
  <c r="Q116" i="1" s="1"/>
  <c r="S116" i="1" s="1"/>
  <c r="P115" i="1"/>
  <c r="R115" i="1" s="1"/>
  <c r="M115" i="1"/>
  <c r="P112" i="1"/>
  <c r="M112" i="1"/>
  <c r="J112" i="1"/>
  <c r="R112" i="1" s="1"/>
  <c r="G112" i="1"/>
  <c r="Q112" i="1" s="1"/>
  <c r="S112" i="1" s="1"/>
  <c r="P111" i="1"/>
  <c r="M111" i="1"/>
  <c r="J111" i="1"/>
  <c r="G111" i="1"/>
  <c r="P110" i="1"/>
  <c r="M110" i="1"/>
  <c r="J110" i="1"/>
  <c r="J113" i="1" s="1"/>
  <c r="G110" i="1"/>
  <c r="P107" i="1"/>
  <c r="M107" i="1"/>
  <c r="J107" i="1"/>
  <c r="R107" i="1" s="1"/>
  <c r="G107" i="1"/>
  <c r="Q107" i="1" s="1"/>
  <c r="S107" i="1" s="1"/>
  <c r="P106" i="1"/>
  <c r="M106" i="1"/>
  <c r="J106" i="1"/>
  <c r="G106" i="1"/>
  <c r="Q106" i="1" s="1"/>
  <c r="P105" i="1"/>
  <c r="M105" i="1"/>
  <c r="J105" i="1"/>
  <c r="G105" i="1"/>
  <c r="P102" i="1"/>
  <c r="M102" i="1"/>
  <c r="J102" i="1"/>
  <c r="G102" i="1"/>
  <c r="Q102" i="1" s="1"/>
  <c r="Q101" i="1"/>
  <c r="P101" i="1"/>
  <c r="P103" i="1" s="1"/>
  <c r="M101" i="1"/>
  <c r="J101" i="1"/>
  <c r="G101" i="1"/>
  <c r="P100" i="1"/>
  <c r="M100" i="1"/>
  <c r="M103" i="1" s="1"/>
  <c r="J100" i="1"/>
  <c r="R100" i="1" s="1"/>
  <c r="G100" i="1"/>
  <c r="P57" i="1"/>
  <c r="M57" i="1"/>
  <c r="J57" i="1"/>
  <c r="G57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48" i="1"/>
  <c r="M48" i="1"/>
  <c r="J48" i="1"/>
  <c r="G48" i="1"/>
  <c r="P47" i="1"/>
  <c r="M47" i="1"/>
  <c r="J47" i="1"/>
  <c r="G47" i="1"/>
  <c r="P46" i="1"/>
  <c r="M46" i="1"/>
  <c r="J46" i="1"/>
  <c r="G46" i="1"/>
  <c r="P43" i="1"/>
  <c r="M43" i="1"/>
  <c r="J43" i="1"/>
  <c r="G43" i="1"/>
  <c r="P42" i="1"/>
  <c r="M42" i="1"/>
  <c r="J42" i="1"/>
  <c r="G42" i="1"/>
  <c r="P39" i="1"/>
  <c r="R39" i="1" s="1"/>
  <c r="M39" i="1"/>
  <c r="Q39" i="1" s="1"/>
  <c r="P38" i="1"/>
  <c r="R38" i="1" s="1"/>
  <c r="M38" i="1"/>
  <c r="Q38" i="1" s="1"/>
  <c r="P37" i="1"/>
  <c r="M37" i="1"/>
  <c r="P35" i="1"/>
  <c r="R35" i="1" s="1"/>
  <c r="M35" i="1"/>
  <c r="Q35" i="1" s="1"/>
  <c r="P31" i="1"/>
  <c r="R31" i="1" s="1"/>
  <c r="M31" i="1"/>
  <c r="P29" i="1"/>
  <c r="M29" i="1"/>
  <c r="J29" i="1"/>
  <c r="G29" i="1"/>
  <c r="P28" i="1"/>
  <c r="M28" i="1"/>
  <c r="J28" i="1"/>
  <c r="G28" i="1"/>
  <c r="P27" i="1"/>
  <c r="M27" i="1"/>
  <c r="J27" i="1"/>
  <c r="G27" i="1"/>
  <c r="M22" i="1"/>
  <c r="J22" i="1"/>
  <c r="G22" i="1"/>
  <c r="Q21" i="1"/>
  <c r="P108" i="1" l="1"/>
  <c r="R106" i="1"/>
  <c r="S106" i="1" s="1"/>
  <c r="P113" i="1"/>
  <c r="P21" i="1" s="1"/>
  <c r="M120" i="1"/>
  <c r="M113" i="1"/>
  <c r="Q120" i="1"/>
  <c r="G103" i="1"/>
  <c r="R102" i="1"/>
  <c r="S102" i="1" s="1"/>
  <c r="Q111" i="1"/>
  <c r="R111" i="1"/>
  <c r="J103" i="1"/>
  <c r="R117" i="1"/>
  <c r="R105" i="1"/>
  <c r="Q105" i="1"/>
  <c r="S105" i="1" s="1"/>
  <c r="G113" i="1"/>
  <c r="M117" i="1"/>
  <c r="R119" i="1"/>
  <c r="R120" i="1" s="1"/>
  <c r="J44" i="1"/>
  <c r="J26" i="1"/>
  <c r="J40" i="1" s="1"/>
  <c r="M26" i="1"/>
  <c r="R54" i="1"/>
  <c r="M44" i="1"/>
  <c r="Q46" i="1"/>
  <c r="Q48" i="1"/>
  <c r="S39" i="1"/>
  <c r="P36" i="1"/>
  <c r="Q54" i="1"/>
  <c r="S38" i="1"/>
  <c r="J55" i="1"/>
  <c r="J98" i="1"/>
  <c r="M55" i="1"/>
  <c r="Q47" i="1"/>
  <c r="P98" i="1"/>
  <c r="Q53" i="1"/>
  <c r="G98" i="1"/>
  <c r="R46" i="1"/>
  <c r="P55" i="1"/>
  <c r="R47" i="1"/>
  <c r="R52" i="1"/>
  <c r="G44" i="1"/>
  <c r="P44" i="1"/>
  <c r="R53" i="1"/>
  <c r="M36" i="1"/>
  <c r="Q43" i="1"/>
  <c r="Q52" i="1"/>
  <c r="R43" i="1"/>
  <c r="M98" i="1"/>
  <c r="P49" i="1"/>
  <c r="J49" i="1"/>
  <c r="R27" i="1"/>
  <c r="M49" i="1"/>
  <c r="M30" i="1"/>
  <c r="Q28" i="1"/>
  <c r="Q29" i="1"/>
  <c r="G26" i="1"/>
  <c r="G40" i="1" s="1"/>
  <c r="R29" i="1"/>
  <c r="P26" i="1"/>
  <c r="R28" i="1"/>
  <c r="P30" i="1"/>
  <c r="R30" i="1"/>
  <c r="S35" i="1"/>
  <c r="Q108" i="1"/>
  <c r="Q37" i="1"/>
  <c r="Q42" i="1"/>
  <c r="R48" i="1"/>
  <c r="R101" i="1"/>
  <c r="S101" i="1" s="1"/>
  <c r="Q110" i="1"/>
  <c r="R37" i="1"/>
  <c r="R36" i="1" s="1"/>
  <c r="R42" i="1"/>
  <c r="Q51" i="1"/>
  <c r="G55" i="1"/>
  <c r="R57" i="1"/>
  <c r="G108" i="1"/>
  <c r="R110" i="1"/>
  <c r="P117" i="1"/>
  <c r="Q22" i="1"/>
  <c r="G49" i="1"/>
  <c r="R51" i="1"/>
  <c r="J108" i="1"/>
  <c r="Q115" i="1"/>
  <c r="M108" i="1"/>
  <c r="Q27" i="1"/>
  <c r="Q31" i="1"/>
  <c r="Q100" i="1"/>
  <c r="Q57" i="1"/>
  <c r="R21" i="1" l="1"/>
  <c r="P22" i="1"/>
  <c r="S108" i="1"/>
  <c r="R108" i="1"/>
  <c r="S111" i="1"/>
  <c r="R113" i="1"/>
  <c r="S119" i="1"/>
  <c r="S120" i="1" s="1"/>
  <c r="S54" i="1"/>
  <c r="S46" i="1"/>
  <c r="S47" i="1"/>
  <c r="S52" i="1"/>
  <c r="J121" i="1"/>
  <c r="J123" i="1" s="1"/>
  <c r="R49" i="1"/>
  <c r="S43" i="1"/>
  <c r="Q49" i="1"/>
  <c r="S53" i="1"/>
  <c r="M40" i="1"/>
  <c r="M121" i="1" s="1"/>
  <c r="M123" i="1" s="1"/>
  <c r="R44" i="1"/>
  <c r="R55" i="1"/>
  <c r="S28" i="1"/>
  <c r="G121" i="1"/>
  <c r="G123" i="1" s="1"/>
  <c r="R98" i="1"/>
  <c r="S48" i="1"/>
  <c r="S29" i="1"/>
  <c r="P40" i="1"/>
  <c r="P121" i="1" s="1"/>
  <c r="P123" i="1" s="1"/>
  <c r="R26" i="1"/>
  <c r="R40" i="1" s="1"/>
  <c r="Q98" i="1"/>
  <c r="S57" i="1"/>
  <c r="S31" i="1"/>
  <c r="S30" i="1" s="1"/>
  <c r="Q30" i="1"/>
  <c r="R103" i="1"/>
  <c r="Q26" i="1"/>
  <c r="S27" i="1"/>
  <c r="Q55" i="1"/>
  <c r="S51" i="1"/>
  <c r="S115" i="1"/>
  <c r="S117" i="1" s="1"/>
  <c r="Q117" i="1"/>
  <c r="Q113" i="1"/>
  <c r="S110" i="1"/>
  <c r="S113" i="1" s="1"/>
  <c r="Q36" i="1"/>
  <c r="S37" i="1"/>
  <c r="S36" i="1" s="1"/>
  <c r="S100" i="1"/>
  <c r="S103" i="1" s="1"/>
  <c r="Q103" i="1"/>
  <c r="Q44" i="1"/>
  <c r="S42" i="1"/>
  <c r="R22" i="1" l="1"/>
  <c r="S21" i="1"/>
  <c r="S22" i="1" s="1"/>
  <c r="S49" i="1"/>
  <c r="S44" i="1"/>
  <c r="S55" i="1"/>
  <c r="S26" i="1"/>
  <c r="S40" i="1" s="1"/>
  <c r="R121" i="1"/>
  <c r="R123" i="1" s="1"/>
  <c r="Q40" i="1"/>
  <c r="Q121" i="1" s="1"/>
  <c r="Q123" i="1" s="1"/>
  <c r="S98" i="1"/>
  <c r="S121" i="1" l="1"/>
  <c r="S123" i="1" s="1"/>
</calcChain>
</file>

<file path=xl/sharedStrings.xml><?xml version="1.0" encoding="utf-8"?>
<sst xmlns="http://schemas.openxmlformats.org/spreadsheetml/2006/main" count="387" uniqueCount="211">
  <si>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</si>
  <si>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</si>
  <si>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</si>
  <si>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</si>
  <si>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</si>
  <si>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</si>
  <si>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</si>
  <si>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</si>
  <si>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</si>
  <si>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</si>
  <si>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</si>
  <si>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</si>
  <si>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</si>
  <si>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</si>
  <si>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</si>
  <si>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</si>
  <si>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</si>
  <si>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</si>
  <si>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</si>
  <si>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</si>
  <si>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</si>
  <si>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</si>
  <si>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</si>
  <si>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</si>
  <si>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</si>
  <si>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</si>
  <si>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</si>
  <si>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</si>
  <si>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</si>
  <si>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</si>
  <si>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</si>
  <si>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</si>
  <si>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</si>
  <si>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</si>
  <si>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</si>
  <si>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</si>
  <si>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</si>
  <si>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</si>
  <si>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</si>
  <si>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</si>
  <si>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</si>
  <si>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</si>
  <si>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</si>
  <si>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</si>
  <si>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</si>
  <si>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</si>
  <si>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</si>
  <si>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</si>
  <si>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</si>
  <si>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</si>
  <si>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</si>
  <si>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</si>
  <si>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</si>
  <si>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</si>
  <si>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</si>
  <si>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</si>
  <si>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</si>
  <si>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</si>
  <si>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</si>
  <si>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</si>
  <si>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</si>
  <si>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</si>
  <si>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</si>
  <si>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</si>
  <si>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</si>
  <si>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</si>
  <si>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</si>
  <si>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</si>
  <si>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</si>
  <si>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</si>
  <si>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</si>
  <si>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</si>
  <si>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</si>
  <si>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</si>
  <si>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</si>
  <si>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</si>
  <si>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</si>
  <si>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</si>
  <si>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</si>
  <si>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</si>
  <si>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</si>
  <si>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</si>
  <si>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</si>
  <si>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</si>
  <si>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</si>
  <si>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</si>
  <si>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</si>
  <si>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</si>
  <si>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</si>
  <si>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</si>
  <si>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</si>
  <si>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</si>
  <si>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</si>
  <si>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</si>
  <si>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</si>
  <si>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</si>
  <si>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</si>
  <si>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</si>
  <si>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</si>
  <si>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</si>
  <si>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</si>
  <si>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</si>
  <si>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</si>
  <si>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</si>
  <si>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</si>
  <si>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</si>
  <si>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</si>
  <si>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</si>
  <si>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</si>
  <si>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</si>
  <si>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</si>
  <si>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</si>
  <si>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</si>
  <si>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</si>
  <si>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</si>
  <si>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</si>
  <si>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</si>
  <si>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</si>
  <si>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</si>
  <si>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</si>
  <si>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</si>
  <si>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</si>
  <si>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</si>
  <si>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</si>
  <si>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</si>
  <si>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</si>
  <si>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</si>
  <si>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Дюбін Олександр Анатолійович, директор</t>
  </si>
  <si>
    <t>Росолович Денис Олександрович, адміністратор</t>
  </si>
  <si>
    <t>Бетінов Сергій Вікторович, послуги та робота режисера відеотрансляції</t>
  </si>
  <si>
    <t>Косогов Володимир Михайлович, послуги та робота оператора відеокамери</t>
  </si>
  <si>
    <t>Гончарук Георгій Михайлович, послуги та робота оператора відеокамери</t>
  </si>
  <si>
    <t>Єжов Вячеслав Анатолійович, послуги з монтажу техніки, обладнання та інструменту</t>
  </si>
  <si>
    <t>1.2.4</t>
  </si>
  <si>
    <t>1.2.5</t>
  </si>
  <si>
    <t>Миргородська Світлана Петрівна, послуги та робота бухгалтера</t>
  </si>
  <si>
    <t>Театральна зала 466,58 кв.м за адресою м.Київ, вул. Г. Воробйова, б.6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</si>
  <si>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</si>
  <si>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</si>
  <si>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</si>
  <si>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</si>
  <si>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</si>
  <si>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</si>
  <si>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</si>
  <si>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</si>
  <si>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</si>
  <si>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</si>
  <si>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</si>
  <si>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</si>
  <si>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</si>
  <si>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</si>
  <si>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</si>
  <si>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</si>
  <si>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</si>
  <si>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</si>
  <si>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</si>
  <si>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</si>
  <si>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</si>
  <si>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</si>
  <si>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</si>
  <si>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</si>
  <si>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</si>
  <si>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</si>
  <si>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</si>
  <si>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</si>
  <si>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</si>
  <si>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</si>
  <si>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</si>
  <si>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</si>
  <si>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</si>
  <si>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</si>
  <si>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</si>
  <si>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</si>
  <si>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</si>
  <si>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Найменування техніки (з деталізацією технічних характеристик) для зйомки і трансляціі в інтернет відеоконтенту (он-лайн навчання з оф-лайн репетицією та інклюзивним майтер-класом) Загальна кількість за період 24 програми.</t>
  </si>
  <si>
    <t>Відеокамера SONY HXR-NX5E Professional Camcorder</t>
  </si>
  <si>
    <t>Штатив для камери Manfrotto</t>
  </si>
  <si>
    <t>Вебкамера CISCO PrecisionHD</t>
  </si>
  <si>
    <t>Відео мікшер HDMI Blackmagic Design ATEM Mini Pro</t>
  </si>
  <si>
    <t>Монітор 23" monitor Dell P2314H 1920x1080 DVI VGA DisplayPort</t>
  </si>
  <si>
    <t>Монітор 23" monitor Samsung SyncMaster BX2331 1920x1080 HDMI VGA</t>
  </si>
  <si>
    <t xml:space="preserve">LCD панель 60" Sharp </t>
  </si>
  <si>
    <t>Ноутбук Notebook Dell Latitude E5530 Core I5</t>
  </si>
  <si>
    <t>Маршрутизатор роутер Cisco RV130</t>
  </si>
  <si>
    <t>Аудіо інтерфейс аудіокарта USB audio interface BEHRINGER U-PHORIA UMC202HD</t>
  </si>
  <si>
    <t>Аудіомікшер 12 канальний Soundcraft audio mixing console EMP12, 12 channels</t>
  </si>
  <si>
    <t>Дібокс DBX DJDI двухканальний</t>
  </si>
  <si>
    <t xml:space="preserve">Радіомикрофон ручний  SENNHEISER </t>
  </si>
  <si>
    <t>Комплект батареєк, 2шт.</t>
  </si>
  <si>
    <t>Мікрофон гарнитурній радіо headset microphone SENNHEISER ME 3</t>
  </si>
  <si>
    <t>Комплект батареєк, 2 шт.</t>
  </si>
  <si>
    <t>Аудіо еквалайзер DBX 1215</t>
  </si>
  <si>
    <t>Аудіо гейт, лімітер, компрессор DBX</t>
  </si>
  <si>
    <t>Студійне світло MLux LED 2250P Daylight</t>
  </si>
  <si>
    <t>Екран на тренозі 213х213</t>
  </si>
  <si>
    <t>Кабель HDMI 5 метров</t>
  </si>
  <si>
    <t>Кабель HDMI 10 метров</t>
  </si>
  <si>
    <t>Кабель HDMI 3 метров</t>
  </si>
  <si>
    <t>Патч-корд UTP RJ45 3м кат. 5Е</t>
  </si>
  <si>
    <t>Патч-корд UTP RJ45 30м кат. 5Е</t>
  </si>
  <si>
    <t>Патч-корд UTP RJ45 10м кат. 5Е</t>
  </si>
  <si>
    <t>Комплект силових кабелів 220 вольт для живлення обладнання</t>
  </si>
  <si>
    <t>Комплект аудіокабелів для микрофонів та мікшера</t>
  </si>
  <si>
    <t>5.41</t>
  </si>
  <si>
    <t>Повна назва організації Грантоотримувача: ПІДПРИЄМСТВО ОБ’ЄДНАННЯ  ГРОМАДЯН «СОЦІАЛЬНО-КУЛЬТУРНИЙ ПР0ЕКТ «БЕЗ МЕЖ» ВСЕУКРАЇНСЬКОГО ГРОМАДСЬКОГО ОБ’ЄДНАННЯ «НАЦІОНАЛЬНА АСАМБЛЕЯ ІНВАЛІДІВ УКРАЇНИ»</t>
  </si>
  <si>
    <t>Додаток № 4</t>
  </si>
  <si>
    <t>№ 3INST51-03614 від "23" жовтня 2020 року</t>
  </si>
  <si>
    <t>Дюбін</t>
  </si>
  <si>
    <t>Олександр</t>
  </si>
  <si>
    <t>Анатолійович</t>
  </si>
  <si>
    <t xml:space="preserve">                                                                      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</si>
</sst>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_-* #,##0.00\ _₴_-;\-* #,##0.00\ _₴_-;_-* \-??\ _₴_-;_-@"/>
    <numFmt numFmtId="169" formatCode="_-* #,##0.00_-;\-* #,##0.00_-;_-* \-??_-;_-@"/>
  </numFmts>
  <fonts count="24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168" fontId="22" fillId="0" borderId="79" xfId="0" applyNumberFormat="1" applyFont="1" applyBorder="1" applyAlignment="1">
      <alignment vertical="top" wrapText="1"/>
    </xf>
    <xf numFmtId="168" fontId="22" fillId="0" borderId="80" xfId="0" applyNumberFormat="1" applyFont="1" applyBorder="1" applyAlignment="1">
      <alignment vertical="top" wrapText="1"/>
    </xf>
    <xf numFmtId="168" fontId="22" fillId="0" borderId="81" xfId="0" applyNumberFormat="1" applyFont="1" applyBorder="1" applyAlignment="1">
      <alignment vertical="top" wrapText="1"/>
    </xf>
    <xf numFmtId="168" fontId="22" fillId="0" borderId="82" xfId="0" applyNumberFormat="1" applyFont="1" applyBorder="1" applyAlignment="1">
      <alignment vertical="top" wrapText="1"/>
    </xf>
    <xf numFmtId="169" fontId="22" fillId="0" borderId="83" xfId="0" applyNumberFormat="1" applyFont="1" applyBorder="1" applyAlignment="1">
      <alignment horizontal="left" vertical="top" wrapText="1"/>
    </xf>
    <xf numFmtId="0" fontId="0" fillId="0" borderId="84" xfId="0" applyBorder="1"/>
    <xf numFmtId="0" fontId="0" fillId="0" borderId="0" xfId="0"/>
    <xf numFmtId="0" fontId="0" fillId="0" borderId="51" xfId="0" applyBorder="1"/>
    <xf numFmtId="0" fontId="21" fillId="0" borderId="51" xfId="0" applyFont="1" applyBorder="1"/>
    <xf numFmtId="0" fontId="0" fillId="0" borderId="42" xfId="0" applyBorder="1"/>
    <xf numFmtId="0" fontId="0" fillId="0" borderId="70" xfId="0" applyBorder="1"/>
    <xf numFmtId="166" fontId="4" fillId="5" borderId="56" xfId="0" applyNumberFormat="1" applyFont="1" applyFill="1" applyBorder="1" applyAlignment="1">
      <alignment vertical="center" wrapText="1"/>
    </xf>
    <xf numFmtId="3" fontId="23" fillId="0" borderId="44" xfId="0" applyNumberFormat="1" applyFont="1" applyBorder="1" applyAlignment="1">
      <alignment horizontal="center" vertical="top" wrapText="1"/>
    </xf>
    <xf numFmtId="4" fontId="23" fillId="0" borderId="45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166" fontId="4" fillId="6" borderId="55" xfId="0" applyNumberFormat="1" applyFont="1" applyFill="1" applyBorder="1" applyAlignment="1">
      <alignment horizontal="left" vertical="center"/>
    </xf>
    <xf numFmtId="166" fontId="4" fillId="6" borderId="0" xfId="0" applyNumberFormat="1" applyFont="1" applyFill="1" applyBorder="1" applyAlignment="1">
      <alignment horizontal="left" vertical="center"/>
    </xf>
    <xf numFmtId="166" fontId="4" fillId="6" borderId="50" xfId="0" applyNumberFormat="1" applyFont="1" applyFill="1" applyBorder="1" applyAlignment="1">
      <alignment horizontal="left" vertical="center"/>
    </xf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40"/>
  <sheetViews>
    <sheetView tabSelected="1" zoomScale="75" zoomScaleNormal="49" workbookViewId="0">
      <selection activeCell="C43" sqref="C43"/>
    </sheetView>
  </sheetViews>
  <sheetFormatPr baseColWidth="10" defaultColWidth="12.6640625" defaultRowHeight="15" customHeight="1" x14ac:dyDescent="0.15"/>
  <cols>
    <col min="1" max="1" width="9.6640625" customWidth="1"/>
    <col min="2" max="2" width="6.5" customWidth="1"/>
    <col min="3" max="3" width="90.5" bestFit="1" customWidth="1"/>
    <col min="4" max="4" width="9.33203125" customWidth="1"/>
    <col min="5" max="5" width="10.6640625" customWidth="1"/>
    <col min="6" max="6" width="14.1640625" customWidth="1"/>
    <col min="7" max="7" width="13.5" customWidth="1"/>
    <col min="8" max="8" width="10.6640625" customWidth="1"/>
    <col min="9" max="9" width="14.1640625" customWidth="1"/>
    <col min="10" max="10" width="13.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205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206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182" t="s">
        <v>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182" t="s">
        <v>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184" t="s">
        <v>204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185" t="s">
        <v>3</v>
      </c>
      <c r="B17" s="187" t="s">
        <v>4</v>
      </c>
      <c r="C17" s="187" t="s">
        <v>5</v>
      </c>
      <c r="D17" s="189" t="s">
        <v>6</v>
      </c>
      <c r="E17" s="176" t="s">
        <v>7</v>
      </c>
      <c r="F17" s="177"/>
      <c r="G17" s="178"/>
      <c r="H17" s="176" t="s">
        <v>8</v>
      </c>
      <c r="I17" s="177"/>
      <c r="J17" s="178"/>
      <c r="K17" s="176" t="s">
        <v>9</v>
      </c>
      <c r="L17" s="177"/>
      <c r="M17" s="178"/>
      <c r="N17" s="176" t="s">
        <v>10</v>
      </c>
      <c r="O17" s="177"/>
      <c r="P17" s="178"/>
      <c r="Q17" s="179" t="s">
        <v>11</v>
      </c>
      <c r="R17" s="177"/>
      <c r="S17" s="178"/>
      <c r="T17" s="180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186"/>
      <c r="B18" s="188"/>
      <c r="C18" s="188"/>
      <c r="D18" s="190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18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953962.2</v>
      </c>
      <c r="N21" s="38"/>
      <c r="O21" s="39"/>
      <c r="P21" s="40">
        <f>P40+P44+P49+P98+P108+P113+P120</f>
        <v>953962.2</v>
      </c>
      <c r="Q21" s="40">
        <f>G21+M21</f>
        <v>953962.2</v>
      </c>
      <c r="R21" s="40">
        <f>J21+P21</f>
        <v>953962.2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953962.2</v>
      </c>
      <c r="N22" s="46"/>
      <c r="O22" s="47"/>
      <c r="P22" s="48">
        <f>SUM(P21)</f>
        <v>953962.2</v>
      </c>
      <c r="Q22" s="48">
        <f t="shared" ref="Q22:S22" si="0">SUM(Q21)</f>
        <v>953962.2</v>
      </c>
      <c r="R22" s="48">
        <f t="shared" si="0"/>
        <v>953962.2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196"/>
      <c r="B23" s="183"/>
      <c r="C23" s="18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1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53400</v>
      </c>
      <c r="N26" s="74"/>
      <c r="O26" s="75"/>
      <c r="P26" s="76">
        <f t="shared" ref="P26:S26" si="1">SUM(P27:P29)</f>
        <v>53400</v>
      </c>
      <c r="Q26" s="76">
        <f t="shared" si="1"/>
        <v>53400</v>
      </c>
      <c r="R26" s="76">
        <f t="shared" si="1"/>
        <v>53400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78" t="s">
        <v>37</v>
      </c>
      <c r="B27" s="79" t="s">
        <v>38</v>
      </c>
      <c r="C27" s="80" t="s">
        <v>127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3</v>
      </c>
      <c r="L27" s="83">
        <v>9000</v>
      </c>
      <c r="M27" s="84">
        <f t="shared" ref="M27:M29" si="4">K27*L27</f>
        <v>27000</v>
      </c>
      <c r="N27" s="82">
        <v>3</v>
      </c>
      <c r="O27" s="83">
        <v>9000</v>
      </c>
      <c r="P27" s="84">
        <f t="shared" ref="P27:P29" si="5">N27*O27</f>
        <v>27000</v>
      </c>
      <c r="Q27" s="84">
        <f t="shared" ref="Q27:Q29" si="6">G27+M27</f>
        <v>27000</v>
      </c>
      <c r="R27" s="84">
        <f t="shared" ref="R27:R29" si="7">J27+P27</f>
        <v>27000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thickBot="1" x14ac:dyDescent="0.2">
      <c r="A28" s="86" t="s">
        <v>37</v>
      </c>
      <c r="B28" s="87" t="s">
        <v>41</v>
      </c>
      <c r="C28" s="80" t="s">
        <v>128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3</v>
      </c>
      <c r="L28" s="83">
        <v>8800</v>
      </c>
      <c r="M28" s="84">
        <f t="shared" si="4"/>
        <v>26400</v>
      </c>
      <c r="N28" s="82">
        <v>3</v>
      </c>
      <c r="O28" s="83">
        <v>8800</v>
      </c>
      <c r="P28" s="84">
        <f t="shared" si="5"/>
        <v>26400</v>
      </c>
      <c r="Q28" s="84">
        <f t="shared" si="6"/>
        <v>26400</v>
      </c>
      <c r="R28" s="84">
        <f t="shared" si="7"/>
        <v>26400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hidden="1" customHeight="1" x14ac:dyDescent="0.15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SUM(M31:M35)</f>
        <v>119400</v>
      </c>
      <c r="N30" s="74"/>
      <c r="O30" s="75"/>
      <c r="P30" s="76">
        <f t="shared" ref="P30:S30" si="9">SUM(P31:P35)</f>
        <v>119400</v>
      </c>
      <c r="Q30" s="76">
        <f t="shared" si="9"/>
        <v>119400</v>
      </c>
      <c r="R30" s="76">
        <f t="shared" si="9"/>
        <v>119400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78" t="s">
        <v>37</v>
      </c>
      <c r="B31" s="79" t="s">
        <v>45</v>
      </c>
      <c r="C31" s="162" t="s">
        <v>129</v>
      </c>
      <c r="D31" s="81" t="s">
        <v>40</v>
      </c>
      <c r="E31" s="197" t="s">
        <v>46</v>
      </c>
      <c r="F31" s="183"/>
      <c r="G31" s="198"/>
      <c r="H31" s="197" t="s">
        <v>46</v>
      </c>
      <c r="I31" s="183"/>
      <c r="J31" s="198"/>
      <c r="K31" s="82">
        <v>3</v>
      </c>
      <c r="L31" s="83">
        <v>9000</v>
      </c>
      <c r="M31" s="84">
        <f t="shared" ref="M31:M35" si="10">K31*L31</f>
        <v>27000</v>
      </c>
      <c r="N31" s="82">
        <v>3</v>
      </c>
      <c r="O31" s="83">
        <v>9000</v>
      </c>
      <c r="P31" s="84">
        <f t="shared" ref="P31:P35" si="11">N31*O31</f>
        <v>27000</v>
      </c>
      <c r="Q31" s="84">
        <f t="shared" ref="Q31:Q35" si="12">G31+M31</f>
        <v>27000</v>
      </c>
      <c r="R31" s="84">
        <f t="shared" ref="R31:R35" si="13">J31+P31</f>
        <v>27000</v>
      </c>
      <c r="S31" s="84">
        <f t="shared" ref="S31:S35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78"/>
      <c r="B32" s="87" t="s">
        <v>47</v>
      </c>
      <c r="C32" s="163" t="s">
        <v>130</v>
      </c>
      <c r="D32" s="81" t="s">
        <v>40</v>
      </c>
      <c r="E32" s="197"/>
      <c r="F32" s="183"/>
      <c r="G32" s="198"/>
      <c r="H32" s="197"/>
      <c r="I32" s="183"/>
      <c r="J32" s="198"/>
      <c r="K32" s="82">
        <v>3</v>
      </c>
      <c r="L32" s="83">
        <v>8000</v>
      </c>
      <c r="M32" s="84">
        <f t="shared" si="10"/>
        <v>24000</v>
      </c>
      <c r="N32" s="82">
        <v>3</v>
      </c>
      <c r="O32" s="83">
        <v>8000</v>
      </c>
      <c r="P32" s="84">
        <f t="shared" ref="P32:P34" si="15">N32*O32</f>
        <v>24000</v>
      </c>
      <c r="Q32" s="84">
        <f t="shared" ref="Q32:Q34" si="16">G32+M32</f>
        <v>24000</v>
      </c>
      <c r="R32" s="84">
        <f t="shared" ref="R32:R34" si="17">J32+P32</f>
        <v>24000</v>
      </c>
      <c r="S32" s="84">
        <f t="shared" ref="S32:S34" si="18">Q32-R32</f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78"/>
      <c r="B33" s="87" t="s">
        <v>48</v>
      </c>
      <c r="C33" s="165" t="s">
        <v>131</v>
      </c>
      <c r="D33" s="81" t="s">
        <v>40</v>
      </c>
      <c r="E33" s="197"/>
      <c r="F33" s="183"/>
      <c r="G33" s="198"/>
      <c r="H33" s="197"/>
      <c r="I33" s="183"/>
      <c r="J33" s="198"/>
      <c r="K33" s="82">
        <v>3</v>
      </c>
      <c r="L33" s="83">
        <v>8000</v>
      </c>
      <c r="M33" s="84">
        <f t="shared" si="10"/>
        <v>24000</v>
      </c>
      <c r="N33" s="82">
        <v>3</v>
      </c>
      <c r="O33" s="83">
        <v>8000</v>
      </c>
      <c r="P33" s="84">
        <f t="shared" si="15"/>
        <v>24000</v>
      </c>
      <c r="Q33" s="84">
        <f t="shared" si="16"/>
        <v>24000</v>
      </c>
      <c r="R33" s="84">
        <f t="shared" si="17"/>
        <v>24000</v>
      </c>
      <c r="S33" s="84">
        <f t="shared" si="18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15">
      <c r="A34" s="86" t="s">
        <v>37</v>
      </c>
      <c r="B34" s="87" t="s">
        <v>133</v>
      </c>
      <c r="C34" s="165" t="s">
        <v>132</v>
      </c>
      <c r="D34" s="81" t="s">
        <v>40</v>
      </c>
      <c r="E34" s="199"/>
      <c r="F34" s="183"/>
      <c r="G34" s="198"/>
      <c r="H34" s="199"/>
      <c r="I34" s="183"/>
      <c r="J34" s="198"/>
      <c r="K34" s="82">
        <v>3</v>
      </c>
      <c r="L34" s="83">
        <v>6000</v>
      </c>
      <c r="M34" s="84">
        <f t="shared" si="10"/>
        <v>18000</v>
      </c>
      <c r="N34" s="82">
        <v>3</v>
      </c>
      <c r="O34" s="83">
        <v>6000</v>
      </c>
      <c r="P34" s="84">
        <f t="shared" si="15"/>
        <v>18000</v>
      </c>
      <c r="Q34" s="84">
        <f t="shared" si="16"/>
        <v>18000</v>
      </c>
      <c r="R34" s="84">
        <f t="shared" si="17"/>
        <v>18000</v>
      </c>
      <c r="S34" s="84">
        <f t="shared" si="18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">
      <c r="A35" s="88" t="s">
        <v>37</v>
      </c>
      <c r="B35" s="89" t="s">
        <v>134</v>
      </c>
      <c r="C35" s="164" t="s">
        <v>135</v>
      </c>
      <c r="D35" s="91" t="s">
        <v>40</v>
      </c>
      <c r="E35" s="199"/>
      <c r="F35" s="183"/>
      <c r="G35" s="198"/>
      <c r="H35" s="199"/>
      <c r="I35" s="183"/>
      <c r="J35" s="198"/>
      <c r="K35" s="92">
        <v>3</v>
      </c>
      <c r="L35" s="93">
        <v>8800</v>
      </c>
      <c r="M35" s="94">
        <f t="shared" si="10"/>
        <v>26400</v>
      </c>
      <c r="N35" s="92">
        <v>3</v>
      </c>
      <c r="O35" s="93">
        <v>8800</v>
      </c>
      <c r="P35" s="94">
        <f t="shared" si="11"/>
        <v>26400</v>
      </c>
      <c r="Q35" s="94">
        <f t="shared" si="12"/>
        <v>26400</v>
      </c>
      <c r="R35" s="94">
        <f t="shared" si="13"/>
        <v>26400</v>
      </c>
      <c r="S35" s="94">
        <f t="shared" si="14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2">
      <c r="A36" s="71" t="s">
        <v>34</v>
      </c>
      <c r="B36" s="72" t="s">
        <v>49</v>
      </c>
      <c r="C36" s="71" t="s">
        <v>50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0</v>
      </c>
      <c r="N36" s="74"/>
      <c r="O36" s="75"/>
      <c r="P36" s="76">
        <f t="shared" ref="P36:S36" si="19">SUM(P37:P39)</f>
        <v>0</v>
      </c>
      <c r="Q36" s="76">
        <f t="shared" si="19"/>
        <v>0</v>
      </c>
      <c r="R36" s="76">
        <f t="shared" si="19"/>
        <v>0</v>
      </c>
      <c r="S36" s="76">
        <f t="shared" si="19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78" t="s">
        <v>37</v>
      </c>
      <c r="B37" s="79" t="s">
        <v>51</v>
      </c>
      <c r="C37" s="80" t="s">
        <v>39</v>
      </c>
      <c r="D37" s="81"/>
      <c r="E37" s="197" t="s">
        <v>46</v>
      </c>
      <c r="F37" s="183"/>
      <c r="G37" s="198"/>
      <c r="H37" s="197" t="s">
        <v>46</v>
      </c>
      <c r="I37" s="183"/>
      <c r="J37" s="198"/>
      <c r="K37" s="82"/>
      <c r="L37" s="83"/>
      <c r="M37" s="84">
        <f t="shared" ref="M37:M39" si="20">K37*L37</f>
        <v>0</v>
      </c>
      <c r="N37" s="82"/>
      <c r="O37" s="83"/>
      <c r="P37" s="84">
        <f t="shared" ref="P37:P39" si="21">N37*O37</f>
        <v>0</v>
      </c>
      <c r="Q37" s="84">
        <f t="shared" ref="Q37:Q39" si="22">G37+M37</f>
        <v>0</v>
      </c>
      <c r="R37" s="84">
        <f t="shared" ref="R37:R39" si="23">J37+P37</f>
        <v>0</v>
      </c>
      <c r="S37" s="84">
        <f t="shared" ref="S37:S39" si="24">Q37-R37</f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86" t="s">
        <v>37</v>
      </c>
      <c r="B38" s="87" t="s">
        <v>52</v>
      </c>
      <c r="C38" s="80" t="s">
        <v>39</v>
      </c>
      <c r="D38" s="81"/>
      <c r="E38" s="199"/>
      <c r="F38" s="183"/>
      <c r="G38" s="198"/>
      <c r="H38" s="199"/>
      <c r="I38" s="183"/>
      <c r="J38" s="198"/>
      <c r="K38" s="82"/>
      <c r="L38" s="83"/>
      <c r="M38" s="84">
        <f t="shared" si="20"/>
        <v>0</v>
      </c>
      <c r="N38" s="82"/>
      <c r="O38" s="83"/>
      <c r="P38" s="84">
        <f t="shared" si="21"/>
        <v>0</v>
      </c>
      <c r="Q38" s="84">
        <f t="shared" si="22"/>
        <v>0</v>
      </c>
      <c r="R38" s="84">
        <f t="shared" si="23"/>
        <v>0</v>
      </c>
      <c r="S38" s="84">
        <f t="shared" si="24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88" t="s">
        <v>37</v>
      </c>
      <c r="B39" s="89" t="s">
        <v>53</v>
      </c>
      <c r="C39" s="90" t="s">
        <v>39</v>
      </c>
      <c r="D39" s="91"/>
      <c r="E39" s="200"/>
      <c r="F39" s="201"/>
      <c r="G39" s="202"/>
      <c r="H39" s="200"/>
      <c r="I39" s="201"/>
      <c r="J39" s="202"/>
      <c r="K39" s="92"/>
      <c r="L39" s="93"/>
      <c r="M39" s="94">
        <f t="shared" si="20"/>
        <v>0</v>
      </c>
      <c r="N39" s="92"/>
      <c r="O39" s="93"/>
      <c r="P39" s="94">
        <f t="shared" si="21"/>
        <v>0</v>
      </c>
      <c r="Q39" s="84">
        <f t="shared" si="22"/>
        <v>0</v>
      </c>
      <c r="R39" s="84">
        <f t="shared" si="23"/>
        <v>0</v>
      </c>
      <c r="S39" s="84">
        <f t="shared" si="24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15">
      <c r="A40" s="96" t="s">
        <v>54</v>
      </c>
      <c r="B40" s="97"/>
      <c r="C40" s="98"/>
      <c r="D40" s="99"/>
      <c r="E40" s="100"/>
      <c r="F40" s="101"/>
      <c r="G40" s="102">
        <f>G26+G30+G36</f>
        <v>0</v>
      </c>
      <c r="H40" s="100"/>
      <c r="I40" s="101"/>
      <c r="J40" s="102">
        <f>J26+J30+J36</f>
        <v>0</v>
      </c>
      <c r="K40" s="100"/>
      <c r="L40" s="101"/>
      <c r="M40" s="102">
        <f>M26+M30+M36</f>
        <v>172800</v>
      </c>
      <c r="N40" s="100"/>
      <c r="O40" s="101"/>
      <c r="P40" s="102">
        <f t="shared" ref="P40:S40" si="25">P26+P30+P36</f>
        <v>172800</v>
      </c>
      <c r="Q40" s="102">
        <f t="shared" si="25"/>
        <v>172800</v>
      </c>
      <c r="R40" s="102">
        <f t="shared" si="25"/>
        <v>172800</v>
      </c>
      <c r="S40" s="102">
        <f t="shared" si="25"/>
        <v>0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15">
      <c r="A41" s="71" t="s">
        <v>26</v>
      </c>
      <c r="B41" s="72" t="s">
        <v>55</v>
      </c>
      <c r="C41" s="71" t="s">
        <v>56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15">
      <c r="A42" s="78" t="s">
        <v>37</v>
      </c>
      <c r="B42" s="105" t="s">
        <v>57</v>
      </c>
      <c r="C42" s="80" t="s">
        <v>58</v>
      </c>
      <c r="D42" s="81"/>
      <c r="E42" s="82"/>
      <c r="F42" s="106">
        <v>0.22</v>
      </c>
      <c r="G42" s="84">
        <f t="shared" ref="G42:G43" si="26">E42*F42</f>
        <v>0</v>
      </c>
      <c r="H42" s="82"/>
      <c r="I42" s="106">
        <v>0.22</v>
      </c>
      <c r="J42" s="84">
        <f t="shared" ref="J42:J43" si="27">H42*I42</f>
        <v>0</v>
      </c>
      <c r="K42" s="82">
        <v>53400</v>
      </c>
      <c r="L42" s="106">
        <v>5.2999999999999999E-2</v>
      </c>
      <c r="M42" s="84">
        <f t="shared" ref="M42:M43" si="28">K42*L42</f>
        <v>2830.2</v>
      </c>
      <c r="N42" s="82">
        <v>53400</v>
      </c>
      <c r="O42" s="106">
        <v>5.2999999999999999E-2</v>
      </c>
      <c r="P42" s="84">
        <f t="shared" ref="P42:P43" si="29">N42*O42</f>
        <v>2830.2</v>
      </c>
      <c r="Q42" s="84">
        <f t="shared" ref="Q42:Q43" si="30">G42+M42</f>
        <v>2830.2</v>
      </c>
      <c r="R42" s="84">
        <f t="shared" ref="R42:R43" si="31">J42+P42</f>
        <v>2830.2</v>
      </c>
      <c r="S42" s="84">
        <f t="shared" ref="S42:S43" si="32"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15">
      <c r="A43" s="86" t="s">
        <v>37</v>
      </c>
      <c r="B43" s="87" t="s">
        <v>59</v>
      </c>
      <c r="C43" s="80" t="s">
        <v>44</v>
      </c>
      <c r="D43" s="81"/>
      <c r="E43" s="82"/>
      <c r="F43" s="106">
        <v>0.22</v>
      </c>
      <c r="G43" s="84">
        <f t="shared" si="26"/>
        <v>0</v>
      </c>
      <c r="H43" s="82"/>
      <c r="I43" s="106">
        <v>0.22</v>
      </c>
      <c r="J43" s="84">
        <f t="shared" si="27"/>
        <v>0</v>
      </c>
      <c r="K43" s="82">
        <v>119400</v>
      </c>
      <c r="L43" s="106">
        <v>0.22</v>
      </c>
      <c r="M43" s="84">
        <f t="shared" si="28"/>
        <v>26268</v>
      </c>
      <c r="N43" s="82">
        <v>119400</v>
      </c>
      <c r="O43" s="106">
        <v>0.22</v>
      </c>
      <c r="P43" s="84">
        <f t="shared" si="29"/>
        <v>26268</v>
      </c>
      <c r="Q43" s="84">
        <f t="shared" si="30"/>
        <v>26268</v>
      </c>
      <c r="R43" s="84">
        <f t="shared" si="31"/>
        <v>26268</v>
      </c>
      <c r="S43" s="84">
        <f t="shared" si="32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15">
      <c r="A44" s="96" t="s">
        <v>60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29098.2</v>
      </c>
      <c r="N44" s="100"/>
      <c r="O44" s="101"/>
      <c r="P44" s="102">
        <f t="shared" ref="P44:S44" si="33">SUM(P42:P43)</f>
        <v>29098.2</v>
      </c>
      <c r="Q44" s="102">
        <f t="shared" si="33"/>
        <v>29098.2</v>
      </c>
      <c r="R44" s="102">
        <f t="shared" si="33"/>
        <v>29098.2</v>
      </c>
      <c r="S44" s="102">
        <f t="shared" si="33"/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15">
      <c r="A45" s="71" t="s">
        <v>26</v>
      </c>
      <c r="B45" s="72" t="s">
        <v>61</v>
      </c>
      <c r="C45" s="71" t="s">
        <v>62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16" thickBot="1" x14ac:dyDescent="0.2">
      <c r="A46" s="78" t="s">
        <v>37</v>
      </c>
      <c r="B46" s="105" t="s">
        <v>63</v>
      </c>
      <c r="C46" s="107" t="s">
        <v>136</v>
      </c>
      <c r="D46" s="81" t="s">
        <v>40</v>
      </c>
      <c r="E46" s="82"/>
      <c r="F46" s="83"/>
      <c r="G46" s="84">
        <f t="shared" ref="G46:G48" si="34">E46*F46</f>
        <v>0</v>
      </c>
      <c r="H46" s="82"/>
      <c r="I46" s="83"/>
      <c r="J46" s="84">
        <f t="shared" ref="J46:J48" si="35">H46*I46</f>
        <v>0</v>
      </c>
      <c r="K46" s="82">
        <v>3</v>
      </c>
      <c r="L46" s="83">
        <v>40000</v>
      </c>
      <c r="M46" s="84">
        <f t="shared" ref="M46:M48" si="36">K46*L46</f>
        <v>120000</v>
      </c>
      <c r="N46" s="82">
        <v>3</v>
      </c>
      <c r="O46" s="83">
        <v>40000</v>
      </c>
      <c r="P46" s="84">
        <f t="shared" ref="P46:P48" si="37">N46*O46</f>
        <v>120000</v>
      </c>
      <c r="Q46" s="84">
        <f t="shared" ref="Q46:Q48" si="38">G46+M46</f>
        <v>120000</v>
      </c>
      <c r="R46" s="84">
        <f t="shared" ref="R46:R48" si="39">J46+P46</f>
        <v>120000</v>
      </c>
      <c r="S46" s="84">
        <f t="shared" ref="S46:S48" si="40"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hidden="1" customHeight="1" x14ac:dyDescent="0.15">
      <c r="A47" s="86" t="s">
        <v>37</v>
      </c>
      <c r="B47" s="87" t="s">
        <v>65</v>
      </c>
      <c r="C47" s="107" t="s">
        <v>64</v>
      </c>
      <c r="D47" s="81" t="s">
        <v>40</v>
      </c>
      <c r="E47" s="82"/>
      <c r="F47" s="83"/>
      <c r="G47" s="84">
        <f t="shared" si="34"/>
        <v>0</v>
      </c>
      <c r="H47" s="82"/>
      <c r="I47" s="83"/>
      <c r="J47" s="84">
        <f t="shared" si="35"/>
        <v>0</v>
      </c>
      <c r="K47" s="82"/>
      <c r="L47" s="83"/>
      <c r="M47" s="84">
        <f t="shared" si="36"/>
        <v>0</v>
      </c>
      <c r="N47" s="82"/>
      <c r="O47" s="83"/>
      <c r="P47" s="84">
        <f t="shared" si="37"/>
        <v>0</v>
      </c>
      <c r="Q47" s="84">
        <f t="shared" si="38"/>
        <v>0</v>
      </c>
      <c r="R47" s="84">
        <f t="shared" si="39"/>
        <v>0</v>
      </c>
      <c r="S47" s="84">
        <f t="shared" si="40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hidden="1" customHeight="1" x14ac:dyDescent="0.15">
      <c r="A48" s="88" t="s">
        <v>37</v>
      </c>
      <c r="B48" s="89" t="s">
        <v>66</v>
      </c>
      <c r="C48" s="107" t="s">
        <v>64</v>
      </c>
      <c r="D48" s="91" t="s">
        <v>40</v>
      </c>
      <c r="E48" s="92"/>
      <c r="F48" s="93"/>
      <c r="G48" s="94">
        <f t="shared" si="34"/>
        <v>0</v>
      </c>
      <c r="H48" s="92"/>
      <c r="I48" s="93"/>
      <c r="J48" s="94">
        <f t="shared" si="35"/>
        <v>0</v>
      </c>
      <c r="K48" s="92"/>
      <c r="L48" s="93"/>
      <c r="M48" s="94">
        <f t="shared" si="36"/>
        <v>0</v>
      </c>
      <c r="N48" s="92"/>
      <c r="O48" s="93"/>
      <c r="P48" s="94">
        <f t="shared" si="37"/>
        <v>0</v>
      </c>
      <c r="Q48" s="84">
        <f t="shared" si="38"/>
        <v>0</v>
      </c>
      <c r="R48" s="84">
        <f t="shared" si="39"/>
        <v>0</v>
      </c>
      <c r="S48" s="84">
        <f t="shared" si="40"/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thickBot="1" x14ac:dyDescent="0.2">
      <c r="A49" s="96" t="s">
        <v>67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120000</v>
      </c>
      <c r="N49" s="100"/>
      <c r="O49" s="101"/>
      <c r="P49" s="102">
        <f t="shared" ref="P49:S49" si="41">SUM(P46:P48)</f>
        <v>120000</v>
      </c>
      <c r="Q49" s="102">
        <f t="shared" si="41"/>
        <v>120000</v>
      </c>
      <c r="R49" s="102">
        <f t="shared" si="41"/>
        <v>120000</v>
      </c>
      <c r="S49" s="102">
        <f t="shared" si="41"/>
        <v>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thickBot="1" x14ac:dyDescent="0.2">
      <c r="A50" s="71" t="s">
        <v>26</v>
      </c>
      <c r="B50" s="72" t="s">
        <v>68</v>
      </c>
      <c r="C50" s="108" t="s">
        <v>69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15">
      <c r="A51" s="78" t="s">
        <v>37</v>
      </c>
      <c r="B51" s="105" t="s">
        <v>70</v>
      </c>
      <c r="C51" s="107" t="s">
        <v>71</v>
      </c>
      <c r="D51" s="81" t="s">
        <v>40</v>
      </c>
      <c r="E51" s="82"/>
      <c r="F51" s="83"/>
      <c r="G51" s="84">
        <f t="shared" ref="G51:G54" si="42">E51*F51</f>
        <v>0</v>
      </c>
      <c r="H51" s="82"/>
      <c r="I51" s="83"/>
      <c r="J51" s="84">
        <f t="shared" ref="J51:J54" si="43">H51*I51</f>
        <v>0</v>
      </c>
      <c r="K51" s="82"/>
      <c r="L51" s="83"/>
      <c r="M51" s="84">
        <f t="shared" ref="M51:M54" si="44">K51*L51</f>
        <v>0</v>
      </c>
      <c r="N51" s="82"/>
      <c r="O51" s="83"/>
      <c r="P51" s="84">
        <f t="shared" ref="P51:P54" si="45">N51*O51</f>
        <v>0</v>
      </c>
      <c r="Q51" s="84">
        <f t="shared" ref="Q51:Q54" si="46">G51+M51</f>
        <v>0</v>
      </c>
      <c r="R51" s="84">
        <f t="shared" ref="R51:R54" si="47">J51+P51</f>
        <v>0</v>
      </c>
      <c r="S51" s="84">
        <f t="shared" ref="S51:S54" si="48"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15">
      <c r="A52" s="86" t="s">
        <v>37</v>
      </c>
      <c r="B52" s="89" t="s">
        <v>72</v>
      </c>
      <c r="C52" s="107" t="s">
        <v>73</v>
      </c>
      <c r="D52" s="81" t="s">
        <v>40</v>
      </c>
      <c r="E52" s="82"/>
      <c r="F52" s="83"/>
      <c r="G52" s="84">
        <f t="shared" si="42"/>
        <v>0</v>
      </c>
      <c r="H52" s="82"/>
      <c r="I52" s="83"/>
      <c r="J52" s="84">
        <f t="shared" si="43"/>
        <v>0</v>
      </c>
      <c r="K52" s="82"/>
      <c r="L52" s="83"/>
      <c r="M52" s="84">
        <f t="shared" si="44"/>
        <v>0</v>
      </c>
      <c r="N52" s="82"/>
      <c r="O52" s="83"/>
      <c r="P52" s="84">
        <f t="shared" si="45"/>
        <v>0</v>
      </c>
      <c r="Q52" s="84">
        <f t="shared" si="46"/>
        <v>0</v>
      </c>
      <c r="R52" s="84">
        <f t="shared" si="47"/>
        <v>0</v>
      </c>
      <c r="S52" s="84">
        <f t="shared" si="48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86" t="s">
        <v>37</v>
      </c>
      <c r="B53" s="87" t="s">
        <v>74</v>
      </c>
      <c r="C53" s="109" t="s">
        <v>75</v>
      </c>
      <c r="D53" s="81" t="s">
        <v>40</v>
      </c>
      <c r="E53" s="82"/>
      <c r="F53" s="83"/>
      <c r="G53" s="84">
        <f t="shared" si="42"/>
        <v>0</v>
      </c>
      <c r="H53" s="82"/>
      <c r="I53" s="83"/>
      <c r="J53" s="84">
        <f t="shared" si="43"/>
        <v>0</v>
      </c>
      <c r="K53" s="82"/>
      <c r="L53" s="83"/>
      <c r="M53" s="84">
        <f t="shared" si="44"/>
        <v>0</v>
      </c>
      <c r="N53" s="82"/>
      <c r="O53" s="83"/>
      <c r="P53" s="84">
        <f t="shared" si="45"/>
        <v>0</v>
      </c>
      <c r="Q53" s="84">
        <f t="shared" si="46"/>
        <v>0</v>
      </c>
      <c r="R53" s="84">
        <f t="shared" si="47"/>
        <v>0</v>
      </c>
      <c r="S53" s="84">
        <f t="shared" si="48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28" x14ac:dyDescent="0.15">
      <c r="A54" s="88" t="s">
        <v>37</v>
      </c>
      <c r="B54" s="87" t="s">
        <v>76</v>
      </c>
      <c r="C54" s="110" t="s">
        <v>77</v>
      </c>
      <c r="D54" s="91" t="s">
        <v>40</v>
      </c>
      <c r="E54" s="92"/>
      <c r="F54" s="93"/>
      <c r="G54" s="94">
        <f t="shared" si="42"/>
        <v>0</v>
      </c>
      <c r="H54" s="92"/>
      <c r="I54" s="93"/>
      <c r="J54" s="94">
        <f t="shared" si="43"/>
        <v>0</v>
      </c>
      <c r="K54" s="92"/>
      <c r="L54" s="93"/>
      <c r="M54" s="94">
        <f t="shared" si="44"/>
        <v>0</v>
      </c>
      <c r="N54" s="92"/>
      <c r="O54" s="93"/>
      <c r="P54" s="94">
        <f t="shared" si="45"/>
        <v>0</v>
      </c>
      <c r="Q54" s="84">
        <f t="shared" si="46"/>
        <v>0</v>
      </c>
      <c r="R54" s="84">
        <f t="shared" si="47"/>
        <v>0</v>
      </c>
      <c r="S54" s="84">
        <f t="shared" si="48"/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15">
      <c r="A55" s="111" t="s">
        <v>78</v>
      </c>
      <c r="B55" s="97"/>
      <c r="C55" s="98"/>
      <c r="D55" s="99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1"/>
      <c r="M55" s="102">
        <f>SUM(M51:M54)</f>
        <v>0</v>
      </c>
      <c r="N55" s="100"/>
      <c r="O55" s="101"/>
      <c r="P55" s="102">
        <f t="shared" ref="P55:S55" si="49">SUM(P51:P54)</f>
        <v>0</v>
      </c>
      <c r="Q55" s="102">
        <f t="shared" si="49"/>
        <v>0</v>
      </c>
      <c r="R55" s="102">
        <f t="shared" si="49"/>
        <v>0</v>
      </c>
      <c r="S55" s="102">
        <f t="shared" si="49"/>
        <v>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thickBot="1" x14ac:dyDescent="0.2">
      <c r="A56" s="71" t="s">
        <v>26</v>
      </c>
      <c r="B56" s="72" t="s">
        <v>79</v>
      </c>
      <c r="C56" s="71" t="s">
        <v>80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15">
      <c r="A57" s="78" t="s">
        <v>37</v>
      </c>
      <c r="B57" s="105" t="s">
        <v>81</v>
      </c>
      <c r="C57" s="166" t="s">
        <v>174</v>
      </c>
      <c r="D57" s="81" t="s">
        <v>40</v>
      </c>
      <c r="E57" s="82"/>
      <c r="F57" s="83"/>
      <c r="G57" s="84">
        <f t="shared" ref="G57" si="50">E57*F57</f>
        <v>0</v>
      </c>
      <c r="H57" s="82"/>
      <c r="I57" s="83"/>
      <c r="J57" s="84">
        <f t="shared" ref="J57" si="51">H57*I57</f>
        <v>0</v>
      </c>
      <c r="K57" s="174"/>
      <c r="L57" s="175"/>
      <c r="M57" s="84">
        <f t="shared" ref="M57" si="52">K57*L57</f>
        <v>0</v>
      </c>
      <c r="N57" s="82"/>
      <c r="O57" s="83"/>
      <c r="P57" s="84">
        <f t="shared" ref="P57" si="53">N57*O57</f>
        <v>0</v>
      </c>
      <c r="Q57" s="84">
        <f t="shared" ref="Q57" si="54">G57+M57</f>
        <v>0</v>
      </c>
      <c r="R57" s="84">
        <f t="shared" ref="R57" si="55">J57+P57</f>
        <v>0</v>
      </c>
      <c r="S57" s="84">
        <f t="shared" ref="S57" si="56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78" t="s">
        <v>37</v>
      </c>
      <c r="B58" s="87" t="s">
        <v>82</v>
      </c>
      <c r="C58" s="167" t="s">
        <v>175</v>
      </c>
      <c r="D58" s="81" t="s">
        <v>40</v>
      </c>
      <c r="E58" s="82"/>
      <c r="F58" s="83"/>
      <c r="G58" s="84">
        <f t="shared" ref="G58:G94" si="57">E58*F58</f>
        <v>0</v>
      </c>
      <c r="H58" s="82"/>
      <c r="I58" s="83"/>
      <c r="J58" s="84">
        <f t="shared" ref="J58:J94" si="58">H58*I58</f>
        <v>0</v>
      </c>
      <c r="K58" s="174">
        <v>24</v>
      </c>
      <c r="L58" s="175">
        <v>1400</v>
      </c>
      <c r="M58" s="84">
        <f t="shared" ref="M58:M94" si="59">K58*L58</f>
        <v>33600</v>
      </c>
      <c r="N58" s="174">
        <v>24</v>
      </c>
      <c r="O58" s="175">
        <v>1400</v>
      </c>
      <c r="P58" s="84">
        <f t="shared" ref="P58:P94" si="60">N58*O58</f>
        <v>33600</v>
      </c>
      <c r="Q58" s="84">
        <f t="shared" ref="Q58:Q94" si="61">G58+M58</f>
        <v>33600</v>
      </c>
      <c r="R58" s="84">
        <f t="shared" ref="R58:R94" si="62">J58+P58</f>
        <v>33600</v>
      </c>
      <c r="S58" s="84">
        <f t="shared" ref="S58:S94" si="63"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15">
      <c r="A59" s="78" t="s">
        <v>37</v>
      </c>
      <c r="B59" s="79" t="s">
        <v>83</v>
      </c>
      <c r="C59" s="167" t="s">
        <v>175</v>
      </c>
      <c r="D59" s="81" t="s">
        <v>40</v>
      </c>
      <c r="E59" s="82"/>
      <c r="F59" s="83"/>
      <c r="G59" s="84">
        <f t="shared" si="57"/>
        <v>0</v>
      </c>
      <c r="H59" s="82"/>
      <c r="I59" s="83"/>
      <c r="J59" s="84">
        <f t="shared" si="58"/>
        <v>0</v>
      </c>
      <c r="K59" s="174">
        <v>24</v>
      </c>
      <c r="L59" s="175">
        <v>1400</v>
      </c>
      <c r="M59" s="84">
        <f t="shared" si="59"/>
        <v>33600</v>
      </c>
      <c r="N59" s="174">
        <v>24</v>
      </c>
      <c r="O59" s="175">
        <v>1400</v>
      </c>
      <c r="P59" s="84">
        <f t="shared" si="60"/>
        <v>33600</v>
      </c>
      <c r="Q59" s="84">
        <f t="shared" si="61"/>
        <v>33600</v>
      </c>
      <c r="R59" s="84">
        <f t="shared" si="62"/>
        <v>33600</v>
      </c>
      <c r="S59" s="84">
        <f t="shared" si="63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15">
      <c r="A60" s="78" t="s">
        <v>37</v>
      </c>
      <c r="B60" s="79" t="s">
        <v>137</v>
      </c>
      <c r="C60" s="168" t="s">
        <v>176</v>
      </c>
      <c r="D60" s="81" t="s">
        <v>40</v>
      </c>
      <c r="E60" s="82"/>
      <c r="F60" s="83"/>
      <c r="G60" s="84">
        <f t="shared" si="57"/>
        <v>0</v>
      </c>
      <c r="H60" s="82"/>
      <c r="I60" s="83"/>
      <c r="J60" s="84">
        <f t="shared" si="58"/>
        <v>0</v>
      </c>
      <c r="K60" s="174">
        <v>24</v>
      </c>
      <c r="L60" s="175">
        <v>500</v>
      </c>
      <c r="M60" s="84">
        <f t="shared" si="59"/>
        <v>12000</v>
      </c>
      <c r="N60" s="174">
        <v>24</v>
      </c>
      <c r="O60" s="175">
        <v>500</v>
      </c>
      <c r="P60" s="84">
        <f t="shared" si="60"/>
        <v>12000</v>
      </c>
      <c r="Q60" s="84">
        <f t="shared" si="61"/>
        <v>12000</v>
      </c>
      <c r="R60" s="84">
        <f t="shared" si="62"/>
        <v>12000</v>
      </c>
      <c r="S60" s="84">
        <f t="shared" si="63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78" t="s">
        <v>37</v>
      </c>
      <c r="B61" s="79" t="s">
        <v>138</v>
      </c>
      <c r="C61" s="168" t="s">
        <v>176</v>
      </c>
      <c r="D61" s="81" t="s">
        <v>40</v>
      </c>
      <c r="E61" s="82"/>
      <c r="F61" s="83"/>
      <c r="G61" s="84">
        <f t="shared" si="57"/>
        <v>0</v>
      </c>
      <c r="H61" s="82"/>
      <c r="I61" s="83"/>
      <c r="J61" s="84">
        <f t="shared" si="58"/>
        <v>0</v>
      </c>
      <c r="K61" s="174">
        <v>24</v>
      </c>
      <c r="L61" s="175">
        <v>500</v>
      </c>
      <c r="M61" s="84">
        <f t="shared" si="59"/>
        <v>12000</v>
      </c>
      <c r="N61" s="174">
        <v>24</v>
      </c>
      <c r="O61" s="175">
        <v>500</v>
      </c>
      <c r="P61" s="84">
        <f t="shared" si="60"/>
        <v>12000</v>
      </c>
      <c r="Q61" s="84">
        <f t="shared" si="61"/>
        <v>12000</v>
      </c>
      <c r="R61" s="84">
        <f t="shared" si="62"/>
        <v>12000</v>
      </c>
      <c r="S61" s="84">
        <f t="shared" si="63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78" t="s">
        <v>37</v>
      </c>
      <c r="B62" s="79" t="s">
        <v>139</v>
      </c>
      <c r="C62" s="169" t="s">
        <v>177</v>
      </c>
      <c r="D62" s="81" t="s">
        <v>40</v>
      </c>
      <c r="E62" s="82"/>
      <c r="F62" s="83"/>
      <c r="G62" s="84">
        <f t="shared" si="57"/>
        <v>0</v>
      </c>
      <c r="H62" s="82"/>
      <c r="I62" s="83"/>
      <c r="J62" s="84">
        <f t="shared" si="58"/>
        <v>0</v>
      </c>
      <c r="K62" s="174">
        <v>24</v>
      </c>
      <c r="L62" s="175">
        <v>500</v>
      </c>
      <c r="M62" s="84">
        <f t="shared" si="59"/>
        <v>12000</v>
      </c>
      <c r="N62" s="174">
        <v>24</v>
      </c>
      <c r="O62" s="175">
        <v>500</v>
      </c>
      <c r="P62" s="84">
        <f t="shared" si="60"/>
        <v>12000</v>
      </c>
      <c r="Q62" s="84">
        <f t="shared" si="61"/>
        <v>12000</v>
      </c>
      <c r="R62" s="84">
        <f t="shared" si="62"/>
        <v>12000</v>
      </c>
      <c r="S62" s="84">
        <f t="shared" si="63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78" t="s">
        <v>37</v>
      </c>
      <c r="B63" s="79" t="s">
        <v>140</v>
      </c>
      <c r="C63" s="168" t="s">
        <v>178</v>
      </c>
      <c r="D63" s="81" t="s">
        <v>40</v>
      </c>
      <c r="E63" s="82"/>
      <c r="F63" s="83"/>
      <c r="G63" s="84">
        <f t="shared" si="57"/>
        <v>0</v>
      </c>
      <c r="H63" s="82"/>
      <c r="I63" s="83"/>
      <c r="J63" s="84">
        <f t="shared" si="58"/>
        <v>0</v>
      </c>
      <c r="K63" s="174">
        <v>24</v>
      </c>
      <c r="L63" s="175">
        <v>2000</v>
      </c>
      <c r="M63" s="84">
        <f t="shared" si="59"/>
        <v>48000</v>
      </c>
      <c r="N63" s="174">
        <v>24</v>
      </c>
      <c r="O63" s="175">
        <v>2000</v>
      </c>
      <c r="P63" s="84">
        <f t="shared" si="60"/>
        <v>48000</v>
      </c>
      <c r="Q63" s="84">
        <f t="shared" si="61"/>
        <v>48000</v>
      </c>
      <c r="R63" s="84">
        <f t="shared" si="62"/>
        <v>48000</v>
      </c>
      <c r="S63" s="84">
        <f t="shared" si="63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15">
      <c r="A64" s="78" t="s">
        <v>37</v>
      </c>
      <c r="B64" s="79" t="s">
        <v>141</v>
      </c>
      <c r="C64" s="168" t="s">
        <v>179</v>
      </c>
      <c r="D64" s="81" t="s">
        <v>40</v>
      </c>
      <c r="E64" s="82"/>
      <c r="F64" s="83"/>
      <c r="G64" s="84">
        <f t="shared" si="57"/>
        <v>0</v>
      </c>
      <c r="H64" s="82"/>
      <c r="I64" s="83"/>
      <c r="J64" s="84">
        <f t="shared" si="58"/>
        <v>0</v>
      </c>
      <c r="K64" s="174">
        <v>24</v>
      </c>
      <c r="L64" s="175">
        <v>430</v>
      </c>
      <c r="M64" s="84">
        <f t="shared" si="59"/>
        <v>10320</v>
      </c>
      <c r="N64" s="174">
        <v>24</v>
      </c>
      <c r="O64" s="175">
        <v>430</v>
      </c>
      <c r="P64" s="84">
        <f t="shared" si="60"/>
        <v>10320</v>
      </c>
      <c r="Q64" s="84">
        <f t="shared" si="61"/>
        <v>10320</v>
      </c>
      <c r="R64" s="84">
        <f t="shared" si="62"/>
        <v>10320</v>
      </c>
      <c r="S64" s="84">
        <f t="shared" si="63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15">
      <c r="A65" s="78" t="s">
        <v>37</v>
      </c>
      <c r="B65" s="79" t="s">
        <v>142</v>
      </c>
      <c r="C65" s="168" t="s">
        <v>180</v>
      </c>
      <c r="D65" s="81" t="s">
        <v>40</v>
      </c>
      <c r="E65" s="82"/>
      <c r="F65" s="83"/>
      <c r="G65" s="84">
        <f t="shared" si="57"/>
        <v>0</v>
      </c>
      <c r="H65" s="82"/>
      <c r="I65" s="83"/>
      <c r="J65" s="84">
        <f t="shared" si="58"/>
        <v>0</v>
      </c>
      <c r="K65" s="174">
        <v>24</v>
      </c>
      <c r="L65" s="175">
        <v>430</v>
      </c>
      <c r="M65" s="84">
        <f t="shared" si="59"/>
        <v>10320</v>
      </c>
      <c r="N65" s="174">
        <v>24</v>
      </c>
      <c r="O65" s="175">
        <v>430</v>
      </c>
      <c r="P65" s="84">
        <f t="shared" si="60"/>
        <v>10320</v>
      </c>
      <c r="Q65" s="84">
        <f t="shared" si="61"/>
        <v>10320</v>
      </c>
      <c r="R65" s="84">
        <f t="shared" si="62"/>
        <v>10320</v>
      </c>
      <c r="S65" s="84">
        <f t="shared" si="63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78" t="s">
        <v>37</v>
      </c>
      <c r="B66" s="79" t="s">
        <v>143</v>
      </c>
      <c r="C66" s="168" t="s">
        <v>181</v>
      </c>
      <c r="D66" s="81" t="s">
        <v>40</v>
      </c>
      <c r="E66" s="82"/>
      <c r="F66" s="83"/>
      <c r="G66" s="84">
        <f t="shared" si="57"/>
        <v>0</v>
      </c>
      <c r="H66" s="82"/>
      <c r="I66" s="83"/>
      <c r="J66" s="84">
        <f t="shared" si="58"/>
        <v>0</v>
      </c>
      <c r="K66" s="174">
        <v>24</v>
      </c>
      <c r="L66" s="175">
        <v>1000</v>
      </c>
      <c r="M66" s="84">
        <f t="shared" si="59"/>
        <v>24000</v>
      </c>
      <c r="N66" s="174">
        <v>24</v>
      </c>
      <c r="O66" s="175">
        <v>1000</v>
      </c>
      <c r="P66" s="84">
        <f t="shared" si="60"/>
        <v>24000</v>
      </c>
      <c r="Q66" s="84">
        <f t="shared" si="61"/>
        <v>24000</v>
      </c>
      <c r="R66" s="84">
        <f t="shared" si="62"/>
        <v>24000</v>
      </c>
      <c r="S66" s="84">
        <f t="shared" si="63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78" t="s">
        <v>37</v>
      </c>
      <c r="B67" s="79" t="s">
        <v>144</v>
      </c>
      <c r="C67" s="168" t="s">
        <v>182</v>
      </c>
      <c r="D67" s="81" t="s">
        <v>40</v>
      </c>
      <c r="E67" s="82"/>
      <c r="F67" s="83"/>
      <c r="G67" s="84">
        <f t="shared" si="57"/>
        <v>0</v>
      </c>
      <c r="H67" s="82"/>
      <c r="I67" s="83"/>
      <c r="J67" s="84">
        <f t="shared" si="58"/>
        <v>0</v>
      </c>
      <c r="K67" s="174">
        <v>24</v>
      </c>
      <c r="L67" s="175">
        <v>500</v>
      </c>
      <c r="M67" s="84">
        <f t="shared" si="59"/>
        <v>12000</v>
      </c>
      <c r="N67" s="174">
        <v>24</v>
      </c>
      <c r="O67" s="175">
        <v>500</v>
      </c>
      <c r="P67" s="84">
        <f t="shared" si="60"/>
        <v>12000</v>
      </c>
      <c r="Q67" s="84">
        <f t="shared" si="61"/>
        <v>12000</v>
      </c>
      <c r="R67" s="84">
        <f t="shared" si="62"/>
        <v>12000</v>
      </c>
      <c r="S67" s="84">
        <f t="shared" si="63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78" t="s">
        <v>37</v>
      </c>
      <c r="B68" s="79" t="s">
        <v>145</v>
      </c>
      <c r="C68" s="168" t="s">
        <v>182</v>
      </c>
      <c r="D68" s="81" t="s">
        <v>40</v>
      </c>
      <c r="E68" s="82"/>
      <c r="F68" s="83"/>
      <c r="G68" s="84">
        <f t="shared" si="57"/>
        <v>0</v>
      </c>
      <c r="H68" s="82"/>
      <c r="I68" s="83"/>
      <c r="J68" s="84">
        <f t="shared" si="58"/>
        <v>0</v>
      </c>
      <c r="K68" s="174">
        <v>24</v>
      </c>
      <c r="L68" s="175">
        <v>500</v>
      </c>
      <c r="M68" s="84">
        <f t="shared" si="59"/>
        <v>12000</v>
      </c>
      <c r="N68" s="174">
        <v>24</v>
      </c>
      <c r="O68" s="175">
        <v>500</v>
      </c>
      <c r="P68" s="84">
        <f t="shared" si="60"/>
        <v>12000</v>
      </c>
      <c r="Q68" s="84">
        <f t="shared" si="61"/>
        <v>12000</v>
      </c>
      <c r="R68" s="84">
        <f t="shared" si="62"/>
        <v>12000</v>
      </c>
      <c r="S68" s="84">
        <f t="shared" si="63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15">
      <c r="A69" s="78" t="s">
        <v>37</v>
      </c>
      <c r="B69" s="79" t="s">
        <v>146</v>
      </c>
      <c r="C69" s="168" t="s">
        <v>182</v>
      </c>
      <c r="D69" s="81" t="s">
        <v>40</v>
      </c>
      <c r="E69" s="82"/>
      <c r="F69" s="83"/>
      <c r="G69" s="84">
        <f t="shared" si="57"/>
        <v>0</v>
      </c>
      <c r="H69" s="82"/>
      <c r="I69" s="83"/>
      <c r="J69" s="84">
        <f t="shared" si="58"/>
        <v>0</v>
      </c>
      <c r="K69" s="174">
        <v>24</v>
      </c>
      <c r="L69" s="175">
        <v>500</v>
      </c>
      <c r="M69" s="84">
        <f t="shared" si="59"/>
        <v>12000</v>
      </c>
      <c r="N69" s="174">
        <v>24</v>
      </c>
      <c r="O69" s="175">
        <v>500</v>
      </c>
      <c r="P69" s="84">
        <f t="shared" si="60"/>
        <v>12000</v>
      </c>
      <c r="Q69" s="84">
        <f t="shared" si="61"/>
        <v>12000</v>
      </c>
      <c r="R69" s="84">
        <f t="shared" si="62"/>
        <v>12000</v>
      </c>
      <c r="S69" s="84">
        <f t="shared" si="63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15">
      <c r="A70" s="78" t="s">
        <v>37</v>
      </c>
      <c r="B70" s="79" t="s">
        <v>147</v>
      </c>
      <c r="C70" s="168" t="s">
        <v>183</v>
      </c>
      <c r="D70" s="81" t="s">
        <v>40</v>
      </c>
      <c r="E70" s="82"/>
      <c r="F70" s="83"/>
      <c r="G70" s="84">
        <f t="shared" si="57"/>
        <v>0</v>
      </c>
      <c r="H70" s="82"/>
      <c r="I70" s="83"/>
      <c r="J70" s="84">
        <f t="shared" si="58"/>
        <v>0</v>
      </c>
      <c r="K70" s="174">
        <v>24</v>
      </c>
      <c r="L70" s="175">
        <v>250</v>
      </c>
      <c r="M70" s="84">
        <f t="shared" si="59"/>
        <v>6000</v>
      </c>
      <c r="N70" s="174">
        <v>24</v>
      </c>
      <c r="O70" s="175">
        <v>250</v>
      </c>
      <c r="P70" s="84">
        <f t="shared" si="60"/>
        <v>6000</v>
      </c>
      <c r="Q70" s="84">
        <f t="shared" si="61"/>
        <v>6000</v>
      </c>
      <c r="R70" s="84">
        <f t="shared" si="62"/>
        <v>6000</v>
      </c>
      <c r="S70" s="84">
        <f t="shared" si="63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78" t="s">
        <v>37</v>
      </c>
      <c r="B71" s="79" t="s">
        <v>148</v>
      </c>
      <c r="C71" s="168" t="s">
        <v>184</v>
      </c>
      <c r="D71" s="81" t="s">
        <v>40</v>
      </c>
      <c r="E71" s="82"/>
      <c r="F71" s="83"/>
      <c r="G71" s="84">
        <f t="shared" si="57"/>
        <v>0</v>
      </c>
      <c r="H71" s="82"/>
      <c r="I71" s="83"/>
      <c r="J71" s="84">
        <f t="shared" si="58"/>
        <v>0</v>
      </c>
      <c r="K71" s="174">
        <v>24</v>
      </c>
      <c r="L71" s="175">
        <v>220</v>
      </c>
      <c r="M71" s="84">
        <f t="shared" si="59"/>
        <v>5280</v>
      </c>
      <c r="N71" s="174">
        <v>24</v>
      </c>
      <c r="O71" s="175">
        <v>220</v>
      </c>
      <c r="P71" s="84">
        <f t="shared" si="60"/>
        <v>5280</v>
      </c>
      <c r="Q71" s="84">
        <f t="shared" si="61"/>
        <v>5280</v>
      </c>
      <c r="R71" s="84">
        <f t="shared" si="62"/>
        <v>5280</v>
      </c>
      <c r="S71" s="84">
        <f t="shared" si="63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78" t="s">
        <v>37</v>
      </c>
      <c r="B72" s="79" t="s">
        <v>149</v>
      </c>
      <c r="C72" s="168" t="s">
        <v>185</v>
      </c>
      <c r="D72" s="81" t="s">
        <v>40</v>
      </c>
      <c r="E72" s="82"/>
      <c r="F72" s="83"/>
      <c r="G72" s="84">
        <f t="shared" si="57"/>
        <v>0</v>
      </c>
      <c r="H72" s="82"/>
      <c r="I72" s="83"/>
      <c r="J72" s="84">
        <f t="shared" si="58"/>
        <v>0</v>
      </c>
      <c r="K72" s="174">
        <v>24</v>
      </c>
      <c r="L72" s="175">
        <v>850</v>
      </c>
      <c r="M72" s="84">
        <f t="shared" si="59"/>
        <v>20400</v>
      </c>
      <c r="N72" s="174">
        <v>24</v>
      </c>
      <c r="O72" s="175">
        <v>850</v>
      </c>
      <c r="P72" s="84">
        <f t="shared" si="60"/>
        <v>20400</v>
      </c>
      <c r="Q72" s="84">
        <f t="shared" si="61"/>
        <v>20400</v>
      </c>
      <c r="R72" s="84">
        <f t="shared" si="62"/>
        <v>20400</v>
      </c>
      <c r="S72" s="84">
        <f t="shared" si="63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78" t="s">
        <v>37</v>
      </c>
      <c r="B73" s="79" t="s">
        <v>150</v>
      </c>
      <c r="C73" s="169" t="s">
        <v>186</v>
      </c>
      <c r="D73" s="81" t="s">
        <v>40</v>
      </c>
      <c r="E73" s="82"/>
      <c r="F73" s="83"/>
      <c r="G73" s="84">
        <f t="shared" si="57"/>
        <v>0</v>
      </c>
      <c r="H73" s="82"/>
      <c r="I73" s="83"/>
      <c r="J73" s="84">
        <f t="shared" si="58"/>
        <v>0</v>
      </c>
      <c r="K73" s="174">
        <v>24</v>
      </c>
      <c r="L73" s="175">
        <v>250</v>
      </c>
      <c r="M73" s="84">
        <f t="shared" si="59"/>
        <v>6000</v>
      </c>
      <c r="N73" s="174">
        <v>24</v>
      </c>
      <c r="O73" s="175">
        <v>250</v>
      </c>
      <c r="P73" s="84">
        <f t="shared" si="60"/>
        <v>6000</v>
      </c>
      <c r="Q73" s="84">
        <f t="shared" si="61"/>
        <v>6000</v>
      </c>
      <c r="R73" s="84">
        <f t="shared" si="62"/>
        <v>6000</v>
      </c>
      <c r="S73" s="84">
        <f t="shared" si="63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15">
      <c r="A74" s="78" t="s">
        <v>37</v>
      </c>
      <c r="B74" s="79" t="s">
        <v>151</v>
      </c>
      <c r="C74" s="169" t="s">
        <v>187</v>
      </c>
      <c r="D74" s="81" t="s">
        <v>40</v>
      </c>
      <c r="E74" s="82"/>
      <c r="F74" s="83"/>
      <c r="G74" s="84">
        <f t="shared" si="57"/>
        <v>0</v>
      </c>
      <c r="H74" s="82"/>
      <c r="I74" s="83"/>
      <c r="J74" s="84">
        <f t="shared" si="58"/>
        <v>0</v>
      </c>
      <c r="K74" s="174">
        <v>24</v>
      </c>
      <c r="L74" s="175">
        <v>600</v>
      </c>
      <c r="M74" s="84">
        <f t="shared" si="59"/>
        <v>14400</v>
      </c>
      <c r="N74" s="174">
        <v>24</v>
      </c>
      <c r="O74" s="175">
        <v>600</v>
      </c>
      <c r="P74" s="84">
        <f t="shared" si="60"/>
        <v>14400</v>
      </c>
      <c r="Q74" s="84">
        <f t="shared" si="61"/>
        <v>14400</v>
      </c>
      <c r="R74" s="84">
        <f t="shared" si="62"/>
        <v>14400</v>
      </c>
      <c r="S74" s="84">
        <f t="shared" si="63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15">
      <c r="A75" s="78" t="s">
        <v>37</v>
      </c>
      <c r="B75" s="79" t="s">
        <v>152</v>
      </c>
      <c r="C75" s="170" t="s">
        <v>188</v>
      </c>
      <c r="D75" s="81" t="s">
        <v>40</v>
      </c>
      <c r="E75" s="82"/>
      <c r="F75" s="83"/>
      <c r="G75" s="84">
        <f t="shared" si="57"/>
        <v>0</v>
      </c>
      <c r="H75" s="82"/>
      <c r="I75" s="83"/>
      <c r="J75" s="84">
        <f t="shared" si="58"/>
        <v>0</v>
      </c>
      <c r="K75" s="174">
        <v>24</v>
      </c>
      <c r="L75" s="175">
        <v>30</v>
      </c>
      <c r="M75" s="84">
        <f t="shared" si="59"/>
        <v>720</v>
      </c>
      <c r="N75" s="174">
        <v>24</v>
      </c>
      <c r="O75" s="175">
        <v>30</v>
      </c>
      <c r="P75" s="84">
        <f t="shared" si="60"/>
        <v>720</v>
      </c>
      <c r="Q75" s="84">
        <f t="shared" si="61"/>
        <v>720</v>
      </c>
      <c r="R75" s="84">
        <f t="shared" si="62"/>
        <v>720</v>
      </c>
      <c r="S75" s="84">
        <f t="shared" si="63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15">
      <c r="A76" s="78" t="s">
        <v>37</v>
      </c>
      <c r="B76" s="79" t="s">
        <v>153</v>
      </c>
      <c r="C76" s="169" t="s">
        <v>189</v>
      </c>
      <c r="D76" s="81" t="s">
        <v>40</v>
      </c>
      <c r="E76" s="82"/>
      <c r="F76" s="83"/>
      <c r="G76" s="84">
        <f t="shared" si="57"/>
        <v>0</v>
      </c>
      <c r="H76" s="82"/>
      <c r="I76" s="83"/>
      <c r="J76" s="84">
        <f t="shared" si="58"/>
        <v>0</v>
      </c>
      <c r="K76" s="174">
        <v>24</v>
      </c>
      <c r="L76" s="175">
        <v>600</v>
      </c>
      <c r="M76" s="84">
        <f t="shared" si="59"/>
        <v>14400</v>
      </c>
      <c r="N76" s="174">
        <v>24</v>
      </c>
      <c r="O76" s="175">
        <v>600</v>
      </c>
      <c r="P76" s="84">
        <f t="shared" si="60"/>
        <v>14400</v>
      </c>
      <c r="Q76" s="84">
        <f t="shared" si="61"/>
        <v>14400</v>
      </c>
      <c r="R76" s="84">
        <f t="shared" si="62"/>
        <v>14400</v>
      </c>
      <c r="S76" s="84">
        <f t="shared" si="63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15">
      <c r="A77" s="78" t="s">
        <v>37</v>
      </c>
      <c r="B77" s="79" t="s">
        <v>154</v>
      </c>
      <c r="C77" s="170" t="s">
        <v>190</v>
      </c>
      <c r="D77" s="81" t="s">
        <v>40</v>
      </c>
      <c r="E77" s="82"/>
      <c r="F77" s="83"/>
      <c r="G77" s="84">
        <f t="shared" si="57"/>
        <v>0</v>
      </c>
      <c r="H77" s="82"/>
      <c r="I77" s="83"/>
      <c r="J77" s="84">
        <f t="shared" si="58"/>
        <v>0</v>
      </c>
      <c r="K77" s="174">
        <v>24</v>
      </c>
      <c r="L77" s="175">
        <v>30</v>
      </c>
      <c r="M77" s="84">
        <f t="shared" si="59"/>
        <v>720</v>
      </c>
      <c r="N77" s="174">
        <v>24</v>
      </c>
      <c r="O77" s="175">
        <v>30</v>
      </c>
      <c r="P77" s="84">
        <f t="shared" si="60"/>
        <v>720</v>
      </c>
      <c r="Q77" s="84">
        <f t="shared" si="61"/>
        <v>720</v>
      </c>
      <c r="R77" s="84">
        <f t="shared" si="62"/>
        <v>720</v>
      </c>
      <c r="S77" s="84">
        <f t="shared" si="63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15">
      <c r="A78" s="78" t="s">
        <v>37</v>
      </c>
      <c r="B78" s="79" t="s">
        <v>155</v>
      </c>
      <c r="C78" s="170" t="s">
        <v>191</v>
      </c>
      <c r="D78" s="81" t="s">
        <v>40</v>
      </c>
      <c r="E78" s="82"/>
      <c r="F78" s="83"/>
      <c r="G78" s="84">
        <f t="shared" si="57"/>
        <v>0</v>
      </c>
      <c r="H78" s="82"/>
      <c r="I78" s="83"/>
      <c r="J78" s="84">
        <f t="shared" si="58"/>
        <v>0</v>
      </c>
      <c r="K78" s="174">
        <v>24</v>
      </c>
      <c r="L78" s="175">
        <v>410</v>
      </c>
      <c r="M78" s="84">
        <f t="shared" si="59"/>
        <v>9840</v>
      </c>
      <c r="N78" s="174">
        <v>24</v>
      </c>
      <c r="O78" s="175">
        <v>410</v>
      </c>
      <c r="P78" s="84">
        <f t="shared" si="60"/>
        <v>9840</v>
      </c>
      <c r="Q78" s="84">
        <f t="shared" si="61"/>
        <v>9840</v>
      </c>
      <c r="R78" s="84">
        <f t="shared" si="62"/>
        <v>9840</v>
      </c>
      <c r="S78" s="84">
        <f t="shared" si="63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15">
      <c r="A79" s="78" t="s">
        <v>37</v>
      </c>
      <c r="B79" s="79" t="s">
        <v>156</v>
      </c>
      <c r="C79" s="170" t="s">
        <v>192</v>
      </c>
      <c r="D79" s="81" t="s">
        <v>40</v>
      </c>
      <c r="E79" s="82"/>
      <c r="F79" s="83"/>
      <c r="G79" s="84">
        <f t="shared" si="57"/>
        <v>0</v>
      </c>
      <c r="H79" s="82"/>
      <c r="I79" s="83"/>
      <c r="J79" s="84">
        <f t="shared" si="58"/>
        <v>0</v>
      </c>
      <c r="K79" s="174">
        <v>24</v>
      </c>
      <c r="L79" s="175">
        <v>450</v>
      </c>
      <c r="M79" s="84">
        <f t="shared" si="59"/>
        <v>10800</v>
      </c>
      <c r="N79" s="174">
        <v>24</v>
      </c>
      <c r="O79" s="175">
        <v>450</v>
      </c>
      <c r="P79" s="84">
        <f t="shared" si="60"/>
        <v>10800</v>
      </c>
      <c r="Q79" s="84">
        <f t="shared" si="61"/>
        <v>10800</v>
      </c>
      <c r="R79" s="84">
        <f t="shared" si="62"/>
        <v>10800</v>
      </c>
      <c r="S79" s="84">
        <f t="shared" si="63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15">
      <c r="A80" s="78" t="s">
        <v>37</v>
      </c>
      <c r="B80" s="79" t="s">
        <v>157</v>
      </c>
      <c r="C80" s="169" t="s">
        <v>193</v>
      </c>
      <c r="D80" s="81" t="s">
        <v>40</v>
      </c>
      <c r="E80" s="82"/>
      <c r="F80" s="83"/>
      <c r="G80" s="84">
        <f t="shared" si="57"/>
        <v>0</v>
      </c>
      <c r="H80" s="82"/>
      <c r="I80" s="83"/>
      <c r="J80" s="84">
        <f t="shared" si="58"/>
        <v>0</v>
      </c>
      <c r="K80" s="174">
        <v>24</v>
      </c>
      <c r="L80" s="175">
        <v>2200</v>
      </c>
      <c r="M80" s="84">
        <f t="shared" si="59"/>
        <v>52800</v>
      </c>
      <c r="N80" s="174">
        <v>24</v>
      </c>
      <c r="O80" s="175">
        <v>2200</v>
      </c>
      <c r="P80" s="84">
        <f t="shared" si="60"/>
        <v>52800</v>
      </c>
      <c r="Q80" s="84">
        <f t="shared" si="61"/>
        <v>52800</v>
      </c>
      <c r="R80" s="84">
        <f t="shared" si="62"/>
        <v>52800</v>
      </c>
      <c r="S80" s="84">
        <f t="shared" si="63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15">
      <c r="A81" s="78" t="s">
        <v>37</v>
      </c>
      <c r="B81" s="79" t="s">
        <v>158</v>
      </c>
      <c r="C81" s="169" t="s">
        <v>193</v>
      </c>
      <c r="D81" s="81" t="s">
        <v>40</v>
      </c>
      <c r="E81" s="82"/>
      <c r="F81" s="83"/>
      <c r="G81" s="84">
        <f t="shared" si="57"/>
        <v>0</v>
      </c>
      <c r="H81" s="82"/>
      <c r="I81" s="83"/>
      <c r="J81" s="84">
        <f t="shared" si="58"/>
        <v>0</v>
      </c>
      <c r="K81" s="174">
        <v>24</v>
      </c>
      <c r="L81" s="175">
        <v>2200</v>
      </c>
      <c r="M81" s="84">
        <f t="shared" si="59"/>
        <v>52800</v>
      </c>
      <c r="N81" s="174">
        <v>24</v>
      </c>
      <c r="O81" s="175">
        <v>2200</v>
      </c>
      <c r="P81" s="84">
        <f t="shared" si="60"/>
        <v>52800</v>
      </c>
      <c r="Q81" s="84">
        <f t="shared" si="61"/>
        <v>52800</v>
      </c>
      <c r="R81" s="84">
        <f t="shared" si="62"/>
        <v>52800</v>
      </c>
      <c r="S81" s="84">
        <f t="shared" si="63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15">
      <c r="A82" s="78" t="s">
        <v>37</v>
      </c>
      <c r="B82" s="79" t="s">
        <v>159</v>
      </c>
      <c r="C82" s="169" t="s">
        <v>193</v>
      </c>
      <c r="D82" s="81" t="s">
        <v>40</v>
      </c>
      <c r="E82" s="82"/>
      <c r="F82" s="83"/>
      <c r="G82" s="84">
        <f t="shared" si="57"/>
        <v>0</v>
      </c>
      <c r="H82" s="82"/>
      <c r="I82" s="83"/>
      <c r="J82" s="84">
        <f t="shared" si="58"/>
        <v>0</v>
      </c>
      <c r="K82" s="174">
        <v>24</v>
      </c>
      <c r="L82" s="175">
        <v>2200</v>
      </c>
      <c r="M82" s="84">
        <f t="shared" si="59"/>
        <v>52800</v>
      </c>
      <c r="N82" s="174">
        <v>24</v>
      </c>
      <c r="O82" s="175">
        <v>2200</v>
      </c>
      <c r="P82" s="84">
        <f t="shared" si="60"/>
        <v>52800</v>
      </c>
      <c r="Q82" s="84">
        <f t="shared" si="61"/>
        <v>52800</v>
      </c>
      <c r="R82" s="84">
        <f t="shared" si="62"/>
        <v>52800</v>
      </c>
      <c r="S82" s="84">
        <f t="shared" si="63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15">
      <c r="A83" s="78" t="s">
        <v>37</v>
      </c>
      <c r="B83" s="79" t="s">
        <v>160</v>
      </c>
      <c r="C83" s="169" t="s">
        <v>193</v>
      </c>
      <c r="D83" s="81" t="s">
        <v>40</v>
      </c>
      <c r="E83" s="82"/>
      <c r="F83" s="83"/>
      <c r="G83" s="84">
        <f t="shared" si="57"/>
        <v>0</v>
      </c>
      <c r="H83" s="82"/>
      <c r="I83" s="83"/>
      <c r="J83" s="84">
        <f t="shared" si="58"/>
        <v>0</v>
      </c>
      <c r="K83" s="174">
        <v>24</v>
      </c>
      <c r="L83" s="175">
        <v>2200</v>
      </c>
      <c r="M83" s="84">
        <f t="shared" si="59"/>
        <v>52800</v>
      </c>
      <c r="N83" s="174">
        <v>24</v>
      </c>
      <c r="O83" s="175">
        <v>2200</v>
      </c>
      <c r="P83" s="84">
        <f t="shared" si="60"/>
        <v>52800</v>
      </c>
      <c r="Q83" s="84">
        <f t="shared" si="61"/>
        <v>52800</v>
      </c>
      <c r="R83" s="84">
        <f t="shared" si="62"/>
        <v>52800</v>
      </c>
      <c r="S83" s="84">
        <f t="shared" si="63"/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15">
      <c r="A84" s="78" t="s">
        <v>37</v>
      </c>
      <c r="B84" s="79" t="s">
        <v>161</v>
      </c>
      <c r="C84" s="171" t="s">
        <v>194</v>
      </c>
      <c r="D84" s="81" t="s">
        <v>40</v>
      </c>
      <c r="E84" s="82"/>
      <c r="F84" s="83"/>
      <c r="G84" s="84">
        <f t="shared" si="57"/>
        <v>0</v>
      </c>
      <c r="H84" s="82"/>
      <c r="I84" s="83"/>
      <c r="J84" s="84">
        <f t="shared" si="58"/>
        <v>0</v>
      </c>
      <c r="K84" s="174">
        <v>24</v>
      </c>
      <c r="L84" s="175">
        <v>280</v>
      </c>
      <c r="M84" s="84">
        <f t="shared" si="59"/>
        <v>6720</v>
      </c>
      <c r="N84" s="174">
        <v>24</v>
      </c>
      <c r="O84" s="175">
        <v>280</v>
      </c>
      <c r="P84" s="84">
        <f t="shared" si="60"/>
        <v>6720</v>
      </c>
      <c r="Q84" s="84">
        <f t="shared" si="61"/>
        <v>6720</v>
      </c>
      <c r="R84" s="84">
        <f t="shared" si="62"/>
        <v>6720</v>
      </c>
      <c r="S84" s="84">
        <f t="shared" si="63"/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15">
      <c r="A85" s="78" t="s">
        <v>37</v>
      </c>
      <c r="B85" s="79" t="s">
        <v>162</v>
      </c>
      <c r="C85" s="172" t="s">
        <v>195</v>
      </c>
      <c r="D85" s="81" t="s">
        <v>40</v>
      </c>
      <c r="E85" s="82"/>
      <c r="F85" s="83"/>
      <c r="G85" s="84">
        <f t="shared" si="57"/>
        <v>0</v>
      </c>
      <c r="H85" s="82"/>
      <c r="I85" s="83"/>
      <c r="J85" s="84">
        <f t="shared" si="58"/>
        <v>0</v>
      </c>
      <c r="K85" s="174">
        <v>24</v>
      </c>
      <c r="L85" s="175">
        <v>100</v>
      </c>
      <c r="M85" s="84">
        <f t="shared" si="59"/>
        <v>2400</v>
      </c>
      <c r="N85" s="174">
        <v>24</v>
      </c>
      <c r="O85" s="175">
        <v>100</v>
      </c>
      <c r="P85" s="84">
        <f t="shared" si="60"/>
        <v>2400</v>
      </c>
      <c r="Q85" s="84">
        <f t="shared" si="61"/>
        <v>2400</v>
      </c>
      <c r="R85" s="84">
        <f t="shared" si="62"/>
        <v>2400</v>
      </c>
      <c r="S85" s="84">
        <f t="shared" si="63"/>
        <v>0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15">
      <c r="A86" s="78" t="s">
        <v>37</v>
      </c>
      <c r="B86" s="79" t="s">
        <v>163</v>
      </c>
      <c r="C86" s="172" t="s">
        <v>195</v>
      </c>
      <c r="D86" s="81" t="s">
        <v>40</v>
      </c>
      <c r="E86" s="82"/>
      <c r="F86" s="83"/>
      <c r="G86" s="84">
        <f t="shared" si="57"/>
        <v>0</v>
      </c>
      <c r="H86" s="82"/>
      <c r="I86" s="83"/>
      <c r="J86" s="84">
        <f t="shared" si="58"/>
        <v>0</v>
      </c>
      <c r="K86" s="174">
        <v>24</v>
      </c>
      <c r="L86" s="175">
        <v>100</v>
      </c>
      <c r="M86" s="84">
        <f t="shared" si="59"/>
        <v>2400</v>
      </c>
      <c r="N86" s="174">
        <v>24</v>
      </c>
      <c r="O86" s="175">
        <v>100</v>
      </c>
      <c r="P86" s="84">
        <f t="shared" si="60"/>
        <v>2400</v>
      </c>
      <c r="Q86" s="84">
        <f t="shared" si="61"/>
        <v>2400</v>
      </c>
      <c r="R86" s="84">
        <f t="shared" si="62"/>
        <v>2400</v>
      </c>
      <c r="S86" s="84">
        <f t="shared" si="63"/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15">
      <c r="A87" s="78" t="s">
        <v>37</v>
      </c>
      <c r="B87" s="79" t="s">
        <v>164</v>
      </c>
      <c r="C87" s="172" t="s">
        <v>196</v>
      </c>
      <c r="D87" s="81" t="s">
        <v>40</v>
      </c>
      <c r="E87" s="82"/>
      <c r="F87" s="83"/>
      <c r="G87" s="84">
        <f t="shared" si="57"/>
        <v>0</v>
      </c>
      <c r="H87" s="82"/>
      <c r="I87" s="83"/>
      <c r="J87" s="84">
        <f t="shared" si="58"/>
        <v>0</v>
      </c>
      <c r="K87" s="174">
        <v>24</v>
      </c>
      <c r="L87" s="175">
        <v>200</v>
      </c>
      <c r="M87" s="84">
        <f t="shared" si="59"/>
        <v>4800</v>
      </c>
      <c r="N87" s="174">
        <v>24</v>
      </c>
      <c r="O87" s="175">
        <v>200</v>
      </c>
      <c r="P87" s="84">
        <f t="shared" si="60"/>
        <v>4800</v>
      </c>
      <c r="Q87" s="84">
        <f t="shared" si="61"/>
        <v>4800</v>
      </c>
      <c r="R87" s="84">
        <f t="shared" si="62"/>
        <v>4800</v>
      </c>
      <c r="S87" s="84">
        <f t="shared" si="63"/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15">
      <c r="A88" s="78" t="s">
        <v>37</v>
      </c>
      <c r="B88" s="79" t="s">
        <v>165</v>
      </c>
      <c r="C88" s="172" t="s">
        <v>197</v>
      </c>
      <c r="D88" s="81" t="s">
        <v>40</v>
      </c>
      <c r="E88" s="82"/>
      <c r="F88" s="83"/>
      <c r="G88" s="84">
        <f t="shared" si="57"/>
        <v>0</v>
      </c>
      <c r="H88" s="82"/>
      <c r="I88" s="83"/>
      <c r="J88" s="84">
        <f t="shared" si="58"/>
        <v>0</v>
      </c>
      <c r="K88" s="174">
        <v>24</v>
      </c>
      <c r="L88" s="175">
        <v>50</v>
      </c>
      <c r="M88" s="84">
        <f t="shared" si="59"/>
        <v>1200</v>
      </c>
      <c r="N88" s="174">
        <v>24</v>
      </c>
      <c r="O88" s="175">
        <v>50</v>
      </c>
      <c r="P88" s="84">
        <f t="shared" si="60"/>
        <v>1200</v>
      </c>
      <c r="Q88" s="84">
        <f t="shared" si="61"/>
        <v>1200</v>
      </c>
      <c r="R88" s="84">
        <f t="shared" si="62"/>
        <v>1200</v>
      </c>
      <c r="S88" s="84">
        <f t="shared" si="63"/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15">
      <c r="A89" s="78" t="s">
        <v>37</v>
      </c>
      <c r="B89" s="79" t="s">
        <v>166</v>
      </c>
      <c r="C89" s="172" t="s">
        <v>197</v>
      </c>
      <c r="D89" s="81" t="s">
        <v>40</v>
      </c>
      <c r="E89" s="82"/>
      <c r="F89" s="83"/>
      <c r="G89" s="84">
        <f t="shared" si="57"/>
        <v>0</v>
      </c>
      <c r="H89" s="82"/>
      <c r="I89" s="83"/>
      <c r="J89" s="84">
        <f t="shared" si="58"/>
        <v>0</v>
      </c>
      <c r="K89" s="174">
        <v>24</v>
      </c>
      <c r="L89" s="175">
        <v>50</v>
      </c>
      <c r="M89" s="84">
        <f t="shared" si="59"/>
        <v>1200</v>
      </c>
      <c r="N89" s="174">
        <v>24</v>
      </c>
      <c r="O89" s="175">
        <v>50</v>
      </c>
      <c r="P89" s="84">
        <f t="shared" si="60"/>
        <v>1200</v>
      </c>
      <c r="Q89" s="84">
        <f t="shared" si="61"/>
        <v>1200</v>
      </c>
      <c r="R89" s="84">
        <f t="shared" si="62"/>
        <v>1200</v>
      </c>
      <c r="S89" s="84">
        <f t="shared" si="63"/>
        <v>0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15">
      <c r="A90" s="78" t="s">
        <v>37</v>
      </c>
      <c r="B90" s="79" t="s">
        <v>167</v>
      </c>
      <c r="C90" s="172" t="s">
        <v>198</v>
      </c>
      <c r="D90" s="81" t="s">
        <v>40</v>
      </c>
      <c r="E90" s="82"/>
      <c r="F90" s="83"/>
      <c r="G90" s="84">
        <f t="shared" si="57"/>
        <v>0</v>
      </c>
      <c r="H90" s="82"/>
      <c r="I90" s="83"/>
      <c r="J90" s="84">
        <f t="shared" si="58"/>
        <v>0</v>
      </c>
      <c r="K90" s="174">
        <v>24</v>
      </c>
      <c r="L90" s="175">
        <v>50</v>
      </c>
      <c r="M90" s="84">
        <f t="shared" si="59"/>
        <v>1200</v>
      </c>
      <c r="N90" s="174">
        <v>24</v>
      </c>
      <c r="O90" s="175">
        <v>50</v>
      </c>
      <c r="P90" s="84">
        <f t="shared" si="60"/>
        <v>1200</v>
      </c>
      <c r="Q90" s="84">
        <f t="shared" si="61"/>
        <v>1200</v>
      </c>
      <c r="R90" s="84">
        <f t="shared" si="62"/>
        <v>1200</v>
      </c>
      <c r="S90" s="84">
        <f t="shared" si="63"/>
        <v>0</v>
      </c>
      <c r="T90" s="8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15">
      <c r="A91" s="78" t="s">
        <v>37</v>
      </c>
      <c r="B91" s="79" t="s">
        <v>168</v>
      </c>
      <c r="C91" s="172" t="s">
        <v>198</v>
      </c>
      <c r="D91" s="81" t="s">
        <v>40</v>
      </c>
      <c r="E91" s="82"/>
      <c r="F91" s="83"/>
      <c r="G91" s="84">
        <f t="shared" si="57"/>
        <v>0</v>
      </c>
      <c r="H91" s="82"/>
      <c r="I91" s="83"/>
      <c r="J91" s="84">
        <f t="shared" si="58"/>
        <v>0</v>
      </c>
      <c r="K91" s="174">
        <v>24</v>
      </c>
      <c r="L91" s="175">
        <v>50</v>
      </c>
      <c r="M91" s="84">
        <f t="shared" si="59"/>
        <v>1200</v>
      </c>
      <c r="N91" s="174">
        <v>24</v>
      </c>
      <c r="O91" s="175">
        <v>50</v>
      </c>
      <c r="P91" s="84">
        <f t="shared" si="60"/>
        <v>1200</v>
      </c>
      <c r="Q91" s="84">
        <f t="shared" si="61"/>
        <v>1200</v>
      </c>
      <c r="R91" s="84">
        <f t="shared" si="62"/>
        <v>1200</v>
      </c>
      <c r="S91" s="84">
        <f t="shared" si="63"/>
        <v>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15">
      <c r="A92" s="78" t="s">
        <v>37</v>
      </c>
      <c r="B92" s="79" t="s">
        <v>169</v>
      </c>
      <c r="C92" s="172" t="s">
        <v>198</v>
      </c>
      <c r="D92" s="81" t="s">
        <v>40</v>
      </c>
      <c r="E92" s="82"/>
      <c r="F92" s="83"/>
      <c r="G92" s="84">
        <f t="shared" si="57"/>
        <v>0</v>
      </c>
      <c r="H92" s="82"/>
      <c r="I92" s="83"/>
      <c r="J92" s="84">
        <f t="shared" si="58"/>
        <v>0</v>
      </c>
      <c r="K92" s="174">
        <v>24</v>
      </c>
      <c r="L92" s="175">
        <v>50</v>
      </c>
      <c r="M92" s="84">
        <f t="shared" si="59"/>
        <v>1200</v>
      </c>
      <c r="N92" s="174">
        <v>24</v>
      </c>
      <c r="O92" s="175">
        <v>50</v>
      </c>
      <c r="P92" s="84">
        <f t="shared" si="60"/>
        <v>1200</v>
      </c>
      <c r="Q92" s="84">
        <f t="shared" si="61"/>
        <v>1200</v>
      </c>
      <c r="R92" s="84">
        <f t="shared" si="62"/>
        <v>1200</v>
      </c>
      <c r="S92" s="84">
        <f t="shared" si="63"/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15">
      <c r="A93" s="78" t="s">
        <v>37</v>
      </c>
      <c r="B93" s="79" t="s">
        <v>170</v>
      </c>
      <c r="C93" s="172" t="s">
        <v>199</v>
      </c>
      <c r="D93" s="81" t="s">
        <v>40</v>
      </c>
      <c r="E93" s="82"/>
      <c r="F93" s="83"/>
      <c r="G93" s="84">
        <f t="shared" si="57"/>
        <v>0</v>
      </c>
      <c r="H93" s="82"/>
      <c r="I93" s="83"/>
      <c r="J93" s="84">
        <f t="shared" si="58"/>
        <v>0</v>
      </c>
      <c r="K93" s="174">
        <v>24</v>
      </c>
      <c r="L93" s="175">
        <v>100</v>
      </c>
      <c r="M93" s="84">
        <f t="shared" si="59"/>
        <v>2400</v>
      </c>
      <c r="N93" s="174">
        <v>24</v>
      </c>
      <c r="O93" s="175">
        <v>100</v>
      </c>
      <c r="P93" s="84">
        <f t="shared" si="60"/>
        <v>2400</v>
      </c>
      <c r="Q93" s="84">
        <f t="shared" si="61"/>
        <v>2400</v>
      </c>
      <c r="R93" s="84">
        <f t="shared" si="62"/>
        <v>2400</v>
      </c>
      <c r="S93" s="84">
        <f t="shared" si="63"/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15">
      <c r="A94" s="78" t="s">
        <v>37</v>
      </c>
      <c r="B94" s="79" t="s">
        <v>171</v>
      </c>
      <c r="C94" s="172" t="s">
        <v>200</v>
      </c>
      <c r="D94" s="81" t="s">
        <v>40</v>
      </c>
      <c r="E94" s="82"/>
      <c r="F94" s="83"/>
      <c r="G94" s="84">
        <f t="shared" si="57"/>
        <v>0</v>
      </c>
      <c r="H94" s="82"/>
      <c r="I94" s="83"/>
      <c r="J94" s="84">
        <f t="shared" si="58"/>
        <v>0</v>
      </c>
      <c r="K94" s="174">
        <v>24</v>
      </c>
      <c r="L94" s="175">
        <v>60</v>
      </c>
      <c r="M94" s="84">
        <f t="shared" si="59"/>
        <v>1440</v>
      </c>
      <c r="N94" s="174">
        <v>24</v>
      </c>
      <c r="O94" s="175">
        <v>60</v>
      </c>
      <c r="P94" s="84">
        <f t="shared" si="60"/>
        <v>1440</v>
      </c>
      <c r="Q94" s="84">
        <f t="shared" si="61"/>
        <v>1440</v>
      </c>
      <c r="R94" s="84">
        <f t="shared" si="62"/>
        <v>1440</v>
      </c>
      <c r="S94" s="84">
        <f t="shared" si="63"/>
        <v>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x14ac:dyDescent="0.15">
      <c r="A95" s="78"/>
      <c r="B95" s="79" t="s">
        <v>172</v>
      </c>
      <c r="C95" s="172" t="s">
        <v>200</v>
      </c>
      <c r="D95" s="81" t="s">
        <v>40</v>
      </c>
      <c r="E95" s="82"/>
      <c r="F95" s="83"/>
      <c r="G95" s="84">
        <f t="shared" ref="G95:G97" si="64">E95*F95</f>
        <v>0</v>
      </c>
      <c r="H95" s="82"/>
      <c r="I95" s="83"/>
      <c r="J95" s="84">
        <f t="shared" ref="J95:J97" si="65">H95*I95</f>
        <v>0</v>
      </c>
      <c r="K95" s="174">
        <v>24</v>
      </c>
      <c r="L95" s="175">
        <v>60</v>
      </c>
      <c r="M95" s="84">
        <f t="shared" ref="M95:M97" si="66">K95*L95</f>
        <v>1440</v>
      </c>
      <c r="N95" s="174">
        <v>24</v>
      </c>
      <c r="O95" s="175">
        <v>60</v>
      </c>
      <c r="P95" s="84">
        <f t="shared" ref="P95:P97" si="67">N95*O95</f>
        <v>1440</v>
      </c>
      <c r="Q95" s="84">
        <f t="shared" ref="Q95:Q97" si="68">G95+M95</f>
        <v>1440</v>
      </c>
      <c r="R95" s="84">
        <f t="shared" ref="R95:R97" si="69">J95+P95</f>
        <v>1440</v>
      </c>
      <c r="S95" s="84">
        <f t="shared" ref="S95:S97" si="70">Q95-R95</f>
        <v>0</v>
      </c>
      <c r="T95" s="8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x14ac:dyDescent="0.15">
      <c r="A96" s="78"/>
      <c r="B96" s="79" t="s">
        <v>173</v>
      </c>
      <c r="C96" s="172" t="s">
        <v>201</v>
      </c>
      <c r="D96" s="81" t="s">
        <v>40</v>
      </c>
      <c r="E96" s="82"/>
      <c r="F96" s="83"/>
      <c r="G96" s="84">
        <f t="shared" si="64"/>
        <v>0</v>
      </c>
      <c r="H96" s="82"/>
      <c r="I96" s="83"/>
      <c r="J96" s="84">
        <f t="shared" si="65"/>
        <v>0</v>
      </c>
      <c r="K96" s="174">
        <v>24</v>
      </c>
      <c r="L96" s="175">
        <v>1000</v>
      </c>
      <c r="M96" s="84">
        <f t="shared" si="66"/>
        <v>24000</v>
      </c>
      <c r="N96" s="174">
        <v>24</v>
      </c>
      <c r="O96" s="175">
        <v>1000</v>
      </c>
      <c r="P96" s="84">
        <f t="shared" si="67"/>
        <v>24000</v>
      </c>
      <c r="Q96" s="84">
        <f t="shared" si="68"/>
        <v>24000</v>
      </c>
      <c r="R96" s="84">
        <f t="shared" si="69"/>
        <v>24000</v>
      </c>
      <c r="S96" s="84">
        <f t="shared" si="70"/>
        <v>0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thickBot="1" x14ac:dyDescent="0.2">
      <c r="A97" s="78"/>
      <c r="B97" s="79" t="s">
        <v>203</v>
      </c>
      <c r="C97" s="172" t="s">
        <v>202</v>
      </c>
      <c r="D97" s="81" t="s">
        <v>40</v>
      </c>
      <c r="E97" s="82"/>
      <c r="F97" s="83"/>
      <c r="G97" s="84">
        <f t="shared" si="64"/>
        <v>0</v>
      </c>
      <c r="H97" s="82"/>
      <c r="I97" s="83"/>
      <c r="J97" s="84">
        <f t="shared" si="65"/>
        <v>0</v>
      </c>
      <c r="K97" s="174">
        <v>24</v>
      </c>
      <c r="L97" s="175">
        <v>1000</v>
      </c>
      <c r="M97" s="84">
        <f t="shared" si="66"/>
        <v>24000</v>
      </c>
      <c r="N97" s="174">
        <v>24</v>
      </c>
      <c r="O97" s="175">
        <v>1000</v>
      </c>
      <c r="P97" s="84">
        <f t="shared" si="67"/>
        <v>24000</v>
      </c>
      <c r="Q97" s="84">
        <f t="shared" si="68"/>
        <v>24000</v>
      </c>
      <c r="R97" s="84">
        <f t="shared" si="69"/>
        <v>24000</v>
      </c>
      <c r="S97" s="84">
        <f t="shared" si="70"/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thickBot="1" x14ac:dyDescent="0.2">
      <c r="A98" s="203" t="s">
        <v>84</v>
      </c>
      <c r="B98" s="204"/>
      <c r="C98" s="205"/>
      <c r="D98" s="99"/>
      <c r="E98" s="100"/>
      <c r="F98" s="101"/>
      <c r="G98" s="102">
        <f>SUM(G57:G97)</f>
        <v>0</v>
      </c>
      <c r="H98" s="100"/>
      <c r="I98" s="101"/>
      <c r="J98" s="102">
        <f>SUM(J57:J97)</f>
        <v>0</v>
      </c>
      <c r="K98" s="100"/>
      <c r="L98" s="101"/>
      <c r="M98" s="102">
        <f>SUM(M57:M97)</f>
        <v>607200</v>
      </c>
      <c r="N98" s="100"/>
      <c r="O98" s="101"/>
      <c r="P98" s="102">
        <f>SUM(P57:P97)</f>
        <v>607200</v>
      </c>
      <c r="Q98" s="102">
        <f>SUM(Q57:Q97)</f>
        <v>607200</v>
      </c>
      <c r="R98" s="102">
        <f>SUM(R57:R97)</f>
        <v>607200</v>
      </c>
      <c r="S98" s="102">
        <f>SUM(S57:S97)</f>
        <v>0</v>
      </c>
      <c r="T98" s="103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30" customHeight="1" thickBot="1" x14ac:dyDescent="0.2">
      <c r="A99" s="71" t="s">
        <v>26</v>
      </c>
      <c r="B99" s="72" t="s">
        <v>85</v>
      </c>
      <c r="C99" s="173" t="s">
        <v>86</v>
      </c>
      <c r="D99" s="73"/>
      <c r="E99" s="74"/>
      <c r="F99" s="75"/>
      <c r="G99" s="104"/>
      <c r="H99" s="74"/>
      <c r="I99" s="75"/>
      <c r="J99" s="104"/>
      <c r="K99" s="74"/>
      <c r="L99" s="75"/>
      <c r="M99" s="104"/>
      <c r="N99" s="74"/>
      <c r="O99" s="75"/>
      <c r="P99" s="104"/>
      <c r="Q99" s="104"/>
      <c r="R99" s="104"/>
      <c r="S99" s="104"/>
      <c r="T99" s="77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</row>
    <row r="100" spans="1:38" ht="30" customHeight="1" x14ac:dyDescent="0.15">
      <c r="A100" s="78" t="s">
        <v>37</v>
      </c>
      <c r="B100" s="105" t="s">
        <v>87</v>
      </c>
      <c r="C100" s="112" t="s">
        <v>88</v>
      </c>
      <c r="D100" s="81" t="s">
        <v>89</v>
      </c>
      <c r="E100" s="82"/>
      <c r="F100" s="83"/>
      <c r="G100" s="84">
        <f t="shared" ref="G100:G102" si="71">E100*F100</f>
        <v>0</v>
      </c>
      <c r="H100" s="82"/>
      <c r="I100" s="83"/>
      <c r="J100" s="84">
        <f t="shared" ref="J100:J102" si="72">H100*I100</f>
        <v>0</v>
      </c>
      <c r="K100" s="82"/>
      <c r="L100" s="83"/>
      <c r="M100" s="84">
        <f t="shared" ref="M100:M102" si="73">K100*L100</f>
        <v>0</v>
      </c>
      <c r="N100" s="82"/>
      <c r="O100" s="83"/>
      <c r="P100" s="84">
        <f t="shared" ref="P100:P102" si="74">N100*O100</f>
        <v>0</v>
      </c>
      <c r="Q100" s="84">
        <f t="shared" ref="Q100:Q102" si="75">G100+M100</f>
        <v>0</v>
      </c>
      <c r="R100" s="84">
        <f t="shared" ref="R100:R102" si="76">J100+P100</f>
        <v>0</v>
      </c>
      <c r="S100" s="84">
        <f t="shared" ref="S100:S102" si="77">Q100-R100</f>
        <v>0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x14ac:dyDescent="0.15">
      <c r="A101" s="86" t="s">
        <v>37</v>
      </c>
      <c r="B101" s="87" t="s">
        <v>90</v>
      </c>
      <c r="C101" s="112" t="s">
        <v>88</v>
      </c>
      <c r="D101" s="81" t="s">
        <v>89</v>
      </c>
      <c r="E101" s="82"/>
      <c r="F101" s="83"/>
      <c r="G101" s="84">
        <f t="shared" si="71"/>
        <v>0</v>
      </c>
      <c r="H101" s="82"/>
      <c r="I101" s="83"/>
      <c r="J101" s="84">
        <f t="shared" si="72"/>
        <v>0</v>
      </c>
      <c r="K101" s="82"/>
      <c r="L101" s="83"/>
      <c r="M101" s="84">
        <f t="shared" si="73"/>
        <v>0</v>
      </c>
      <c r="N101" s="82"/>
      <c r="O101" s="83"/>
      <c r="P101" s="84">
        <f t="shared" si="74"/>
        <v>0</v>
      </c>
      <c r="Q101" s="84">
        <f t="shared" si="75"/>
        <v>0</v>
      </c>
      <c r="R101" s="84">
        <f t="shared" si="76"/>
        <v>0</v>
      </c>
      <c r="S101" s="84">
        <f t="shared" si="77"/>
        <v>0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 x14ac:dyDescent="0.15">
      <c r="A102" s="88" t="s">
        <v>37</v>
      </c>
      <c r="B102" s="89" t="s">
        <v>91</v>
      </c>
      <c r="C102" s="113" t="s">
        <v>88</v>
      </c>
      <c r="D102" s="91" t="s">
        <v>89</v>
      </c>
      <c r="E102" s="92"/>
      <c r="F102" s="93"/>
      <c r="G102" s="94">
        <f t="shared" si="71"/>
        <v>0</v>
      </c>
      <c r="H102" s="92"/>
      <c r="I102" s="93"/>
      <c r="J102" s="94">
        <f t="shared" si="72"/>
        <v>0</v>
      </c>
      <c r="K102" s="92"/>
      <c r="L102" s="93"/>
      <c r="M102" s="94">
        <f t="shared" si="73"/>
        <v>0</v>
      </c>
      <c r="N102" s="92"/>
      <c r="O102" s="93"/>
      <c r="P102" s="94">
        <f t="shared" si="74"/>
        <v>0</v>
      </c>
      <c r="Q102" s="84">
        <f t="shared" si="75"/>
        <v>0</v>
      </c>
      <c r="R102" s="84">
        <f t="shared" si="76"/>
        <v>0</v>
      </c>
      <c r="S102" s="84">
        <f t="shared" si="77"/>
        <v>0</v>
      </c>
      <c r="T102" s="9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x14ac:dyDescent="0.15">
      <c r="A103" s="96" t="s">
        <v>92</v>
      </c>
      <c r="B103" s="97"/>
      <c r="C103" s="98"/>
      <c r="D103" s="99"/>
      <c r="E103" s="100"/>
      <c r="F103" s="101"/>
      <c r="G103" s="102">
        <f>SUM(G100:G102)</f>
        <v>0</v>
      </c>
      <c r="H103" s="100"/>
      <c r="I103" s="101"/>
      <c r="J103" s="102">
        <f>SUM(J100:J102)</f>
        <v>0</v>
      </c>
      <c r="K103" s="100"/>
      <c r="L103" s="101"/>
      <c r="M103" s="102">
        <f>SUM(M100:M102)</f>
        <v>0</v>
      </c>
      <c r="N103" s="100"/>
      <c r="O103" s="101"/>
      <c r="P103" s="102">
        <f t="shared" ref="P103:S103" si="78">SUM(P100:P102)</f>
        <v>0</v>
      </c>
      <c r="Q103" s="102">
        <f t="shared" si="78"/>
        <v>0</v>
      </c>
      <c r="R103" s="102">
        <f t="shared" si="78"/>
        <v>0</v>
      </c>
      <c r="S103" s="102">
        <f t="shared" si="78"/>
        <v>0</v>
      </c>
      <c r="T103" s="103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42" customHeight="1" x14ac:dyDescent="0.15">
      <c r="A104" s="71" t="s">
        <v>26</v>
      </c>
      <c r="B104" s="72" t="s">
        <v>93</v>
      </c>
      <c r="C104" s="108" t="s">
        <v>94</v>
      </c>
      <c r="D104" s="73"/>
      <c r="E104" s="74"/>
      <c r="F104" s="75"/>
      <c r="G104" s="104"/>
      <c r="H104" s="74"/>
      <c r="I104" s="75"/>
      <c r="J104" s="104"/>
      <c r="K104" s="74"/>
      <c r="L104" s="75"/>
      <c r="M104" s="104"/>
      <c r="N104" s="74"/>
      <c r="O104" s="75"/>
      <c r="P104" s="104"/>
      <c r="Q104" s="104"/>
      <c r="R104" s="104"/>
      <c r="S104" s="104"/>
      <c r="T104" s="77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</row>
    <row r="105" spans="1:38" ht="30" customHeight="1" x14ac:dyDescent="0.15">
      <c r="A105" s="78" t="s">
        <v>37</v>
      </c>
      <c r="B105" s="105" t="s">
        <v>95</v>
      </c>
      <c r="C105" s="112" t="s">
        <v>96</v>
      </c>
      <c r="D105" s="81" t="s">
        <v>40</v>
      </c>
      <c r="E105" s="82"/>
      <c r="F105" s="83"/>
      <c r="G105" s="84">
        <f t="shared" ref="G105:G107" si="79">E105*F105</f>
        <v>0</v>
      </c>
      <c r="H105" s="82"/>
      <c r="I105" s="83"/>
      <c r="J105" s="84">
        <f t="shared" ref="J105:J107" si="80">H105*I105</f>
        <v>0</v>
      </c>
      <c r="K105" s="82"/>
      <c r="L105" s="83"/>
      <c r="M105" s="84">
        <f t="shared" ref="M105:M107" si="81">K105*L105</f>
        <v>0</v>
      </c>
      <c r="N105" s="82"/>
      <c r="O105" s="83"/>
      <c r="P105" s="84">
        <f t="shared" ref="P105:P107" si="82">N105*O105</f>
        <v>0</v>
      </c>
      <c r="Q105" s="84">
        <f t="shared" ref="Q105:Q107" si="83">G105+M105</f>
        <v>0</v>
      </c>
      <c r="R105" s="84">
        <f t="shared" ref="R105:R107" si="84">J105+P105</f>
        <v>0</v>
      </c>
      <c r="S105" s="84">
        <f t="shared" ref="S105:S107" si="85">Q105-R105</f>
        <v>0</v>
      </c>
      <c r="T105" s="8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30" customHeight="1" x14ac:dyDescent="0.15">
      <c r="A106" s="86" t="s">
        <v>37</v>
      </c>
      <c r="B106" s="87" t="s">
        <v>97</v>
      </c>
      <c r="C106" s="112" t="s">
        <v>98</v>
      </c>
      <c r="D106" s="81" t="s">
        <v>40</v>
      </c>
      <c r="E106" s="82"/>
      <c r="F106" s="83"/>
      <c r="G106" s="84">
        <f t="shared" si="79"/>
        <v>0</v>
      </c>
      <c r="H106" s="82"/>
      <c r="I106" s="83"/>
      <c r="J106" s="84">
        <f t="shared" si="80"/>
        <v>0</v>
      </c>
      <c r="K106" s="82">
        <v>3</v>
      </c>
      <c r="L106" s="83">
        <v>189</v>
      </c>
      <c r="M106" s="84">
        <f t="shared" si="81"/>
        <v>567</v>
      </c>
      <c r="N106" s="82">
        <v>3</v>
      </c>
      <c r="O106" s="83">
        <v>189</v>
      </c>
      <c r="P106" s="84">
        <f t="shared" si="82"/>
        <v>567</v>
      </c>
      <c r="Q106" s="84">
        <f t="shared" si="83"/>
        <v>567</v>
      </c>
      <c r="R106" s="84">
        <f t="shared" si="84"/>
        <v>567</v>
      </c>
      <c r="S106" s="84">
        <f t="shared" si="85"/>
        <v>0</v>
      </c>
      <c r="T106" s="8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30" customHeight="1" x14ac:dyDescent="0.15">
      <c r="A107" s="88" t="s">
        <v>37</v>
      </c>
      <c r="B107" s="89" t="s">
        <v>99</v>
      </c>
      <c r="C107" s="113" t="s">
        <v>100</v>
      </c>
      <c r="D107" s="91" t="s">
        <v>40</v>
      </c>
      <c r="E107" s="92"/>
      <c r="F107" s="93"/>
      <c r="G107" s="94">
        <f t="shared" si="79"/>
        <v>0</v>
      </c>
      <c r="H107" s="92"/>
      <c r="I107" s="93"/>
      <c r="J107" s="94">
        <f t="shared" si="80"/>
        <v>0</v>
      </c>
      <c r="K107" s="92"/>
      <c r="L107" s="93"/>
      <c r="M107" s="94">
        <f t="shared" si="81"/>
        <v>0</v>
      </c>
      <c r="N107" s="92"/>
      <c r="O107" s="93"/>
      <c r="P107" s="94">
        <f t="shared" si="82"/>
        <v>0</v>
      </c>
      <c r="Q107" s="84">
        <f t="shared" si="83"/>
        <v>0</v>
      </c>
      <c r="R107" s="84">
        <f t="shared" si="84"/>
        <v>0</v>
      </c>
      <c r="S107" s="84">
        <f t="shared" si="85"/>
        <v>0</v>
      </c>
      <c r="T107" s="9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 x14ac:dyDescent="0.15">
      <c r="A108" s="96" t="s">
        <v>101</v>
      </c>
      <c r="B108" s="97"/>
      <c r="C108" s="98"/>
      <c r="D108" s="99"/>
      <c r="E108" s="100"/>
      <c r="F108" s="101"/>
      <c r="G108" s="102">
        <f>SUM(G105:G107)</f>
        <v>0</v>
      </c>
      <c r="H108" s="100"/>
      <c r="I108" s="101"/>
      <c r="J108" s="102">
        <f>SUM(J105:J107)</f>
        <v>0</v>
      </c>
      <c r="K108" s="100"/>
      <c r="L108" s="101"/>
      <c r="M108" s="102">
        <f>SUM(M105:M107)</f>
        <v>567</v>
      </c>
      <c r="N108" s="100"/>
      <c r="O108" s="101"/>
      <c r="P108" s="102">
        <f t="shared" ref="P108:S108" si="86">SUM(P105:P107)</f>
        <v>567</v>
      </c>
      <c r="Q108" s="102">
        <f t="shared" si="86"/>
        <v>567</v>
      </c>
      <c r="R108" s="102">
        <f t="shared" si="86"/>
        <v>567</v>
      </c>
      <c r="S108" s="102">
        <f t="shared" si="86"/>
        <v>0</v>
      </c>
      <c r="T108" s="103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30" customHeight="1" x14ac:dyDescent="0.15">
      <c r="A109" s="71" t="s">
        <v>26</v>
      </c>
      <c r="B109" s="72" t="s">
        <v>102</v>
      </c>
      <c r="C109" s="108" t="s">
        <v>103</v>
      </c>
      <c r="D109" s="73"/>
      <c r="E109" s="74"/>
      <c r="F109" s="75"/>
      <c r="G109" s="104"/>
      <c r="H109" s="74"/>
      <c r="I109" s="75"/>
      <c r="J109" s="104"/>
      <c r="K109" s="74"/>
      <c r="L109" s="75"/>
      <c r="M109" s="104"/>
      <c r="N109" s="74"/>
      <c r="O109" s="75"/>
      <c r="P109" s="104"/>
      <c r="Q109" s="104"/>
      <c r="R109" s="104"/>
      <c r="S109" s="104"/>
      <c r="T109" s="77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</row>
    <row r="110" spans="1:38" ht="30" customHeight="1" x14ac:dyDescent="0.15">
      <c r="A110" s="78" t="s">
        <v>37</v>
      </c>
      <c r="B110" s="105" t="s">
        <v>104</v>
      </c>
      <c r="C110" s="107" t="s">
        <v>105</v>
      </c>
      <c r="D110" s="81"/>
      <c r="E110" s="82"/>
      <c r="F110" s="83"/>
      <c r="G110" s="84">
        <f t="shared" ref="G110:G112" si="87">E110*F110</f>
        <v>0</v>
      </c>
      <c r="H110" s="82"/>
      <c r="I110" s="83"/>
      <c r="J110" s="84">
        <f t="shared" ref="J110:J112" si="88">H110*I110</f>
        <v>0</v>
      </c>
      <c r="K110" s="82"/>
      <c r="L110" s="83"/>
      <c r="M110" s="84">
        <f t="shared" ref="M110:M112" si="89">K110*L110</f>
        <v>0</v>
      </c>
      <c r="N110" s="82"/>
      <c r="O110" s="83"/>
      <c r="P110" s="84">
        <f t="shared" ref="P110:P112" si="90">N110*O110</f>
        <v>0</v>
      </c>
      <c r="Q110" s="84">
        <f t="shared" ref="Q110:Q112" si="91">G110+M110</f>
        <v>0</v>
      </c>
      <c r="R110" s="84">
        <f t="shared" ref="R110:R112" si="92">J110+P110</f>
        <v>0</v>
      </c>
      <c r="S110" s="84">
        <f t="shared" ref="S110:S112" si="93">Q110-R110</f>
        <v>0</v>
      </c>
      <c r="T110" s="85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30" customHeight="1" x14ac:dyDescent="0.15">
      <c r="A111" s="78" t="s">
        <v>37</v>
      </c>
      <c r="B111" s="79" t="s">
        <v>106</v>
      </c>
      <c r="C111" s="107" t="s">
        <v>107</v>
      </c>
      <c r="D111" s="81"/>
      <c r="E111" s="82"/>
      <c r="F111" s="83"/>
      <c r="G111" s="84">
        <f t="shared" si="87"/>
        <v>0</v>
      </c>
      <c r="H111" s="82"/>
      <c r="I111" s="83"/>
      <c r="J111" s="84">
        <f t="shared" si="88"/>
        <v>0</v>
      </c>
      <c r="K111" s="82">
        <v>3</v>
      </c>
      <c r="L111" s="83">
        <v>99</v>
      </c>
      <c r="M111" s="84">
        <f t="shared" si="89"/>
        <v>297</v>
      </c>
      <c r="N111" s="82">
        <v>3</v>
      </c>
      <c r="O111" s="83">
        <v>99</v>
      </c>
      <c r="P111" s="84">
        <f t="shared" si="90"/>
        <v>297</v>
      </c>
      <c r="Q111" s="84">
        <f t="shared" si="91"/>
        <v>297</v>
      </c>
      <c r="R111" s="84">
        <f t="shared" si="92"/>
        <v>297</v>
      </c>
      <c r="S111" s="84">
        <f t="shared" si="93"/>
        <v>0</v>
      </c>
      <c r="T111" s="85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30" customHeight="1" x14ac:dyDescent="0.15">
      <c r="A112" s="86" t="s">
        <v>37</v>
      </c>
      <c r="B112" s="87" t="s">
        <v>108</v>
      </c>
      <c r="C112" s="107" t="s">
        <v>109</v>
      </c>
      <c r="D112" s="81"/>
      <c r="E112" s="82"/>
      <c r="F112" s="83"/>
      <c r="G112" s="84">
        <f t="shared" si="87"/>
        <v>0</v>
      </c>
      <c r="H112" s="82"/>
      <c r="I112" s="83"/>
      <c r="J112" s="84">
        <f t="shared" si="88"/>
        <v>0</v>
      </c>
      <c r="K112" s="82"/>
      <c r="L112" s="83"/>
      <c r="M112" s="84">
        <f t="shared" si="89"/>
        <v>0</v>
      </c>
      <c r="N112" s="82"/>
      <c r="O112" s="83"/>
      <c r="P112" s="84">
        <f t="shared" si="90"/>
        <v>0</v>
      </c>
      <c r="Q112" s="84">
        <f t="shared" si="91"/>
        <v>0</v>
      </c>
      <c r="R112" s="84">
        <f t="shared" si="92"/>
        <v>0</v>
      </c>
      <c r="S112" s="84">
        <f t="shared" si="93"/>
        <v>0</v>
      </c>
      <c r="T112" s="85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30" customHeight="1" x14ac:dyDescent="0.15">
      <c r="A113" s="111" t="s">
        <v>110</v>
      </c>
      <c r="B113" s="114"/>
      <c r="C113" s="98"/>
      <c r="D113" s="99"/>
      <c r="E113" s="100"/>
      <c r="F113" s="101"/>
      <c r="G113" s="102">
        <f>SUM(G110:G112)</f>
        <v>0</v>
      </c>
      <c r="H113" s="100"/>
      <c r="I113" s="101"/>
      <c r="J113" s="102">
        <f>SUM(J110:J112)</f>
        <v>0</v>
      </c>
      <c r="K113" s="100"/>
      <c r="L113" s="101"/>
      <c r="M113" s="102">
        <f>SUM(M110:M112)</f>
        <v>297</v>
      </c>
      <c r="N113" s="100"/>
      <c r="O113" s="101"/>
      <c r="P113" s="102">
        <f t="shared" ref="P113:S113" si="94">SUM(P110:P112)</f>
        <v>297</v>
      </c>
      <c r="Q113" s="102">
        <f t="shared" si="94"/>
        <v>297</v>
      </c>
      <c r="R113" s="102">
        <f t="shared" si="94"/>
        <v>297</v>
      </c>
      <c r="S113" s="102">
        <f t="shared" si="94"/>
        <v>0</v>
      </c>
      <c r="T113" s="103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30" customHeight="1" x14ac:dyDescent="0.15">
      <c r="A114" s="71" t="s">
        <v>26</v>
      </c>
      <c r="B114" s="115" t="s">
        <v>111</v>
      </c>
      <c r="C114" s="116" t="s">
        <v>112</v>
      </c>
      <c r="D114" s="73"/>
      <c r="E114" s="74"/>
      <c r="F114" s="75"/>
      <c r="G114" s="104"/>
      <c r="H114" s="74"/>
      <c r="I114" s="75"/>
      <c r="J114" s="104"/>
      <c r="K114" s="74"/>
      <c r="L114" s="75"/>
      <c r="M114" s="104"/>
      <c r="N114" s="74"/>
      <c r="O114" s="75"/>
      <c r="P114" s="104"/>
      <c r="Q114" s="104"/>
      <c r="R114" s="104"/>
      <c r="S114" s="104"/>
      <c r="T114" s="77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</row>
    <row r="115" spans="1:38" ht="30" customHeight="1" x14ac:dyDescent="0.15">
      <c r="A115" s="78" t="s">
        <v>37</v>
      </c>
      <c r="B115" s="117" t="s">
        <v>113</v>
      </c>
      <c r="C115" s="118" t="s">
        <v>112</v>
      </c>
      <c r="D115" s="119"/>
      <c r="E115" s="206" t="s">
        <v>46</v>
      </c>
      <c r="F115" s="207"/>
      <c r="G115" s="208"/>
      <c r="H115" s="206" t="s">
        <v>46</v>
      </c>
      <c r="I115" s="207"/>
      <c r="J115" s="208"/>
      <c r="K115" s="82"/>
      <c r="L115" s="83"/>
      <c r="M115" s="84">
        <f t="shared" ref="M115:M116" si="95">K115*L115</f>
        <v>0</v>
      </c>
      <c r="N115" s="82"/>
      <c r="O115" s="83"/>
      <c r="P115" s="84">
        <f t="shared" ref="P115:P116" si="96">N115*O115</f>
        <v>0</v>
      </c>
      <c r="Q115" s="84">
        <f t="shared" ref="Q115:Q116" si="97">G115+M115</f>
        <v>0</v>
      </c>
      <c r="R115" s="84">
        <f t="shared" ref="R115:R116" si="98">J115+P115</f>
        <v>0</v>
      </c>
      <c r="S115" s="84">
        <f t="shared" ref="S115:S116" si="99">Q115-R115</f>
        <v>0</v>
      </c>
      <c r="T115" s="85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30" customHeight="1" x14ac:dyDescent="0.15">
      <c r="A116" s="86" t="s">
        <v>37</v>
      </c>
      <c r="B116" s="120" t="s">
        <v>114</v>
      </c>
      <c r="C116" s="121" t="s">
        <v>112</v>
      </c>
      <c r="D116" s="119"/>
      <c r="E116" s="209"/>
      <c r="F116" s="210"/>
      <c r="G116" s="211"/>
      <c r="H116" s="209"/>
      <c r="I116" s="210"/>
      <c r="J116" s="211"/>
      <c r="K116" s="82"/>
      <c r="L116" s="83"/>
      <c r="M116" s="84">
        <f t="shared" si="95"/>
        <v>0</v>
      </c>
      <c r="N116" s="82"/>
      <c r="O116" s="83"/>
      <c r="P116" s="84">
        <f t="shared" si="96"/>
        <v>0</v>
      </c>
      <c r="Q116" s="84">
        <f t="shared" si="97"/>
        <v>0</v>
      </c>
      <c r="R116" s="84">
        <f t="shared" si="98"/>
        <v>0</v>
      </c>
      <c r="S116" s="84">
        <f t="shared" si="99"/>
        <v>0</v>
      </c>
      <c r="T116" s="85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30" customHeight="1" x14ac:dyDescent="0.15">
      <c r="A117" s="111" t="s">
        <v>115</v>
      </c>
      <c r="B117" s="122"/>
      <c r="C117" s="123"/>
      <c r="D117" s="99"/>
      <c r="E117" s="100"/>
      <c r="F117" s="101"/>
      <c r="G117" s="102">
        <f>SUM(G115:G116)</f>
        <v>0</v>
      </c>
      <c r="H117" s="100"/>
      <c r="I117" s="101"/>
      <c r="J117" s="102">
        <f>SUM(J115:J116)</f>
        <v>0</v>
      </c>
      <c r="K117" s="100"/>
      <c r="L117" s="101"/>
      <c r="M117" s="102">
        <f>SUM(M115:M116)</f>
        <v>0</v>
      </c>
      <c r="N117" s="100"/>
      <c r="O117" s="101"/>
      <c r="P117" s="102">
        <f t="shared" ref="P117:S117" si="100">SUM(P115:P116)</f>
        <v>0</v>
      </c>
      <c r="Q117" s="102">
        <f t="shared" si="100"/>
        <v>0</v>
      </c>
      <c r="R117" s="102">
        <f t="shared" si="100"/>
        <v>0</v>
      </c>
      <c r="S117" s="102">
        <f t="shared" si="100"/>
        <v>0</v>
      </c>
      <c r="T117" s="103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30" customHeight="1" x14ac:dyDescent="0.15">
      <c r="A118" s="71" t="s">
        <v>26</v>
      </c>
      <c r="B118" s="124" t="s">
        <v>116</v>
      </c>
      <c r="C118" s="116" t="s">
        <v>117</v>
      </c>
      <c r="D118" s="73"/>
      <c r="E118" s="74"/>
      <c r="F118" s="75"/>
      <c r="G118" s="104"/>
      <c r="H118" s="74"/>
      <c r="I118" s="75"/>
      <c r="J118" s="104"/>
      <c r="K118" s="74"/>
      <c r="L118" s="75"/>
      <c r="M118" s="104"/>
      <c r="N118" s="74"/>
      <c r="O118" s="75"/>
      <c r="P118" s="104"/>
      <c r="Q118" s="104"/>
      <c r="R118" s="104"/>
      <c r="S118" s="104"/>
      <c r="T118" s="77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</row>
    <row r="119" spans="1:38" ht="41.25" customHeight="1" x14ac:dyDescent="0.15">
      <c r="A119" s="86" t="s">
        <v>37</v>
      </c>
      <c r="B119" s="125" t="s">
        <v>118</v>
      </c>
      <c r="C119" s="126" t="s">
        <v>117</v>
      </c>
      <c r="D119" s="119" t="s">
        <v>119</v>
      </c>
      <c r="E119" s="212" t="s">
        <v>46</v>
      </c>
      <c r="F119" s="210"/>
      <c r="G119" s="211"/>
      <c r="H119" s="212" t="s">
        <v>46</v>
      </c>
      <c r="I119" s="210"/>
      <c r="J119" s="211"/>
      <c r="K119" s="82">
        <v>1</v>
      </c>
      <c r="L119" s="83">
        <v>24000</v>
      </c>
      <c r="M119" s="84">
        <f>K119*L119</f>
        <v>24000</v>
      </c>
      <c r="N119" s="82">
        <v>1</v>
      </c>
      <c r="O119" s="83">
        <v>24000</v>
      </c>
      <c r="P119" s="84">
        <f>N119*O119</f>
        <v>24000</v>
      </c>
      <c r="Q119" s="84">
        <f>G119+M119</f>
        <v>24000</v>
      </c>
      <c r="R119" s="84">
        <f>J119+P119</f>
        <v>24000</v>
      </c>
      <c r="S119" s="84">
        <f>Q119-R119</f>
        <v>0</v>
      </c>
      <c r="T119" s="85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30" customHeight="1" x14ac:dyDescent="0.15">
      <c r="A120" s="111" t="s">
        <v>120</v>
      </c>
      <c r="B120" s="127"/>
      <c r="C120" s="123"/>
      <c r="D120" s="99"/>
      <c r="E120" s="100"/>
      <c r="F120" s="101"/>
      <c r="G120" s="102">
        <f>SUM(G119)</f>
        <v>0</v>
      </c>
      <c r="H120" s="100"/>
      <c r="I120" s="101"/>
      <c r="J120" s="102">
        <f>SUM(J119)</f>
        <v>0</v>
      </c>
      <c r="K120" s="100"/>
      <c r="L120" s="101"/>
      <c r="M120" s="102">
        <f>SUM(M119)</f>
        <v>24000</v>
      </c>
      <c r="N120" s="100"/>
      <c r="O120" s="101"/>
      <c r="P120" s="102">
        <f t="shared" ref="P120:S120" si="101">SUM(P119)</f>
        <v>24000</v>
      </c>
      <c r="Q120" s="102">
        <f t="shared" si="101"/>
        <v>24000</v>
      </c>
      <c r="R120" s="102">
        <f t="shared" si="101"/>
        <v>24000</v>
      </c>
      <c r="S120" s="102">
        <f t="shared" si="101"/>
        <v>0</v>
      </c>
      <c r="T120" s="103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19.5" customHeight="1" x14ac:dyDescent="0.15">
      <c r="A121" s="128" t="s">
        <v>121</v>
      </c>
      <c r="B121" s="129"/>
      <c r="C121" s="130"/>
      <c r="D121" s="131"/>
      <c r="E121" s="132"/>
      <c r="F121" s="133"/>
      <c r="G121" s="134">
        <f>G40+G44+G49+G55+G98+G103+G108+G113+G117+G120</f>
        <v>0</v>
      </c>
      <c r="H121" s="132"/>
      <c r="I121" s="133"/>
      <c r="J121" s="134">
        <f>J40+J44+J49+J55+J98+J103+J108+J113+J117+J120</f>
        <v>0</v>
      </c>
      <c r="K121" s="132"/>
      <c r="L121" s="133"/>
      <c r="M121" s="134">
        <f>M40+M44+M49+M55+M98+M103+M108+M113+M117+M120</f>
        <v>953962.2</v>
      </c>
      <c r="N121" s="132"/>
      <c r="O121" s="133"/>
      <c r="P121" s="134">
        <f>P40+P44+P49+P55+P98+P103+P108+P113+P117+P120</f>
        <v>953962.2</v>
      </c>
      <c r="Q121" s="134">
        <f>Q40+Q44+Q49+Q55+Q98+Q103+Q108+Q113+Q117+Q120</f>
        <v>953962.2</v>
      </c>
      <c r="R121" s="134">
        <f>R40+R44+R49+R55+R98+R103+R108+R113+R117+R120</f>
        <v>953962.2</v>
      </c>
      <c r="S121" s="134">
        <f>S40+S44+S49+S55+S98+S103+S108+S113+S117+S120</f>
        <v>0</v>
      </c>
      <c r="T121" s="135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</row>
    <row r="122" spans="1:38" ht="15.75" customHeight="1" x14ac:dyDescent="0.2">
      <c r="A122" s="213"/>
      <c r="B122" s="192"/>
      <c r="C122" s="192"/>
      <c r="D122" s="137"/>
      <c r="E122" s="138"/>
      <c r="F122" s="139"/>
      <c r="G122" s="140"/>
      <c r="H122" s="138"/>
      <c r="I122" s="139"/>
      <c r="J122" s="140"/>
      <c r="K122" s="138"/>
      <c r="L122" s="139"/>
      <c r="M122" s="140"/>
      <c r="N122" s="138"/>
      <c r="O122" s="139"/>
      <c r="P122" s="140"/>
      <c r="Q122" s="140"/>
      <c r="R122" s="140"/>
      <c r="S122" s="140"/>
      <c r="T122" s="14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9.5" customHeight="1" x14ac:dyDescent="0.2">
      <c r="A123" s="191" t="s">
        <v>122</v>
      </c>
      <c r="B123" s="192"/>
      <c r="C123" s="193"/>
      <c r="D123" s="142"/>
      <c r="E123" s="143"/>
      <c r="F123" s="144"/>
      <c r="G123" s="145">
        <f>G22-G121</f>
        <v>0</v>
      </c>
      <c r="H123" s="143"/>
      <c r="I123" s="144"/>
      <c r="J123" s="145">
        <f>J22-J121</f>
        <v>0</v>
      </c>
      <c r="K123" s="146"/>
      <c r="L123" s="144"/>
      <c r="M123" s="147">
        <f>M22-M121</f>
        <v>0</v>
      </c>
      <c r="N123" s="146"/>
      <c r="O123" s="144"/>
      <c r="P123" s="147">
        <f>P22-P121</f>
        <v>0</v>
      </c>
      <c r="Q123" s="148">
        <f>Q22-Q121</f>
        <v>0</v>
      </c>
      <c r="R123" s="148">
        <f>R22-R121</f>
        <v>0</v>
      </c>
      <c r="S123" s="148">
        <f>S22-S121</f>
        <v>0</v>
      </c>
      <c r="T123" s="149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50"/>
      <c r="B124" s="151"/>
      <c r="C124" s="150"/>
      <c r="D124" s="150"/>
      <c r="E124" s="51"/>
      <c r="F124" s="150"/>
      <c r="G124" s="150"/>
      <c r="H124" s="51"/>
      <c r="I124" s="150"/>
      <c r="J124" s="150"/>
      <c r="K124" s="51"/>
      <c r="L124" s="150"/>
      <c r="M124" s="150"/>
      <c r="N124" s="51"/>
      <c r="O124" s="150"/>
      <c r="P124" s="150"/>
      <c r="Q124" s="150"/>
      <c r="R124" s="150"/>
      <c r="S124" s="150"/>
      <c r="T124" s="150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50"/>
      <c r="B125" s="151"/>
      <c r="C125" s="150"/>
      <c r="D125" s="150"/>
      <c r="E125" s="51"/>
      <c r="F125" s="150"/>
      <c r="G125" s="150"/>
      <c r="H125" s="51"/>
      <c r="I125" s="150"/>
      <c r="J125" s="150"/>
      <c r="K125" s="51"/>
      <c r="L125" s="150"/>
      <c r="M125" s="150"/>
      <c r="N125" s="51"/>
      <c r="O125" s="150"/>
      <c r="P125" s="150"/>
      <c r="Q125" s="150"/>
      <c r="R125" s="150"/>
      <c r="S125" s="150"/>
      <c r="T125" s="150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50" t="s">
        <v>123</v>
      </c>
      <c r="B126" s="151"/>
      <c r="C126" s="152" t="s">
        <v>210</v>
      </c>
      <c r="D126" s="150"/>
      <c r="E126" s="153"/>
      <c r="F126" s="152"/>
      <c r="G126" s="150"/>
      <c r="H126" s="153" t="s">
        <v>207</v>
      </c>
      <c r="I126" s="152" t="s">
        <v>208</v>
      </c>
      <c r="J126" s="152" t="s">
        <v>209</v>
      </c>
      <c r="K126" s="153"/>
      <c r="L126" s="150"/>
      <c r="M126" s="150"/>
      <c r="N126" s="51"/>
      <c r="O126" s="150"/>
      <c r="P126" s="150"/>
      <c r="Q126" s="150"/>
      <c r="R126" s="150"/>
      <c r="S126" s="150"/>
      <c r="T126" s="150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1"/>
      <c r="C127" s="154" t="s">
        <v>124</v>
      </c>
      <c r="D127" s="150"/>
      <c r="E127" s="194" t="s">
        <v>125</v>
      </c>
      <c r="F127" s="195"/>
      <c r="G127" s="150"/>
      <c r="H127" s="51"/>
      <c r="I127" s="155" t="s">
        <v>126</v>
      </c>
      <c r="J127" s="150"/>
      <c r="K127" s="51"/>
      <c r="L127" s="155"/>
      <c r="M127" s="150"/>
      <c r="N127" s="51"/>
      <c r="O127" s="155"/>
      <c r="P127" s="150"/>
      <c r="Q127" s="150"/>
      <c r="R127" s="150"/>
      <c r="S127" s="150"/>
      <c r="T127" s="150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1"/>
      <c r="C128" s="156"/>
      <c r="D128" s="157"/>
      <c r="E128" s="158"/>
      <c r="F128" s="159"/>
      <c r="G128" s="160"/>
      <c r="H128" s="158"/>
      <c r="I128" s="159"/>
      <c r="J128" s="160"/>
      <c r="K128" s="161"/>
      <c r="L128" s="159"/>
      <c r="M128" s="160"/>
      <c r="N128" s="161"/>
      <c r="O128" s="159"/>
      <c r="P128" s="160"/>
      <c r="Q128" s="160"/>
      <c r="R128" s="160"/>
      <c r="S128" s="160"/>
      <c r="T128" s="150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50"/>
      <c r="B129" s="151"/>
      <c r="C129" s="150"/>
      <c r="D129" s="150"/>
      <c r="E129" s="51"/>
      <c r="F129" s="150"/>
      <c r="G129" s="150"/>
      <c r="H129" s="51"/>
      <c r="I129" s="150"/>
      <c r="J129" s="150"/>
      <c r="K129" s="51"/>
      <c r="L129" s="150"/>
      <c r="M129" s="150"/>
      <c r="N129" s="51"/>
      <c r="O129" s="150"/>
      <c r="P129" s="150"/>
      <c r="Q129" s="150"/>
      <c r="R129" s="150"/>
      <c r="S129" s="150"/>
      <c r="T129" s="150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50"/>
      <c r="B130" s="151"/>
      <c r="C130" s="150"/>
      <c r="D130" s="150"/>
      <c r="E130" s="51"/>
      <c r="F130" s="150"/>
      <c r="G130" s="150"/>
      <c r="H130" s="51"/>
      <c r="I130" s="150"/>
      <c r="J130" s="150"/>
      <c r="K130" s="51"/>
      <c r="L130" s="150"/>
      <c r="M130" s="150"/>
      <c r="N130" s="51"/>
      <c r="O130" s="150"/>
      <c r="P130" s="150"/>
      <c r="Q130" s="150"/>
      <c r="R130" s="150"/>
      <c r="S130" s="150"/>
      <c r="T130" s="150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50"/>
      <c r="B131" s="151"/>
      <c r="C131" s="150"/>
      <c r="D131" s="150"/>
      <c r="E131" s="51"/>
      <c r="F131" s="150"/>
      <c r="G131" s="150"/>
      <c r="H131" s="51"/>
      <c r="I131" s="150"/>
      <c r="J131" s="150"/>
      <c r="K131" s="51"/>
      <c r="L131" s="150"/>
      <c r="M131" s="150"/>
      <c r="N131" s="51"/>
      <c r="O131" s="150"/>
      <c r="P131" s="150"/>
      <c r="Q131" s="150"/>
      <c r="R131" s="150"/>
      <c r="S131" s="150"/>
      <c r="T131" s="150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50"/>
      <c r="B132" s="151"/>
      <c r="C132" s="150"/>
      <c r="D132" s="150"/>
      <c r="E132" s="51"/>
      <c r="F132" s="150"/>
      <c r="G132" s="150"/>
      <c r="H132" s="51"/>
      <c r="I132" s="150"/>
      <c r="J132" s="150"/>
      <c r="K132" s="51"/>
      <c r="L132" s="150"/>
      <c r="M132" s="150"/>
      <c r="N132" s="51"/>
      <c r="O132" s="150"/>
      <c r="P132" s="150"/>
      <c r="Q132" s="150"/>
      <c r="R132" s="150"/>
      <c r="S132" s="150"/>
      <c r="T132" s="150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50"/>
      <c r="B133" s="151"/>
      <c r="C133" s="150"/>
      <c r="D133" s="150"/>
      <c r="E133" s="51"/>
      <c r="F133" s="150"/>
      <c r="G133" s="150"/>
      <c r="H133" s="51"/>
      <c r="I133" s="150"/>
      <c r="J133" s="150"/>
      <c r="K133" s="51"/>
      <c r="L133" s="150"/>
      <c r="M133" s="150"/>
      <c r="N133" s="51"/>
      <c r="O133" s="150"/>
      <c r="P133" s="150"/>
      <c r="Q133" s="150"/>
      <c r="R133" s="150"/>
      <c r="S133" s="150"/>
      <c r="T133" s="150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15"/>
    <row r="329" spans="1:38" ht="15.75" customHeight="1" x14ac:dyDescent="0.15"/>
    <row r="330" spans="1:38" ht="15.75" customHeight="1" x14ac:dyDescent="0.15"/>
    <row r="331" spans="1:38" ht="15.75" customHeight="1" x14ac:dyDescent="0.15"/>
    <row r="332" spans="1:38" ht="15.75" customHeight="1" x14ac:dyDescent="0.15"/>
    <row r="333" spans="1:38" ht="15.75" customHeight="1" x14ac:dyDescent="0.15"/>
    <row r="334" spans="1:38" ht="15.75" customHeight="1" x14ac:dyDescent="0.15"/>
    <row r="335" spans="1:38" ht="15.75" customHeight="1" x14ac:dyDescent="0.15"/>
    <row r="336" spans="1:38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</sheetData>
  <autoFilter ref="A19:T19" xr:uid="{00000000-0009-0000-0000-000000000000}"/>
  <mergeCells count="26">
    <mergeCell ref="A123:C123"/>
    <mergeCell ref="E127:F127"/>
    <mergeCell ref="E17:G17"/>
    <mergeCell ref="H17:J17"/>
    <mergeCell ref="A23:C23"/>
    <mergeCell ref="E31:G35"/>
    <mergeCell ref="H31:J35"/>
    <mergeCell ref="E37:G39"/>
    <mergeCell ref="H37:J39"/>
    <mergeCell ref="A98:C98"/>
    <mergeCell ref="E115:G116"/>
    <mergeCell ref="H115:J116"/>
    <mergeCell ref="E119:G119"/>
    <mergeCell ref="H119:J119"/>
    <mergeCell ref="A122:C12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cp:lastPrinted>2021-01-12T09:37:25Z</cp:lastPrinted>
  <dcterms:created xsi:type="dcterms:W3CDTF">2021-01-12T09:07:58Z</dcterms:created>
  <dcterms:modified xsi:type="dcterms:W3CDTF">2021-01-13T16:46:10Z</dcterms:modified>
</cp:coreProperties>
</file>