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1" sheetId="1" r:id="rId1"/>
    <sheet name="Table 2" sheetId="2" r:id="rId2"/>
  </sheets>
  <definedNames/>
  <calcPr fullCalcOnLoad="1"/>
</workbook>
</file>

<file path=xl/sharedStrings.xml><?xml version="1.0" encoding="utf-8"?>
<sst xmlns="http://schemas.openxmlformats.org/spreadsheetml/2006/main" count="222" uniqueCount="120">
  <si>
    <t>Додаток № 4</t>
  </si>
  <si>
    <t>до Договору про надання гранту інституційної підтримки</t>
  </si>
  <si>
    <r>
      <t xml:space="preserve">№ </t>
    </r>
    <r>
      <rPr>
        <u val="single"/>
        <sz val="4.5"/>
        <rFont val="Calibri"/>
        <family val="2"/>
      </rPr>
      <t>3/NST51-01829</t>
    </r>
    <r>
      <rPr>
        <sz val="4.5"/>
        <rFont val="Times New Roman"/>
        <family val="1"/>
      </rPr>
      <t xml:space="preserve"> </t>
    </r>
    <r>
      <rPr>
        <sz val="4.5"/>
        <rFont val="Calibri"/>
        <family val="2"/>
      </rPr>
      <t>від "</t>
    </r>
    <r>
      <rPr>
        <u val="single"/>
        <sz val="4.5"/>
        <rFont val="Times New Roman"/>
        <family val="1"/>
      </rPr>
      <t>27</t>
    </r>
    <r>
      <rPr>
        <sz val="4.5"/>
        <rFont val="Calibri"/>
        <family val="2"/>
      </rPr>
      <t xml:space="preserve">" </t>
    </r>
    <r>
      <rPr>
        <u val="single"/>
        <sz val="4.5"/>
        <rFont val="Times New Roman"/>
        <family val="1"/>
      </rPr>
      <t xml:space="preserve">жовтня </t>
    </r>
    <r>
      <rPr>
        <sz val="4.5"/>
        <rFont val="Calibri"/>
        <family val="2"/>
      </rPr>
      <t>2020 року</t>
    </r>
  </si>
  <si>
    <t>ЗВІТ</t>
  </si>
  <si>
    <t>про надходження та використання коштів для реалізації Проєкту інституційної підтримки</t>
  </si>
  <si>
    <t>Повна назва організації Заявника: Комунальний заклад “Запорізький академічний обласний театр юного глядача” Запорізької обласної ради</t>
  </si>
  <si>
    <t>Розділ: 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</si>
  <si>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</si>
  <si>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</si>
  <si>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</si>
  <si>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</si>
  <si>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</si>
  <si>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Планові витрати за рахунок інституційної підтримки УКФ
(заплановані витрати)  до 31.12.2020 року включно</t>
  </si>
  <si>
    <t>Фактичні витрати за рахунок інституційної підтримки УКФ (заплановані витрати)
до 31.12.2020 року включно</t>
  </si>
  <si>
    <t>Загальна сума витрат гранту інституційної підтримки УКФ</t>
  </si>
  <si>
    <t>ПРИМІТКИ</t>
  </si>
  <si>
    <t>Кількість/ Період</t>
  </si>
  <si>
    <t>Вартість за одиницю, грн</t>
  </si>
  <si>
    <t>Загальна сума, грн (=4*5)</t>
  </si>
  <si>
    <t>Загальна сума, грн (=5*6)</t>
  </si>
  <si>
    <t>Загальна сума, грн (=8*9)</t>
  </si>
  <si>
    <t>Загальна сума, грн (=11*12)</t>
  </si>
  <si>
    <t>планова сума, грн (=6+10)</t>
  </si>
  <si>
    <t>фактична сума, грн (=7+13)</t>
  </si>
  <si>
    <t>різниця, грн (=14-15)</t>
  </si>
  <si>
    <t>Стовпці:</t>
  </si>
  <si>
    <t>Розділ:</t>
  </si>
  <si>
    <t>І</t>
  </si>
  <si>
    <t>Надходження:</t>
  </si>
  <si>
    <t>Стаття:</t>
  </si>
  <si>
    <t>Український культурний фонд</t>
  </si>
  <si>
    <t>грн</t>
  </si>
  <si>
    <t>Всього по розділу І "Надходження":</t>
  </si>
  <si>
    <t>Витрати:</t>
  </si>
  <si>
    <t>Оплата праціОплата праціОплата праціОплата праці</t>
  </si>
  <si>
    <t>Підстаття</t>
  </si>
  <si>
    <t>Штатних працівниківШтатних працівниківШтатних працівниківШтатних працівників</t>
  </si>
  <si>
    <t>Пункт</t>
  </si>
  <si>
    <t>1.1.1</t>
  </si>
  <si>
    <t>Повне ПІБ</t>
  </si>
  <si>
    <t>місяців</t>
  </si>
  <si>
    <t>За договорами ЦПХЗа договорами ЦПХЗа договорами ЦПХЗа договорами ЦПХ</t>
  </si>
  <si>
    <t>1.2.1</t>
  </si>
  <si>
    <t>Повне ПІБ, посада</t>
  </si>
  <si>
    <t>НЕ ЗАПОВНЮЄТЬСЯ!</t>
  </si>
  <si>
    <t>За договорами з ФОПЗа договорами з ФОПЗа договорами з ФОПЗа договорами з ФОП</t>
  </si>
  <si>
    <t>1.3.1</t>
  </si>
  <si>
    <t xml:space="preserve">Всього по статті 1 "Оплата праці "Всього по статті 1 </t>
  </si>
  <si>
    <t>Соціальні внески з оплати праці (нарахування ЄСВ)</t>
  </si>
  <si>
    <t>Штатні працівники</t>
  </si>
  <si>
    <t>За договорами ЦПХ</t>
  </si>
  <si>
    <t>Всього по статті 2 "Соціальні внески з оплати праці (нарахування ЄСВ)"</t>
  </si>
  <si>
    <t>Оренда приміщень та земельних ділянок</t>
  </si>
  <si>
    <t>Адреса орендованого приміщення/земельної діляники, із зазначенням метражу</t>
  </si>
  <si>
    <t>Всього по статті 3 "Оренда приміщень та земельних ділянок"</t>
  </si>
  <si>
    <t>Експлуатаційні витрати на утримання приміщень та комунальні послуги</t>
  </si>
  <si>
    <t>Водопостачання</t>
  </si>
  <si>
    <t>Електроенергія</t>
  </si>
  <si>
    <t>Опалення</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</si>
  <si>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</si>
  <si>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</si>
  <si>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Оренда техніки, обладнання та інструменту</t>
  </si>
  <si>
    <t>Найменування техніки (з деталізацією технічних характеристик)</t>
  </si>
  <si>
    <t>Всього по статті 5 "Оренда техніки, обладнання та інструменту"</t>
  </si>
  <si>
    <t>Матеріальні витрати (за винятком капітальних видатків)</t>
  </si>
  <si>
    <t>тканина для костюмів</t>
  </si>
  <si>
    <t>м.</t>
  </si>
  <si>
    <t xml:space="preserve">На момент планування кошторису у серпні 2020, головним художником театру був обраний перелік тканин для костюмів  але на момент проведення торгів (через майже 4 місяці), всього асортименту запланованого раніше не виявилось, ціни також змінились, тому на момент проведення торгів асортимент тканин для костюмів  був художниками переглянутий та перерозподілені видатки. Збільшення відбулось за рахунок зменшення  витрат за рядками 6,3 та 6,4. </t>
  </si>
  <si>
    <t>тканини для декорацій</t>
  </si>
  <si>
    <t xml:space="preserve">На момент планування кошторису у серпні 2020, головним художником театру був обраний перелік тканин для  декорації але на момент проведення торгів (через майже 4 місяці), всього асортименту запланованого раніше не виявилось, ціни також змінились, тому на момент проведення торгів асортимент тканин для  декорацій  був художниками переглянутий та перерозподілені видатки. Збільшення відбулось за рахунок витрат за рядками 6,3 та 6,4.  </t>
  </si>
  <si>
    <t>хутро штучне</t>
  </si>
  <si>
    <t xml:space="preserve">На момент планування кошторису у серпні 2020, головним художником театру був обраний перелік хутра, але на момент проведення торгів (через майже 4 місяці), всього асортименту запланованого раніше не виявилось, ціни також змінились, тому на момент проведення торгів асортимент штучного   хутра був художниками переглянутий та перерозподілені видатки. </t>
  </si>
  <si>
    <t>шкіра штучна</t>
  </si>
  <si>
    <t>На момент планування кошторису у серпні 2020, головним художником театру був обраний асортимент штучної шкіри, але на момент проведення торгів (через майже 4 місяці), всього асортименту запланованого раніше не виявилось, ціни також змінились, тому на момент проведення торгів асортимент штучної шкіри був художниками переглянутий та перерозподілені видатки.</t>
  </si>
  <si>
    <t>джазовки</t>
  </si>
  <si>
    <t>пар.</t>
  </si>
  <si>
    <t>Закупка за цим рядком видатків відкоригована за кількістю та ціною на момент підготовки до проведення торгів на Прозорро (враховуючи  поточні потреби). Договора та інші підтверджуючі документи додаються.</t>
  </si>
  <si>
    <t>кеди</t>
  </si>
  <si>
    <r>
      <t xml:space="preserve"> Закупка за цим рядком видатків відкоригована за кількістю та ціною на момент підготовки до проведення торгів на Прозорро (враховуючи поточні потреби).</t>
    </r>
    <r>
      <rPr>
        <sz val="6"/>
        <color indexed="8"/>
        <rFont val="Times New Roman"/>
        <family val="1"/>
      </rPr>
      <t xml:space="preserve">Збільшення відбулось за рахунок зменшення витрат за рядками 6,5 та 6,7. </t>
    </r>
    <r>
      <rPr>
        <sz val="6"/>
        <color indexed="8"/>
        <rFont val=""/>
        <family val="1"/>
      </rPr>
      <t xml:space="preserve">  </t>
    </r>
  </si>
  <si>
    <t>балетки</t>
  </si>
  <si>
    <t xml:space="preserve">Закупка за цим рядком видатків відкоригована за кількістю та ціною на момент підготовки до проведення торгів на Прозорро (враховуючи поточні виробничі потреби). </t>
  </si>
  <si>
    <t>чоботи</t>
  </si>
  <si>
    <t>Здорожчання витрат по позиції “чоботи” викликане тим, що вони виготовлялись виключно за індивідуальним пошивом та кращої якості.Збільшення відбулось за рахунок витрат за рядками 6,5 та 6,7.</t>
  </si>
  <si>
    <t>акумулятори та батарейки</t>
  </si>
  <si>
    <t>шт.</t>
  </si>
  <si>
    <t>Після проведення всіх торгів через Прозорро по 6й статті кошторису виникла економія, тому прийняли рішення докупити батареки та акумулятори.</t>
  </si>
  <si>
    <t>лампи ПЖ,КПЖ</t>
  </si>
  <si>
    <t xml:space="preserve">На момент проведення торгів купили меншу кількість ламп але вищої якості, відповідно до потреб театру на дату проведення торгів. </t>
  </si>
  <si>
    <t>світильник</t>
  </si>
  <si>
    <t>Кількість товару та вартість за цим рядком була збільшена за рахунок зменшення витрат рядка 6.12. цієї статті, відповідно до потреб театру.</t>
  </si>
  <si>
    <t>прожектор</t>
  </si>
  <si>
    <t xml:space="preserve">На момент проведення торгів , асортименту, який був запланований у серпні 2020 (на дату складання кошторису) не було в наявності. Сума яка була зекономлена пішла на збільшення витрат за іншими рядками ст.6 цього кошторису. </t>
  </si>
  <si>
    <t>Всього по статті 6 "Матеріальні витрати (за винятком капітальних видатків)</t>
  </si>
  <si>
    <t xml:space="preserve">Згідно доданих Договорів купівлі- продажу , видаткових накладних та банківських виписок, сума витрат за рахунок коштів УКФ не перевищує встановлену у договорі, а саме 399 150.00грн. </t>
  </si>
  <si>
    <t>Витрати на послуги зв'язку, інтернет, обслуговування сайтів та програмного забезпечення;</t>
  </si>
  <si>
    <t>Послуги зв'язку</t>
  </si>
  <si>
    <t>Послуги Internet</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</si>
  <si>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</si>
  <si>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</si>
  <si>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Банківські витрати</t>
  </si>
  <si>
    <t>Банківська комісія за переказ</t>
  </si>
  <si>
    <t>Розрахунково-касове обслуговування</t>
  </si>
  <si>
    <t>Інші банківські витрати</t>
  </si>
  <si>
    <t>Всього по статті 8 "Банківські витрати"</t>
  </si>
  <si>
    <t>Інші витрати пов'язані з основною
діяльністю організації</t>
  </si>
  <si>
    <t>Всього по статті 9 "Інші витрати пов'язані з основною діяльністю організації"</t>
  </si>
  <si>
    <t>Аудиторські послуги</t>
  </si>
  <si>
    <t>аудит проведений за рахунок власних коштів театру</t>
  </si>
  <si>
    <t>Всього по статті 9 "Аудиторські послуги"</t>
  </si>
  <si>
    <t>Всього по розділу ІІ "Витрати":</t>
  </si>
  <si>
    <t>РЕЗУЛЬТАТ ІНСТИТУЦІЙНОЇ ПІДТРИМКИ</t>
  </si>
  <si>
    <t>12.01.2021</t>
  </si>
  <si>
    <t xml:space="preserve">Директор — художній керівник </t>
  </si>
  <si>
    <t>____________________________</t>
  </si>
  <si>
    <t>В.М.Шкляренко</t>
  </si>
  <si>
    <t>Склав:</t>
  </si>
  <si>
    <t>(посада)</t>
  </si>
  <si>
    <t>(підпис та печатка)</t>
  </si>
  <si>
    <t>(ПІБ)</t>
  </si>
  <si>
    <t>ФОНД:                                                                                                                                                                                                                                                                                                           ГРАНТООТРИМУВАЧ:</t>
  </si>
</sst>
</file>

<file path=xl/styles.xml><?xml version="1.0" encoding="utf-8"?>
<styleSheet xmlns="http://schemas.openxmlformats.org/spreadsheetml/2006/main">
  <numFmts count="7">
    <numFmt numFmtId="164" formatCode="GENERAL"/>
    <numFmt numFmtId="165" formatCode="0"/>
    <numFmt numFmtId="166" formatCode="0.0"/>
    <numFmt numFmtId="167" formatCode="@"/>
    <numFmt numFmtId="168" formatCode="0.00"/>
    <numFmt numFmtId="169" formatCode="# ?/?"/>
    <numFmt numFmtId="170" formatCode="DD/MM/YY"/>
  </numFmts>
  <fonts count="22">
    <font>
      <sz val="10"/>
      <name val="Arial"/>
      <family val="2"/>
    </font>
    <font>
      <sz val="10"/>
      <color indexed="8"/>
      <name val="Times New Roman"/>
      <family val="1"/>
    </font>
    <font>
      <sz val="4.5"/>
      <name val="Calibri"/>
      <family val="2"/>
    </font>
    <font>
      <u val="single"/>
      <sz val="4.5"/>
      <name val="Calibri"/>
      <family val="2"/>
    </font>
    <font>
      <sz val="4.5"/>
      <name val="Times New Roman"/>
      <family val="1"/>
    </font>
    <font>
      <u val="single"/>
      <sz val="4.5"/>
      <name val="Times New Roman"/>
      <family val="1"/>
    </font>
    <font>
      <b/>
      <sz val="5"/>
      <name val="Arial"/>
      <family val="2"/>
    </font>
    <font>
      <b/>
      <sz val="4"/>
      <name val="Arial"/>
      <family val="2"/>
    </font>
    <font>
      <b/>
      <sz val="4"/>
      <color indexed="8"/>
      <name val="Arial"/>
      <family val="2"/>
    </font>
    <font>
      <sz val="4"/>
      <name val="Arial"/>
      <family val="2"/>
    </font>
    <font>
      <sz val="6"/>
      <name val="Arial"/>
      <family val="2"/>
    </font>
    <font>
      <sz val="6"/>
      <color indexed="8"/>
      <name val="Times New Roman"/>
      <family val="1"/>
    </font>
    <font>
      <b/>
      <sz val="6"/>
      <color indexed="8"/>
      <name val="Times New Roman"/>
      <family val="1"/>
    </font>
    <font>
      <b/>
      <i/>
      <sz val="5"/>
      <name val="Arial"/>
      <family val="2"/>
    </font>
    <font>
      <b/>
      <sz val="6"/>
      <name val="Arial"/>
      <family val="2"/>
    </font>
    <font>
      <sz val="4"/>
      <color indexed="10"/>
      <name val="Arial"/>
      <family val="2"/>
    </font>
    <font>
      <sz val="6"/>
      <color indexed="8"/>
      <name val=""/>
      <family val="1"/>
    </font>
    <font>
      <b/>
      <sz val="4.5"/>
      <color indexed="8"/>
      <name val="Arial"/>
      <family val="2"/>
    </font>
    <font>
      <b/>
      <sz val="4.5"/>
      <name val="Arial"/>
      <family val="2"/>
    </font>
    <font>
      <sz val="4.5"/>
      <name val="Arial"/>
      <family val="2"/>
    </font>
    <font>
      <sz val="6"/>
      <color indexed="8"/>
      <name val="Arial"/>
      <family val="2"/>
    </font>
    <font>
      <b/>
      <sz val="6.5"/>
      <name val="Times New Roman"/>
      <family val="1"/>
    </font>
  </fonts>
  <fills count="11">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09">
    <xf numFmtId="164" fontId="0" fillId="0" borderId="0" xfId="0" applyAlignment="1">
      <alignment/>
    </xf>
    <xf numFmtId="164" fontId="1" fillId="0" borderId="0" xfId="20">
      <alignment/>
      <protection/>
    </xf>
    <xf numFmtId="164" fontId="1" fillId="2" borderId="0" xfId="20" applyFill="1">
      <alignment/>
      <protection/>
    </xf>
    <xf numFmtId="164" fontId="1" fillId="3" borderId="0" xfId="20" applyFill="1">
      <alignment/>
      <protection/>
    </xf>
    <xf numFmtId="164" fontId="1" fillId="0" borderId="0" xfId="20" applyFill="1">
      <alignment/>
      <protection/>
    </xf>
    <xf numFmtId="164" fontId="2" fillId="0" borderId="0" xfId="20" applyFont="1" applyFill="1" applyBorder="1" applyAlignment="1">
      <alignment horizontal="left" vertical="top" wrapText="1"/>
      <protection/>
    </xf>
    <xf numFmtId="164" fontId="1" fillId="0" borderId="0" xfId="20" applyFill="1" applyBorder="1" applyAlignment="1">
      <alignment horizontal="left" vertical="top"/>
      <protection/>
    </xf>
    <xf numFmtId="164" fontId="6" fillId="0" borderId="0" xfId="20" applyFont="1" applyFill="1" applyBorder="1" applyAlignment="1">
      <alignment horizontal="center" vertical="top" wrapText="1"/>
      <protection/>
    </xf>
    <xf numFmtId="164" fontId="7" fillId="0" borderId="0" xfId="20" applyFont="1" applyFill="1" applyBorder="1" applyAlignment="1">
      <alignment horizontal="left" vertical="top" wrapText="1" indent="1"/>
      <protection/>
    </xf>
    <xf numFmtId="164" fontId="7" fillId="4" borderId="1" xfId="20" applyFont="1" applyFill="1" applyBorder="1" applyAlignment="1">
      <alignment horizontal="left" vertical="center" wrapText="1"/>
      <protection/>
    </xf>
    <xf numFmtId="164" fontId="7" fillId="4" borderId="1" xfId="20" applyFont="1" applyFill="1" applyBorder="1" applyAlignment="1">
      <alignment horizontal="left" vertical="center" wrapText="1" indent="2"/>
      <protection/>
    </xf>
    <xf numFmtId="164" fontId="7" fillId="4" borderId="1" xfId="20" applyFont="1" applyFill="1" applyBorder="1" applyAlignment="1">
      <alignment horizontal="center" vertical="top" wrapText="1"/>
      <protection/>
    </xf>
    <xf numFmtId="164" fontId="7" fillId="2" borderId="1" xfId="20" applyFont="1" applyFill="1" applyBorder="1" applyAlignment="1">
      <alignment horizontal="left" vertical="top" wrapText="1" indent="1"/>
      <protection/>
    </xf>
    <xf numFmtId="164" fontId="7" fillId="2" borderId="1" xfId="20" applyFont="1" applyFill="1" applyBorder="1" applyAlignment="1">
      <alignment horizontal="center" vertical="top" wrapText="1"/>
      <protection/>
    </xf>
    <xf numFmtId="164" fontId="7" fillId="2" borderId="1" xfId="20" applyFont="1" applyFill="1" applyBorder="1" applyAlignment="1">
      <alignment horizontal="left" vertical="center" wrapText="1"/>
      <protection/>
    </xf>
    <xf numFmtId="164" fontId="7" fillId="2" borderId="1" xfId="20" applyFont="1" applyFill="1" applyBorder="1" applyAlignment="1">
      <alignment horizontal="center" vertical="center" wrapText="1"/>
      <protection/>
    </xf>
    <xf numFmtId="164" fontId="7" fillId="4" borderId="1" xfId="20" applyFont="1" applyFill="1" applyBorder="1" applyAlignment="1">
      <alignment horizontal="left" vertical="top" wrapText="1"/>
      <protection/>
    </xf>
    <xf numFmtId="164" fontId="7" fillId="2" borderId="1" xfId="20" applyFont="1" applyFill="1" applyBorder="1" applyAlignment="1">
      <alignment horizontal="left" vertical="top" wrapText="1"/>
      <protection/>
    </xf>
    <xf numFmtId="164" fontId="7" fillId="3" borderId="1" xfId="20" applyFont="1" applyFill="1" applyBorder="1" applyAlignment="1">
      <alignment horizontal="center" vertical="top" wrapText="1"/>
      <protection/>
    </xf>
    <xf numFmtId="164" fontId="7" fillId="2" borderId="1" xfId="20" applyFont="1" applyFill="1" applyBorder="1" applyAlignment="1">
      <alignment horizontal="left" vertical="top" wrapText="1" indent="2"/>
      <protection/>
    </xf>
    <xf numFmtId="164" fontId="7" fillId="5" borderId="1" xfId="20" applyFont="1" applyFill="1" applyBorder="1" applyAlignment="1">
      <alignment horizontal="center" vertical="top" wrapText="1"/>
      <protection/>
    </xf>
    <xf numFmtId="165" fontId="8" fillId="5" borderId="1" xfId="20" applyNumberFormat="1" applyFont="1" applyFill="1" applyBorder="1" applyAlignment="1">
      <alignment horizontal="center" vertical="top" shrinkToFit="1"/>
      <protection/>
    </xf>
    <xf numFmtId="165" fontId="8" fillId="5" borderId="1" xfId="20" applyNumberFormat="1" applyFont="1" applyFill="1" applyBorder="1" applyAlignment="1">
      <alignment horizontal="right" vertical="top" indent="1" shrinkToFit="1"/>
      <protection/>
    </xf>
    <xf numFmtId="165" fontId="8" fillId="2" borderId="1" xfId="20" applyNumberFormat="1" applyFont="1" applyFill="1" applyBorder="1" applyAlignment="1">
      <alignment horizontal="center" vertical="top" shrinkToFit="1"/>
      <protection/>
    </xf>
    <xf numFmtId="165" fontId="8" fillId="3" borderId="1" xfId="20" applyNumberFormat="1" applyFont="1" applyFill="1" applyBorder="1" applyAlignment="1">
      <alignment horizontal="center" vertical="top" shrinkToFit="1"/>
      <protection/>
    </xf>
    <xf numFmtId="164" fontId="6" fillId="3" borderId="1" xfId="20" applyFont="1" applyFill="1" applyBorder="1" applyAlignment="1">
      <alignment horizontal="center" vertical="top" wrapText="1"/>
      <protection/>
    </xf>
    <xf numFmtId="164" fontId="6" fillId="3" borderId="1" xfId="20" applyFont="1" applyFill="1" applyBorder="1" applyAlignment="1">
      <alignment horizontal="left" vertical="top" wrapText="1"/>
      <protection/>
    </xf>
    <xf numFmtId="164" fontId="1" fillId="3" borderId="1" xfId="20" applyFill="1" applyBorder="1" applyAlignment="1">
      <alignment horizontal="left" wrapText="1"/>
      <protection/>
    </xf>
    <xf numFmtId="164" fontId="7" fillId="0" borderId="1" xfId="20" applyFont="1" applyFill="1" applyBorder="1" applyAlignment="1">
      <alignment horizontal="center" vertical="center" wrapText="1"/>
      <protection/>
    </xf>
    <xf numFmtId="165" fontId="8" fillId="0" borderId="1" xfId="20" applyNumberFormat="1" applyFont="1" applyFill="1" applyBorder="1" applyAlignment="1">
      <alignment horizontal="center" vertical="center" shrinkToFit="1"/>
      <protection/>
    </xf>
    <xf numFmtId="164" fontId="9" fillId="0" borderId="1" xfId="20" applyFont="1" applyFill="1" applyBorder="1" applyAlignment="1">
      <alignment horizontal="left" vertical="top" wrapText="1"/>
      <protection/>
    </xf>
    <xf numFmtId="164" fontId="9" fillId="0" borderId="1" xfId="20" applyFont="1" applyFill="1" applyBorder="1" applyAlignment="1">
      <alignment horizontal="right" vertical="top" wrapText="1" indent="1"/>
      <protection/>
    </xf>
    <xf numFmtId="164" fontId="1" fillId="0" borderId="1" xfId="20" applyFill="1" applyBorder="1" applyAlignment="1">
      <alignment horizontal="left" vertical="center" wrapText="1"/>
      <protection/>
    </xf>
    <xf numFmtId="164" fontId="9" fillId="0" borderId="1" xfId="20" applyFont="1" applyFill="1" applyBorder="1" applyAlignment="1">
      <alignment horizontal="right" vertical="top" wrapText="1"/>
      <protection/>
    </xf>
    <xf numFmtId="164" fontId="10" fillId="0" borderId="1" xfId="20" applyFont="1" applyFill="1" applyBorder="1" applyAlignment="1">
      <alignment horizontal="right" vertical="top" wrapText="1"/>
      <protection/>
    </xf>
    <xf numFmtId="164" fontId="11" fillId="0" borderId="1" xfId="20" applyFont="1" applyFill="1" applyBorder="1" applyAlignment="1">
      <alignment horizontal="center" vertical="center" wrapText="1"/>
      <protection/>
    </xf>
    <xf numFmtId="164" fontId="11" fillId="0" borderId="1" xfId="20" applyFont="1" applyFill="1" applyBorder="1" applyAlignment="1">
      <alignment horizontal="left" vertical="center" wrapText="1"/>
      <protection/>
    </xf>
    <xf numFmtId="164" fontId="12" fillId="0" borderId="1" xfId="20" applyFont="1" applyFill="1" applyBorder="1" applyAlignment="1">
      <alignment horizontal="center" vertical="center" wrapText="1"/>
      <protection/>
    </xf>
    <xf numFmtId="164" fontId="13" fillId="3" borderId="1" xfId="20" applyFont="1" applyFill="1" applyBorder="1" applyAlignment="1">
      <alignment horizontal="left" vertical="top" wrapText="1"/>
      <protection/>
    </xf>
    <xf numFmtId="164" fontId="6" fillId="3" borderId="1" xfId="20" applyFont="1" applyFill="1" applyBorder="1" applyAlignment="1">
      <alignment horizontal="right" vertical="top" wrapText="1"/>
      <protection/>
    </xf>
    <xf numFmtId="164" fontId="14" fillId="3" borderId="1" xfId="20" applyFont="1" applyFill="1" applyBorder="1" applyAlignment="1">
      <alignment horizontal="right" vertical="top" wrapText="1"/>
      <protection/>
    </xf>
    <xf numFmtId="164" fontId="11" fillId="3" borderId="1" xfId="20" applyFont="1" applyFill="1" applyBorder="1" applyAlignment="1">
      <alignment horizontal="left" wrapText="1"/>
      <protection/>
    </xf>
    <xf numFmtId="164" fontId="7" fillId="6" borderId="1" xfId="20" applyFont="1" applyFill="1" applyBorder="1" applyAlignment="1">
      <alignment horizontal="left" vertical="top" wrapText="1"/>
      <protection/>
    </xf>
    <xf numFmtId="165" fontId="8" fillId="6" borderId="1" xfId="20" applyNumberFormat="1" applyFont="1" applyFill="1" applyBorder="1" applyAlignment="1">
      <alignment horizontal="right" vertical="top" shrinkToFit="1"/>
      <protection/>
    </xf>
    <xf numFmtId="164" fontId="7" fillId="7" borderId="1" xfId="20" applyFont="1" applyFill="1" applyBorder="1" applyAlignment="1">
      <alignment horizontal="left" vertical="top" wrapText="1"/>
      <protection/>
    </xf>
    <xf numFmtId="166" fontId="8" fillId="7" borderId="1" xfId="20" applyNumberFormat="1" applyFont="1" applyFill="1" applyBorder="1" applyAlignment="1">
      <alignment horizontal="right" vertical="top" shrinkToFit="1"/>
      <protection/>
    </xf>
    <xf numFmtId="164" fontId="7" fillId="7" borderId="1" xfId="20" applyFont="1" applyFill="1" applyBorder="1" applyAlignment="1">
      <alignment horizontal="right" vertical="center" wrapText="1"/>
      <protection/>
    </xf>
    <xf numFmtId="164" fontId="1" fillId="7" borderId="1" xfId="20" applyFill="1" applyBorder="1" applyAlignment="1">
      <alignment horizontal="left" vertical="center" wrapText="1"/>
      <protection/>
    </xf>
    <xf numFmtId="164" fontId="1" fillId="7" borderId="0" xfId="20" applyFill="1">
      <alignment/>
      <protection/>
    </xf>
    <xf numFmtId="164" fontId="7" fillId="0" borderId="1" xfId="20" applyFont="1" applyFill="1" applyBorder="1" applyAlignment="1">
      <alignment horizontal="left" vertical="top" wrapText="1"/>
      <protection/>
    </xf>
    <xf numFmtId="167" fontId="7" fillId="0" borderId="1" xfId="20" applyNumberFormat="1" applyFont="1" applyFill="1" applyBorder="1" applyAlignment="1">
      <alignment horizontal="right" vertical="top" wrapText="1"/>
      <protection/>
    </xf>
    <xf numFmtId="167" fontId="8" fillId="7" borderId="1" xfId="20" applyNumberFormat="1" applyFont="1" applyFill="1" applyBorder="1" applyAlignment="1">
      <alignment horizontal="right" vertical="top" shrinkToFit="1"/>
      <protection/>
    </xf>
    <xf numFmtId="164" fontId="9" fillId="0" borderId="1" xfId="20" applyFont="1" applyFill="1" applyBorder="1" applyAlignment="1">
      <alignment horizontal="left" vertical="center" wrapText="1" indent="3"/>
      <protection/>
    </xf>
    <xf numFmtId="164" fontId="7" fillId="8" borderId="1" xfId="20" applyFont="1" applyFill="1" applyBorder="1" applyAlignment="1">
      <alignment horizontal="left" vertical="top" wrapText="1"/>
      <protection/>
    </xf>
    <xf numFmtId="164" fontId="1" fillId="8" borderId="1" xfId="20" applyFill="1" applyBorder="1" applyAlignment="1">
      <alignment horizontal="left" vertical="center" wrapText="1"/>
      <protection/>
    </xf>
    <xf numFmtId="164" fontId="9" fillId="8" borderId="1" xfId="20" applyFont="1" applyFill="1" applyBorder="1" applyAlignment="1">
      <alignment horizontal="right" vertical="top" wrapText="1"/>
      <protection/>
    </xf>
    <xf numFmtId="164" fontId="1" fillId="8" borderId="0" xfId="20" applyFill="1">
      <alignment/>
      <protection/>
    </xf>
    <xf numFmtId="166" fontId="8" fillId="0" borderId="1" xfId="20" applyNumberFormat="1" applyFont="1" applyFill="1" applyBorder="1" applyAlignment="1">
      <alignment horizontal="right" vertical="top" shrinkToFit="1"/>
      <protection/>
    </xf>
    <xf numFmtId="164" fontId="15" fillId="0" borderId="1" xfId="20" applyFont="1" applyFill="1" applyBorder="1" applyAlignment="1">
      <alignment horizontal="center" vertical="top" wrapText="1"/>
      <protection/>
    </xf>
    <xf numFmtId="164" fontId="7" fillId="0" borderId="1" xfId="20" applyFont="1" applyFill="1" applyBorder="1" applyAlignment="1">
      <alignment horizontal="center" vertical="top" wrapText="1"/>
      <protection/>
    </xf>
    <xf numFmtId="165" fontId="8" fillId="0" borderId="1" xfId="20" applyNumberFormat="1" applyFont="1" applyFill="1" applyBorder="1" applyAlignment="1">
      <alignment horizontal="right" vertical="top" shrinkToFit="1"/>
      <protection/>
    </xf>
    <xf numFmtId="166" fontId="8" fillId="0" borderId="1" xfId="20" applyNumberFormat="1" applyFont="1" applyFill="1" applyBorder="1" applyAlignment="1">
      <alignment horizontal="center" vertical="center" shrinkToFit="1"/>
      <protection/>
    </xf>
    <xf numFmtId="164" fontId="9" fillId="0" borderId="1" xfId="20" applyFont="1" applyFill="1" applyBorder="1" applyAlignment="1">
      <alignment horizontal="center" vertical="center" wrapText="1"/>
      <protection/>
    </xf>
    <xf numFmtId="164" fontId="1" fillId="0" borderId="1" xfId="20" applyFill="1" applyBorder="1" applyAlignment="1">
      <alignment horizontal="center" vertical="center" wrapText="1"/>
      <protection/>
    </xf>
    <xf numFmtId="164" fontId="10" fillId="0" borderId="1" xfId="20" applyFont="1" applyFill="1" applyBorder="1" applyAlignment="1">
      <alignment horizontal="center" vertical="center" wrapText="1"/>
      <protection/>
    </xf>
    <xf numFmtId="168" fontId="11" fillId="0" borderId="1" xfId="20" applyNumberFormat="1" applyFont="1" applyFill="1" applyBorder="1" applyAlignment="1">
      <alignment horizontal="center" vertical="center" wrapText="1"/>
      <protection/>
    </xf>
    <xf numFmtId="168" fontId="10" fillId="0" borderId="1" xfId="20" applyNumberFormat="1" applyFont="1" applyFill="1" applyBorder="1" applyAlignment="1">
      <alignment horizontal="center" vertical="center" wrapText="1"/>
      <protection/>
    </xf>
    <xf numFmtId="164" fontId="16" fillId="0" borderId="1" xfId="20" applyFont="1" applyFill="1" applyBorder="1" applyAlignment="1">
      <alignment horizontal="center" vertical="center" wrapText="1"/>
      <protection/>
    </xf>
    <xf numFmtId="168" fontId="8" fillId="0" borderId="1" xfId="20" applyNumberFormat="1" applyFont="1" applyFill="1" applyBorder="1" applyAlignment="1">
      <alignment horizontal="center" vertical="center" shrinkToFit="1"/>
      <protection/>
    </xf>
    <xf numFmtId="164" fontId="1" fillId="8" borderId="1" xfId="20" applyFill="1" applyBorder="1" applyAlignment="1">
      <alignment horizontal="center" vertical="center" wrapText="1"/>
      <protection/>
    </xf>
    <xf numFmtId="164" fontId="14" fillId="8" borderId="1" xfId="20" applyFont="1" applyFill="1" applyBorder="1" applyAlignment="1">
      <alignment horizontal="center" vertical="center" wrapText="1"/>
      <protection/>
    </xf>
    <xf numFmtId="164" fontId="11" fillId="8" borderId="1" xfId="20" applyFont="1" applyFill="1" applyBorder="1" applyAlignment="1">
      <alignment horizontal="center" vertical="center" wrapText="1"/>
      <protection/>
    </xf>
    <xf numFmtId="169" fontId="14" fillId="8" borderId="1" xfId="20" applyNumberFormat="1" applyFont="1" applyFill="1" applyBorder="1" applyAlignment="1">
      <alignment horizontal="center" vertical="center" wrapText="1"/>
      <protection/>
    </xf>
    <xf numFmtId="164" fontId="7" fillId="6" borderId="1" xfId="20" applyFont="1" applyFill="1" applyBorder="1" applyAlignment="1">
      <alignment horizontal="center" vertical="center" wrapText="1"/>
      <protection/>
    </xf>
    <xf numFmtId="165" fontId="8" fillId="6" borderId="1" xfId="20" applyNumberFormat="1" applyFont="1" applyFill="1" applyBorder="1" applyAlignment="1">
      <alignment horizontal="right" vertical="center" shrinkToFit="1"/>
      <protection/>
    </xf>
    <xf numFmtId="164" fontId="9" fillId="0" borderId="1" xfId="20" applyFont="1" applyFill="1" applyBorder="1" applyAlignment="1">
      <alignment horizontal="center" vertical="top" wrapText="1"/>
      <protection/>
    </xf>
    <xf numFmtId="164" fontId="7" fillId="6" borderId="1" xfId="20" applyFont="1" applyFill="1" applyBorder="1" applyAlignment="1">
      <alignment horizontal="center" vertical="top" wrapText="1"/>
      <protection/>
    </xf>
    <xf numFmtId="165" fontId="17" fillId="6" borderId="1" xfId="20" applyNumberFormat="1" applyFont="1" applyFill="1" applyBorder="1" applyAlignment="1">
      <alignment horizontal="right" vertical="center" shrinkToFit="1"/>
      <protection/>
    </xf>
    <xf numFmtId="164" fontId="18" fillId="6" borderId="1" xfId="20" applyFont="1" applyFill="1" applyBorder="1" applyAlignment="1">
      <alignment horizontal="left" vertical="top" wrapText="1"/>
      <protection/>
    </xf>
    <xf numFmtId="164" fontId="1" fillId="6" borderId="1" xfId="20" applyFill="1" applyBorder="1" applyAlignment="1">
      <alignment horizontal="left" vertical="center" wrapText="1"/>
      <protection/>
    </xf>
    <xf numFmtId="166" fontId="17" fillId="0" borderId="1" xfId="20" applyNumberFormat="1" applyFont="1" applyFill="1" applyBorder="1" applyAlignment="1">
      <alignment horizontal="right" vertical="top" shrinkToFit="1"/>
      <protection/>
    </xf>
    <xf numFmtId="164" fontId="19" fillId="0" borderId="1" xfId="20" applyFont="1" applyFill="1" applyBorder="1" applyAlignment="1">
      <alignment horizontal="left" vertical="top" wrapText="1"/>
      <protection/>
    </xf>
    <xf numFmtId="164" fontId="18" fillId="6" borderId="1" xfId="20" applyFont="1" applyFill="1" applyBorder="1" applyAlignment="1">
      <alignment horizontal="left" vertical="center" wrapText="1"/>
      <protection/>
    </xf>
    <xf numFmtId="164" fontId="7" fillId="9" borderId="1" xfId="20" applyFont="1" applyFill="1" applyBorder="1" applyAlignment="1">
      <alignment horizontal="center" vertical="top" wrapText="1"/>
      <protection/>
    </xf>
    <xf numFmtId="166" fontId="17" fillId="9" borderId="1" xfId="20" applyNumberFormat="1" applyFont="1" applyFill="1" applyBorder="1" applyAlignment="1">
      <alignment horizontal="right" vertical="top" shrinkToFit="1"/>
      <protection/>
    </xf>
    <xf numFmtId="164" fontId="19" fillId="9" borderId="1" xfId="20" applyFont="1" applyFill="1" applyBorder="1" applyAlignment="1">
      <alignment horizontal="left" vertical="top" wrapText="1"/>
      <protection/>
    </xf>
    <xf numFmtId="164" fontId="1" fillId="9" borderId="1" xfId="20" applyFill="1" applyBorder="1" applyAlignment="1">
      <alignment horizontal="left" vertical="center" wrapText="1"/>
      <protection/>
    </xf>
    <xf numFmtId="164" fontId="9" fillId="9" borderId="1" xfId="20" applyFont="1" applyFill="1" applyBorder="1" applyAlignment="1">
      <alignment horizontal="left" vertical="center" wrapText="1" indent="3"/>
      <protection/>
    </xf>
    <xf numFmtId="164" fontId="9" fillId="9" borderId="1" xfId="20" applyFont="1" applyFill="1" applyBorder="1" applyAlignment="1">
      <alignment horizontal="right" vertical="top" wrapText="1"/>
      <protection/>
    </xf>
    <xf numFmtId="164" fontId="20" fillId="9" borderId="1" xfId="20" applyFont="1" applyFill="1" applyBorder="1" applyAlignment="1">
      <alignment horizontal="left" vertical="center" wrapText="1"/>
      <protection/>
    </xf>
    <xf numFmtId="164" fontId="1" fillId="9" borderId="0" xfId="20" applyFill="1">
      <alignment/>
      <protection/>
    </xf>
    <xf numFmtId="164" fontId="13" fillId="10" borderId="1" xfId="20" applyFont="1" applyFill="1" applyBorder="1" applyAlignment="1">
      <alignment horizontal="left" vertical="top" wrapText="1"/>
      <protection/>
    </xf>
    <xf numFmtId="164" fontId="1" fillId="10" borderId="1" xfId="20" applyFill="1" applyBorder="1" applyAlignment="1">
      <alignment horizontal="left" wrapText="1"/>
      <protection/>
    </xf>
    <xf numFmtId="164" fontId="6" fillId="10" borderId="1" xfId="20" applyFont="1" applyFill="1" applyBorder="1" applyAlignment="1">
      <alignment horizontal="right" vertical="top" wrapText="1"/>
      <protection/>
    </xf>
    <xf numFmtId="165" fontId="7" fillId="10" borderId="1" xfId="20" applyNumberFormat="1" applyFont="1" applyFill="1" applyBorder="1" applyAlignment="1">
      <alignment horizontal="right" vertical="top" wrapText="1"/>
      <protection/>
    </xf>
    <xf numFmtId="164" fontId="1" fillId="10" borderId="0" xfId="20" applyFill="1">
      <alignment/>
      <protection/>
    </xf>
    <xf numFmtId="164" fontId="1" fillId="0" borderId="1" xfId="20" applyFill="1" applyBorder="1" applyAlignment="1">
      <alignment horizontal="left" wrapText="1"/>
      <protection/>
    </xf>
    <xf numFmtId="164" fontId="6" fillId="10" borderId="1" xfId="20" applyFont="1" applyFill="1" applyBorder="1" applyAlignment="1">
      <alignment horizontal="left" vertical="top" wrapText="1"/>
      <protection/>
    </xf>
    <xf numFmtId="164" fontId="7" fillId="10" borderId="1" xfId="20" applyFont="1" applyFill="1" applyBorder="1" applyAlignment="1">
      <alignment horizontal="right" vertical="top" wrapText="1"/>
      <protection/>
    </xf>
    <xf numFmtId="167" fontId="11" fillId="0" borderId="0" xfId="20" applyNumberFormat="1" applyFont="1" applyFill="1">
      <alignment/>
      <protection/>
    </xf>
    <xf numFmtId="164" fontId="11" fillId="0" borderId="0" xfId="20" applyFont="1" applyFill="1">
      <alignment/>
      <protection/>
    </xf>
    <xf numFmtId="170" fontId="11" fillId="0" borderId="0" xfId="20" applyNumberFormat="1" applyFont="1" applyFill="1">
      <alignment/>
      <protection/>
    </xf>
    <xf numFmtId="164" fontId="11" fillId="0" borderId="0" xfId="20" applyFont="1" applyFill="1" applyBorder="1">
      <alignment/>
      <protection/>
    </xf>
    <xf numFmtId="164" fontId="9" fillId="0" borderId="0" xfId="20" applyFont="1" applyFill="1" applyBorder="1" applyAlignment="1">
      <alignment horizontal="left" vertical="top" wrapText="1" indent="1"/>
      <protection/>
    </xf>
    <xf numFmtId="164" fontId="9" fillId="0" borderId="0" xfId="20" applyFont="1" applyFill="1" applyBorder="1" applyAlignment="1">
      <alignment horizontal="center" vertical="center" wrapText="1"/>
      <protection/>
    </xf>
    <xf numFmtId="164" fontId="9" fillId="0" borderId="0" xfId="20" applyFont="1" applyFill="1" applyBorder="1" applyAlignment="1">
      <alignment horizontal="left" vertical="center" wrapText="1" indent="4"/>
      <protection/>
    </xf>
    <xf numFmtId="164" fontId="9" fillId="0" borderId="0" xfId="20" applyFont="1" applyFill="1" applyBorder="1" applyAlignment="1">
      <alignment horizontal="left" vertical="center" wrapText="1" indent="5"/>
      <protection/>
    </xf>
    <xf numFmtId="164" fontId="21" fillId="0" borderId="0" xfId="20" applyFont="1" applyFill="1" applyBorder="1" applyAlignment="1">
      <alignment horizontal="left" vertical="top" wrapText="1" indent="4"/>
      <protection/>
    </xf>
    <xf numFmtId="164" fontId="1" fillId="0" borderId="0" xfId="20" applyNumberForma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1F1F1"/>
      <rgbColor rgb="00FF0000"/>
      <rgbColor rgb="0000FF00"/>
      <rgbColor rgb="000000FF"/>
      <rgbColor rgb="00FFFF00"/>
      <rgbColor rgb="00FF00FF"/>
      <rgbColor rgb="0000FFFF"/>
      <rgbColor rgb="00800000"/>
      <rgbColor rgb="00008000"/>
      <rgbColor rgb="00000080"/>
      <rgbColor rgb="00808000"/>
      <rgbColor rgb="00800080"/>
      <rgbColor rgb="00008080"/>
      <rgbColor rgb="00CCCC99"/>
      <rgbColor rgb="00808080"/>
      <rgbColor rgb="009999FF"/>
      <rgbColor rgb="00993366"/>
      <rgbColor rgb="00FDF1C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E1EED9"/>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409575</xdr:colOff>
      <xdr:row>1</xdr:row>
      <xdr:rowOff>19050</xdr:rowOff>
    </xdr:from>
    <xdr:to>
      <xdr:col>18</xdr:col>
      <xdr:colOff>228600</xdr:colOff>
      <xdr:row>5</xdr:row>
      <xdr:rowOff>19050</xdr:rowOff>
    </xdr:to>
    <xdr:pic>
      <xdr:nvPicPr>
        <xdr:cNvPr id="1" name="image1.jpeg"/>
        <xdr:cNvPicPr preferRelativeResize="1">
          <a:picLocks noChangeAspect="1"/>
        </xdr:cNvPicPr>
      </xdr:nvPicPr>
      <xdr:blipFill>
        <a:blip r:embed="rId1"/>
        <a:stretch>
          <a:fillRect/>
        </a:stretch>
      </xdr:blipFill>
      <xdr:spPr>
        <a:xfrm>
          <a:off x="7886700" y="247650"/>
          <a:ext cx="447675" cy="466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0</xdr:rowOff>
    </xdr:from>
    <xdr:to>
      <xdr:col>2</xdr:col>
      <xdr:colOff>228600</xdr:colOff>
      <xdr:row>1</xdr:row>
      <xdr:rowOff>85725</xdr:rowOff>
    </xdr:to>
    <xdr:sp>
      <xdr:nvSpPr>
        <xdr:cNvPr id="1" name="Shape 3"/>
        <xdr:cNvSpPr>
          <a:spLocks/>
        </xdr:cNvSpPr>
      </xdr:nvSpPr>
      <xdr:spPr>
        <a:xfrm>
          <a:off x="28575" y="190500"/>
          <a:ext cx="628650" cy="85725"/>
        </a:xfrm>
        <a:custGeom>
          <a:pathLst/>
        </a:cu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1</xdr:row>
      <xdr:rowOff>0</xdr:rowOff>
    </xdr:from>
    <xdr:to>
      <xdr:col>2</xdr:col>
      <xdr:colOff>133350</xdr:colOff>
      <xdr:row>1</xdr:row>
      <xdr:rowOff>95250</xdr:rowOff>
    </xdr:to>
    <xdr:sp>
      <xdr:nvSpPr>
        <xdr:cNvPr id="2" name="Shape 4"/>
        <xdr:cNvSpPr>
          <a:spLocks/>
        </xdr:cNvSpPr>
      </xdr:nvSpPr>
      <xdr:spPr>
        <a:xfrm>
          <a:off x="28575" y="190500"/>
          <a:ext cx="533400" cy="95250"/>
        </a:xfrm>
        <a:custGeom>
          <a:pathLst/>
        </a:custGeom>
        <a:noFill/>
        <a:ln w="3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Q74"/>
  <sheetViews>
    <sheetView tabSelected="1" zoomScale="185" zoomScaleNormal="185" workbookViewId="0" topLeftCell="A1">
      <selection activeCell="K2" sqref="K2"/>
    </sheetView>
  </sheetViews>
  <sheetFormatPr defaultColWidth="8.00390625" defaultRowHeight="12.75"/>
  <cols>
    <col min="1" max="1" width="4.57421875" style="1" customWidth="1"/>
    <col min="2" max="2" width="2.7109375" style="1" customWidth="1"/>
    <col min="3" max="3" width="20.140625" style="1" customWidth="1"/>
    <col min="4" max="4" width="0.5625" style="1" customWidth="1"/>
    <col min="5" max="5" width="4.140625" style="1" customWidth="1"/>
    <col min="6" max="6" width="5.8515625" style="1" customWidth="1"/>
    <col min="7" max="7" width="8.00390625" style="1" customWidth="1"/>
    <col min="8" max="8" width="1.421875" style="1" customWidth="1"/>
    <col min="9" max="9" width="6.8515625" style="1" customWidth="1"/>
    <col min="10" max="10" width="5.8515625" style="1" customWidth="1"/>
    <col min="11" max="12" width="8.421875" style="1" customWidth="1"/>
    <col min="13" max="13" width="5.57421875" style="2" customWidth="1"/>
    <col min="14" max="14" width="8.421875" style="3" customWidth="1"/>
    <col min="15" max="15" width="8.421875" style="2" customWidth="1"/>
    <col min="16" max="16" width="5.57421875" style="2" customWidth="1"/>
    <col min="17" max="17" width="7.140625" style="3" customWidth="1"/>
    <col min="18" max="18" width="9.421875" style="2" customWidth="1"/>
    <col min="19" max="19" width="8.421875" style="2" customWidth="1"/>
    <col min="20" max="20" width="8.00390625" style="2" customWidth="1"/>
    <col min="21" max="21" width="8.8515625" style="2" customWidth="1"/>
    <col min="22" max="22" width="21.421875" style="2" customWidth="1"/>
    <col min="23" max="23" width="2.421875" style="4" customWidth="1"/>
    <col min="24" max="43" width="7.8515625" style="4" customWidth="1"/>
    <col min="44" max="16384" width="7.8515625" style="1" customWidth="1"/>
  </cols>
  <sheetData>
    <row r="1" spans="1:23" s="4" customFormat="1" ht="18" customHeight="1">
      <c r="A1" s="5"/>
      <c r="B1" s="5"/>
      <c r="C1" s="5"/>
      <c r="D1" s="5"/>
      <c r="E1" s="5"/>
      <c r="F1" s="5"/>
      <c r="G1" s="5"/>
      <c r="H1" s="5"/>
      <c r="I1" s="5"/>
      <c r="J1" s="5"/>
      <c r="K1" s="5"/>
      <c r="L1" s="5"/>
      <c r="M1" s="5"/>
      <c r="N1" s="5"/>
      <c r="O1" s="5"/>
      <c r="P1" s="5"/>
      <c r="Q1" s="5"/>
      <c r="R1" s="5"/>
      <c r="S1" s="5"/>
      <c r="T1" s="5"/>
      <c r="U1" s="5"/>
      <c r="V1" s="5"/>
      <c r="W1" s="6"/>
    </row>
    <row r="2" spans="1:23" s="4" customFormat="1" ht="15" customHeight="1">
      <c r="A2" s="5" t="s">
        <v>0</v>
      </c>
      <c r="B2" s="5"/>
      <c r="C2" s="5"/>
      <c r="D2" s="5"/>
      <c r="E2" s="6"/>
      <c r="F2" s="6"/>
      <c r="G2" s="6"/>
      <c r="H2" s="6"/>
      <c r="I2" s="6"/>
      <c r="J2" s="6"/>
      <c r="K2" s="6"/>
      <c r="L2" s="6"/>
      <c r="M2" s="6"/>
      <c r="N2" s="6"/>
      <c r="O2" s="6"/>
      <c r="P2" s="6"/>
      <c r="Q2" s="6"/>
      <c r="R2" s="6"/>
      <c r="S2" s="6"/>
      <c r="T2" s="6"/>
      <c r="U2" s="6"/>
      <c r="V2" s="6"/>
      <c r="W2" s="6"/>
    </row>
    <row r="3" spans="1:23" s="4" customFormat="1" ht="6.75" customHeight="1">
      <c r="A3" s="5" t="s">
        <v>1</v>
      </c>
      <c r="B3" s="5"/>
      <c r="C3" s="5"/>
      <c r="D3" s="5"/>
      <c r="E3" s="6"/>
      <c r="F3" s="6"/>
      <c r="G3" s="6"/>
      <c r="H3" s="6"/>
      <c r="I3" s="6"/>
      <c r="J3" s="6"/>
      <c r="K3" s="6"/>
      <c r="L3" s="6"/>
      <c r="M3" s="6"/>
      <c r="N3" s="6"/>
      <c r="O3" s="6"/>
      <c r="P3" s="6"/>
      <c r="Q3" s="6"/>
      <c r="R3" s="6"/>
      <c r="S3" s="6"/>
      <c r="T3" s="6"/>
      <c r="U3" s="6"/>
      <c r="V3" s="6"/>
      <c r="W3" s="6"/>
    </row>
    <row r="4" spans="1:23" s="4" customFormat="1" ht="6.75" customHeight="1">
      <c r="A4" s="5" t="s">
        <v>2</v>
      </c>
      <c r="B4" s="5"/>
      <c r="C4" s="5"/>
      <c r="D4" s="5"/>
      <c r="E4" s="6"/>
      <c r="F4" s="6"/>
      <c r="G4" s="6"/>
      <c r="H4" s="6"/>
      <c r="I4" s="6"/>
      <c r="J4" s="6"/>
      <c r="K4" s="6"/>
      <c r="L4" s="6"/>
      <c r="M4" s="6"/>
      <c r="N4" s="6"/>
      <c r="O4" s="6"/>
      <c r="P4" s="6"/>
      <c r="Q4" s="6"/>
      <c r="R4" s="6"/>
      <c r="S4" s="6"/>
      <c r="T4" s="6"/>
      <c r="U4" s="6"/>
      <c r="V4" s="6"/>
      <c r="W4" s="6"/>
    </row>
    <row r="5" spans="1:23" s="4" customFormat="1" ht="8.25" customHeight="1">
      <c r="A5" s="7" t="s">
        <v>3</v>
      </c>
      <c r="B5" s="7"/>
      <c r="C5" s="7"/>
      <c r="D5" s="7"/>
      <c r="E5" s="7"/>
      <c r="F5" s="7"/>
      <c r="G5" s="7"/>
      <c r="H5" s="7"/>
      <c r="I5" s="6"/>
      <c r="J5" s="6"/>
      <c r="K5" s="6"/>
      <c r="L5" s="6"/>
      <c r="M5" s="6"/>
      <c r="N5" s="6"/>
      <c r="O5" s="6"/>
      <c r="P5" s="6"/>
      <c r="Q5" s="6"/>
      <c r="R5" s="6"/>
      <c r="S5" s="6"/>
      <c r="T5" s="6"/>
      <c r="U5" s="6"/>
      <c r="V5" s="6"/>
      <c r="W5" s="6"/>
    </row>
    <row r="6" spans="1:23" s="4" customFormat="1" ht="8.25" customHeight="1">
      <c r="A6" s="7" t="s">
        <v>4</v>
      </c>
      <c r="B6" s="7"/>
      <c r="C6" s="7"/>
      <c r="D6" s="7"/>
      <c r="E6" s="7"/>
      <c r="F6" s="7"/>
      <c r="G6" s="7"/>
      <c r="H6" s="7"/>
      <c r="I6" s="6"/>
      <c r="J6" s="6"/>
      <c r="K6" s="6"/>
      <c r="L6" s="6"/>
      <c r="M6" s="6"/>
      <c r="N6" s="6"/>
      <c r="O6" s="6"/>
      <c r="P6" s="6"/>
      <c r="Q6" s="6">
        <v>1</v>
      </c>
      <c r="R6" s="6"/>
      <c r="S6" s="6"/>
      <c r="T6" s="6"/>
      <c r="U6" s="6"/>
      <c r="V6" s="6"/>
      <c r="W6" s="6"/>
    </row>
    <row r="7" spans="1:23" ht="6.75" customHeight="1">
      <c r="A7" s="8" t="s">
        <v>5</v>
      </c>
      <c r="B7" s="8"/>
      <c r="C7" s="8"/>
      <c r="D7" s="8"/>
      <c r="E7" s="8"/>
      <c r="F7" s="8"/>
      <c r="G7" s="8"/>
      <c r="H7" s="8"/>
      <c r="I7" s="8"/>
      <c r="J7" s="8"/>
      <c r="K7" s="8"/>
      <c r="L7" s="8"/>
      <c r="M7" s="8"/>
      <c r="N7" s="8"/>
      <c r="O7" s="8"/>
      <c r="P7" s="8"/>
      <c r="Q7" s="8"/>
      <c r="R7" s="8"/>
      <c r="S7" s="8"/>
      <c r="T7" s="8"/>
      <c r="U7" s="8"/>
      <c r="V7" s="8"/>
      <c r="W7" s="8"/>
    </row>
    <row r="8" spans="1:23" ht="27.75" customHeight="1">
      <c r="A8" s="9" t="s">
        <v>6</v>
      </c>
      <c r="B8" s="9" t="s">
        <v>7</v>
      </c>
      <c r="C8" s="10" t="s">
        <v>8</v>
      </c>
      <c r="D8" s="9" t="s">
        <v>9</v>
      </c>
      <c r="E8" s="9"/>
      <c r="F8" s="11" t="s">
        <v>10</v>
      </c>
      <c r="G8" s="11"/>
      <c r="H8" s="11"/>
      <c r="I8" s="11"/>
      <c r="J8" s="11" t="s">
        <v>11</v>
      </c>
      <c r="K8" s="11"/>
      <c r="L8" s="11"/>
      <c r="M8" s="12" t="s">
        <v>12</v>
      </c>
      <c r="N8" s="12"/>
      <c r="O8" s="12"/>
      <c r="P8" s="13" t="s">
        <v>13</v>
      </c>
      <c r="Q8" s="13"/>
      <c r="R8" s="13"/>
      <c r="S8" s="14" t="s">
        <v>14</v>
      </c>
      <c r="T8" s="14"/>
      <c r="U8" s="14"/>
      <c r="V8" s="15" t="s">
        <v>15</v>
      </c>
      <c r="W8" s="6"/>
    </row>
    <row r="9" spans="1:23" ht="15.75" customHeight="1">
      <c r="A9" s="9"/>
      <c r="B9" s="9"/>
      <c r="C9" s="10"/>
      <c r="D9" s="9"/>
      <c r="E9" s="9"/>
      <c r="F9" s="16" t="s">
        <v>16</v>
      </c>
      <c r="G9" s="11" t="s">
        <v>17</v>
      </c>
      <c r="H9" s="16" t="s">
        <v>18</v>
      </c>
      <c r="I9" s="16"/>
      <c r="J9" s="16" t="s">
        <v>16</v>
      </c>
      <c r="K9" s="11" t="s">
        <v>17</v>
      </c>
      <c r="L9" s="16" t="s">
        <v>19</v>
      </c>
      <c r="M9" s="17" t="s">
        <v>16</v>
      </c>
      <c r="N9" s="18" t="s">
        <v>17</v>
      </c>
      <c r="O9" s="17" t="s">
        <v>20</v>
      </c>
      <c r="P9" s="17" t="s">
        <v>16</v>
      </c>
      <c r="Q9" s="18" t="s">
        <v>17</v>
      </c>
      <c r="R9" s="19" t="s">
        <v>21</v>
      </c>
      <c r="S9" s="17" t="s">
        <v>22</v>
      </c>
      <c r="T9" s="17" t="s">
        <v>23</v>
      </c>
      <c r="U9" s="12" t="s">
        <v>24</v>
      </c>
      <c r="V9" s="15"/>
      <c r="W9" s="6"/>
    </row>
    <row r="10" spans="1:23" ht="6.75" customHeight="1">
      <c r="A10" s="20" t="s">
        <v>25</v>
      </c>
      <c r="B10" s="21">
        <v>1</v>
      </c>
      <c r="C10" s="21">
        <v>2</v>
      </c>
      <c r="D10" s="22">
        <v>3</v>
      </c>
      <c r="E10" s="22"/>
      <c r="F10" s="21">
        <v>4</v>
      </c>
      <c r="G10" s="21">
        <v>5</v>
      </c>
      <c r="H10" s="21">
        <v>6</v>
      </c>
      <c r="I10" s="21"/>
      <c r="J10" s="21">
        <v>5</v>
      </c>
      <c r="K10" s="21">
        <v>6</v>
      </c>
      <c r="L10" s="21">
        <v>7</v>
      </c>
      <c r="M10" s="23">
        <v>8</v>
      </c>
      <c r="N10" s="24">
        <v>9</v>
      </c>
      <c r="O10" s="23">
        <v>10</v>
      </c>
      <c r="P10" s="23">
        <v>11</v>
      </c>
      <c r="Q10" s="24">
        <v>12</v>
      </c>
      <c r="R10" s="23">
        <v>13</v>
      </c>
      <c r="S10" s="23">
        <v>14</v>
      </c>
      <c r="T10" s="23">
        <v>15</v>
      </c>
      <c r="U10" s="23">
        <v>16</v>
      </c>
      <c r="V10" s="23">
        <v>11</v>
      </c>
      <c r="W10" s="6"/>
    </row>
    <row r="11" spans="1:43" s="3" customFormat="1" ht="8.25" customHeight="1">
      <c r="A11" s="25" t="s">
        <v>26</v>
      </c>
      <c r="B11" s="25" t="s">
        <v>27</v>
      </c>
      <c r="C11" s="26" t="s">
        <v>28</v>
      </c>
      <c r="D11" s="27"/>
      <c r="E11" s="27"/>
      <c r="F11" s="27"/>
      <c r="G11" s="27"/>
      <c r="H11" s="27"/>
      <c r="I11" s="27"/>
      <c r="J11" s="27"/>
      <c r="K11" s="27"/>
      <c r="L11" s="27"/>
      <c r="M11" s="27"/>
      <c r="N11" s="27"/>
      <c r="O11" s="27"/>
      <c r="P11" s="27"/>
      <c r="Q11" s="27"/>
      <c r="R11" s="27"/>
      <c r="S11" s="27"/>
      <c r="T11" s="27"/>
      <c r="U11" s="27"/>
      <c r="V11" s="27"/>
      <c r="W11" s="6"/>
      <c r="X11" s="4"/>
      <c r="Y11" s="4"/>
      <c r="Z11" s="4"/>
      <c r="AA11" s="4"/>
      <c r="AB11" s="4"/>
      <c r="AC11" s="4"/>
      <c r="AD11" s="4"/>
      <c r="AE11" s="4"/>
      <c r="AF11" s="4"/>
      <c r="AG11" s="4"/>
      <c r="AH11" s="4"/>
      <c r="AI11" s="4"/>
      <c r="AJ11" s="4"/>
      <c r="AK11" s="4"/>
      <c r="AL11" s="4"/>
      <c r="AM11" s="4"/>
      <c r="AN11" s="4"/>
      <c r="AO11" s="4"/>
      <c r="AP11" s="4"/>
      <c r="AQ11" s="4"/>
    </row>
    <row r="12" spans="1:23" s="4" customFormat="1" ht="12.75" customHeight="1">
      <c r="A12" s="28" t="s">
        <v>29</v>
      </c>
      <c r="B12" s="29">
        <v>1</v>
      </c>
      <c r="C12" s="30" t="s">
        <v>30</v>
      </c>
      <c r="D12" s="31" t="s">
        <v>31</v>
      </c>
      <c r="E12" s="31"/>
      <c r="F12" s="32"/>
      <c r="G12" s="32"/>
      <c r="H12" s="33">
        <f>F12*G12</f>
        <v>0</v>
      </c>
      <c r="I12" s="33"/>
      <c r="J12" s="32"/>
      <c r="K12" s="32"/>
      <c r="L12" s="33">
        <f>J12*K12</f>
        <v>0</v>
      </c>
      <c r="M12" s="34">
        <v>1</v>
      </c>
      <c r="N12" s="35">
        <v>399150</v>
      </c>
      <c r="O12" s="34">
        <f>M12*N12</f>
        <v>399150</v>
      </c>
      <c r="P12" s="36">
        <v>1</v>
      </c>
      <c r="Q12" s="37">
        <v>399150</v>
      </c>
      <c r="R12" s="34">
        <f>P12*Q12</f>
        <v>399150</v>
      </c>
      <c r="S12" s="33">
        <f>O12</f>
        <v>399150</v>
      </c>
      <c r="T12" s="33">
        <f>R12</f>
        <v>399150</v>
      </c>
      <c r="U12" s="33">
        <f>S12-T12</f>
        <v>0</v>
      </c>
      <c r="V12" s="32"/>
      <c r="W12" s="6"/>
    </row>
    <row r="13" spans="1:43" s="3" customFormat="1" ht="8.25" customHeight="1">
      <c r="A13" s="38" t="s">
        <v>32</v>
      </c>
      <c r="B13" s="38"/>
      <c r="C13" s="38"/>
      <c r="D13" s="27"/>
      <c r="E13" s="27"/>
      <c r="F13" s="27"/>
      <c r="G13" s="27"/>
      <c r="H13" s="39">
        <f>H12</f>
        <v>0</v>
      </c>
      <c r="I13" s="39"/>
      <c r="J13" s="27"/>
      <c r="K13" s="27"/>
      <c r="L13" s="39">
        <f>L12</f>
        <v>0</v>
      </c>
      <c r="M13" s="27"/>
      <c r="N13" s="27"/>
      <c r="O13" s="40">
        <f>O12</f>
        <v>399150</v>
      </c>
      <c r="P13" s="41"/>
      <c r="Q13" s="41"/>
      <c r="R13" s="40">
        <f>R12</f>
        <v>399150</v>
      </c>
      <c r="S13" s="39">
        <f>S12</f>
        <v>399150</v>
      </c>
      <c r="T13" s="39">
        <f>T12</f>
        <v>399150</v>
      </c>
      <c r="U13" s="39">
        <f>S13-T13</f>
        <v>0</v>
      </c>
      <c r="V13" s="27"/>
      <c r="W13" s="6"/>
      <c r="X13" s="4"/>
      <c r="Y13" s="4"/>
      <c r="Z13" s="4"/>
      <c r="AA13" s="4"/>
      <c r="AB13" s="4"/>
      <c r="AC13" s="4"/>
      <c r="AD13" s="4"/>
      <c r="AE13" s="4"/>
      <c r="AF13" s="4"/>
      <c r="AG13" s="4"/>
      <c r="AH13" s="4"/>
      <c r="AI13" s="4"/>
      <c r="AJ13" s="4"/>
      <c r="AK13" s="4"/>
      <c r="AL13" s="4"/>
      <c r="AM13" s="4"/>
      <c r="AN13" s="4"/>
      <c r="AO13" s="4"/>
      <c r="AP13" s="4"/>
      <c r="AQ13" s="4"/>
    </row>
    <row r="14" spans="1:23" s="4" customFormat="1" ht="15.75" customHeight="1">
      <c r="A14" s="6"/>
      <c r="B14" s="6"/>
      <c r="C14" s="6"/>
      <c r="D14" s="6"/>
      <c r="E14" s="6"/>
      <c r="F14" s="6"/>
      <c r="G14" s="6"/>
      <c r="H14" s="6"/>
      <c r="I14" s="6"/>
      <c r="J14" s="6"/>
      <c r="K14" s="6"/>
      <c r="L14" s="6"/>
      <c r="M14" s="6"/>
      <c r="N14" s="6"/>
      <c r="O14" s="6"/>
      <c r="P14" s="6"/>
      <c r="Q14" s="6"/>
      <c r="R14" s="6"/>
      <c r="S14" s="6"/>
      <c r="T14" s="6"/>
      <c r="U14" s="6"/>
      <c r="V14" s="6"/>
      <c r="W14" s="6"/>
    </row>
    <row r="15" spans="1:43" s="3" customFormat="1" ht="8.25" customHeight="1">
      <c r="A15" s="26" t="s">
        <v>26</v>
      </c>
      <c r="B15" s="39" t="s">
        <v>27</v>
      </c>
      <c r="C15" s="26" t="s">
        <v>33</v>
      </c>
      <c r="D15" s="27"/>
      <c r="E15" s="27"/>
      <c r="F15" s="27"/>
      <c r="G15" s="27"/>
      <c r="H15" s="27"/>
      <c r="I15" s="27"/>
      <c r="J15" s="27"/>
      <c r="K15" s="27"/>
      <c r="L15" s="27"/>
      <c r="M15" s="27"/>
      <c r="N15" s="27"/>
      <c r="O15" s="27"/>
      <c r="P15" s="27"/>
      <c r="Q15" s="27"/>
      <c r="R15" s="27"/>
      <c r="S15" s="27"/>
      <c r="T15" s="27"/>
      <c r="U15" s="27"/>
      <c r="V15" s="27"/>
      <c r="W15" s="6"/>
      <c r="X15" s="4"/>
      <c r="Y15" s="4"/>
      <c r="Z15" s="4"/>
      <c r="AA15" s="4"/>
      <c r="AB15" s="4"/>
      <c r="AC15" s="4"/>
      <c r="AD15" s="4"/>
      <c r="AE15" s="4"/>
      <c r="AF15" s="4"/>
      <c r="AG15" s="4"/>
      <c r="AH15" s="4"/>
      <c r="AI15" s="4"/>
      <c r="AJ15" s="4"/>
      <c r="AK15" s="4"/>
      <c r="AL15" s="4"/>
      <c r="AM15" s="4"/>
      <c r="AN15" s="4"/>
      <c r="AO15" s="4"/>
      <c r="AP15" s="4"/>
      <c r="AQ15" s="4"/>
    </row>
    <row r="16" spans="1:23" ht="12" customHeight="1">
      <c r="A16" s="42" t="s">
        <v>29</v>
      </c>
      <c r="B16" s="43">
        <v>1</v>
      </c>
      <c r="C16" s="42" t="s">
        <v>34</v>
      </c>
      <c r="D16" s="42"/>
      <c r="E16" s="42"/>
      <c r="F16" s="42"/>
      <c r="G16" s="42"/>
      <c r="H16" s="42"/>
      <c r="I16" s="42"/>
      <c r="J16" s="42"/>
      <c r="K16" s="42"/>
      <c r="L16" s="42"/>
      <c r="M16" s="42"/>
      <c r="N16" s="42"/>
      <c r="O16" s="42"/>
      <c r="P16" s="42"/>
      <c r="Q16" s="42"/>
      <c r="R16" s="42"/>
      <c r="S16" s="42"/>
      <c r="T16" s="42"/>
      <c r="U16" s="42"/>
      <c r="V16" s="42"/>
      <c r="W16" s="6"/>
    </row>
    <row r="17" spans="1:43" s="48" customFormat="1" ht="12.75" customHeight="1">
      <c r="A17" s="44" t="s">
        <v>35</v>
      </c>
      <c r="B17" s="45">
        <v>1.1</v>
      </c>
      <c r="C17" s="44" t="s">
        <v>36</v>
      </c>
      <c r="D17" s="44"/>
      <c r="E17" s="44"/>
      <c r="F17" s="44"/>
      <c r="G17" s="44"/>
      <c r="H17" s="46">
        <f>H18</f>
        <v>0</v>
      </c>
      <c r="I17" s="46"/>
      <c r="J17" s="47"/>
      <c r="K17" s="47"/>
      <c r="L17" s="46">
        <f>L18</f>
        <v>0</v>
      </c>
      <c r="M17" s="47"/>
      <c r="N17" s="47"/>
      <c r="O17" s="46">
        <f>O18</f>
        <v>0</v>
      </c>
      <c r="P17" s="47"/>
      <c r="Q17" s="47"/>
      <c r="R17" s="46">
        <f>R18</f>
        <v>0</v>
      </c>
      <c r="S17" s="46">
        <f>S18</f>
        <v>0</v>
      </c>
      <c r="T17" s="46">
        <f>R17</f>
        <v>0</v>
      </c>
      <c r="U17" s="46">
        <f>S17-T17</f>
        <v>0</v>
      </c>
      <c r="V17" s="47"/>
      <c r="W17" s="6"/>
      <c r="X17" s="4"/>
      <c r="Y17" s="4"/>
      <c r="Z17" s="4"/>
      <c r="AA17" s="4"/>
      <c r="AB17" s="4"/>
      <c r="AC17" s="4"/>
      <c r="AD17" s="4"/>
      <c r="AE17" s="4"/>
      <c r="AF17" s="4"/>
      <c r="AG17" s="4"/>
      <c r="AH17" s="4"/>
      <c r="AI17" s="4"/>
      <c r="AJ17" s="4"/>
      <c r="AK17" s="4"/>
      <c r="AL17" s="4"/>
      <c r="AM17" s="4"/>
      <c r="AN17" s="4"/>
      <c r="AO17" s="4"/>
      <c r="AP17" s="4"/>
      <c r="AQ17" s="4"/>
    </row>
    <row r="18" spans="1:23" s="4" customFormat="1" ht="12" customHeight="1">
      <c r="A18" s="49" t="s">
        <v>37</v>
      </c>
      <c r="B18" s="50" t="s">
        <v>38</v>
      </c>
      <c r="C18" s="30" t="s">
        <v>39</v>
      </c>
      <c r="D18" s="33" t="s">
        <v>40</v>
      </c>
      <c r="E18" s="33"/>
      <c r="F18" s="32"/>
      <c r="G18" s="32"/>
      <c r="H18" s="33">
        <v>0</v>
      </c>
      <c r="I18" s="33"/>
      <c r="J18" s="32"/>
      <c r="K18" s="32"/>
      <c r="L18" s="33">
        <v>0</v>
      </c>
      <c r="M18" s="32"/>
      <c r="N18" s="32"/>
      <c r="O18" s="33">
        <v>0</v>
      </c>
      <c r="P18" s="32"/>
      <c r="Q18" s="32"/>
      <c r="R18" s="33">
        <f>P18*Q18</f>
        <v>0</v>
      </c>
      <c r="S18" s="33">
        <f>O18</f>
        <v>0</v>
      </c>
      <c r="T18" s="33">
        <f>R18</f>
        <v>0</v>
      </c>
      <c r="U18" s="33">
        <f>S18-T18</f>
        <v>0</v>
      </c>
      <c r="V18" s="32"/>
      <c r="W18" s="6"/>
    </row>
    <row r="19" spans="1:43" s="48" customFormat="1" ht="12.75" customHeight="1">
      <c r="A19" s="44" t="s">
        <v>35</v>
      </c>
      <c r="B19" s="51">
        <v>1.2</v>
      </c>
      <c r="C19" s="44" t="s">
        <v>41</v>
      </c>
      <c r="D19" s="44"/>
      <c r="E19" s="44"/>
      <c r="F19" s="44"/>
      <c r="G19" s="44"/>
      <c r="H19" s="47"/>
      <c r="I19" s="47"/>
      <c r="J19" s="47"/>
      <c r="K19" s="47"/>
      <c r="L19" s="47"/>
      <c r="M19" s="47"/>
      <c r="N19" s="47"/>
      <c r="O19" s="46">
        <f>O20</f>
        <v>0</v>
      </c>
      <c r="P19" s="47"/>
      <c r="Q19" s="47"/>
      <c r="R19" s="46">
        <f>R20</f>
        <v>0</v>
      </c>
      <c r="S19" s="46">
        <f>S20</f>
        <v>0</v>
      </c>
      <c r="T19" s="46">
        <f>T20</f>
        <v>0</v>
      </c>
      <c r="U19" s="46">
        <f>S19-T19</f>
        <v>0</v>
      </c>
      <c r="V19" s="47"/>
      <c r="W19" s="6"/>
      <c r="X19" s="4"/>
      <c r="Y19" s="4"/>
      <c r="Z19" s="4"/>
      <c r="AA19" s="4"/>
      <c r="AB19" s="4"/>
      <c r="AC19" s="4"/>
      <c r="AD19" s="4"/>
      <c r="AE19" s="4"/>
      <c r="AF19" s="4"/>
      <c r="AG19" s="4"/>
      <c r="AH19" s="4"/>
      <c r="AI19" s="4"/>
      <c r="AJ19" s="4"/>
      <c r="AK19" s="4"/>
      <c r="AL19" s="4"/>
      <c r="AM19" s="4"/>
      <c r="AN19" s="4"/>
      <c r="AO19" s="4"/>
      <c r="AP19" s="4"/>
      <c r="AQ19" s="4"/>
    </row>
    <row r="20" spans="1:23" s="4" customFormat="1" ht="17.25" customHeight="1">
      <c r="A20" s="49" t="s">
        <v>37</v>
      </c>
      <c r="B20" s="50" t="s">
        <v>42</v>
      </c>
      <c r="C20" s="30" t="s">
        <v>43</v>
      </c>
      <c r="D20" s="32"/>
      <c r="E20" s="32"/>
      <c r="F20" s="52" t="s">
        <v>44</v>
      </c>
      <c r="G20" s="52"/>
      <c r="H20" s="52"/>
      <c r="I20" s="52"/>
      <c r="J20" s="52" t="s">
        <v>44</v>
      </c>
      <c r="K20" s="52"/>
      <c r="L20" s="52"/>
      <c r="M20" s="32"/>
      <c r="N20" s="32"/>
      <c r="O20" s="33">
        <v>0</v>
      </c>
      <c r="P20" s="32"/>
      <c r="Q20" s="32"/>
      <c r="R20" s="33">
        <f>P20*Q20</f>
        <v>0</v>
      </c>
      <c r="S20" s="33">
        <f>O20</f>
        <v>0</v>
      </c>
      <c r="T20" s="33">
        <f>R20</f>
        <v>0</v>
      </c>
      <c r="U20" s="33">
        <f>S20-T20</f>
        <v>0</v>
      </c>
      <c r="V20" s="32"/>
      <c r="W20" s="6"/>
    </row>
    <row r="21" spans="1:43" s="48" customFormat="1" ht="12.75" customHeight="1">
      <c r="A21" s="44" t="s">
        <v>35</v>
      </c>
      <c r="B21" s="51">
        <v>1.3</v>
      </c>
      <c r="C21" s="44" t="s">
        <v>45</v>
      </c>
      <c r="D21" s="44"/>
      <c r="E21" s="44"/>
      <c r="F21" s="44"/>
      <c r="G21" s="44"/>
      <c r="H21" s="47"/>
      <c r="I21" s="47"/>
      <c r="J21" s="47"/>
      <c r="K21" s="47"/>
      <c r="L21" s="47"/>
      <c r="M21" s="47"/>
      <c r="N21" s="47"/>
      <c r="O21" s="46">
        <f>O22</f>
        <v>0</v>
      </c>
      <c r="P21" s="47"/>
      <c r="Q21" s="47"/>
      <c r="R21" s="46">
        <f>R22</f>
        <v>0</v>
      </c>
      <c r="S21" s="46">
        <f>S22</f>
        <v>0</v>
      </c>
      <c r="T21" s="46">
        <f>T22</f>
        <v>0</v>
      </c>
      <c r="U21" s="46">
        <f>S21-T21</f>
        <v>0</v>
      </c>
      <c r="V21" s="47"/>
      <c r="W21" s="6"/>
      <c r="X21" s="4"/>
      <c r="Y21" s="4"/>
      <c r="Z21" s="4"/>
      <c r="AA21" s="4"/>
      <c r="AB21" s="4"/>
      <c r="AC21" s="4"/>
      <c r="AD21" s="4"/>
      <c r="AE21" s="4"/>
      <c r="AF21" s="4"/>
      <c r="AG21" s="4"/>
      <c r="AH21" s="4"/>
      <c r="AI21" s="4"/>
      <c r="AJ21" s="4"/>
      <c r="AK21" s="4"/>
      <c r="AL21" s="4"/>
      <c r="AM21" s="4"/>
      <c r="AN21" s="4"/>
      <c r="AO21" s="4"/>
      <c r="AP21" s="4"/>
      <c r="AQ21" s="4"/>
    </row>
    <row r="22" spans="1:23" s="4" customFormat="1" ht="22.5" customHeight="1">
      <c r="A22" s="49" t="s">
        <v>37</v>
      </c>
      <c r="B22" s="50" t="s">
        <v>46</v>
      </c>
      <c r="C22" s="30" t="s">
        <v>43</v>
      </c>
      <c r="D22" s="32"/>
      <c r="E22" s="32"/>
      <c r="F22" s="52" t="s">
        <v>44</v>
      </c>
      <c r="G22" s="52"/>
      <c r="H22" s="52"/>
      <c r="I22" s="52"/>
      <c r="J22" s="52" t="s">
        <v>44</v>
      </c>
      <c r="K22" s="52"/>
      <c r="L22" s="52"/>
      <c r="M22" s="32"/>
      <c r="N22" s="32"/>
      <c r="O22" s="33">
        <v>0</v>
      </c>
      <c r="P22" s="32"/>
      <c r="Q22" s="32"/>
      <c r="R22" s="33">
        <f>P22*Q22</f>
        <v>0</v>
      </c>
      <c r="S22" s="33">
        <f>O22</f>
        <v>0</v>
      </c>
      <c r="T22" s="33">
        <f>R22</f>
        <v>0</v>
      </c>
      <c r="U22" s="33">
        <f>S22-T22</f>
        <v>0</v>
      </c>
      <c r="V22" s="32"/>
      <c r="W22" s="6"/>
    </row>
    <row r="23" spans="1:43" s="56" customFormat="1" ht="12" customHeight="1">
      <c r="A23" s="53" t="s">
        <v>47</v>
      </c>
      <c r="B23" s="53"/>
      <c r="C23" s="53"/>
      <c r="D23" s="54"/>
      <c r="E23" s="54"/>
      <c r="F23" s="54"/>
      <c r="G23" s="54"/>
      <c r="H23" s="55">
        <f>H17</f>
        <v>0</v>
      </c>
      <c r="I23" s="55"/>
      <c r="J23" s="54"/>
      <c r="K23" s="54"/>
      <c r="L23" s="55">
        <f>L17</f>
        <v>0</v>
      </c>
      <c r="M23" s="54"/>
      <c r="N23" s="54"/>
      <c r="O23" s="55">
        <f>O17+O19+O21</f>
        <v>0</v>
      </c>
      <c r="P23" s="54"/>
      <c r="Q23" s="54"/>
      <c r="R23" s="55">
        <f>R17+R19+R21</f>
        <v>0</v>
      </c>
      <c r="S23" s="55">
        <f>S17+S19+S21</f>
        <v>0</v>
      </c>
      <c r="T23" s="55">
        <f>T17+T19+T21</f>
        <v>0</v>
      </c>
      <c r="U23" s="55">
        <f>U17+U19+U21</f>
        <v>0</v>
      </c>
      <c r="V23" s="54"/>
      <c r="W23" s="6"/>
      <c r="X23" s="4"/>
      <c r="Y23" s="4"/>
      <c r="Z23" s="4"/>
      <c r="AA23" s="4"/>
      <c r="AB23" s="4"/>
      <c r="AC23" s="4"/>
      <c r="AD23" s="4"/>
      <c r="AE23" s="4"/>
      <c r="AF23" s="4"/>
      <c r="AG23" s="4"/>
      <c r="AH23" s="4"/>
      <c r="AI23" s="4"/>
      <c r="AJ23" s="4"/>
      <c r="AK23" s="4"/>
      <c r="AL23" s="4"/>
      <c r="AM23" s="4"/>
      <c r="AN23" s="4"/>
      <c r="AO23" s="4"/>
      <c r="AP23" s="4"/>
      <c r="AQ23" s="4"/>
    </row>
    <row r="24" spans="1:23" ht="12" customHeight="1">
      <c r="A24" s="42" t="s">
        <v>29</v>
      </c>
      <c r="B24" s="43">
        <v>2</v>
      </c>
      <c r="C24" s="42" t="s">
        <v>48</v>
      </c>
      <c r="D24" s="42"/>
      <c r="E24" s="42"/>
      <c r="F24" s="42"/>
      <c r="G24" s="42"/>
      <c r="H24" s="42"/>
      <c r="I24" s="42"/>
      <c r="J24" s="42"/>
      <c r="K24" s="42"/>
      <c r="L24" s="42"/>
      <c r="M24" s="42"/>
      <c r="N24" s="42"/>
      <c r="O24" s="42"/>
      <c r="P24" s="42"/>
      <c r="Q24" s="42"/>
      <c r="R24" s="42"/>
      <c r="S24" s="42"/>
      <c r="T24" s="42"/>
      <c r="U24" s="42"/>
      <c r="V24" s="42"/>
      <c r="W24" s="6"/>
    </row>
    <row r="25" spans="1:23" s="4" customFormat="1" ht="12" customHeight="1">
      <c r="A25" s="49" t="s">
        <v>37</v>
      </c>
      <c r="B25" s="57">
        <v>2.1</v>
      </c>
      <c r="C25" s="30" t="s">
        <v>49</v>
      </c>
      <c r="D25" s="32"/>
      <c r="E25" s="32"/>
      <c r="F25" s="32"/>
      <c r="G25" s="58">
        <v>0.22</v>
      </c>
      <c r="H25" s="33">
        <f>F25*G25</f>
        <v>0</v>
      </c>
      <c r="I25" s="33"/>
      <c r="J25" s="32"/>
      <c r="K25" s="58">
        <v>0.22</v>
      </c>
      <c r="L25" s="33">
        <f>J25*K25</f>
        <v>0</v>
      </c>
      <c r="M25" s="32"/>
      <c r="N25" s="58">
        <v>0.22</v>
      </c>
      <c r="O25" s="33">
        <f>M25*N25</f>
        <v>0</v>
      </c>
      <c r="P25" s="32"/>
      <c r="Q25" s="58">
        <v>0.22</v>
      </c>
      <c r="R25" s="33">
        <f>P25*Q25</f>
        <v>0</v>
      </c>
      <c r="S25" s="33">
        <f>O25</f>
        <v>0</v>
      </c>
      <c r="T25" s="33">
        <f>R25</f>
        <v>0</v>
      </c>
      <c r="U25" s="33">
        <f>S25-T25</f>
        <v>0</v>
      </c>
      <c r="V25" s="32"/>
      <c r="W25" s="6"/>
    </row>
    <row r="26" spans="1:23" s="4" customFormat="1" ht="12" customHeight="1">
      <c r="A26" s="49" t="s">
        <v>37</v>
      </c>
      <c r="B26" s="57">
        <v>2.2</v>
      </c>
      <c r="C26" s="30" t="s">
        <v>50</v>
      </c>
      <c r="D26" s="32"/>
      <c r="E26" s="32"/>
      <c r="F26" s="32"/>
      <c r="G26" s="58">
        <v>0.22</v>
      </c>
      <c r="H26" s="33">
        <f>F26*G26</f>
        <v>0</v>
      </c>
      <c r="I26" s="33"/>
      <c r="J26" s="32"/>
      <c r="K26" s="58">
        <v>0.22</v>
      </c>
      <c r="L26" s="33">
        <f>J26*K26</f>
        <v>0</v>
      </c>
      <c r="M26" s="32"/>
      <c r="N26" s="58">
        <v>0.22</v>
      </c>
      <c r="O26" s="33">
        <f>M26*N26</f>
        <v>0</v>
      </c>
      <c r="P26" s="32"/>
      <c r="Q26" s="58">
        <v>0.22</v>
      </c>
      <c r="R26" s="33">
        <f>P26*Q26</f>
        <v>0</v>
      </c>
      <c r="S26" s="33">
        <f>O26</f>
        <v>0</v>
      </c>
      <c r="T26" s="33">
        <f>R26</f>
        <v>0</v>
      </c>
      <c r="U26" s="33">
        <f>S26-T26</f>
        <v>0</v>
      </c>
      <c r="V26" s="32"/>
      <c r="W26" s="6"/>
    </row>
    <row r="27" spans="1:43" s="56" customFormat="1" ht="12" customHeight="1">
      <c r="A27" s="53" t="s">
        <v>51</v>
      </c>
      <c r="B27" s="53"/>
      <c r="C27" s="53"/>
      <c r="D27" s="53"/>
      <c r="E27" s="53"/>
      <c r="F27" s="54"/>
      <c r="G27" s="54"/>
      <c r="H27" s="55">
        <f>H25+H26</f>
        <v>0</v>
      </c>
      <c r="I27" s="55"/>
      <c r="J27" s="54"/>
      <c r="K27" s="54"/>
      <c r="L27" s="55">
        <f>L25+L26</f>
        <v>0</v>
      </c>
      <c r="M27" s="54"/>
      <c r="N27" s="54"/>
      <c r="O27" s="55">
        <f>O25+O26</f>
        <v>0</v>
      </c>
      <c r="P27" s="54"/>
      <c r="Q27" s="54"/>
      <c r="R27" s="55">
        <f>R25+R26</f>
        <v>0</v>
      </c>
      <c r="S27" s="55">
        <f>S25+S26</f>
        <v>0</v>
      </c>
      <c r="T27" s="55">
        <f>T25+T26</f>
        <v>0</v>
      </c>
      <c r="U27" s="55">
        <f>U25+U26</f>
        <v>0</v>
      </c>
      <c r="V27" s="54"/>
      <c r="W27" s="6"/>
      <c r="X27" s="4"/>
      <c r="Y27" s="4"/>
      <c r="Z27" s="4"/>
      <c r="AA27" s="4"/>
      <c r="AB27" s="4"/>
      <c r="AC27" s="4"/>
      <c r="AD27" s="4"/>
      <c r="AE27" s="4"/>
      <c r="AF27" s="4"/>
      <c r="AG27" s="4"/>
      <c r="AH27" s="4"/>
      <c r="AI27" s="4"/>
      <c r="AJ27" s="4"/>
      <c r="AK27" s="4"/>
      <c r="AL27" s="4"/>
      <c r="AM27" s="4"/>
      <c r="AN27" s="4"/>
      <c r="AO27" s="4"/>
      <c r="AP27" s="4"/>
      <c r="AQ27" s="4"/>
    </row>
    <row r="28" spans="1:23" ht="12" customHeight="1">
      <c r="A28" s="42" t="s">
        <v>29</v>
      </c>
      <c r="B28" s="43">
        <v>3</v>
      </c>
      <c r="C28" s="42" t="s">
        <v>52</v>
      </c>
      <c r="D28" s="42"/>
      <c r="E28" s="42"/>
      <c r="F28" s="42"/>
      <c r="G28" s="42"/>
      <c r="H28" s="42"/>
      <c r="I28" s="42"/>
      <c r="J28" s="42"/>
      <c r="K28" s="42"/>
      <c r="L28" s="42"/>
      <c r="M28" s="42"/>
      <c r="N28" s="42"/>
      <c r="O28" s="42"/>
      <c r="P28" s="42"/>
      <c r="Q28" s="42"/>
      <c r="R28" s="42"/>
      <c r="S28" s="42"/>
      <c r="T28" s="42"/>
      <c r="U28" s="42"/>
      <c r="V28" s="42"/>
      <c r="W28" s="6"/>
    </row>
    <row r="29" spans="1:23" s="4" customFormat="1" ht="12" customHeight="1">
      <c r="A29" s="49" t="s">
        <v>37</v>
      </c>
      <c r="B29" s="57">
        <v>3.1</v>
      </c>
      <c r="C29" s="30" t="s">
        <v>53</v>
      </c>
      <c r="D29" s="33" t="s">
        <v>40</v>
      </c>
      <c r="E29" s="33"/>
      <c r="F29" s="32"/>
      <c r="G29" s="32"/>
      <c r="H29" s="33">
        <f>F29*G29</f>
        <v>0</v>
      </c>
      <c r="I29" s="33"/>
      <c r="J29" s="32"/>
      <c r="K29" s="32"/>
      <c r="L29" s="33">
        <f>J29*K29</f>
        <v>0</v>
      </c>
      <c r="M29" s="32"/>
      <c r="N29" s="32"/>
      <c r="O29" s="33">
        <f>M29*N29</f>
        <v>0</v>
      </c>
      <c r="P29" s="32"/>
      <c r="Q29" s="32"/>
      <c r="R29" s="33">
        <f>P29*Q29</f>
        <v>0</v>
      </c>
      <c r="S29" s="33">
        <f>O29</f>
        <v>0</v>
      </c>
      <c r="T29" s="33">
        <f>R29</f>
        <v>0</v>
      </c>
      <c r="U29" s="33">
        <f>S29-T29</f>
        <v>0</v>
      </c>
      <c r="V29" s="32"/>
      <c r="W29" s="6"/>
    </row>
    <row r="30" spans="1:43" s="56" customFormat="1" ht="12" customHeight="1">
      <c r="A30" s="53" t="s">
        <v>54</v>
      </c>
      <c r="B30" s="53"/>
      <c r="C30" s="53"/>
      <c r="D30" s="54"/>
      <c r="E30" s="54"/>
      <c r="F30" s="54"/>
      <c r="G30" s="54"/>
      <c r="H30" s="55">
        <f>H29</f>
        <v>0</v>
      </c>
      <c r="I30" s="55"/>
      <c r="J30" s="54"/>
      <c r="K30" s="54"/>
      <c r="L30" s="55">
        <f>L29</f>
        <v>0</v>
      </c>
      <c r="M30" s="54"/>
      <c r="N30" s="54"/>
      <c r="O30" s="55">
        <f>O29</f>
        <v>0</v>
      </c>
      <c r="P30" s="54"/>
      <c r="Q30" s="54"/>
      <c r="R30" s="55">
        <f>R29</f>
        <v>0</v>
      </c>
      <c r="S30" s="55">
        <f>S29</f>
        <v>0</v>
      </c>
      <c r="T30" s="55">
        <f>T29</f>
        <v>0</v>
      </c>
      <c r="U30" s="55">
        <f>U29</f>
        <v>0</v>
      </c>
      <c r="V30" s="54"/>
      <c r="W30" s="6"/>
      <c r="X30" s="4"/>
      <c r="Y30" s="4"/>
      <c r="Z30" s="4"/>
      <c r="AA30" s="4"/>
      <c r="AB30" s="4"/>
      <c r="AC30" s="4"/>
      <c r="AD30" s="4"/>
      <c r="AE30" s="4"/>
      <c r="AF30" s="4"/>
      <c r="AG30" s="4"/>
      <c r="AH30" s="4"/>
      <c r="AI30" s="4"/>
      <c r="AJ30" s="4"/>
      <c r="AK30" s="4"/>
      <c r="AL30" s="4"/>
      <c r="AM30" s="4"/>
      <c r="AN30" s="4"/>
      <c r="AO30" s="4"/>
      <c r="AP30" s="4"/>
      <c r="AQ30" s="4"/>
    </row>
    <row r="31" spans="1:23" ht="12" customHeight="1">
      <c r="A31" s="42" t="s">
        <v>29</v>
      </c>
      <c r="B31" s="43">
        <v>4</v>
      </c>
      <c r="C31" s="42" t="s">
        <v>55</v>
      </c>
      <c r="D31" s="42"/>
      <c r="E31" s="42"/>
      <c r="F31" s="42"/>
      <c r="G31" s="42"/>
      <c r="H31" s="42"/>
      <c r="I31" s="42"/>
      <c r="J31" s="42"/>
      <c r="K31" s="42"/>
      <c r="L31" s="42"/>
      <c r="M31" s="42"/>
      <c r="N31" s="42"/>
      <c r="O31" s="42"/>
      <c r="P31" s="42"/>
      <c r="Q31" s="42"/>
      <c r="R31" s="42"/>
      <c r="S31" s="42"/>
      <c r="T31" s="42"/>
      <c r="U31" s="42"/>
      <c r="V31" s="42"/>
      <c r="W31" s="6"/>
    </row>
    <row r="32" spans="1:23" s="4" customFormat="1" ht="12" customHeight="1">
      <c r="A32" s="49" t="s">
        <v>37</v>
      </c>
      <c r="B32" s="57">
        <v>4.1</v>
      </c>
      <c r="C32" s="30" t="s">
        <v>56</v>
      </c>
      <c r="D32" s="33" t="s">
        <v>40</v>
      </c>
      <c r="E32" s="33"/>
      <c r="F32" s="32"/>
      <c r="G32" s="32"/>
      <c r="H32" s="33">
        <f>F32*G32</f>
        <v>0</v>
      </c>
      <c r="I32" s="33"/>
      <c r="J32" s="32"/>
      <c r="K32" s="32"/>
      <c r="L32" s="33">
        <f>J32*K32</f>
        <v>0</v>
      </c>
      <c r="M32" s="32"/>
      <c r="N32" s="32"/>
      <c r="O32" s="33">
        <f>M32*N32</f>
        <v>0</v>
      </c>
      <c r="P32" s="32"/>
      <c r="Q32" s="32"/>
      <c r="R32" s="33">
        <f>P32*Q32</f>
        <v>0</v>
      </c>
      <c r="S32" s="33">
        <f>O32</f>
        <v>0</v>
      </c>
      <c r="T32" s="33">
        <f>R32</f>
        <v>0</v>
      </c>
      <c r="U32" s="33">
        <f>S32-T32</f>
        <v>0</v>
      </c>
      <c r="V32" s="32"/>
      <c r="W32" s="6"/>
    </row>
    <row r="33" spans="1:23" s="4" customFormat="1" ht="12" customHeight="1">
      <c r="A33" s="49" t="s">
        <v>37</v>
      </c>
      <c r="B33" s="57">
        <v>4.2</v>
      </c>
      <c r="C33" s="30" t="s">
        <v>57</v>
      </c>
      <c r="D33" s="33" t="s">
        <v>40</v>
      </c>
      <c r="E33" s="33"/>
      <c r="F33" s="32"/>
      <c r="G33" s="32"/>
      <c r="H33" s="33">
        <f>F33*G33</f>
        <v>0</v>
      </c>
      <c r="I33" s="33"/>
      <c r="J33" s="32"/>
      <c r="K33" s="32"/>
      <c r="L33" s="33">
        <f>J33*K33</f>
        <v>0</v>
      </c>
      <c r="M33" s="32"/>
      <c r="N33" s="32"/>
      <c r="O33" s="33">
        <f>M33*N33</f>
        <v>0</v>
      </c>
      <c r="P33" s="32"/>
      <c r="Q33" s="32"/>
      <c r="R33" s="33">
        <f>P33*Q33</f>
        <v>0</v>
      </c>
      <c r="S33" s="33">
        <f>O33</f>
        <v>0</v>
      </c>
      <c r="T33" s="33">
        <f>R33</f>
        <v>0</v>
      </c>
      <c r="U33" s="33">
        <f>S33-T33</f>
        <v>0</v>
      </c>
      <c r="V33" s="32"/>
      <c r="W33" s="6"/>
    </row>
    <row r="34" spans="1:23" s="4" customFormat="1" ht="12" customHeight="1">
      <c r="A34" s="49" t="s">
        <v>37</v>
      </c>
      <c r="B34" s="57">
        <v>4.3</v>
      </c>
      <c r="C34" s="30" t="s">
        <v>58</v>
      </c>
      <c r="D34" s="33" t="s">
        <v>40</v>
      </c>
      <c r="E34" s="33"/>
      <c r="F34" s="32"/>
      <c r="G34" s="32"/>
      <c r="H34" s="33">
        <f>F34*G34</f>
        <v>0</v>
      </c>
      <c r="I34" s="33"/>
      <c r="J34" s="32"/>
      <c r="K34" s="32"/>
      <c r="L34" s="33">
        <f>J34*K34</f>
        <v>0</v>
      </c>
      <c r="M34" s="32"/>
      <c r="N34" s="32"/>
      <c r="O34" s="33">
        <f>M34*N34</f>
        <v>0</v>
      </c>
      <c r="P34" s="32"/>
      <c r="Q34" s="32"/>
      <c r="R34" s="33">
        <f>P34*Q34</f>
        <v>0</v>
      </c>
      <c r="S34" s="33">
        <f>O34</f>
        <v>0</v>
      </c>
      <c r="T34" s="33">
        <f>R34</f>
        <v>0</v>
      </c>
      <c r="U34" s="33">
        <f>S34-T34</f>
        <v>0</v>
      </c>
      <c r="V34" s="32"/>
      <c r="W34" s="6"/>
    </row>
    <row r="35" spans="1:23" s="4" customFormat="1" ht="18" customHeight="1">
      <c r="A35" s="49" t="s">
        <v>37</v>
      </c>
      <c r="B35" s="57">
        <v>4.4</v>
      </c>
      <c r="C35" s="30" t="s">
        <v>59</v>
      </c>
      <c r="D35" s="33" t="s">
        <v>40</v>
      </c>
      <c r="E35" s="33"/>
      <c r="F35" s="32"/>
      <c r="G35" s="32"/>
      <c r="H35" s="33">
        <f>F35*G35</f>
        <v>0</v>
      </c>
      <c r="I35" s="33"/>
      <c r="J35" s="32"/>
      <c r="K35" s="32"/>
      <c r="L35" s="33">
        <f>J35*K35</f>
        <v>0</v>
      </c>
      <c r="M35" s="32"/>
      <c r="N35" s="32"/>
      <c r="O35" s="33">
        <f>M35*N35</f>
        <v>0</v>
      </c>
      <c r="P35" s="32"/>
      <c r="Q35" s="32"/>
      <c r="R35" s="33">
        <f>P35*Q35</f>
        <v>0</v>
      </c>
      <c r="S35" s="33">
        <f>O35</f>
        <v>0</v>
      </c>
      <c r="T35" s="33">
        <f>R35</f>
        <v>0</v>
      </c>
      <c r="U35" s="33">
        <f>S35-T35</f>
        <v>0</v>
      </c>
      <c r="V35" s="32"/>
      <c r="W35" s="6"/>
    </row>
    <row r="36" spans="1:43" s="56" customFormat="1" ht="12" customHeight="1">
      <c r="A36" s="53" t="s">
        <v>60</v>
      </c>
      <c r="B36" s="53"/>
      <c r="C36" s="53"/>
      <c r="D36" s="53"/>
      <c r="E36" s="53"/>
      <c r="F36" s="53"/>
      <c r="G36" s="53"/>
      <c r="H36" s="55">
        <f>H32+H33+H34+H35</f>
        <v>0</v>
      </c>
      <c r="I36" s="55"/>
      <c r="J36" s="54"/>
      <c r="K36" s="54"/>
      <c r="L36" s="55">
        <f>L32+L33+L34+L35</f>
        <v>0</v>
      </c>
      <c r="M36" s="54"/>
      <c r="N36" s="54"/>
      <c r="O36" s="55">
        <f>O32+O33+O34+O35</f>
        <v>0</v>
      </c>
      <c r="P36" s="54"/>
      <c r="Q36" s="54"/>
      <c r="R36" s="55">
        <f>R32+R33+R34+R35</f>
        <v>0</v>
      </c>
      <c r="S36" s="55">
        <f>S32+S33+S34+S35</f>
        <v>0</v>
      </c>
      <c r="T36" s="55">
        <f>T32+T33+T34+T35</f>
        <v>0</v>
      </c>
      <c r="U36" s="55">
        <f>U32+U33+U34+U35</f>
        <v>0</v>
      </c>
      <c r="V36" s="54"/>
      <c r="W36" s="6"/>
      <c r="X36" s="4"/>
      <c r="Y36" s="4"/>
      <c r="Z36" s="4"/>
      <c r="AA36" s="4"/>
      <c r="AB36" s="4"/>
      <c r="AC36" s="4"/>
      <c r="AD36" s="4"/>
      <c r="AE36" s="4"/>
      <c r="AF36" s="4"/>
      <c r="AG36" s="4"/>
      <c r="AH36" s="4"/>
      <c r="AI36" s="4"/>
      <c r="AJ36" s="4"/>
      <c r="AK36" s="4"/>
      <c r="AL36" s="4"/>
      <c r="AM36" s="4"/>
      <c r="AN36" s="4"/>
      <c r="AO36" s="4"/>
      <c r="AP36" s="4"/>
      <c r="AQ36" s="4"/>
    </row>
    <row r="37" spans="1:23" ht="12" customHeight="1">
      <c r="A37" s="42" t="s">
        <v>29</v>
      </c>
      <c r="B37" s="43">
        <v>5</v>
      </c>
      <c r="C37" s="42" t="s">
        <v>61</v>
      </c>
      <c r="D37" s="42"/>
      <c r="E37" s="42"/>
      <c r="F37" s="42"/>
      <c r="G37" s="42"/>
      <c r="H37" s="42"/>
      <c r="I37" s="42"/>
      <c r="J37" s="42"/>
      <c r="K37" s="42"/>
      <c r="L37" s="42"/>
      <c r="M37" s="42"/>
      <c r="N37" s="42"/>
      <c r="O37" s="42"/>
      <c r="P37" s="42"/>
      <c r="Q37" s="42"/>
      <c r="R37" s="42"/>
      <c r="S37" s="42"/>
      <c r="T37" s="42"/>
      <c r="U37" s="42"/>
      <c r="V37" s="42"/>
      <c r="W37" s="6"/>
    </row>
    <row r="38" spans="1:23" s="4" customFormat="1" ht="14.25" customHeight="1">
      <c r="A38" s="49" t="s">
        <v>37</v>
      </c>
      <c r="B38" s="57">
        <v>5.1</v>
      </c>
      <c r="C38" s="30" t="s">
        <v>62</v>
      </c>
      <c r="D38" s="33" t="s">
        <v>40</v>
      </c>
      <c r="E38" s="33"/>
      <c r="F38" s="32"/>
      <c r="G38" s="32"/>
      <c r="H38" s="33">
        <f>F38*G38</f>
        <v>0</v>
      </c>
      <c r="I38" s="33"/>
      <c r="J38" s="32"/>
      <c r="K38" s="32"/>
      <c r="L38" s="33">
        <f>J38*K38</f>
        <v>0</v>
      </c>
      <c r="M38" s="32"/>
      <c r="N38" s="32"/>
      <c r="O38" s="33">
        <f>M38*N38</f>
        <v>0</v>
      </c>
      <c r="P38" s="32"/>
      <c r="Q38" s="32"/>
      <c r="R38" s="33">
        <f>P38*Q38</f>
        <v>0</v>
      </c>
      <c r="S38" s="33">
        <f>O38</f>
        <v>0</v>
      </c>
      <c r="T38" s="33">
        <f>R38</f>
        <v>0</v>
      </c>
      <c r="U38" s="33">
        <f>S38-T38</f>
        <v>0</v>
      </c>
      <c r="V38" s="32"/>
      <c r="W38" s="6"/>
    </row>
    <row r="39" spans="1:43" s="56" customFormat="1" ht="12" customHeight="1">
      <c r="A39" s="53" t="s">
        <v>63</v>
      </c>
      <c r="B39" s="53"/>
      <c r="C39" s="53"/>
      <c r="D39" s="53"/>
      <c r="E39" s="53"/>
      <c r="F39" s="54"/>
      <c r="G39" s="54"/>
      <c r="H39" s="55">
        <f>H38</f>
        <v>0</v>
      </c>
      <c r="I39" s="55"/>
      <c r="J39" s="54"/>
      <c r="K39" s="54"/>
      <c r="L39" s="55">
        <f>L38</f>
        <v>0</v>
      </c>
      <c r="M39" s="54"/>
      <c r="N39" s="54"/>
      <c r="O39" s="55">
        <f>O38</f>
        <v>0</v>
      </c>
      <c r="P39" s="54"/>
      <c r="Q39" s="54"/>
      <c r="R39" s="55">
        <f>R38</f>
        <v>0</v>
      </c>
      <c r="S39" s="55">
        <f>S38</f>
        <v>0</v>
      </c>
      <c r="T39" s="55">
        <f>T38</f>
        <v>0</v>
      </c>
      <c r="U39" s="55">
        <f>U38</f>
        <v>0</v>
      </c>
      <c r="V39" s="54"/>
      <c r="W39" s="6"/>
      <c r="X39" s="4"/>
      <c r="Y39" s="4"/>
      <c r="Z39" s="4"/>
      <c r="AA39" s="4"/>
      <c r="AB39" s="4"/>
      <c r="AC39" s="4"/>
      <c r="AD39" s="4"/>
      <c r="AE39" s="4"/>
      <c r="AF39" s="4"/>
      <c r="AG39" s="4"/>
      <c r="AH39" s="4"/>
      <c r="AI39" s="4"/>
      <c r="AJ39" s="4"/>
      <c r="AK39" s="4"/>
      <c r="AL39" s="4"/>
      <c r="AM39" s="4"/>
      <c r="AN39" s="4"/>
      <c r="AO39" s="4"/>
      <c r="AP39" s="4"/>
      <c r="AQ39" s="4"/>
    </row>
    <row r="40" spans="1:23" s="4" customFormat="1" ht="12" customHeight="1">
      <c r="A40" s="59" t="s">
        <v>29</v>
      </c>
      <c r="B40" s="60">
        <v>6</v>
      </c>
      <c r="C40" s="49" t="s">
        <v>64</v>
      </c>
      <c r="D40" s="49"/>
      <c r="E40" s="49"/>
      <c r="F40" s="49"/>
      <c r="G40" s="49"/>
      <c r="H40" s="49"/>
      <c r="I40" s="49"/>
      <c r="J40" s="49"/>
      <c r="K40" s="49"/>
      <c r="L40" s="49"/>
      <c r="M40" s="49"/>
      <c r="N40" s="49"/>
      <c r="O40" s="49"/>
      <c r="P40" s="49"/>
      <c r="Q40" s="49"/>
      <c r="R40" s="49"/>
      <c r="S40" s="49"/>
      <c r="T40" s="49"/>
      <c r="U40" s="49"/>
      <c r="V40" s="49"/>
      <c r="W40" s="6"/>
    </row>
    <row r="41" spans="1:23" s="4" customFormat="1" ht="87.75" customHeight="1">
      <c r="A41" s="28" t="s">
        <v>37</v>
      </c>
      <c r="B41" s="61">
        <v>6.1</v>
      </c>
      <c r="C41" s="62" t="s">
        <v>65</v>
      </c>
      <c r="D41" s="62" t="s">
        <v>66</v>
      </c>
      <c r="E41" s="62"/>
      <c r="F41" s="63"/>
      <c r="G41" s="63"/>
      <c r="H41" s="62"/>
      <c r="I41" s="62"/>
      <c r="J41" s="63"/>
      <c r="K41" s="63"/>
      <c r="L41" s="62"/>
      <c r="M41" s="35">
        <v>405</v>
      </c>
      <c r="N41" s="35">
        <v>240</v>
      </c>
      <c r="O41" s="64">
        <f>M41*N41</f>
        <v>97200</v>
      </c>
      <c r="P41" s="35">
        <v>603</v>
      </c>
      <c r="Q41" s="65">
        <f>R41/P41</f>
        <v>162.16706467661692</v>
      </c>
      <c r="R41" s="64">
        <v>97786.74</v>
      </c>
      <c r="S41" s="64">
        <f>H41+O41</f>
        <v>97200</v>
      </c>
      <c r="T41" s="64">
        <f>L41+R41</f>
        <v>97786.74</v>
      </c>
      <c r="U41" s="64">
        <f>S41-T41</f>
        <v>-586.7400000000052</v>
      </c>
      <c r="V41" s="35" t="s">
        <v>67</v>
      </c>
      <c r="W41" s="6"/>
    </row>
    <row r="42" spans="1:23" s="4" customFormat="1" ht="87" customHeight="1">
      <c r="A42" s="59" t="s">
        <v>37</v>
      </c>
      <c r="B42" s="61">
        <v>6.2</v>
      </c>
      <c r="C42" s="62" t="s">
        <v>68</v>
      </c>
      <c r="D42" s="62" t="s">
        <v>66</v>
      </c>
      <c r="E42" s="62"/>
      <c r="F42" s="63"/>
      <c r="G42" s="63"/>
      <c r="H42" s="62"/>
      <c r="I42" s="62"/>
      <c r="J42" s="63"/>
      <c r="K42" s="63"/>
      <c r="L42" s="62"/>
      <c r="M42" s="35">
        <v>455</v>
      </c>
      <c r="N42" s="35">
        <v>180</v>
      </c>
      <c r="O42" s="64">
        <f>M42*N42</f>
        <v>81900</v>
      </c>
      <c r="P42" s="35">
        <v>476</v>
      </c>
      <c r="Q42" s="65">
        <f>R42/P42</f>
        <v>179.71273109243697</v>
      </c>
      <c r="R42" s="64">
        <v>85543.26</v>
      </c>
      <c r="S42" s="64">
        <f>H42+O42</f>
        <v>81900</v>
      </c>
      <c r="T42" s="64">
        <f>L42+R42</f>
        <v>85543.26</v>
      </c>
      <c r="U42" s="64">
        <f>S42-T42</f>
        <v>-3643.2599999999948</v>
      </c>
      <c r="V42" s="35" t="s">
        <v>69</v>
      </c>
      <c r="W42" s="6"/>
    </row>
    <row r="43" spans="1:23" s="4" customFormat="1" ht="72.75" customHeight="1">
      <c r="A43" s="59" t="s">
        <v>37</v>
      </c>
      <c r="B43" s="61">
        <v>6.3</v>
      </c>
      <c r="C43" s="62" t="s">
        <v>70</v>
      </c>
      <c r="D43" s="62" t="s">
        <v>66</v>
      </c>
      <c r="E43" s="62"/>
      <c r="F43" s="63"/>
      <c r="G43" s="63"/>
      <c r="H43" s="62"/>
      <c r="I43" s="62"/>
      <c r="J43" s="63"/>
      <c r="K43" s="63"/>
      <c r="L43" s="62"/>
      <c r="M43" s="35">
        <v>170</v>
      </c>
      <c r="N43" s="35">
        <v>290</v>
      </c>
      <c r="O43" s="64">
        <f>M43*N43</f>
        <v>49300</v>
      </c>
      <c r="P43" s="35">
        <v>144</v>
      </c>
      <c r="Q43" s="65">
        <f>R43/P43</f>
        <v>337.98875</v>
      </c>
      <c r="R43" s="64">
        <v>48670.38</v>
      </c>
      <c r="S43" s="64">
        <f>I43+O43</f>
        <v>49300</v>
      </c>
      <c r="T43" s="64">
        <f>L43+R43</f>
        <v>48670.38</v>
      </c>
      <c r="U43" s="64">
        <f>S43-T43</f>
        <v>629.6200000000026</v>
      </c>
      <c r="V43" s="35" t="s">
        <v>71</v>
      </c>
      <c r="W43" s="6"/>
    </row>
    <row r="44" spans="1:23" s="4" customFormat="1" ht="75.75" customHeight="1">
      <c r="A44" s="59" t="s">
        <v>37</v>
      </c>
      <c r="B44" s="61">
        <v>6.4</v>
      </c>
      <c r="C44" s="62" t="s">
        <v>72</v>
      </c>
      <c r="D44" s="62" t="s">
        <v>66</v>
      </c>
      <c r="E44" s="62"/>
      <c r="F44" s="63"/>
      <c r="G44" s="63"/>
      <c r="H44" s="62"/>
      <c r="I44" s="62"/>
      <c r="J44" s="63"/>
      <c r="K44" s="63"/>
      <c r="L44" s="62"/>
      <c r="M44" s="35">
        <v>150</v>
      </c>
      <c r="N44" s="35">
        <v>290</v>
      </c>
      <c r="O44" s="64">
        <f>M44*N44</f>
        <v>43500</v>
      </c>
      <c r="P44" s="35">
        <v>170</v>
      </c>
      <c r="Q44" s="65">
        <f>R44/P44</f>
        <v>225.34235294117644</v>
      </c>
      <c r="R44" s="66">
        <v>38308.2</v>
      </c>
      <c r="S44" s="64">
        <f>I44+O44</f>
        <v>43500</v>
      </c>
      <c r="T44" s="66">
        <f>L44+R44</f>
        <v>38308.2</v>
      </c>
      <c r="U44" s="64">
        <f>S44-T44</f>
        <v>5191.800000000003</v>
      </c>
      <c r="V44" s="35" t="s">
        <v>73</v>
      </c>
      <c r="W44" s="6"/>
    </row>
    <row r="45" spans="1:23" s="4" customFormat="1" ht="51.75" customHeight="1">
      <c r="A45" s="59" t="s">
        <v>37</v>
      </c>
      <c r="B45" s="61">
        <v>6.5</v>
      </c>
      <c r="C45" s="62" t="s">
        <v>74</v>
      </c>
      <c r="D45" s="62" t="s">
        <v>75</v>
      </c>
      <c r="E45" s="62"/>
      <c r="F45" s="63"/>
      <c r="G45" s="63"/>
      <c r="H45" s="62"/>
      <c r="I45" s="62"/>
      <c r="J45" s="63"/>
      <c r="K45" s="63"/>
      <c r="L45" s="62"/>
      <c r="M45" s="35">
        <v>25</v>
      </c>
      <c r="N45" s="35">
        <v>800</v>
      </c>
      <c r="O45" s="64">
        <f>M45*N45</f>
        <v>20000</v>
      </c>
      <c r="P45" s="35">
        <v>9</v>
      </c>
      <c r="Q45" s="65">
        <f>R45/P45</f>
        <v>650</v>
      </c>
      <c r="R45" s="66">
        <v>5850</v>
      </c>
      <c r="S45" s="64">
        <f>I45+O45</f>
        <v>20000</v>
      </c>
      <c r="T45" s="64">
        <f>L45+R45</f>
        <v>5850</v>
      </c>
      <c r="U45" s="64">
        <f>S45-T45</f>
        <v>14150</v>
      </c>
      <c r="V45" s="67" t="s">
        <v>76</v>
      </c>
      <c r="W45" s="6"/>
    </row>
    <row r="46" spans="1:23" s="4" customFormat="1" ht="51" customHeight="1">
      <c r="A46" s="59" t="s">
        <v>37</v>
      </c>
      <c r="B46" s="61">
        <v>6.6</v>
      </c>
      <c r="C46" s="62" t="s">
        <v>77</v>
      </c>
      <c r="D46" s="62" t="s">
        <v>75</v>
      </c>
      <c r="E46" s="62"/>
      <c r="F46" s="63"/>
      <c r="G46" s="63"/>
      <c r="H46" s="62"/>
      <c r="I46" s="62"/>
      <c r="J46" s="63"/>
      <c r="K46" s="63"/>
      <c r="L46" s="62"/>
      <c r="M46" s="35">
        <v>10</v>
      </c>
      <c r="N46" s="35">
        <v>350</v>
      </c>
      <c r="O46" s="64">
        <f>M46*N46</f>
        <v>3500</v>
      </c>
      <c r="P46" s="35">
        <v>14</v>
      </c>
      <c r="Q46" s="65">
        <f>R46/P46</f>
        <v>1031</v>
      </c>
      <c r="R46" s="66">
        <v>14434</v>
      </c>
      <c r="S46" s="64">
        <f>I46+O46</f>
        <v>3500</v>
      </c>
      <c r="T46" s="64">
        <f>L46+R46</f>
        <v>14434</v>
      </c>
      <c r="U46" s="64">
        <f>S46-T46</f>
        <v>-10934</v>
      </c>
      <c r="V46" s="67" t="s">
        <v>78</v>
      </c>
      <c r="W46" s="6"/>
    </row>
    <row r="47" spans="1:23" s="4" customFormat="1" ht="41.25" customHeight="1">
      <c r="A47" s="59" t="s">
        <v>37</v>
      </c>
      <c r="B47" s="61">
        <v>6.7</v>
      </c>
      <c r="C47" s="62" t="s">
        <v>79</v>
      </c>
      <c r="D47" s="62" t="s">
        <v>75</v>
      </c>
      <c r="E47" s="62"/>
      <c r="F47" s="63"/>
      <c r="G47" s="63"/>
      <c r="H47" s="62"/>
      <c r="I47" s="62"/>
      <c r="J47" s="63"/>
      <c r="K47" s="63"/>
      <c r="L47" s="62"/>
      <c r="M47" s="35">
        <v>15</v>
      </c>
      <c r="N47" s="35">
        <v>720</v>
      </c>
      <c r="O47" s="64">
        <f>M47*N47</f>
        <v>10800</v>
      </c>
      <c r="P47" s="35">
        <v>9</v>
      </c>
      <c r="Q47" s="65">
        <f>R47/P47</f>
        <v>790</v>
      </c>
      <c r="R47" s="66">
        <v>7110</v>
      </c>
      <c r="S47" s="64">
        <f>I47+O47</f>
        <v>10800</v>
      </c>
      <c r="T47" s="64">
        <f>L47+R47</f>
        <v>7110</v>
      </c>
      <c r="U47" s="64">
        <f>S47-T47</f>
        <v>3690</v>
      </c>
      <c r="V47" s="35" t="s">
        <v>80</v>
      </c>
      <c r="W47" s="6"/>
    </row>
    <row r="48" spans="1:23" s="4" customFormat="1" ht="37.5" customHeight="1">
      <c r="A48" s="59" t="s">
        <v>37</v>
      </c>
      <c r="B48" s="61">
        <v>6.8</v>
      </c>
      <c r="C48" s="62" t="s">
        <v>81</v>
      </c>
      <c r="D48" s="62" t="s">
        <v>75</v>
      </c>
      <c r="E48" s="62"/>
      <c r="F48" s="63"/>
      <c r="G48" s="63"/>
      <c r="H48" s="62"/>
      <c r="I48" s="62"/>
      <c r="J48" s="63"/>
      <c r="K48" s="63"/>
      <c r="L48" s="62"/>
      <c r="M48" s="35">
        <v>30</v>
      </c>
      <c r="N48" s="35">
        <v>1230</v>
      </c>
      <c r="O48" s="64">
        <f>M48*N48</f>
        <v>36900</v>
      </c>
      <c r="P48" s="35">
        <v>31</v>
      </c>
      <c r="Q48" s="65">
        <f>R48/P48</f>
        <v>1400</v>
      </c>
      <c r="R48" s="66">
        <v>43400</v>
      </c>
      <c r="S48" s="64">
        <f>I48+O48</f>
        <v>36900</v>
      </c>
      <c r="T48" s="64">
        <f>L48+R48</f>
        <v>43400</v>
      </c>
      <c r="U48" s="64">
        <f>S48-T48</f>
        <v>-6500</v>
      </c>
      <c r="V48" s="35" t="s">
        <v>82</v>
      </c>
      <c r="W48" s="6"/>
    </row>
    <row r="49" spans="1:23" s="4" customFormat="1" ht="36.75" customHeight="1">
      <c r="A49" s="59" t="s">
        <v>37</v>
      </c>
      <c r="B49" s="61">
        <v>6.9</v>
      </c>
      <c r="C49" s="62" t="s">
        <v>83</v>
      </c>
      <c r="D49" s="62" t="s">
        <v>84</v>
      </c>
      <c r="E49" s="62"/>
      <c r="F49" s="63"/>
      <c r="G49" s="63"/>
      <c r="H49" s="62"/>
      <c r="I49" s="62"/>
      <c r="J49" s="63"/>
      <c r="K49" s="63"/>
      <c r="L49" s="62"/>
      <c r="M49" s="35">
        <v>150</v>
      </c>
      <c r="N49" s="35">
        <v>30</v>
      </c>
      <c r="O49" s="64">
        <f>M49*N49</f>
        <v>4500</v>
      </c>
      <c r="P49" s="35">
        <v>310</v>
      </c>
      <c r="Q49" s="65">
        <f>R49/P49</f>
        <v>33.138774193548386</v>
      </c>
      <c r="R49" s="64">
        <v>10273.02</v>
      </c>
      <c r="S49" s="64">
        <f>I49+O49</f>
        <v>4500</v>
      </c>
      <c r="T49" s="64">
        <f>L49+R49</f>
        <v>10273.02</v>
      </c>
      <c r="U49" s="64">
        <f>S49-T49</f>
        <v>-5773.02</v>
      </c>
      <c r="V49" s="35" t="s">
        <v>85</v>
      </c>
      <c r="W49" s="6"/>
    </row>
    <row r="50" spans="1:23" s="4" customFormat="1" ht="39" customHeight="1">
      <c r="A50" s="59" t="s">
        <v>37</v>
      </c>
      <c r="B50" s="68">
        <v>6.1</v>
      </c>
      <c r="C50" s="62" t="s">
        <v>86</v>
      </c>
      <c r="D50" s="62" t="s">
        <v>84</v>
      </c>
      <c r="E50" s="62"/>
      <c r="F50" s="63"/>
      <c r="G50" s="63"/>
      <c r="H50" s="62"/>
      <c r="I50" s="62"/>
      <c r="J50" s="63"/>
      <c r="K50" s="63"/>
      <c r="L50" s="62"/>
      <c r="M50" s="35">
        <v>70</v>
      </c>
      <c r="N50" s="35">
        <v>260</v>
      </c>
      <c r="O50" s="64">
        <f>M50*N50</f>
        <v>18200</v>
      </c>
      <c r="P50" s="35">
        <v>27</v>
      </c>
      <c r="Q50" s="65">
        <f>R50/P50</f>
        <v>661.5555555555555</v>
      </c>
      <c r="R50" s="66">
        <v>17862</v>
      </c>
      <c r="S50" s="66">
        <f>I50+O50</f>
        <v>18200</v>
      </c>
      <c r="T50" s="64">
        <f>L50+R50</f>
        <v>17862</v>
      </c>
      <c r="U50" s="64">
        <f>S50-T50</f>
        <v>338</v>
      </c>
      <c r="V50" s="35" t="s">
        <v>87</v>
      </c>
      <c r="W50" s="6"/>
    </row>
    <row r="51" spans="1:23" s="4" customFormat="1" ht="46.5" customHeight="1">
      <c r="A51" s="59" t="s">
        <v>37</v>
      </c>
      <c r="B51" s="68">
        <v>6.11</v>
      </c>
      <c r="C51" s="62" t="s">
        <v>88</v>
      </c>
      <c r="D51" s="62" t="s">
        <v>84</v>
      </c>
      <c r="E51" s="62"/>
      <c r="F51" s="63"/>
      <c r="G51" s="63"/>
      <c r="H51" s="62"/>
      <c r="I51" s="62"/>
      <c r="J51" s="63"/>
      <c r="K51" s="63"/>
      <c r="L51" s="62"/>
      <c r="M51" s="35">
        <v>50</v>
      </c>
      <c r="N51" s="35">
        <v>235</v>
      </c>
      <c r="O51" s="64">
        <f>M51*N51</f>
        <v>11750</v>
      </c>
      <c r="P51" s="35">
        <v>87</v>
      </c>
      <c r="Q51" s="65">
        <f>R51/P51</f>
        <v>313.7048275862069</v>
      </c>
      <c r="R51" s="64">
        <v>27292.32</v>
      </c>
      <c r="S51" s="66">
        <f>I51+O51</f>
        <v>11750</v>
      </c>
      <c r="T51" s="64">
        <f>L51+R51</f>
        <v>27292.32</v>
      </c>
      <c r="U51" s="64">
        <f>S51-T51</f>
        <v>-15542.32</v>
      </c>
      <c r="V51" s="67" t="s">
        <v>89</v>
      </c>
      <c r="W51" s="6"/>
    </row>
    <row r="52" spans="1:23" s="4" customFormat="1" ht="56.25" customHeight="1">
      <c r="A52" s="59" t="s">
        <v>37</v>
      </c>
      <c r="B52" s="68">
        <v>6.12</v>
      </c>
      <c r="C52" s="62" t="s">
        <v>90</v>
      </c>
      <c r="D52" s="62" t="s">
        <v>84</v>
      </c>
      <c r="E52" s="62"/>
      <c r="F52" s="63"/>
      <c r="G52" s="63"/>
      <c r="H52" s="62"/>
      <c r="I52" s="62"/>
      <c r="J52" s="63"/>
      <c r="K52" s="63"/>
      <c r="L52" s="62"/>
      <c r="M52" s="35">
        <v>30</v>
      </c>
      <c r="N52" s="35">
        <v>720</v>
      </c>
      <c r="O52" s="64">
        <f>M52*N52</f>
        <v>21600</v>
      </c>
      <c r="P52" s="35">
        <v>4</v>
      </c>
      <c r="Q52" s="65">
        <f>R52/P52</f>
        <v>655.02</v>
      </c>
      <c r="R52" s="64">
        <v>2620.08</v>
      </c>
      <c r="S52" s="66">
        <f>I52+O52</f>
        <v>21600</v>
      </c>
      <c r="T52" s="64">
        <f>L52+R52</f>
        <v>2620.08</v>
      </c>
      <c r="U52" s="64">
        <f>S52-T52</f>
        <v>18979.92</v>
      </c>
      <c r="V52" s="35" t="s">
        <v>91</v>
      </c>
      <c r="W52" s="6"/>
    </row>
    <row r="53" spans="1:43" s="56" customFormat="1" ht="45" customHeight="1">
      <c r="A53" s="53" t="s">
        <v>92</v>
      </c>
      <c r="B53" s="53"/>
      <c r="C53" s="53"/>
      <c r="D53" s="53"/>
      <c r="E53" s="53"/>
      <c r="F53" s="53"/>
      <c r="G53" s="69"/>
      <c r="H53" s="70">
        <f>SUM(I41:I52)</f>
        <v>0</v>
      </c>
      <c r="I53" s="70"/>
      <c r="J53" s="69"/>
      <c r="K53" s="69"/>
      <c r="L53" s="70">
        <f>SUM(L41:L52)</f>
        <v>0</v>
      </c>
      <c r="M53" s="71"/>
      <c r="N53" s="71"/>
      <c r="O53" s="70">
        <f>SUM(O41:O52)</f>
        <v>399150</v>
      </c>
      <c r="P53" s="71"/>
      <c r="Q53" s="71"/>
      <c r="R53" s="70">
        <f>SUM(R41:R52)</f>
        <v>399150</v>
      </c>
      <c r="S53" s="70">
        <f>SUM(S41:S52)</f>
        <v>399150</v>
      </c>
      <c r="T53" s="70">
        <f>SUM(T41:T52)</f>
        <v>399150</v>
      </c>
      <c r="U53" s="72">
        <f>SUM(U41:U52)</f>
        <v>3.637978807091713E-12</v>
      </c>
      <c r="V53" s="71" t="s">
        <v>93</v>
      </c>
      <c r="W53" s="6"/>
      <c r="X53" s="4"/>
      <c r="Y53" s="4"/>
      <c r="Z53" s="4"/>
      <c r="AA53" s="4"/>
      <c r="AB53" s="4"/>
      <c r="AC53" s="4"/>
      <c r="AD53" s="4"/>
      <c r="AE53" s="4"/>
      <c r="AF53" s="4"/>
      <c r="AG53" s="4"/>
      <c r="AH53" s="4"/>
      <c r="AI53" s="4"/>
      <c r="AJ53" s="4"/>
      <c r="AK53" s="4"/>
      <c r="AL53" s="4"/>
      <c r="AM53" s="4"/>
      <c r="AN53" s="4"/>
      <c r="AO53" s="4"/>
      <c r="AP53" s="4"/>
      <c r="AQ53" s="4"/>
    </row>
    <row r="54" spans="1:23" ht="16.5" customHeight="1">
      <c r="A54" s="73" t="s">
        <v>29</v>
      </c>
      <c r="B54" s="74">
        <v>7</v>
      </c>
      <c r="C54" s="42" t="s">
        <v>94</v>
      </c>
      <c r="D54" s="42"/>
      <c r="E54" s="42"/>
      <c r="F54" s="42"/>
      <c r="G54" s="42"/>
      <c r="H54" s="42"/>
      <c r="I54" s="42"/>
      <c r="J54" s="42"/>
      <c r="K54" s="42"/>
      <c r="L54" s="42"/>
      <c r="M54" s="42"/>
      <c r="N54" s="42"/>
      <c r="O54" s="42"/>
      <c r="P54" s="42"/>
      <c r="Q54" s="42"/>
      <c r="R54" s="42"/>
      <c r="S54" s="42"/>
      <c r="T54" s="42"/>
      <c r="U54" s="42"/>
      <c r="V54" s="42"/>
      <c r="W54" s="6"/>
    </row>
    <row r="55" spans="1:23" s="4" customFormat="1" ht="11.25" customHeight="1">
      <c r="A55" s="59" t="s">
        <v>37</v>
      </c>
      <c r="B55" s="57">
        <v>7.1</v>
      </c>
      <c r="C55" s="30" t="s">
        <v>95</v>
      </c>
      <c r="D55" s="75" t="s">
        <v>40</v>
      </c>
      <c r="E55" s="75"/>
      <c r="F55" s="32"/>
      <c r="G55" s="32"/>
      <c r="H55" s="33">
        <f>F55*G55</f>
        <v>0</v>
      </c>
      <c r="I55" s="33"/>
      <c r="J55" s="32"/>
      <c r="K55" s="32"/>
      <c r="L55" s="33">
        <f>J55*K55</f>
        <v>0</v>
      </c>
      <c r="M55" s="32"/>
      <c r="N55" s="32"/>
      <c r="O55" s="33">
        <f>M55*N55</f>
        <v>0</v>
      </c>
      <c r="P55" s="32"/>
      <c r="Q55" s="32"/>
      <c r="R55" s="33">
        <f>P55*Q55</f>
        <v>0</v>
      </c>
      <c r="S55" s="33">
        <f>O55</f>
        <v>0</v>
      </c>
      <c r="T55" s="33">
        <f>R55</f>
        <v>0</v>
      </c>
      <c r="U55" s="33">
        <f>S55-T55</f>
        <v>0</v>
      </c>
      <c r="V55" s="32"/>
      <c r="W55" s="6"/>
    </row>
    <row r="56" spans="1:23" s="4" customFormat="1" ht="12" customHeight="1">
      <c r="A56" s="59" t="s">
        <v>37</v>
      </c>
      <c r="B56" s="57">
        <v>7.2</v>
      </c>
      <c r="C56" s="30" t="s">
        <v>96</v>
      </c>
      <c r="D56" s="75" t="s">
        <v>40</v>
      </c>
      <c r="E56" s="75"/>
      <c r="F56" s="32"/>
      <c r="G56" s="32"/>
      <c r="H56" s="33">
        <f>F56*G56</f>
        <v>0</v>
      </c>
      <c r="I56" s="33"/>
      <c r="J56" s="32"/>
      <c r="K56" s="32"/>
      <c r="L56" s="33">
        <f>J56*K56</f>
        <v>0</v>
      </c>
      <c r="M56" s="32"/>
      <c r="N56" s="32"/>
      <c r="O56" s="33">
        <f>M56*N56</f>
        <v>0</v>
      </c>
      <c r="P56" s="32"/>
      <c r="Q56" s="32"/>
      <c r="R56" s="33">
        <f>P56*Q56</f>
        <v>0</v>
      </c>
      <c r="S56" s="33">
        <f>O56</f>
        <v>0</v>
      </c>
      <c r="T56" s="33">
        <f>R56</f>
        <v>0</v>
      </c>
      <c r="U56" s="33">
        <f>S56-T56</f>
        <v>0</v>
      </c>
      <c r="V56" s="32"/>
      <c r="W56" s="6"/>
    </row>
    <row r="57" spans="1:23" s="4" customFormat="1" ht="13.5" customHeight="1">
      <c r="A57" s="59" t="s">
        <v>37</v>
      </c>
      <c r="B57" s="57">
        <v>7.3</v>
      </c>
      <c r="C57" s="30" t="s">
        <v>97</v>
      </c>
      <c r="D57" s="75" t="s">
        <v>40</v>
      </c>
      <c r="E57" s="75"/>
      <c r="F57" s="32"/>
      <c r="G57" s="32"/>
      <c r="H57" s="33">
        <f>F57*G57</f>
        <v>0</v>
      </c>
      <c r="I57" s="33"/>
      <c r="J57" s="32"/>
      <c r="K57" s="32"/>
      <c r="L57" s="33">
        <f>J57*K57</f>
        <v>0</v>
      </c>
      <c r="M57" s="32"/>
      <c r="N57" s="32"/>
      <c r="O57" s="33">
        <f>M57*N57</f>
        <v>0</v>
      </c>
      <c r="P57" s="32"/>
      <c r="Q57" s="32"/>
      <c r="R57" s="33">
        <f>P57*Q57</f>
        <v>0</v>
      </c>
      <c r="S57" s="33">
        <f>O57</f>
        <v>0</v>
      </c>
      <c r="T57" s="33">
        <f>R57</f>
        <v>0</v>
      </c>
      <c r="U57" s="33">
        <f>S57-T57</f>
        <v>0</v>
      </c>
      <c r="V57" s="32"/>
      <c r="W57" s="6"/>
    </row>
    <row r="58" spans="1:43" s="56" customFormat="1" ht="12" customHeight="1">
      <c r="A58" s="53" t="s">
        <v>98</v>
      </c>
      <c r="B58" s="53"/>
      <c r="C58" s="53"/>
      <c r="D58" s="53"/>
      <c r="E58" s="53"/>
      <c r="F58" s="53"/>
      <c r="G58" s="54"/>
      <c r="H58" s="55">
        <f>H55+H56+H57</f>
        <v>0</v>
      </c>
      <c r="I58" s="55"/>
      <c r="J58" s="54"/>
      <c r="K58" s="54"/>
      <c r="L58" s="55">
        <f>L55+L56+L57</f>
        <v>0</v>
      </c>
      <c r="M58" s="54"/>
      <c r="N58" s="54"/>
      <c r="O58" s="55">
        <f>O55+O56+O57</f>
        <v>0</v>
      </c>
      <c r="P58" s="54"/>
      <c r="Q58" s="54"/>
      <c r="R58" s="55">
        <f>R55+R56+R57</f>
        <v>0</v>
      </c>
      <c r="S58" s="55">
        <f>S55+S56+S57</f>
        <v>0</v>
      </c>
      <c r="T58" s="55">
        <f>T55+T56+T57</f>
        <v>0</v>
      </c>
      <c r="U58" s="55">
        <f>U55+U56+U57</f>
        <v>0</v>
      </c>
      <c r="V58" s="54"/>
      <c r="W58" s="6"/>
      <c r="X58" s="4"/>
      <c r="Y58" s="4"/>
      <c r="Z58" s="4"/>
      <c r="AA58" s="4"/>
      <c r="AB58" s="4"/>
      <c r="AC58" s="4"/>
      <c r="AD58" s="4"/>
      <c r="AE58" s="4"/>
      <c r="AF58" s="4"/>
      <c r="AG58" s="4"/>
      <c r="AH58" s="4"/>
      <c r="AI58" s="4"/>
      <c r="AJ58" s="4"/>
      <c r="AK58" s="4"/>
      <c r="AL58" s="4"/>
      <c r="AM58" s="4"/>
      <c r="AN58" s="4"/>
      <c r="AO58" s="4"/>
      <c r="AP58" s="4"/>
      <c r="AQ58" s="4"/>
    </row>
    <row r="59" spans="1:23" ht="12" customHeight="1">
      <c r="A59" s="76" t="s">
        <v>29</v>
      </c>
      <c r="B59" s="43">
        <v>8</v>
      </c>
      <c r="C59" s="42" t="s">
        <v>99</v>
      </c>
      <c r="D59" s="42"/>
      <c r="E59" s="42"/>
      <c r="F59" s="42"/>
      <c r="G59" s="42"/>
      <c r="H59" s="42"/>
      <c r="I59" s="42"/>
      <c r="J59" s="42"/>
      <c r="K59" s="42"/>
      <c r="L59" s="42"/>
      <c r="M59" s="42"/>
      <c r="N59" s="42"/>
      <c r="O59" s="42"/>
      <c r="P59" s="42"/>
      <c r="Q59" s="42"/>
      <c r="R59" s="42"/>
      <c r="S59" s="42"/>
      <c r="T59" s="42"/>
      <c r="U59" s="42"/>
      <c r="V59" s="42"/>
      <c r="W59" s="6"/>
    </row>
    <row r="60" spans="1:23" s="4" customFormat="1" ht="12" customHeight="1">
      <c r="A60" s="59" t="s">
        <v>37</v>
      </c>
      <c r="B60" s="57">
        <v>8.1</v>
      </c>
      <c r="C60" s="30" t="s">
        <v>100</v>
      </c>
      <c r="D60" s="32"/>
      <c r="E60" s="32"/>
      <c r="F60" s="32"/>
      <c r="G60" s="32"/>
      <c r="H60" s="33">
        <f>F60*G60</f>
        <v>0</v>
      </c>
      <c r="I60" s="33"/>
      <c r="J60" s="32"/>
      <c r="K60" s="32"/>
      <c r="L60" s="33">
        <f>J60*K60</f>
        <v>0</v>
      </c>
      <c r="M60" s="32"/>
      <c r="N60" s="32"/>
      <c r="O60" s="33">
        <f>M60*N60</f>
        <v>0</v>
      </c>
      <c r="P60" s="32"/>
      <c r="Q60" s="32"/>
      <c r="R60" s="33">
        <f>P60*Q60</f>
        <v>0</v>
      </c>
      <c r="S60" s="33">
        <f>O60</f>
        <v>0</v>
      </c>
      <c r="T60" s="33">
        <f>R60</f>
        <v>0</v>
      </c>
      <c r="U60" s="33">
        <f>S60-T60</f>
        <v>0</v>
      </c>
      <c r="V60" s="32"/>
      <c r="W60" s="6"/>
    </row>
    <row r="61" spans="1:23" s="4" customFormat="1" ht="12" customHeight="1">
      <c r="A61" s="59" t="s">
        <v>37</v>
      </c>
      <c r="B61" s="57">
        <v>8.2</v>
      </c>
      <c r="C61" s="30" t="s">
        <v>101</v>
      </c>
      <c r="D61" s="32"/>
      <c r="E61" s="32"/>
      <c r="F61" s="32"/>
      <c r="G61" s="32"/>
      <c r="H61" s="33">
        <f>F61*G61</f>
        <v>0</v>
      </c>
      <c r="I61" s="33"/>
      <c r="J61" s="32"/>
      <c r="K61" s="32"/>
      <c r="L61" s="33">
        <f>J61*K61</f>
        <v>0</v>
      </c>
      <c r="M61" s="32"/>
      <c r="N61" s="32"/>
      <c r="O61" s="33">
        <f>M61*N61</f>
        <v>0</v>
      </c>
      <c r="P61" s="32"/>
      <c r="Q61" s="32"/>
      <c r="R61" s="33">
        <f>P61*Q61</f>
        <v>0</v>
      </c>
      <c r="S61" s="33">
        <f>O61</f>
        <v>0</v>
      </c>
      <c r="T61" s="33">
        <f>R61</f>
        <v>0</v>
      </c>
      <c r="U61" s="33">
        <f>S61-T61</f>
        <v>0</v>
      </c>
      <c r="V61" s="32"/>
      <c r="W61" s="6"/>
    </row>
    <row r="62" spans="1:23" s="4" customFormat="1" ht="12" customHeight="1">
      <c r="A62" s="59" t="s">
        <v>37</v>
      </c>
      <c r="B62" s="57">
        <v>8.3</v>
      </c>
      <c r="C62" s="30" t="s">
        <v>102</v>
      </c>
      <c r="D62" s="32"/>
      <c r="E62" s="32"/>
      <c r="F62" s="32"/>
      <c r="G62" s="32"/>
      <c r="H62" s="33">
        <f>F62*G62</f>
        <v>0</v>
      </c>
      <c r="I62" s="33"/>
      <c r="J62" s="32"/>
      <c r="K62" s="32"/>
      <c r="L62" s="33">
        <f>J62*K62</f>
        <v>0</v>
      </c>
      <c r="M62" s="32"/>
      <c r="N62" s="32"/>
      <c r="O62" s="33">
        <f>M62*N62</f>
        <v>0</v>
      </c>
      <c r="P62" s="32"/>
      <c r="Q62" s="32"/>
      <c r="R62" s="33">
        <f>P62*Q62</f>
        <v>0</v>
      </c>
      <c r="S62" s="33">
        <f>O62</f>
        <v>0</v>
      </c>
      <c r="T62" s="33">
        <f>R62</f>
        <v>0</v>
      </c>
      <c r="U62" s="33">
        <f>S62-T62</f>
        <v>0</v>
      </c>
      <c r="V62" s="32"/>
      <c r="W62" s="6"/>
    </row>
    <row r="63" spans="1:43" s="56" customFormat="1" ht="12" customHeight="1">
      <c r="A63" s="53" t="s">
        <v>103</v>
      </c>
      <c r="B63" s="53"/>
      <c r="C63" s="53"/>
      <c r="D63" s="54"/>
      <c r="E63" s="54"/>
      <c r="F63" s="54"/>
      <c r="G63" s="54"/>
      <c r="H63" s="55">
        <f>H60+H61+H62</f>
        <v>0</v>
      </c>
      <c r="I63" s="55"/>
      <c r="J63" s="54"/>
      <c r="K63" s="54"/>
      <c r="L63" s="55">
        <f>L60+L61+L62</f>
        <v>0</v>
      </c>
      <c r="M63" s="54"/>
      <c r="N63" s="54"/>
      <c r="O63" s="55">
        <f>O60+O61+O62</f>
        <v>0</v>
      </c>
      <c r="P63" s="54"/>
      <c r="Q63" s="54"/>
      <c r="R63" s="55">
        <f>R60+R61+R62</f>
        <v>0</v>
      </c>
      <c r="S63" s="55">
        <f>S60+S61+S62</f>
        <v>0</v>
      </c>
      <c r="T63" s="55">
        <f>T60+T61+T62</f>
        <v>0</v>
      </c>
      <c r="U63" s="55">
        <f>U60+U61+U62</f>
        <v>0</v>
      </c>
      <c r="V63" s="54"/>
      <c r="W63" s="6"/>
      <c r="X63" s="4"/>
      <c r="Y63" s="4"/>
      <c r="Z63" s="4"/>
      <c r="AA63" s="4"/>
      <c r="AB63" s="4"/>
      <c r="AC63" s="4"/>
      <c r="AD63" s="4"/>
      <c r="AE63" s="4"/>
      <c r="AF63" s="4"/>
      <c r="AG63" s="4"/>
      <c r="AH63" s="4"/>
      <c r="AI63" s="4"/>
      <c r="AJ63" s="4"/>
      <c r="AK63" s="4"/>
      <c r="AL63" s="4"/>
      <c r="AM63" s="4"/>
      <c r="AN63" s="4"/>
      <c r="AO63" s="4"/>
      <c r="AP63" s="4"/>
      <c r="AQ63" s="4"/>
    </row>
    <row r="64" spans="1:23" ht="15" customHeight="1">
      <c r="A64" s="76" t="s">
        <v>29</v>
      </c>
      <c r="B64" s="77">
        <v>9</v>
      </c>
      <c r="C64" s="78" t="s">
        <v>104</v>
      </c>
      <c r="D64" s="79"/>
      <c r="E64" s="79"/>
      <c r="F64" s="79"/>
      <c r="G64" s="79"/>
      <c r="H64" s="79"/>
      <c r="I64" s="79"/>
      <c r="J64" s="79"/>
      <c r="K64" s="79"/>
      <c r="L64" s="79"/>
      <c r="M64" s="79"/>
      <c r="N64" s="79"/>
      <c r="O64" s="79"/>
      <c r="P64" s="79"/>
      <c r="Q64" s="79"/>
      <c r="R64" s="79"/>
      <c r="S64" s="79"/>
      <c r="T64" s="79"/>
      <c r="U64" s="79"/>
      <c r="V64" s="79"/>
      <c r="W64" s="6"/>
    </row>
    <row r="65" spans="1:23" s="4" customFormat="1" ht="13.5" customHeight="1">
      <c r="A65" s="59" t="s">
        <v>37</v>
      </c>
      <c r="B65" s="80">
        <v>9.1</v>
      </c>
      <c r="C65" s="81" t="s">
        <v>104</v>
      </c>
      <c r="D65" s="32"/>
      <c r="E65" s="32"/>
      <c r="F65" s="52" t="s">
        <v>44</v>
      </c>
      <c r="G65" s="52"/>
      <c r="H65" s="52"/>
      <c r="I65" s="52"/>
      <c r="J65" s="52" t="s">
        <v>44</v>
      </c>
      <c r="K65" s="52"/>
      <c r="L65" s="52"/>
      <c r="M65" s="32"/>
      <c r="N65" s="32"/>
      <c r="O65" s="33">
        <f>M65*N65</f>
        <v>0</v>
      </c>
      <c r="P65" s="32"/>
      <c r="Q65" s="32"/>
      <c r="R65" s="33">
        <f>P65*Q65</f>
        <v>0</v>
      </c>
      <c r="S65" s="33">
        <f>O65</f>
        <v>0</v>
      </c>
      <c r="T65" s="33">
        <f>R65</f>
        <v>0</v>
      </c>
      <c r="U65" s="33">
        <f>S65-T65</f>
        <v>0</v>
      </c>
      <c r="V65" s="32"/>
      <c r="W65" s="6"/>
    </row>
    <row r="66" spans="1:43" s="56" customFormat="1" ht="12" customHeight="1">
      <c r="A66" s="53" t="s">
        <v>105</v>
      </c>
      <c r="B66" s="53"/>
      <c r="C66" s="53"/>
      <c r="D66" s="53"/>
      <c r="E66" s="53"/>
      <c r="F66" s="53"/>
      <c r="G66" s="54"/>
      <c r="H66" s="55">
        <v>0</v>
      </c>
      <c r="I66" s="55"/>
      <c r="J66" s="54"/>
      <c r="K66" s="54"/>
      <c r="L66" s="55">
        <v>0</v>
      </c>
      <c r="M66" s="54"/>
      <c r="N66" s="54"/>
      <c r="O66" s="55">
        <f>O65</f>
        <v>0</v>
      </c>
      <c r="P66" s="54"/>
      <c r="Q66" s="54"/>
      <c r="R66" s="55">
        <f>R65</f>
        <v>0</v>
      </c>
      <c r="S66" s="55">
        <f>S65</f>
        <v>0</v>
      </c>
      <c r="T66" s="55">
        <f>T65</f>
        <v>0</v>
      </c>
      <c r="U66" s="55">
        <f>U65</f>
        <v>0</v>
      </c>
      <c r="V66" s="54"/>
      <c r="W66" s="6"/>
      <c r="X66" s="4"/>
      <c r="Y66" s="4"/>
      <c r="Z66" s="4"/>
      <c r="AA66" s="4"/>
      <c r="AB66" s="4"/>
      <c r="AC66" s="4"/>
      <c r="AD66" s="4"/>
      <c r="AE66" s="4"/>
      <c r="AF66" s="4"/>
      <c r="AG66" s="4"/>
      <c r="AH66" s="4"/>
      <c r="AI66" s="4"/>
      <c r="AJ66" s="4"/>
      <c r="AK66" s="4"/>
      <c r="AL66" s="4"/>
      <c r="AM66" s="4"/>
      <c r="AN66" s="4"/>
      <c r="AO66" s="4"/>
      <c r="AP66" s="4"/>
      <c r="AQ66" s="4"/>
    </row>
    <row r="67" spans="1:23" ht="15" customHeight="1">
      <c r="A67" s="76" t="s">
        <v>29</v>
      </c>
      <c r="B67" s="77">
        <v>10</v>
      </c>
      <c r="C67" s="82" t="s">
        <v>106</v>
      </c>
      <c r="D67" s="79"/>
      <c r="E67" s="79"/>
      <c r="F67" s="79"/>
      <c r="G67" s="79"/>
      <c r="H67" s="79"/>
      <c r="I67" s="79"/>
      <c r="J67" s="79"/>
      <c r="K67" s="79"/>
      <c r="L67" s="79"/>
      <c r="M67" s="79"/>
      <c r="N67" s="79"/>
      <c r="O67" s="79"/>
      <c r="P67" s="79"/>
      <c r="Q67" s="79"/>
      <c r="R67" s="79"/>
      <c r="S67" s="79"/>
      <c r="T67" s="79"/>
      <c r="U67" s="79"/>
      <c r="V67" s="79"/>
      <c r="W67" s="6"/>
    </row>
    <row r="68" spans="1:43" s="90" customFormat="1" ht="21.75" customHeight="1">
      <c r="A68" s="83" t="s">
        <v>37</v>
      </c>
      <c r="B68" s="84">
        <v>10.1</v>
      </c>
      <c r="C68" s="85" t="s">
        <v>106</v>
      </c>
      <c r="D68" s="86"/>
      <c r="E68" s="86"/>
      <c r="F68" s="87" t="s">
        <v>44</v>
      </c>
      <c r="G68" s="87"/>
      <c r="H68" s="87"/>
      <c r="I68" s="87"/>
      <c r="J68" s="87" t="s">
        <v>44</v>
      </c>
      <c r="K68" s="87"/>
      <c r="L68" s="87"/>
      <c r="M68" s="86"/>
      <c r="N68" s="86"/>
      <c r="O68" s="88">
        <f>M68*N68</f>
        <v>0</v>
      </c>
      <c r="P68" s="86"/>
      <c r="Q68" s="86"/>
      <c r="R68" s="88">
        <f>P68*Q68</f>
        <v>0</v>
      </c>
      <c r="S68" s="88">
        <f>O68</f>
        <v>0</v>
      </c>
      <c r="T68" s="88">
        <f>R68</f>
        <v>0</v>
      </c>
      <c r="U68" s="88">
        <f>S68-T68</f>
        <v>0</v>
      </c>
      <c r="V68" s="89" t="s">
        <v>107</v>
      </c>
      <c r="W68" s="6"/>
      <c r="X68" s="4"/>
      <c r="Y68" s="4"/>
      <c r="Z68" s="4"/>
      <c r="AA68" s="4"/>
      <c r="AB68" s="4"/>
      <c r="AC68" s="4"/>
      <c r="AD68" s="4"/>
      <c r="AE68" s="4"/>
      <c r="AF68" s="4"/>
      <c r="AG68" s="4"/>
      <c r="AH68" s="4"/>
      <c r="AI68" s="4"/>
      <c r="AJ68" s="4"/>
      <c r="AK68" s="4"/>
      <c r="AL68" s="4"/>
      <c r="AM68" s="4"/>
      <c r="AN68" s="4"/>
      <c r="AO68" s="4"/>
      <c r="AP68" s="4"/>
      <c r="AQ68" s="4"/>
    </row>
    <row r="69" spans="1:43" s="56" customFormat="1" ht="12" customHeight="1">
      <c r="A69" s="53" t="s">
        <v>108</v>
      </c>
      <c r="B69" s="53"/>
      <c r="C69" s="53"/>
      <c r="D69" s="54"/>
      <c r="E69" s="54"/>
      <c r="F69" s="54"/>
      <c r="G69" s="54"/>
      <c r="H69" s="55">
        <v>0</v>
      </c>
      <c r="I69" s="55"/>
      <c r="J69" s="54"/>
      <c r="K69" s="54"/>
      <c r="L69" s="55">
        <v>0</v>
      </c>
      <c r="M69" s="54"/>
      <c r="N69" s="54"/>
      <c r="O69" s="55">
        <f>O68</f>
        <v>0</v>
      </c>
      <c r="P69" s="54"/>
      <c r="Q69" s="54"/>
      <c r="R69" s="55">
        <f>R68</f>
        <v>0</v>
      </c>
      <c r="S69" s="55">
        <f>S68</f>
        <v>0</v>
      </c>
      <c r="T69" s="55">
        <f>T68</f>
        <v>0</v>
      </c>
      <c r="U69" s="55">
        <f>U68</f>
        <v>0</v>
      </c>
      <c r="V69" s="54"/>
      <c r="W69" s="6"/>
      <c r="X69" s="4"/>
      <c r="Y69" s="4"/>
      <c r="Z69" s="4"/>
      <c r="AA69" s="4"/>
      <c r="AB69" s="4"/>
      <c r="AC69" s="4"/>
      <c r="AD69" s="4"/>
      <c r="AE69" s="4"/>
      <c r="AF69" s="4"/>
      <c r="AG69" s="4"/>
      <c r="AH69" s="4"/>
      <c r="AI69" s="4"/>
      <c r="AJ69" s="4"/>
      <c r="AK69" s="4"/>
      <c r="AL69" s="4"/>
      <c r="AM69" s="4"/>
      <c r="AN69" s="4"/>
      <c r="AO69" s="4"/>
      <c r="AP69" s="4"/>
      <c r="AQ69" s="4"/>
    </row>
    <row r="70" spans="1:43" s="95" customFormat="1" ht="8.25" customHeight="1">
      <c r="A70" s="91" t="s">
        <v>109</v>
      </c>
      <c r="B70" s="91"/>
      <c r="C70" s="91"/>
      <c r="D70" s="92"/>
      <c r="E70" s="92"/>
      <c r="F70" s="92"/>
      <c r="G70" s="92"/>
      <c r="H70" s="93">
        <f>H69+H66+H63+H58+H53+H39+H36+H30+H27+H23</f>
        <v>0</v>
      </c>
      <c r="I70" s="93"/>
      <c r="J70" s="92"/>
      <c r="K70" s="92"/>
      <c r="L70" s="93">
        <f>L69+L63+L58+L53+L39+L36+L30+L27+L23</f>
        <v>0</v>
      </c>
      <c r="M70" s="92"/>
      <c r="N70" s="92"/>
      <c r="O70" s="93">
        <f>O69+O66+O63+O58+O53+O39+O36+O30+O27+O23</f>
        <v>399150</v>
      </c>
      <c r="P70" s="92"/>
      <c r="Q70" s="92"/>
      <c r="R70" s="93">
        <f>R69+R66+R63+R58+R53+R39+R36+R30+R27+R23</f>
        <v>399150</v>
      </c>
      <c r="S70" s="93">
        <f>S69+S66+S63+S58+S53+S39+S36+S30+S27+S23</f>
        <v>399150</v>
      </c>
      <c r="T70" s="93">
        <f>T69+T66+T63+T58+T53+T39+T36+T30+T27+T23</f>
        <v>399150</v>
      </c>
      <c r="U70" s="94">
        <f>U69+U66+U63+U58+U53+U39+U36+U30+U27+U23</f>
        <v>3.637978807091713E-12</v>
      </c>
      <c r="V70" s="92"/>
      <c r="W70" s="6"/>
      <c r="X70" s="4"/>
      <c r="Y70" s="4"/>
      <c r="Z70" s="4"/>
      <c r="AA70" s="4"/>
      <c r="AB70" s="4"/>
      <c r="AC70" s="4"/>
      <c r="AD70" s="4"/>
      <c r="AE70" s="4"/>
      <c r="AF70" s="4"/>
      <c r="AG70" s="4"/>
      <c r="AH70" s="4"/>
      <c r="AI70" s="4"/>
      <c r="AJ70" s="4"/>
      <c r="AK70" s="4"/>
      <c r="AL70" s="4"/>
      <c r="AM70" s="4"/>
      <c r="AN70" s="4"/>
      <c r="AO70" s="4"/>
      <c r="AP70" s="4"/>
      <c r="AQ70" s="4"/>
    </row>
    <row r="71" spans="1:23" ht="6" customHeight="1">
      <c r="A71" s="96"/>
      <c r="B71" s="96"/>
      <c r="C71" s="96"/>
      <c r="D71" s="96"/>
      <c r="E71" s="96"/>
      <c r="F71" s="96"/>
      <c r="G71" s="96"/>
      <c r="H71" s="96"/>
      <c r="I71" s="96"/>
      <c r="J71" s="96"/>
      <c r="K71" s="96"/>
      <c r="L71" s="96"/>
      <c r="M71" s="96"/>
      <c r="N71" s="96"/>
      <c r="O71" s="96"/>
      <c r="P71" s="96"/>
      <c r="Q71" s="96"/>
      <c r="R71" s="96"/>
      <c r="S71" s="96"/>
      <c r="T71" s="96"/>
      <c r="U71" s="96"/>
      <c r="V71" s="96"/>
      <c r="W71" s="6"/>
    </row>
    <row r="72" spans="1:43" s="95" customFormat="1" ht="8.25" customHeight="1">
      <c r="A72" s="97" t="s">
        <v>110</v>
      </c>
      <c r="B72" s="97"/>
      <c r="C72" s="97"/>
      <c r="D72" s="92"/>
      <c r="E72" s="92"/>
      <c r="F72" s="92"/>
      <c r="G72" s="92"/>
      <c r="H72" s="98">
        <f>H13-H70</f>
        <v>0</v>
      </c>
      <c r="I72" s="98"/>
      <c r="J72" s="92"/>
      <c r="K72" s="92"/>
      <c r="L72" s="98">
        <f>L13-L70</f>
        <v>0</v>
      </c>
      <c r="M72" s="92"/>
      <c r="N72" s="92"/>
      <c r="O72" s="98">
        <f>O13-O70</f>
        <v>0</v>
      </c>
      <c r="P72" s="92"/>
      <c r="Q72" s="92"/>
      <c r="R72" s="94">
        <f>R13-R70</f>
        <v>0</v>
      </c>
      <c r="S72" s="98">
        <f>S13-S70</f>
        <v>0</v>
      </c>
      <c r="T72" s="94">
        <f>T13-T70</f>
        <v>0</v>
      </c>
      <c r="U72" s="94">
        <f>S72-T72</f>
        <v>0</v>
      </c>
      <c r="V72" s="92"/>
      <c r="W72" s="6"/>
      <c r="X72" s="4"/>
      <c r="Y72" s="4"/>
      <c r="Z72" s="4"/>
      <c r="AA72" s="4"/>
      <c r="AB72" s="4"/>
      <c r="AC72" s="4"/>
      <c r="AD72" s="4"/>
      <c r="AE72" s="4"/>
      <c r="AF72" s="4"/>
      <c r="AG72" s="4"/>
      <c r="AH72" s="4"/>
      <c r="AI72" s="4"/>
      <c r="AJ72" s="4"/>
      <c r="AK72" s="4"/>
      <c r="AL72" s="4"/>
      <c r="AM72" s="4"/>
      <c r="AN72" s="4"/>
      <c r="AO72" s="4"/>
      <c r="AP72" s="4"/>
      <c r="AQ72" s="4"/>
    </row>
    <row r="73" s="4" customFormat="1" ht="21.75" customHeight="1"/>
    <row r="74" spans="1:18" s="100" customFormat="1" ht="12.75">
      <c r="A74" s="99" t="s">
        <v>111</v>
      </c>
      <c r="C74" s="101" t="s">
        <v>112</v>
      </c>
      <c r="L74" s="101"/>
      <c r="O74" s="102" t="s">
        <v>113</v>
      </c>
      <c r="P74" s="102"/>
      <c r="Q74" s="102"/>
      <c r="R74" s="100" t="s">
        <v>114</v>
      </c>
    </row>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sheetData>
  <sheetProtection selectLockedCells="1" selectUnlockedCells="1"/>
  <mergeCells count="152">
    <mergeCell ref="A1:V1"/>
    <mergeCell ref="A2:D2"/>
    <mergeCell ref="A3:D3"/>
    <mergeCell ref="A4:D4"/>
    <mergeCell ref="A5:H5"/>
    <mergeCell ref="A6:H6"/>
    <mergeCell ref="A7:W7"/>
    <mergeCell ref="A8:A9"/>
    <mergeCell ref="B8:B9"/>
    <mergeCell ref="C8:C9"/>
    <mergeCell ref="D8:E9"/>
    <mergeCell ref="F8:I8"/>
    <mergeCell ref="J8:L8"/>
    <mergeCell ref="M8:O8"/>
    <mergeCell ref="P8:R8"/>
    <mergeCell ref="S8:U8"/>
    <mergeCell ref="V8:V9"/>
    <mergeCell ref="H9:I9"/>
    <mergeCell ref="D10:E10"/>
    <mergeCell ref="H10:I10"/>
    <mergeCell ref="D11:E11"/>
    <mergeCell ref="H11:I11"/>
    <mergeCell ref="D12:E12"/>
    <mergeCell ref="H12:I12"/>
    <mergeCell ref="A13:C13"/>
    <mergeCell ref="D13:E13"/>
    <mergeCell ref="H13:I13"/>
    <mergeCell ref="D15:E15"/>
    <mergeCell ref="H15:I15"/>
    <mergeCell ref="C16:V16"/>
    <mergeCell ref="C17:G17"/>
    <mergeCell ref="H17:I17"/>
    <mergeCell ref="J17:K17"/>
    <mergeCell ref="M17:N17"/>
    <mergeCell ref="P17:Q17"/>
    <mergeCell ref="D18:E18"/>
    <mergeCell ref="H18:I18"/>
    <mergeCell ref="C19:G19"/>
    <mergeCell ref="H19:I19"/>
    <mergeCell ref="J19:K19"/>
    <mergeCell ref="M19:N19"/>
    <mergeCell ref="P19:Q19"/>
    <mergeCell ref="D20:E20"/>
    <mergeCell ref="F20:I20"/>
    <mergeCell ref="J20:L20"/>
    <mergeCell ref="C21:G21"/>
    <mergeCell ref="H21:I21"/>
    <mergeCell ref="J21:K21"/>
    <mergeCell ref="M21:N21"/>
    <mergeCell ref="P21:Q21"/>
    <mergeCell ref="D22:E22"/>
    <mergeCell ref="F22:I22"/>
    <mergeCell ref="J22:L22"/>
    <mergeCell ref="A23:C23"/>
    <mergeCell ref="D23:E23"/>
    <mergeCell ref="H23:I23"/>
    <mergeCell ref="C24:V24"/>
    <mergeCell ref="D25:E25"/>
    <mergeCell ref="H25:I25"/>
    <mergeCell ref="D26:E26"/>
    <mergeCell ref="H26:I26"/>
    <mergeCell ref="A27:E27"/>
    <mergeCell ref="H27:I27"/>
    <mergeCell ref="C28:V28"/>
    <mergeCell ref="D29:E29"/>
    <mergeCell ref="H29:I29"/>
    <mergeCell ref="A30:C30"/>
    <mergeCell ref="D30:E30"/>
    <mergeCell ref="H30:I30"/>
    <mergeCell ref="C31:V31"/>
    <mergeCell ref="D32:E32"/>
    <mergeCell ref="H32:I32"/>
    <mergeCell ref="D33:E33"/>
    <mergeCell ref="H33:I33"/>
    <mergeCell ref="D34:E34"/>
    <mergeCell ref="H34:I34"/>
    <mergeCell ref="D35:E35"/>
    <mergeCell ref="H35:I35"/>
    <mergeCell ref="A36:G36"/>
    <mergeCell ref="H36:I36"/>
    <mergeCell ref="C37:V37"/>
    <mergeCell ref="D38:E38"/>
    <mergeCell ref="H38:I38"/>
    <mergeCell ref="A39:E39"/>
    <mergeCell ref="H39:I39"/>
    <mergeCell ref="C40:V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A53:F53"/>
    <mergeCell ref="H53:I53"/>
    <mergeCell ref="C54:V54"/>
    <mergeCell ref="D55:E55"/>
    <mergeCell ref="H55:I55"/>
    <mergeCell ref="D56:E56"/>
    <mergeCell ref="H56:I56"/>
    <mergeCell ref="D57:E57"/>
    <mergeCell ref="H57:I57"/>
    <mergeCell ref="A58:F58"/>
    <mergeCell ref="H58:I58"/>
    <mergeCell ref="C59:V59"/>
    <mergeCell ref="D60:E60"/>
    <mergeCell ref="H60:I60"/>
    <mergeCell ref="D61:E61"/>
    <mergeCell ref="H61:I61"/>
    <mergeCell ref="D62:E62"/>
    <mergeCell ref="H62:I62"/>
    <mergeCell ref="A63:C63"/>
    <mergeCell ref="D63:E63"/>
    <mergeCell ref="H63:I63"/>
    <mergeCell ref="D64:V64"/>
    <mergeCell ref="D65:E65"/>
    <mergeCell ref="F65:I65"/>
    <mergeCell ref="J65:L65"/>
    <mergeCell ref="A66:F66"/>
    <mergeCell ref="H66:I66"/>
    <mergeCell ref="D67:V67"/>
    <mergeCell ref="D68:E68"/>
    <mergeCell ref="F68:I68"/>
    <mergeCell ref="J68:L68"/>
    <mergeCell ref="A69:C69"/>
    <mergeCell ref="D69:E69"/>
    <mergeCell ref="H69:I69"/>
    <mergeCell ref="A70:C70"/>
    <mergeCell ref="D70:E70"/>
    <mergeCell ref="H70:I70"/>
    <mergeCell ref="A71:V71"/>
    <mergeCell ref="A72:C72"/>
    <mergeCell ref="D72:E72"/>
    <mergeCell ref="H72:I72"/>
    <mergeCell ref="O74:Q74"/>
  </mergeCells>
  <printOptions/>
  <pageMargins left="0.275" right="0.11458333333333333" top="0.75" bottom="0.18055555555555555" header="0.5118055555555555" footer="0.5118055555555555"/>
  <pageSetup horizontalDpi="300" verticalDpi="300" orientation="landscape" scale="80"/>
  <drawing r:id="rId1"/>
</worksheet>
</file>

<file path=xl/worksheets/sheet2.xml><?xml version="1.0" encoding="utf-8"?>
<worksheet xmlns="http://schemas.openxmlformats.org/spreadsheetml/2006/main" xmlns:r="http://schemas.openxmlformats.org/officeDocument/2006/relationships">
  <dimension ref="A1:Q61"/>
  <sheetViews>
    <sheetView zoomScale="185" zoomScaleNormal="185" workbookViewId="0" topLeftCell="A1">
      <selection activeCell="A1" sqref="A1"/>
    </sheetView>
  </sheetViews>
  <sheetFormatPr defaultColWidth="8.00390625" defaultRowHeight="12.75"/>
  <cols>
    <col min="1" max="1" width="3.7109375" style="1" customWidth="1"/>
    <col min="2" max="2" width="2.7109375" style="1" customWidth="1"/>
    <col min="3" max="3" width="27.57421875" style="1" customWidth="1"/>
    <col min="4" max="4" width="116.8515625" style="1" customWidth="1"/>
    <col min="5" max="12" width="7.8515625" style="1" customWidth="1"/>
    <col min="13" max="13" width="7.8515625" style="2" customWidth="1"/>
    <col min="14" max="14" width="7.8515625" style="3" customWidth="1"/>
    <col min="15" max="16" width="7.8515625" style="2" customWidth="1"/>
    <col min="17" max="17" width="7.8515625" style="3" customWidth="1"/>
    <col min="18" max="22" width="7.8515625" style="2" customWidth="1"/>
    <col min="23" max="16384" width="7.8515625" style="1" customWidth="1"/>
  </cols>
  <sheetData>
    <row r="1" spans="1:4" ht="15" customHeight="1">
      <c r="A1" s="103" t="s">
        <v>115</v>
      </c>
      <c r="B1" s="104" t="s">
        <v>116</v>
      </c>
      <c r="C1" s="105" t="s">
        <v>117</v>
      </c>
      <c r="D1" s="106" t="s">
        <v>118</v>
      </c>
    </row>
    <row r="2" spans="1:4" ht="9" customHeight="1">
      <c r="A2" s="107" t="s">
        <v>119</v>
      </c>
      <c r="B2" s="107"/>
      <c r="C2" s="107"/>
      <c r="D2" s="107"/>
    </row>
    <row r="3" spans="1:4" ht="0.75" customHeight="1">
      <c r="A3" s="6"/>
      <c r="B3" s="6"/>
      <c r="C3" s="6"/>
      <c r="D3" s="6"/>
    </row>
    <row r="4" spans="1:4" ht="0.75" customHeight="1">
      <c r="A4" s="6"/>
      <c r="B4" s="6"/>
      <c r="C4" s="6"/>
      <c r="D4" s="6"/>
    </row>
    <row r="5" spans="1:4" ht="0.75" customHeight="1">
      <c r="A5" s="6"/>
      <c r="B5" s="6"/>
      <c r="C5" s="6"/>
      <c r="D5" s="6"/>
    </row>
    <row r="6" spans="1:4" ht="0.75" customHeight="1">
      <c r="A6" s="6"/>
      <c r="B6" s="6"/>
      <c r="C6" s="6"/>
      <c r="D6" s="6"/>
    </row>
    <row r="7" spans="1:4" ht="0.75" customHeight="1">
      <c r="A7" s="6"/>
      <c r="B7" s="6"/>
      <c r="C7" s="6"/>
      <c r="D7" s="6"/>
    </row>
    <row r="10" s="3" customFormat="1" ht="12.75"/>
    <row r="11" spans="14:17" ht="12.75">
      <c r="N11" s="3">
        <v>399150</v>
      </c>
      <c r="Q11" s="3">
        <v>399150</v>
      </c>
    </row>
    <row r="12" s="3" customFormat="1" ht="12.75"/>
    <row r="14" s="3" customFormat="1" ht="12.75"/>
    <row r="49" s="3" customFormat="1" ht="12.75"/>
    <row r="50" spans="3:14" ht="12.75">
      <c r="C50" s="1" t="s">
        <v>65</v>
      </c>
      <c r="D50" s="1" t="s">
        <v>66</v>
      </c>
      <c r="M50" s="2">
        <v>405</v>
      </c>
      <c r="N50" s="3">
        <v>240</v>
      </c>
    </row>
    <row r="51" spans="2:14" ht="12.75">
      <c r="B51" s="108">
        <v>6.2</v>
      </c>
      <c r="C51" s="1" t="s">
        <v>68</v>
      </c>
      <c r="D51" s="1" t="s">
        <v>66</v>
      </c>
      <c r="M51" s="2">
        <v>455</v>
      </c>
      <c r="N51" s="3">
        <v>180</v>
      </c>
    </row>
    <row r="52" spans="2:14" ht="12.75">
      <c r="B52" s="1">
        <v>6.3</v>
      </c>
      <c r="C52" s="1" t="s">
        <v>70</v>
      </c>
      <c r="D52" s="1" t="s">
        <v>66</v>
      </c>
      <c r="M52" s="2">
        <v>170</v>
      </c>
      <c r="N52" s="3">
        <v>290</v>
      </c>
    </row>
    <row r="53" spans="2:14" ht="12.75">
      <c r="B53" s="1">
        <v>6.4</v>
      </c>
      <c r="C53" s="1" t="s">
        <v>72</v>
      </c>
      <c r="D53" s="1" t="s">
        <v>66</v>
      </c>
      <c r="M53" s="2">
        <v>150</v>
      </c>
      <c r="N53" s="3">
        <v>290</v>
      </c>
    </row>
    <row r="54" spans="2:14" ht="12.75">
      <c r="B54" s="1">
        <v>6.5</v>
      </c>
      <c r="C54" s="1" t="s">
        <v>74</v>
      </c>
      <c r="D54" s="1" t="s">
        <v>75</v>
      </c>
      <c r="M54" s="2">
        <v>25</v>
      </c>
      <c r="N54" s="3">
        <v>800</v>
      </c>
    </row>
    <row r="55" spans="2:14" ht="12.75">
      <c r="B55" s="1">
        <v>6.6</v>
      </c>
      <c r="C55" s="1" t="s">
        <v>77</v>
      </c>
      <c r="D55" s="1" t="s">
        <v>75</v>
      </c>
      <c r="M55" s="2">
        <v>10</v>
      </c>
      <c r="N55" s="3">
        <v>350</v>
      </c>
    </row>
    <row r="56" spans="2:14" ht="12.75">
      <c r="B56" s="1">
        <v>6.7</v>
      </c>
      <c r="C56" s="1" t="s">
        <v>81</v>
      </c>
      <c r="D56" s="1" t="s">
        <v>75</v>
      </c>
      <c r="M56" s="2">
        <v>30</v>
      </c>
      <c r="N56" s="3">
        <v>1230</v>
      </c>
    </row>
    <row r="57" spans="2:14" ht="12.75">
      <c r="B57" s="1">
        <v>6.8</v>
      </c>
      <c r="C57" s="1" t="s">
        <v>79</v>
      </c>
      <c r="D57" s="1" t="s">
        <v>75</v>
      </c>
      <c r="M57" s="2">
        <v>15</v>
      </c>
      <c r="N57" s="3">
        <v>720</v>
      </c>
    </row>
    <row r="58" spans="2:14" ht="12.75">
      <c r="B58" s="1">
        <v>6.9</v>
      </c>
      <c r="C58" s="1" t="s">
        <v>83</v>
      </c>
      <c r="D58" s="1" t="s">
        <v>84</v>
      </c>
      <c r="M58" s="2">
        <v>150</v>
      </c>
      <c r="N58" s="3">
        <v>30</v>
      </c>
    </row>
    <row r="59" spans="2:14" ht="12.75">
      <c r="B59" s="1">
        <v>6.1</v>
      </c>
      <c r="C59" s="1" t="s">
        <v>86</v>
      </c>
      <c r="D59" s="1" t="s">
        <v>84</v>
      </c>
      <c r="M59" s="2">
        <v>70</v>
      </c>
      <c r="N59" s="3">
        <v>260</v>
      </c>
    </row>
    <row r="60" spans="2:14" ht="12.75">
      <c r="B60" s="1">
        <v>6.11</v>
      </c>
      <c r="C60" s="1" t="s">
        <v>88</v>
      </c>
      <c r="D60" s="1" t="s">
        <v>84</v>
      </c>
      <c r="M60" s="2">
        <v>50</v>
      </c>
      <c r="N60" s="3">
        <v>235</v>
      </c>
    </row>
    <row r="61" spans="2:14" ht="12.75">
      <c r="B61" s="1">
        <v>6.12</v>
      </c>
      <c r="C61" s="1" t="s">
        <v>90</v>
      </c>
      <c r="D61" s="1" t="s">
        <v>84</v>
      </c>
      <c r="M61" s="2">
        <v>30</v>
      </c>
      <c r="N61" s="3">
        <v>720</v>
      </c>
    </row>
    <row r="62" s="3" customFormat="1" ht="12.75"/>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35336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2021-01-13T08:05:58Z</cp:lastPrinted>
  <dcterms:modified xsi:type="dcterms:W3CDTF">2021-01-13T08:08:24Z</dcterms:modified>
  <cp:category/>
  <cp:version/>
  <cp:contentType/>
  <cp:contentStatus/>
  <cp:revision>65</cp:revision>
</cp:coreProperties>
</file>