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20" yWindow="624" windowWidth="15036" windowHeight="4716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44525"/>
  <extLst>
    <ext uri="GoogleSheetsCustomDataVersion1">
      <go:sheetsCustomData xmlns:go="http://customooxmlschemas.google.com/" r:id="rId6" roundtripDataSignature="AMtx7miVeIfM7wm2egUkkEZwcvQUBUz3oQ=="/>
    </ext>
  </extLst>
</workbook>
</file>

<file path=xl/calcChain.xml><?xml version="1.0" encoding="utf-8"?>
<calcChain xmlns="http://schemas.openxmlformats.org/spreadsheetml/2006/main">
  <c r="I22" i="2" l="1"/>
  <c r="F22" i="2"/>
  <c r="D22" i="2"/>
  <c r="F15" i="2"/>
  <c r="M86" i="1"/>
  <c r="Q86" i="1" s="1"/>
  <c r="P85" i="1"/>
  <c r="R85" i="1" s="1"/>
  <c r="M85" i="1"/>
  <c r="Q85" i="1" s="1"/>
  <c r="S85" i="1" s="1"/>
  <c r="Q69" i="1"/>
  <c r="P69" i="1"/>
  <c r="M69" i="1"/>
  <c r="R66" i="1"/>
  <c r="R69" i="1" s="1"/>
  <c r="Q66" i="1"/>
  <c r="S66" i="1" s="1"/>
  <c r="S69" i="1" s="1"/>
  <c r="P66" i="1"/>
  <c r="R63" i="1"/>
  <c r="P63" i="1"/>
  <c r="M63" i="1"/>
  <c r="Q63" i="1" s="1"/>
  <c r="S63" i="1" s="1"/>
  <c r="Q62" i="1"/>
  <c r="S62" i="1" s="1"/>
  <c r="P62" i="1"/>
  <c r="R62" i="1" s="1"/>
  <c r="Q61" i="1"/>
  <c r="S61" i="1" s="1"/>
  <c r="P61" i="1"/>
  <c r="R61" i="1" s="1"/>
  <c r="Q60" i="1"/>
  <c r="S60" i="1" s="1"/>
  <c r="P60" i="1"/>
  <c r="R60" i="1" s="1"/>
  <c r="M60" i="1"/>
  <c r="R59" i="1"/>
  <c r="Q59" i="1"/>
  <c r="S59" i="1" s="1"/>
  <c r="P59" i="1"/>
  <c r="M59" i="1"/>
  <c r="R58" i="1"/>
  <c r="P58" i="1"/>
  <c r="M58" i="1"/>
  <c r="Q58" i="1" s="1"/>
  <c r="S58" i="1" s="1"/>
  <c r="P57" i="1"/>
  <c r="R57" i="1" s="1"/>
  <c r="M57" i="1"/>
  <c r="Q57" i="1" s="1"/>
  <c r="Q56" i="1"/>
  <c r="S56" i="1" s="1"/>
  <c r="P56" i="1"/>
  <c r="R56" i="1" s="1"/>
  <c r="M56" i="1"/>
  <c r="R55" i="1"/>
  <c r="Q55" i="1"/>
  <c r="S55" i="1" s="1"/>
  <c r="P55" i="1"/>
  <c r="P64" i="1" s="1"/>
  <c r="M55" i="1"/>
  <c r="M64" i="1" s="1"/>
  <c r="P52" i="1"/>
  <c r="R52" i="1" s="1"/>
  <c r="M52" i="1"/>
  <c r="Q52" i="1" s="1"/>
  <c r="S52" i="1" s="1"/>
  <c r="Q51" i="1"/>
  <c r="P51" i="1"/>
  <c r="R51" i="1" s="1"/>
  <c r="M51" i="1"/>
  <c r="R50" i="1"/>
  <c r="Q50" i="1"/>
  <c r="S50" i="1" s="1"/>
  <c r="P50" i="1"/>
  <c r="M50" i="1"/>
  <c r="R49" i="1"/>
  <c r="R53" i="1" s="1"/>
  <c r="P49" i="1"/>
  <c r="P53" i="1" s="1"/>
  <c r="M49" i="1"/>
  <c r="M53" i="1" s="1"/>
  <c r="N42" i="1"/>
  <c r="S41" i="1"/>
  <c r="Q41" i="1"/>
  <c r="Q42" i="1" s="1"/>
  <c r="P41" i="1"/>
  <c r="P42" i="1" s="1"/>
  <c r="M41" i="1"/>
  <c r="M42" i="1" s="1"/>
  <c r="O38" i="1"/>
  <c r="N38" i="1"/>
  <c r="P35" i="1"/>
  <c r="R35" i="1" s="1"/>
  <c r="R34" i="1" s="1"/>
  <c r="M35" i="1"/>
  <c r="Q35" i="1" s="1"/>
  <c r="P34" i="1"/>
  <c r="P38" i="1" s="1"/>
  <c r="P87" i="1" s="1"/>
  <c r="M34" i="1"/>
  <c r="Q32" i="1"/>
  <c r="S32" i="1" s="1"/>
  <c r="P32" i="1"/>
  <c r="R32" i="1" s="1"/>
  <c r="M32" i="1"/>
  <c r="M30" i="1" s="1"/>
  <c r="M38" i="1" s="1"/>
  <c r="M87" i="1" s="1"/>
  <c r="R31" i="1"/>
  <c r="P31" i="1"/>
  <c r="M31" i="1"/>
  <c r="Q31" i="1" s="1"/>
  <c r="P30" i="1"/>
  <c r="S31" i="1" l="1"/>
  <c r="Q30" i="1"/>
  <c r="Q34" i="1"/>
  <c r="S35" i="1"/>
  <c r="R64" i="1"/>
  <c r="S57" i="1"/>
  <c r="S64" i="1" s="1"/>
  <c r="R30" i="1"/>
  <c r="R38" i="1" s="1"/>
  <c r="R87" i="1" s="1"/>
  <c r="S51" i="1"/>
  <c r="Q49" i="1"/>
  <c r="Q64" i="1"/>
  <c r="R41" i="1"/>
  <c r="R42" i="1" s="1"/>
  <c r="Q38" i="1" l="1"/>
  <c r="S49" i="1"/>
  <c r="S53" i="1" s="1"/>
  <c r="S87" i="1" s="1"/>
  <c r="Q53" i="1"/>
  <c r="Q87" i="1" l="1"/>
</calcChain>
</file>

<file path=xl/sharedStrings.xml><?xml version="1.0" encoding="utf-8"?>
<sst xmlns="http://schemas.openxmlformats.org/spreadsheetml/2006/main" count="293" uniqueCount="184">
  <si>
    <t>Додаток № _____</t>
  </si>
  <si>
    <t>до Договору про надання гранту інституційної підтримки</t>
  </si>
  <si>
    <t>№ ЗINST51-01025____________ від "__02_" _листопада___2020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</si>
  <si>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</si>
  <si>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</si>
  <si>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   Херсонський обласний академічний музично-драматичний театр ім.М.Куліша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</si>
  <si>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</si>
  <si>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</si>
  <si>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</si>
  <si>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</si>
  <si>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</si>
  <si>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</si>
  <si>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до 31.12.2020 року включно</t>
  </si>
  <si>
    <t>Фактичні витрати гранту за рахунок інституційної підтримки УКФ
(заплановані витрати)
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</si>
  <si>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</si>
  <si>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</si>
  <si>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</si>
  <si>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</si>
  <si>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</si>
  <si>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</si>
  <si>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</si>
  <si>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</si>
  <si>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</si>
  <si>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</si>
  <si>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</si>
  <si>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</si>
  <si>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</si>
  <si>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</si>
  <si>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</si>
  <si>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</si>
  <si>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</si>
  <si>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</si>
  <si>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</si>
  <si>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</si>
  <si>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</si>
  <si>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Оплата праці</t>
  </si>
  <si>
    <t>Підстаття:</t>
  </si>
  <si>
    <t>Штатних працівників</t>
  </si>
  <si>
    <t>Пункт</t>
  </si>
  <si>
    <t>Повне ПІБ, посада</t>
  </si>
  <si>
    <t>місяців</t>
  </si>
  <si>
    <t>За договорами ЦПХ</t>
  </si>
  <si>
    <t>1.2.1</t>
  </si>
  <si>
    <t>Шевчук О.В. Проведення та підготовка до державних закупівель.</t>
  </si>
  <si>
    <t>НЕ ЗАПОВНЮЄТЬСЯ!</t>
  </si>
  <si>
    <t>1.2.2</t>
  </si>
  <si>
    <t>Васильченко Н.Ю. переговорні процедури з зарубіжними авторами , режисерами , обговорення умов договору, переклад документів</t>
  </si>
  <si>
    <t>1.2.3</t>
  </si>
  <si>
    <t>За договорами з ФОП</t>
  </si>
  <si>
    <t>1.3.1</t>
  </si>
  <si>
    <t>ФОП Сікоєва О.О. художня організація новітньої сценографії в поєднанні з  сучасними технологіями,художнє оформлення сценічних костюмів ,декорацій та локацій до вистави "Дванадцята ніч" Костюм : ( Сер Тобіо, Сер Єндрю,Мальволіо,Орсіно,Антоніо,Марія,Олівія,Віола,Себастьян,Шут,Балет-8шт.)</t>
  </si>
  <si>
    <t>1.3.2</t>
  </si>
  <si>
    <t>1.3.3</t>
  </si>
  <si>
    <t>Всього по статті 1 "Оплата праці "</t>
  </si>
  <si>
    <t>Соціальні внески з оплати праці (нарахування ЄСВ)</t>
  </si>
  <si>
    <t>Штатні працівники</t>
  </si>
  <si>
    <t>Всього по статті 2 "Соціальні внески з оплати праці (нарахування ЄСВ)"</t>
  </si>
  <si>
    <t>Оренда приміщень та земельних ділянок</t>
  </si>
  <si>
    <t>Адреса орендованого приміщення/земельної діляники, із зазначенням метражу</t>
  </si>
  <si>
    <t>Всього по статті 3 "Оренда приміщень та земельних ділянок"</t>
  </si>
  <si>
    <t>Експлуатаційні витрати на утримання приміщень та комунальні послуги</t>
  </si>
  <si>
    <t>Водопостачання</t>
  </si>
  <si>
    <t>Електроенергія</t>
  </si>
  <si>
    <t>Опалення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</si>
  <si>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</si>
  <si>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</si>
  <si>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Оренда техніки, обладнання та інструменту</t>
  </si>
  <si>
    <r>
      <rPr>
        <b/>
        <u/>
        <sz val="12"/>
        <color theme="1"/>
        <rFont val="Times New Roman"/>
      </rPr>
      <t>ДК 021:2015 - 32333300-9 - Відеовідтворювальна апаратура та згідно Додаткового словника ДК 021:2015 PA02                                                                                              1.</t>
    </r>
    <r>
      <rPr>
        <sz val="12"/>
        <color theme="1"/>
        <rFont val="Times New Roman"/>
      </rPr>
      <t xml:space="preserve">Світлодіодний екран DisplayLUX Екран світлодіодний, крок пікселя 3,91, IP65 (м2). Конфігурація пікселя повнокольорові SMD 1921 1R/1G/1B. Кількість пікселей 65536/м². Світлодіоди NationStarOptoelectronicsCo.  Режим сканування 1/16. Матеріал модуля-алюмінієвий кабінет. Безшумна робота світлодіодного модуля. Світлова індикація працездатності джерел живлення і наявності інформаційного сигналу. Габарити: 500мм х 500мм х 95мм. Модулі повинні бути укомплектовані  кабельними мережами, роз’ємами, монтажними кріпленнями. Система управління ноутбук -1шт, відеоконтролер Nova Star VX4S. -1 шт.                                                            </t>
    </r>
    <r>
      <rPr>
        <b/>
        <sz val="12"/>
        <color theme="1"/>
        <rFont val="Times New Roman"/>
      </rPr>
      <t>2</t>
    </r>
    <r>
      <rPr>
        <sz val="12"/>
        <color theme="1"/>
        <rFont val="Times New Roman"/>
      </rPr>
      <t xml:space="preserve">.Лебідка Chain Master BGV D8+ Металева конструкція, лебідка електрична, для підвісу, класс захисту BGV-D8 PLUS, 500кг    - 4шт.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</rPr>
      <t xml:space="preserve">3. </t>
    </r>
    <r>
      <rPr>
        <sz val="12"/>
        <color theme="1"/>
        <rFont val="Times New Roman"/>
      </rPr>
      <t>Контролер Chain Master :конролер Chain Master BGV D8+   - 1шт.</t>
    </r>
    <r>
      <rPr>
        <b/>
        <u/>
        <sz val="12"/>
        <color theme="1"/>
        <rFont val="Times New Roman"/>
      </rPr>
      <t xml:space="preserve">                                                                                                                                                                                                                               4. </t>
    </r>
    <r>
      <rPr>
        <b/>
        <sz val="12"/>
        <color theme="1"/>
        <rFont val="Times New Roman"/>
      </rPr>
      <t>Система управління: Система управління ноутбук -1шт, відеоконтролер Nova Star VX4S.- 1шт.</t>
    </r>
  </si>
  <si>
    <t>5,2</t>
  </si>
  <si>
    <r>
      <rPr>
        <b/>
        <sz val="10"/>
        <color theme="1"/>
        <rFont val="Times New Roman"/>
      </rPr>
      <t>32340000-8 Мікрофони та гучномовці</t>
    </r>
    <r>
      <rPr>
        <sz val="10"/>
        <color theme="1"/>
        <rFont val="Times New Roman"/>
      </rPr>
      <t xml:space="preserve"> </t>
    </r>
    <r>
      <rPr>
        <b/>
        <sz val="10"/>
        <color theme="1"/>
        <rFont val="Times New Roman"/>
      </rPr>
      <t xml:space="preserve">згідно  словника ДК 021:2015 PA02-0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theme="1"/>
        <rFont val="Times New Roman"/>
      </rPr>
      <t>1.</t>
    </r>
    <r>
      <rPr>
        <sz val="10"/>
        <color theme="1"/>
        <rFont val="Times New Roman"/>
      </rPr>
      <t xml:space="preserve">Елемент лінійного массиву d&amp;b audiotechnik J-Series
Трьохполосний елемент лінійного массиву, 2 x 12"/10"/2 x 1.4", 80°, 145 dB,  Частотна характеристика (стандарт -5 дБ) 48 Гц - 17 кГц, АЧХ (режим -5 дБ CUT) 85 Гц - 17 кГц, 
Номінальний опір 6 Ом (НЧ) / 12 Ом (МГЧ)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theme="1"/>
        <rFont val="Times New Roman"/>
      </rPr>
      <t>2</t>
    </r>
    <r>
      <rPr>
        <u/>
        <sz val="10"/>
        <color theme="1"/>
        <rFont val="Times New Roman"/>
      </rPr>
      <t xml:space="preserve">. </t>
    </r>
    <r>
      <rPr>
        <sz val="10"/>
        <color theme="1"/>
        <rFont val="Times New Roman"/>
      </rPr>
      <t xml:space="preserve">Елемент лінійного массиву d&amp;b audiotechnik J-Series
Сабвуфер, трьохполосний, кардіоїдний. 3 x 18", 139 dB, 
Частотна характеристика (стандарт -5 дБ) 32 - 100 Гц
Частотна характеристика (режим INFRA -5 дБ) 32 - 70 Гц, 
Номінальний опір 4 Ом (спереду) / 8 Ом (ззаду)
Потужність на передній панелі (RMS / пікова 10 мс) 800/3200 Вт
Споживана потужність LF (RMS / пікова 10 мс) 500/2000 Вт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theme="1"/>
        <rFont val="Times New Roman"/>
      </rPr>
      <t>3.</t>
    </r>
    <r>
      <rPr>
        <sz val="10"/>
        <color theme="1"/>
        <rFont val="Times New Roman"/>
      </rPr>
      <t>Елемент лінійного массиву d&amp;b audiotechnik V-Series
Трьохполосний елемент лінійного массиву, 2 x 10"/1 x 8"/2 x 1.4", 80°, 142 dB,  АЧХ (стандарт -5 дБ) 67 Гц - 18 кГц, АЧХ (режим -5 дБ CUT) 100 Гц - 18 кГц, Номінальний опір 8 Ом
Споживана потужність (RMS / пікова 10 мс) 500/2000 Вт</t>
    </r>
    <r>
      <rPr>
        <b/>
        <u/>
        <sz val="10"/>
        <color theme="1"/>
        <rFont val="Times New Roman"/>
      </rPr>
      <t xml:space="preserve">
4. </t>
    </r>
    <r>
      <rPr>
        <sz val="10"/>
        <color theme="1"/>
        <rFont val="Times New Roman"/>
      </rPr>
      <t xml:space="preserve">Цифрова радіосистема Shure ULXD24/B58
24 біт / 48 кГц, 
Більше 60 сумісних каналів в одному частотному діапазоні, 
Шифрування для забезпечення захищеної передачі
</t>
    </r>
    <r>
      <rPr>
        <b/>
        <u/>
        <sz val="10"/>
        <color theme="1"/>
        <rFont val="Times New Roman"/>
      </rPr>
      <t xml:space="preserve">5. Мікрофон DPA 4099
Мікрофон інструментальний, 
(Max SPL 142 dB), 80-15000 Гц, 6 мВ / Па.
6. </t>
    </r>
    <r>
      <rPr>
        <sz val="10"/>
        <color theme="1"/>
        <rFont val="Times New Roman"/>
      </rPr>
      <t xml:space="preserve">Мікрофон AKG -1000
Мікрофон інструментальний, конденсаторний кардіоїдний мікрофон, SPL до 137 дБ
</t>
    </r>
    <r>
      <rPr>
        <b/>
        <u/>
        <sz val="10"/>
        <color theme="1"/>
        <rFont val="Times New Roman"/>
      </rPr>
      <t xml:space="preserve">7.  </t>
    </r>
    <r>
      <rPr>
        <sz val="10"/>
        <color theme="1"/>
        <rFont val="Times New Roman"/>
      </rPr>
      <t xml:space="preserve">Мікрофон ShureSM57-LCE
Мікрофон інструментальний, кардіоїдний.
40-15000 Гц, 
</t>
    </r>
  </si>
  <si>
    <t>5,3</t>
  </si>
  <si>
    <r>
      <rPr>
        <sz val="12"/>
        <color theme="1"/>
        <rFont val="Times New Roman"/>
      </rPr>
      <t xml:space="preserve">«ДК 021:2015 код 44210000 – 5 Конструкції та їх частини», та згідно Додаткового словника ДК 021:2015  PA02-0 Оренда                                                                                                                 </t>
    </r>
    <r>
      <rPr>
        <b/>
        <u/>
        <sz val="12"/>
        <color theme="1"/>
        <rFont val="Times New Roman"/>
      </rPr>
      <t xml:space="preserve">  1. </t>
    </r>
    <r>
      <rPr>
        <sz val="12"/>
        <color theme="1"/>
        <rFont val="Times New Roman"/>
      </rPr>
      <t xml:space="preserve">Сценічна конструкція Аlustage
Алюмінієві металоконструкції
</t>
    </r>
    <r>
      <rPr>
        <b/>
        <u/>
        <sz val="12"/>
        <color theme="1"/>
        <rFont val="Times New Roman"/>
      </rPr>
      <t xml:space="preserve">2. </t>
    </r>
    <r>
      <rPr>
        <sz val="12"/>
        <color theme="1"/>
        <rFont val="Times New Roman"/>
      </rPr>
      <t>Сценічна конструкція ProLUX
Сценічна консрукція5 х 5 х 3 м.</t>
    </r>
    <r>
      <rPr>
        <b/>
        <u/>
        <sz val="12"/>
        <color theme="1"/>
        <rFont val="Times New Roman"/>
      </rPr>
      <t xml:space="preserve">
</t>
    </r>
  </si>
  <si>
    <t>5,4</t>
  </si>
  <si>
    <r>
      <rPr>
        <b/>
        <u/>
        <sz val="12"/>
        <color theme="1"/>
        <rFont val="Times New Roman"/>
      </rPr>
      <t xml:space="preserve">ДК 021:2015: 42410000-3 «Підіймально-транспортувальне обладнання» та згідно Додаткового словника ДК 021:2015 PA02-0                                                                                                     1. </t>
    </r>
    <r>
      <rPr>
        <u/>
        <sz val="12"/>
        <color theme="1"/>
        <rFont val="Times New Roman"/>
      </rPr>
      <t xml:space="preserve">Лебідка Chain Master BGV D8+
Лебідка електрична, для підвісу, класс захисту BGV-D8 PLUS, 1000кг
2.Лебідка Chain Master BGV D8+
Лебідка електрична, для підвісу, класс захисту BGV-D8 PLUS, 500кг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</rPr>
      <t xml:space="preserve">  3. </t>
    </r>
    <r>
      <rPr>
        <u/>
        <sz val="12"/>
        <color theme="1"/>
        <rFont val="Times New Roman"/>
      </rPr>
      <t>Контролер Chain Master
конролер  8 канальний Chain Master BGV D8+</t>
    </r>
    <r>
      <rPr>
        <b/>
        <u/>
        <sz val="12"/>
        <color theme="1"/>
        <rFont val="Times New Roman"/>
      </rPr>
      <t xml:space="preserve">
</t>
    </r>
    <r>
      <rPr>
        <u/>
        <sz val="12"/>
        <color theme="1"/>
        <rFont val="Times New Roman"/>
      </rPr>
      <t xml:space="preserve">
</t>
    </r>
  </si>
  <si>
    <t>5,5</t>
  </si>
  <si>
    <r>
      <rPr>
        <u/>
        <sz val="12"/>
        <color theme="1"/>
        <rFont val="Times New Roman"/>
      </rPr>
      <t xml:space="preserve">ДК 021:2015: 31520000-7 Світильники та освітлювальна арматура  та згідно Додаткового словника ДК 021:2015 PA02-0  </t>
    </r>
    <r>
      <rPr>
        <sz val="12"/>
        <color theme="1"/>
        <rFont val="Times New Roman"/>
      </rPr>
      <t xml:space="preserve"> 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</rPr>
      <t>1.</t>
    </r>
    <r>
      <rPr>
        <sz val="12"/>
        <color theme="1"/>
        <rFont val="Times New Roman"/>
      </rPr>
      <t xml:space="preserve"> Голова рухома ClayPaky Sharpy
BEAM, лампа MSD Platinum 5R 189 W, DMX512: 20 ch, zoom 0 – 3,8° Змінне колірне колесо з 14 фіксованими кольорами, Змінне колесо гобо з 17 фіксованими гобо, 8 гранна обертова призма. 
</t>
    </r>
    <r>
      <rPr>
        <b/>
        <u/>
        <sz val="12"/>
        <color theme="1"/>
        <rFont val="Times New Roman"/>
      </rPr>
      <t>2.</t>
    </r>
    <r>
      <rPr>
        <sz val="12"/>
        <color theme="1"/>
        <rFont val="Times New Roman"/>
      </rPr>
      <t xml:space="preserve"> Світлодіодна голова рухома ClayPaky A.LEDA B-EYE K10                                                                                                                                                                                                                                                                   
19 х 15 LED, RGBW, 4° - 60°, Zoom, DMX512: 20, 31, 77, 96 ch, 100-240 В, 50/60 Гц, Емуляція білого CT 2500-8000K, Максимальне споживання: 450 Вт. Емуляція галогенною лампи, макроси кольорів, ефект калейдоскопа, обертання фронтальної лінзи 
</t>
    </r>
    <r>
      <rPr>
        <b/>
        <u/>
        <sz val="12"/>
        <color theme="1"/>
        <rFont val="Times New Roman"/>
      </rPr>
      <t xml:space="preserve">3. </t>
    </r>
    <r>
      <rPr>
        <sz val="12"/>
        <color theme="1"/>
        <rFont val="Times New Roman"/>
      </rPr>
      <t xml:space="preserve"> Прожектор ETC SOURCE FOUR Fresnel
Лампа 750вт, кут луча, 9° - 52°, діаметр лінзи - 175 мм, розмір світлофільтра - 190 х 190 мм. Регулювання форми променя за допомогою кашетуючих шторок. Апаратура 175 мм.
</t>
    </r>
    <r>
      <rPr>
        <b/>
        <u/>
        <sz val="12"/>
        <color theme="1"/>
        <rFont val="Times New Roman"/>
      </rPr>
      <t xml:space="preserve">4.  </t>
    </r>
    <r>
      <rPr>
        <sz val="12"/>
        <color theme="1"/>
        <rFont val="Times New Roman"/>
      </rPr>
      <t>Бліндер DTS FLASH 4000
4 х PAR36 120V/650W, 220~240 50/60 Гц, 
Максимально споживана потужність, Вт 2600</t>
    </r>
    <r>
      <rPr>
        <b/>
        <u/>
        <sz val="12"/>
        <color theme="1"/>
        <rFont val="Times New Roman"/>
      </rPr>
      <t xml:space="preserve">
</t>
    </r>
  </si>
  <si>
    <t>5,6</t>
  </si>
  <si>
    <r>
      <rPr>
        <b/>
        <u/>
        <sz val="12"/>
        <color theme="1"/>
        <rFont val="Times New Roman"/>
      </rPr>
      <t xml:space="preserve">код ДК 021:2015 – 31120000-3 Генератори та згідно Додаткового словника ДК 021:2015 PA02-0 </t>
    </r>
    <r>
      <rPr>
        <u/>
        <sz val="12"/>
        <color theme="1"/>
        <rFont val="Times New Roman"/>
      </rPr>
      <t xml:space="preserve">                                                                                                                                                                                                1.Генератор диму PRO LUX, SM05 1200W
потужність - 1200 Вт;
продуктивність - 510 куб.м / хв;
час нагрівання - 5 хвилин;
ємність - 1 л;
дистанція випуску диму - 10 м;
управління по DMX 
2. Генератор тумана Smoke Factory TOUR HAZER II
Потужність 1600W
Упрaвління щільністю диму і швидкістю вeнтілятoрa пo DMX (2 кaнaли)
Передбачений aвтoнoмний рeжим робoти
Об'eм кaніcтри для рідини Smoke Factory- 5 літрів
Час нагріву - 1 хв.
Елeктрoнний тeмпeрaтурний кoнтрoль
Кoмпaктний розмір - 51 * 50 * 25 см. 
Маса 15,2 кг.
3.Генератор снігу  Free Color 
SM09
Потужність - 1500 Вт
 з бездротовим управлінням
Ємкість (об'єм) - 5 л
Продуктивність -  2 куб.м / хв. 
Вихід -  60 куб.м
</t>
    </r>
  </si>
  <si>
    <t>5,7</t>
  </si>
  <si>
    <t xml:space="preserve">код ДК 021:2015 – 32330000-5 Апаратура для запису та відеовідтворення аудіо та відеоматеріалу                                                                                                                                                          </t>
  </si>
  <si>
    <t>5,8</t>
  </si>
  <si>
    <t xml:space="preserve">код ДК 021:2015 – 32342300-5 Мікрофони та звукові колонки                                                                                                                                                      </t>
  </si>
  <si>
    <t>5,9</t>
  </si>
  <si>
    <r>
      <rPr>
        <b/>
        <u/>
        <sz val="12"/>
        <color theme="1"/>
        <rFont val="Times New Roman"/>
      </rPr>
      <t xml:space="preserve">ДК 021:2015 – 31600000-2 Електричне обладнання та апаратура та згідно Додаткового словника ДК 021:2015 PA02-0 </t>
    </r>
    <r>
      <rPr>
        <u/>
        <sz val="12"/>
        <color theme="1"/>
        <rFont val="Times New Roman"/>
      </rPr>
      <t xml:space="preserve">                                                                                                                                                                                               1. Мікшерний пульт Yamaha Rivage pm10
Дисплей: 15-дюймовий сенсорний x 2
Фейдери: 38 (12 + 12 + 12 + 2)
Секція Selected Channel: широкий вибір канальних параметрів
Призначені для користувача банки фейдеров: 6 х 2 в кожній секції
Призначаються користувачем кнопки: 4 банки по 12 шт.
Призначаються користувачем регулятори: 4 банки по 4 шт.
Сенсорні і поворотні регулятори: 2
Аналогові входи / виходи: 8 вх. / 8 вих.
Слоти: 2 слота MY
AES / EBU: 4 вх. / 4 вих. (З SRC)
Порти: GPI (8 вх. / 8 вих.), Вихід Word Clock, вхід / вихід MIDI, 5 портів USB (1 для 2-трековий записи), відеовихід (DVI-D)
Джерело живлення: два вбудованих резервних джерела живлення
Габарити (Ш х В х Г): 1549 x 417 x 848 мм
Маса: 85 кг
2.  Пульт світловий MA lighting grandMA2 light
Світловий пульт MA Lighting grandMA2 light. Управління в реальному часі до 65 536 параметрами при з'єднанні з MA NPU (еквівалент 256 DMX областей). 4 096 HTP- / LTP параметрів. 6 DMX виходів. 2 вбудованих сенсорних TFT монітора (15.4 "WXGA). Можливість підключення 2-х зовнішніх TFT монітора (UXGA, підтримка сенсорних моніторів). 1 вбудований командної екран multi-touch (9" SVGA). 15 моторизованих фейдери. Вбудований блок живлення. 2 з'єднання Ethercon. 5 портів USB 2.0.
</t>
    </r>
  </si>
  <si>
    <t>Всього по статті 5 "Оренда техніки, обладнання та інструменту"</t>
  </si>
  <si>
    <t>Матеріальні витрати (за винятком капітальних видатків)</t>
  </si>
  <si>
    <t>Мобільна стійка для дезінфекції рук "Activ cleаn"</t>
  </si>
  <si>
    <t>шт</t>
  </si>
  <si>
    <t>Найменування</t>
  </si>
  <si>
    <t>Всього по статті 6 "Матеріальні витрати (за винятком капітальних видатків)"</t>
  </si>
  <si>
    <t>Витрати на послуги зв'язку, інтернет, обслуговування сайтів та програмного забезпечення;</t>
  </si>
  <si>
    <t>Послуги зв'язку</t>
  </si>
  <si>
    <t>Послуги Internet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</si>
  <si>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</si>
  <si>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</si>
  <si>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Банківські витрати</t>
  </si>
  <si>
    <t>Банківська комісія за переказ</t>
  </si>
  <si>
    <t>Розрахунково-касове обслуговування</t>
  </si>
  <si>
    <t>Інші банківські витрати</t>
  </si>
  <si>
    <t>Всього по статті 8 "Банківські витрати"</t>
  </si>
  <si>
    <t>Інші витрати пов'язані з основною діяльністю організації</t>
  </si>
  <si>
    <t>Всього по статті 9 "Інші витрати пов'язані з основною діяльністю організації"</t>
  </si>
  <si>
    <t>Аудиторські послуги</t>
  </si>
  <si>
    <t>послуга</t>
  </si>
  <si>
    <t>Всього по статті 9 "Аудиторські послуги"</t>
  </si>
  <si>
    <t>Всього по розділу ІІ "Витрати":</t>
  </si>
  <si>
    <t>РЕЗУЛЬТАТ ІНСТИТУЦІЙНОЇ ПІДТРИМКИ</t>
  </si>
  <si>
    <t>Склав:</t>
  </si>
  <si>
    <t>Заступниця директора з економічної роботи-головний бухгалтер</t>
  </si>
  <si>
    <t>Лівінська Н.О.</t>
  </si>
  <si>
    <t>(посада)</t>
  </si>
  <si>
    <t>(підпис та печатка)</t>
  </si>
  <si>
    <t>(ПІБ)</t>
  </si>
  <si>
    <t>Додаток №1</t>
  </si>
  <si>
    <t>до Звіту незалежного аудитора
"___"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</si>
  <si>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</si>
  <si>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інституційної підтримки</t>
  </si>
  <si>
    <t>(назва проекту)</t>
  </si>
  <si>
    <t>у період з 01 вересня 2020 року по 31 грудня 2020 року</t>
  </si>
  <si>
    <t>Витрати за даними звіту про використання гранту  інституційної підтримки УКФ (заплановані витрати) до  31.12.2020 року включно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</si>
  <si>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</si>
  <si>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</si>
  <si>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</si>
  <si>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</si>
  <si>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</si>
  <si>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</si>
  <si>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</si>
  <si>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</si>
  <si>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</si>
  <si>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 xml:space="preserve"> заробітна плата за ЦПХ Шевчук О.В. Проведення та підготовка до державних закупівель.</t>
  </si>
  <si>
    <t>Шевчук О.В.  2921016304</t>
  </si>
  <si>
    <t>договір № б/н від 01.09.20.,01.10.20,01.11.20,01.12.20.</t>
  </si>
  <si>
    <t>розрахункова відомість № ВЗП 00131 за грудень</t>
  </si>
  <si>
    <t>№1174 від 30.12.2020,№1175 від30.12.20,№1176 від 30.12.20</t>
  </si>
  <si>
    <t xml:space="preserve"> заробітна плата за ЦПХ Васильченко Н.Ю. переговорні процедури з зарубіжними авторами , режисерами , обговорення умов договору, переклад документів</t>
  </si>
  <si>
    <t>Васильченко Н.Ю 3368006000</t>
  </si>
  <si>
    <t>ФОП Сікоєва О.О. художня організація новітньої сценографії в поєднанні з  сучасними технологіями,художнє оформлення сценічних костюмів ,декорацій та локацій до вистави "Дванадцята ніч</t>
  </si>
  <si>
    <t>ФОП Сікоєва О.О.</t>
  </si>
  <si>
    <t>договір № б/н. від 01.07.2020</t>
  </si>
  <si>
    <t>акт виконаних робіт № РО-0000001 за грудень</t>
  </si>
  <si>
    <t>№1163 від 28.12.2020</t>
  </si>
  <si>
    <t>2.</t>
  </si>
  <si>
    <t>ЄСВ із заробітньої плата Шевчук О.В. та Васильченко Н.Ю.</t>
  </si>
  <si>
    <t>розрахункова відомість за вересень,жовтень,листопад,грудень</t>
  </si>
  <si>
    <t>№1177 від 30.12.20</t>
  </si>
  <si>
    <t>4.1</t>
  </si>
  <si>
    <t>МКП Виробниче управління водопровідно-каналізаційного господарства м.Херсона 03355726</t>
  </si>
  <si>
    <t>договір № 76 від 01.11.2013</t>
  </si>
  <si>
    <t xml:space="preserve">акт виконаних робіт № 0076 від 31.10.20 ,акт виконаних робіт №0076 від 30.11.20 </t>
  </si>
  <si>
    <t>№ 1165 від 21.12.20, № 1164 від 21.12.20</t>
  </si>
  <si>
    <t>4.2</t>
  </si>
  <si>
    <t>ТОВ Херсонська обласна ЕК 42117825 ХМВЕ ПАТ ЕК ХЕРСОНОБЛЕНЕРГО 38151729</t>
  </si>
  <si>
    <t>Договір №529 від 30.12.2008 ( пролонгація)</t>
  </si>
  <si>
    <t>Акт виконаних робіт № №10,№10р від 31.10.20, №11р.від30.11.20№37490276 від 30.11.20№12 від 31.12.20</t>
  </si>
  <si>
    <t>№1160 від 21.12.20, №1161 від 21.12.20,№1159 від 21.12.20,№1158 від 21.12.20,№1167 від 29.12.20</t>
  </si>
  <si>
    <t xml:space="preserve">4.3 </t>
  </si>
  <si>
    <t>ТОВ ЕНЕРДЖІ ТРЕЙД ГРУП 36716332, ТОВ ГК СОДРУЖЕСТВА 14121018</t>
  </si>
  <si>
    <t>Договір № М-Б/2020/03 від 05.11.2020, Договір № М-Б/2020/04 від 30.11.20,Додаткова угода №/21 до договору від 20.11.19 №2347/ДГ20 від 24.12.2020, додаткова угода №12 до договору від 20.11.19 №2347/ ДГ-20 від 25.11.20</t>
  </si>
  <si>
    <t>АКТ №00000035189 за листопад , Акт  прийм.-передачі №4893/Г від  31.12.20,Акт прим.-передачі №4883/Г від 31.12.2020,АКТ № 00000035765 за грудень, Коригуючий акт до Акту №00000035765 від 31.12.20</t>
  </si>
  <si>
    <t>№ 1182 від 30.12.20,1163 від 21.12.20,№1162 від 21.12.20,№1200 від14.01.21, № 1199 від 14.01.20</t>
  </si>
  <si>
    <t>4.4</t>
  </si>
  <si>
    <t>ослуговування відеоспостереження</t>
  </si>
  <si>
    <t>ТОВ ХКП СПЕЦАВТОМАТИКА-СЕРВІС ЛТД 23131035</t>
  </si>
  <si>
    <t>Договір №283 від 21.12.20</t>
  </si>
  <si>
    <t>Акт № ОУ-0000789 за грудень</t>
  </si>
  <si>
    <t xml:space="preserve">№1167 від 22.12.20, </t>
  </si>
  <si>
    <t>5.</t>
  </si>
  <si>
    <t>Оренда сценічної апаратури</t>
  </si>
  <si>
    <t>ФОП Горелік Олексій Емільович 2889509858, ФОП Ретунський Олег Михайлович 2657615692</t>
  </si>
  <si>
    <t>ФОП Ретунський Р.М.: Договір № бн від 01 07.20,01.08.20,01.09,20,01.10.20, ФОП Горелік О.Е.: Договір № бн від 01.07.20,01.08.20,01.09.20, 01.09.20 ,01.12.20</t>
  </si>
  <si>
    <t>Акт № РО-0000002 від 31.10.20,АКТ №РО-0000007 від 30.09.20,Акт № РО-0000001 від 31.07.20,Акт №РО-0000004 від 31.08.20,Акт № РО 0000002 від 31.07,20, Акт № РО-0000005 від 30.09.20, Акт № РО від 0000006 від 30.09.20, АКТ №РО-0000003 від 31.08.21, Акт № РО-0000006 від 31.12.20</t>
  </si>
  <si>
    <t>№ 1150 від 21.12.20,№1151 від 21.12.20,№1152 від 21.12.20,№1153 від від 21.12.20,№1154 від 21.12.20,№1155 від 21.12.20,№1156 від 21.12.20,№1157 від 21.12.20,№1183 від 30.12.20,№1181 від 30.12.20</t>
  </si>
  <si>
    <t>6.</t>
  </si>
  <si>
    <t>Мобільна стійка для дезінфекції рук</t>
  </si>
  <si>
    <t>ТОВ РОЗЕТКА УА 37193071</t>
  </si>
  <si>
    <t>Договір № 2236096 від 23.12.2020</t>
  </si>
  <si>
    <t>Видаткова накладна № 2236096 від 25.12.20, Прибуткова накладна № ПН-869 від 25.12.20, Акт введення в експлуатацію № ВЭ-59/1 від 31.12.20,Акт введення в експлуатацію № ВЭ-59/2 від 31.12.20,Акт введення в експлуатацію № ВЭ-59/3 від 31.12.20,Акт введення в експлуатацію № ВЭ-59/4 від 31.12.20</t>
  </si>
  <si>
    <t>№1166 від 23.12.20</t>
  </si>
  <si>
    <t>10.1</t>
  </si>
  <si>
    <t>ТОВ КГ "ПРОАУДИТ" 36470829</t>
  </si>
  <si>
    <t>Договір № 4218 від 22.12.20</t>
  </si>
  <si>
    <t>Акт здачі-прийняття № ОУ-0000246</t>
  </si>
  <si>
    <t>№1166 від 29.12.20</t>
  </si>
  <si>
    <t>ЗАГАЛЬНА СУМА: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</si>
</sst>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₴_-;\-* #,##0.00\ _₴_-;_-* &quot;-&quot;??\ _₴_-;_-@"/>
  </numFmts>
  <fonts count="29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sz val="11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12"/>
      <color theme="1"/>
      <name val="Arial"/>
    </font>
    <font>
      <sz val="12"/>
      <color theme="1"/>
      <name val="Calibri"/>
    </font>
    <font>
      <sz val="10"/>
      <color theme="1"/>
      <name val="Arial"/>
    </font>
    <font>
      <b/>
      <i/>
      <sz val="12"/>
      <color theme="1"/>
      <name val="Arial"/>
    </font>
    <font>
      <sz val="10"/>
      <color theme="1"/>
      <name val="Calibri"/>
    </font>
    <font>
      <sz val="10"/>
      <color rgb="FFFF0000"/>
      <name val="Arial"/>
    </font>
    <font>
      <b/>
      <sz val="10"/>
      <color theme="1"/>
      <name val="Calibri"/>
    </font>
    <font>
      <sz val="12"/>
      <color theme="1"/>
      <name val="Times New Roman"/>
    </font>
    <font>
      <b/>
      <sz val="10"/>
      <color theme="1"/>
      <name val="Times New Roman"/>
    </font>
    <font>
      <b/>
      <u/>
      <sz val="12"/>
      <color theme="1"/>
      <name val="Times New Roman"/>
    </font>
    <font>
      <b/>
      <u/>
      <sz val="12"/>
      <color theme="1"/>
      <name val="Times New Roman"/>
    </font>
    <font>
      <b/>
      <sz val="11"/>
      <color theme="1"/>
      <name val="Arial"/>
    </font>
    <font>
      <b/>
      <sz val="11"/>
      <color rgb="FF000000"/>
      <name val="Arial"/>
    </font>
    <font>
      <sz val="9"/>
      <color theme="1"/>
      <name val="Arial"/>
    </font>
    <font>
      <i/>
      <sz val="9"/>
      <color theme="1"/>
      <name val="Calibri"/>
    </font>
    <font>
      <b/>
      <sz val="9"/>
      <color theme="1"/>
      <name val="Calibri"/>
    </font>
    <font>
      <vertAlign val="superscript"/>
      <sz val="9"/>
      <color theme="1"/>
      <name val="Calibri"/>
    </font>
    <font>
      <b/>
      <sz val="12"/>
      <color theme="1"/>
      <name val="Times New Roman"/>
    </font>
    <font>
      <sz val="10"/>
      <color theme="1"/>
      <name val="Times New Roman"/>
    </font>
    <font>
      <b/>
      <u/>
      <sz val="10"/>
      <color theme="1"/>
      <name val="Times New Roman"/>
    </font>
    <font>
      <u/>
      <sz val="10"/>
      <color theme="1"/>
      <name val="Times New Roman"/>
    </font>
    <font>
      <u/>
      <sz val="12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52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vertical="top" wrapText="1"/>
    </xf>
    <xf numFmtId="0" fontId="7" fillId="5" borderId="12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vertical="top" wrapText="1"/>
    </xf>
    <xf numFmtId="0" fontId="1" fillId="5" borderId="12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10" fillId="5" borderId="14" xfId="0" applyFont="1" applyFill="1" applyBorder="1" applyAlignment="1">
      <alignment vertical="center"/>
    </xf>
    <xf numFmtId="0" fontId="1" fillId="5" borderId="6" xfId="0" applyFont="1" applyFill="1" applyBorder="1" applyAlignment="1">
      <alignment vertical="top" wrapText="1"/>
    </xf>
    <xf numFmtId="0" fontId="7" fillId="5" borderId="12" xfId="0" applyFont="1" applyFill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5" fillId="6" borderId="13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vertical="center" wrapText="1"/>
    </xf>
    <xf numFmtId="0" fontId="1" fillId="6" borderId="6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6" borderId="12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 wrapText="1"/>
    </xf>
    <xf numFmtId="49" fontId="5" fillId="0" borderId="12" xfId="0" applyNumberFormat="1" applyFont="1" applyBorder="1" applyAlignment="1">
      <alignment horizontal="center" vertical="top" wrapText="1"/>
    </xf>
    <xf numFmtId="164" fontId="9" fillId="0" borderId="17" xfId="0" applyNumberFormat="1" applyFont="1" applyBorder="1" applyAlignment="1">
      <alignment vertical="top" wrapText="1"/>
    </xf>
    <xf numFmtId="164" fontId="9" fillId="0" borderId="21" xfId="0" applyNumberFormat="1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10" fontId="9" fillId="0" borderId="17" xfId="0" applyNumberFormat="1" applyFont="1" applyBorder="1" applyAlignment="1">
      <alignment vertical="top" wrapText="1"/>
    </xf>
    <xf numFmtId="0" fontId="5" fillId="7" borderId="14" xfId="0" applyFont="1" applyFill="1" applyBorder="1" applyAlignment="1">
      <alignment vertical="center"/>
    </xf>
    <xf numFmtId="0" fontId="1" fillId="7" borderId="6" xfId="0" applyFont="1" applyFill="1" applyBorder="1" applyAlignment="1">
      <alignment vertical="center" wrapText="1"/>
    </xf>
    <xf numFmtId="0" fontId="1" fillId="7" borderId="12" xfId="0" applyFont="1" applyFill="1" applyBorder="1" applyAlignment="1">
      <alignment vertical="center" wrapText="1"/>
    </xf>
    <xf numFmtId="0" fontId="9" fillId="7" borderId="12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6" fillId="6" borderId="6" xfId="0" applyFont="1" applyFill="1" applyBorder="1" applyAlignment="1">
      <alignment vertical="center" wrapText="1"/>
    </xf>
    <xf numFmtId="2" fontId="1" fillId="0" borderId="12" xfId="0" applyNumberFormat="1" applyFont="1" applyBorder="1" applyAlignment="1">
      <alignment vertical="top" wrapText="1"/>
    </xf>
    <xf numFmtId="0" fontId="6" fillId="7" borderId="14" xfId="0" applyFont="1" applyFill="1" applyBorder="1" applyAlignment="1">
      <alignment vertical="center"/>
    </xf>
    <xf numFmtId="2" fontId="9" fillId="7" borderId="1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0" fontId="15" fillId="0" borderId="7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7" fillId="0" borderId="30" xfId="0" applyFont="1" applyBorder="1" applyAlignment="1">
      <alignment wrapText="1"/>
    </xf>
    <xf numFmtId="0" fontId="14" fillId="0" borderId="30" xfId="0" applyFont="1" applyBorder="1"/>
    <xf numFmtId="0" fontId="8" fillId="0" borderId="0" xfId="0" applyFont="1" applyAlignment="1">
      <alignment vertical="top"/>
    </xf>
    <xf numFmtId="0" fontId="18" fillId="6" borderId="12" xfId="0" applyFont="1" applyFill="1" applyBorder="1" applyAlignment="1">
      <alignment horizontal="center" wrapText="1"/>
    </xf>
    <xf numFmtId="0" fontId="19" fillId="6" borderId="12" xfId="0" applyFont="1" applyFill="1" applyBorder="1" applyAlignment="1">
      <alignment wrapText="1"/>
    </xf>
    <xf numFmtId="0" fontId="18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19" fillId="6" borderId="12" xfId="0" applyFont="1" applyFill="1" applyBorder="1" applyAlignment="1">
      <alignment horizontal="center" wrapText="1"/>
    </xf>
    <xf numFmtId="0" fontId="19" fillId="0" borderId="12" xfId="0" applyFont="1" applyBorder="1" applyAlignment="1">
      <alignment horizontal="center" vertical="top" wrapText="1"/>
    </xf>
    <xf numFmtId="2" fontId="7" fillId="5" borderId="12" xfId="0" applyNumberFormat="1" applyFont="1" applyFill="1" applyBorder="1" applyAlignment="1">
      <alignment horizontal="right" vertical="top" wrapText="1"/>
    </xf>
    <xf numFmtId="1" fontId="7" fillId="5" borderId="12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wrapText="1"/>
    </xf>
    <xf numFmtId="0" fontId="1" fillId="5" borderId="12" xfId="0" applyFont="1" applyFill="1" applyBorder="1" applyAlignment="1">
      <alignment wrapText="1"/>
    </xf>
    <xf numFmtId="0" fontId="5" fillId="5" borderId="12" xfId="0" applyFont="1" applyFill="1" applyBorder="1" applyAlignment="1">
      <alignment horizontal="right" vertical="top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20" fillId="0" borderId="0" xfId="0" applyNumberFormat="1" applyFont="1"/>
    <xf numFmtId="0" fontId="20" fillId="0" borderId="0" xfId="0" applyFont="1"/>
    <xf numFmtId="0" fontId="21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right" wrapText="1"/>
    </xf>
    <xf numFmtId="49" fontId="20" fillId="0" borderId="39" xfId="0" applyNumberFormat="1" applyFont="1" applyBorder="1" applyAlignment="1">
      <alignment horizontal="right" wrapText="1"/>
    </xf>
    <xf numFmtId="164" fontId="20" fillId="0" borderId="17" xfId="0" applyNumberFormat="1" applyFont="1" applyBorder="1" applyAlignment="1">
      <alignment vertical="top" wrapText="1"/>
    </xf>
    <xf numFmtId="4" fontId="20" fillId="0" borderId="40" xfId="0" applyNumberFormat="1" applyFont="1" applyBorder="1" applyAlignment="1">
      <alignment horizontal="right" vertical="top" wrapText="1"/>
    </xf>
    <xf numFmtId="0" fontId="20" fillId="0" borderId="39" xfId="0" applyFont="1" applyBorder="1" applyAlignment="1">
      <alignment wrapText="1"/>
    </xf>
    <xf numFmtId="0" fontId="20" fillId="0" borderId="39" xfId="0" applyFont="1" applyBorder="1" applyAlignment="1">
      <alignment wrapText="1"/>
    </xf>
    <xf numFmtId="164" fontId="20" fillId="0" borderId="21" xfId="0" applyNumberFormat="1" applyFont="1" applyBorder="1" applyAlignment="1">
      <alignment vertical="top" wrapText="1"/>
    </xf>
    <xf numFmtId="4" fontId="20" fillId="0" borderId="36" xfId="0" applyNumberFormat="1" applyFont="1" applyBorder="1" applyAlignment="1">
      <alignment horizontal="right" vertical="top" wrapText="1"/>
    </xf>
    <xf numFmtId="4" fontId="20" fillId="0" borderId="39" xfId="0" applyNumberFormat="1" applyFont="1" applyBorder="1"/>
    <xf numFmtId="0" fontId="20" fillId="0" borderId="12" xfId="0" applyFont="1" applyBorder="1" applyAlignment="1">
      <alignment horizontal="right" vertical="top" wrapText="1"/>
    </xf>
    <xf numFmtId="0" fontId="20" fillId="0" borderId="36" xfId="0" applyFont="1" applyBorder="1" applyAlignment="1">
      <alignment wrapText="1"/>
    </xf>
    <xf numFmtId="0" fontId="20" fillId="0" borderId="41" xfId="0" applyFont="1" applyBorder="1" applyAlignment="1">
      <alignment horizontal="right" vertical="top" wrapText="1"/>
    </xf>
    <xf numFmtId="0" fontId="20" fillId="0" borderId="38" xfId="0" applyFont="1" applyBorder="1" applyAlignment="1">
      <alignment wrapText="1"/>
    </xf>
    <xf numFmtId="0" fontId="2" fillId="0" borderId="0" xfId="0" applyFont="1" applyAlignment="1">
      <alignment wrapText="1"/>
    </xf>
    <xf numFmtId="4" fontId="22" fillId="0" borderId="39" xfId="0" applyNumberFormat="1" applyFont="1" applyBorder="1" applyAlignment="1">
      <alignment wrapText="1"/>
    </xf>
    <xf numFmtId="0" fontId="22" fillId="0" borderId="39" xfId="0" applyFont="1" applyBorder="1" applyAlignment="1">
      <alignment wrapText="1"/>
    </xf>
    <xf numFmtId="0" fontId="2" fillId="0" borderId="0" xfId="0" applyFont="1"/>
    <xf numFmtId="4" fontId="0" fillId="0" borderId="0" xfId="0" applyNumberFormat="1" applyFont="1"/>
    <xf numFmtId="0" fontId="6" fillId="3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5" fillId="0" borderId="3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9" xfId="0" applyFont="1" applyBorder="1"/>
    <xf numFmtId="0" fontId="4" fillId="0" borderId="20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9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7" fillId="5" borderId="8" xfId="0" applyFont="1" applyFill="1" applyBorder="1" applyAlignment="1">
      <alignment wrapText="1"/>
    </xf>
    <xf numFmtId="0" fontId="9" fillId="0" borderId="31" xfId="0" applyFont="1" applyBorder="1" applyAlignment="1">
      <alignment horizontal="center" wrapText="1"/>
    </xf>
    <xf numFmtId="0" fontId="4" fillId="0" borderId="32" xfId="0" applyFont="1" applyBorder="1"/>
    <xf numFmtId="0" fontId="1" fillId="0" borderId="15" xfId="0" applyFont="1" applyBorder="1" applyAlignment="1">
      <alignment wrapText="1"/>
    </xf>
    <xf numFmtId="0" fontId="4" fillId="0" borderId="16" xfId="0" applyFont="1" applyBorder="1"/>
    <xf numFmtId="0" fontId="4" fillId="0" borderId="22" xfId="0" applyFont="1" applyBorder="1"/>
    <xf numFmtId="0" fontId="0" fillId="0" borderId="0" xfId="0" applyFont="1" applyAlignment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2" fillId="5" borderId="33" xfId="0" applyFont="1" applyFill="1" applyBorder="1" applyAlignment="1">
      <alignment horizontal="center" wrapText="1"/>
    </xf>
    <xf numFmtId="0" fontId="4" fillId="0" borderId="34" xfId="0" applyFont="1" applyBorder="1"/>
    <xf numFmtId="0" fontId="4" fillId="0" borderId="35" xfId="0" applyFont="1" applyBorder="1"/>
    <xf numFmtId="0" fontId="23" fillId="0" borderId="0" xfId="0" applyFont="1" applyAlignment="1">
      <alignment horizontal="center" wrapText="1"/>
    </xf>
    <xf numFmtId="0" fontId="22" fillId="6" borderId="36" xfId="0" applyFont="1" applyFill="1" applyBorder="1" applyAlignment="1">
      <alignment horizontal="center" vertical="center" wrapText="1"/>
    </xf>
    <xf numFmtId="0" fontId="4" fillId="0" borderId="37" xfId="0" applyFont="1" applyBorder="1"/>
    <xf numFmtId="0" fontId="4" fillId="0" borderId="38" xfId="0" applyFont="1" applyBorder="1"/>
    <xf numFmtId="0" fontId="20" fillId="0" borderId="0" xfId="0" applyFont="1" applyAlignment="1">
      <alignment wrapText="1"/>
    </xf>
    <xf numFmtId="0" fontId="22" fillId="0" borderId="36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insha-osvit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0"/>
  <sheetViews>
    <sheetView tabSelected="1" workbookViewId="0"/>
  </sheetViews>
  <sheetFormatPr defaultColWidth="12.59765625" defaultRowHeight="15" customHeight="1" x14ac:dyDescent="0.25"/>
  <cols>
    <col min="1" max="1" width="8.3984375" customWidth="1"/>
    <col min="2" max="2" width="6.19921875" customWidth="1"/>
    <col min="3" max="3" width="39.5" customWidth="1"/>
    <col min="4" max="4" width="7.09765625" customWidth="1"/>
    <col min="5" max="5" width="7.3984375" customWidth="1"/>
    <col min="6" max="7" width="10.59765625" customWidth="1"/>
    <col min="8" max="8" width="7.3984375" customWidth="1"/>
    <col min="9" max="10" width="10.59765625" customWidth="1"/>
    <col min="11" max="11" width="7.3984375" customWidth="1"/>
    <col min="12" max="13" width="10.59765625" customWidth="1"/>
    <col min="14" max="14" width="7.3984375" customWidth="1"/>
    <col min="15" max="19" width="10.59765625" customWidth="1"/>
    <col min="20" max="20" width="19.3984375" customWidth="1"/>
    <col min="21" max="38" width="4.3984375" customWidth="1"/>
  </cols>
  <sheetData>
    <row r="1" spans="1:38" ht="14.4" x14ac:dyDescent="0.3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28.8" x14ac:dyDescent="0.3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 x14ac:dyDescent="0.3">
      <c r="A3" s="1"/>
      <c r="B3" s="2"/>
      <c r="C3" s="6"/>
      <c r="D3" s="1"/>
      <c r="E3" s="3"/>
      <c r="F3" s="1"/>
      <c r="G3" s="1"/>
      <c r="H3" s="3"/>
      <c r="I3" s="1"/>
      <c r="J3" s="1"/>
      <c r="K3" s="3"/>
      <c r="L3" s="1"/>
      <c r="M3" s="6"/>
      <c r="N3" s="3"/>
      <c r="O3" s="1"/>
      <c r="P3" s="7" t="s">
        <v>1</v>
      </c>
      <c r="Q3" s="8"/>
      <c r="R3" s="8"/>
      <c r="S3" s="8"/>
      <c r="T3" s="8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 x14ac:dyDescent="0.3">
      <c r="A4" s="1"/>
      <c r="B4" s="2"/>
      <c r="C4" s="6"/>
      <c r="D4" s="1"/>
      <c r="E4" s="3"/>
      <c r="F4" s="1"/>
      <c r="G4" s="1"/>
      <c r="H4" s="3"/>
      <c r="I4" s="1"/>
      <c r="J4" s="1"/>
      <c r="K4" s="3"/>
      <c r="L4" s="1"/>
      <c r="M4" s="6"/>
      <c r="N4" s="3"/>
      <c r="O4" s="1"/>
      <c r="P4" s="7" t="s">
        <v>2</v>
      </c>
      <c r="Q4" s="8"/>
      <c r="R4" s="8"/>
      <c r="S4" s="8"/>
      <c r="T4" s="8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 x14ac:dyDescent="0.3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 x14ac:dyDescent="0.3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 x14ac:dyDescent="0.3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 x14ac:dyDescent="0.3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3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3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3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5">
      <c r="A12" s="118" t="s">
        <v>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5.75" customHeight="1" x14ac:dyDescent="0.25">
      <c r="A13" s="118" t="s">
        <v>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0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15.75" customHeight="1" x14ac:dyDescent="0.25">
      <c r="A14" s="10"/>
      <c r="B14" s="10"/>
      <c r="C14" s="10"/>
      <c r="D14" s="10"/>
      <c r="E14" s="11"/>
      <c r="F14" s="10"/>
      <c r="G14" s="10"/>
      <c r="H14" s="11"/>
      <c r="I14" s="10"/>
      <c r="J14" s="10"/>
      <c r="K14" s="11"/>
      <c r="L14" s="10"/>
      <c r="M14" s="10"/>
      <c r="N14" s="11"/>
      <c r="O14" s="10"/>
      <c r="P14" s="10"/>
      <c r="Q14" s="10"/>
      <c r="R14" s="10"/>
      <c r="S14" s="10"/>
      <c r="T14" s="10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4.25" customHeight="1" x14ac:dyDescent="0.3">
      <c r="A15" s="121" t="s">
        <v>5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20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 x14ac:dyDescent="0.3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3">
      <c r="A17" s="116" t="s">
        <v>6</v>
      </c>
      <c r="B17" s="116" t="s">
        <v>7</v>
      </c>
      <c r="C17" s="116" t="s">
        <v>8</v>
      </c>
      <c r="D17" s="116" t="s">
        <v>9</v>
      </c>
      <c r="E17" s="112" t="s">
        <v>10</v>
      </c>
      <c r="F17" s="113"/>
      <c r="G17" s="114"/>
      <c r="H17" s="112" t="s">
        <v>11</v>
      </c>
      <c r="I17" s="113"/>
      <c r="J17" s="114"/>
      <c r="K17" s="112" t="s">
        <v>12</v>
      </c>
      <c r="L17" s="113"/>
      <c r="M17" s="114"/>
      <c r="N17" s="112" t="s">
        <v>13</v>
      </c>
      <c r="O17" s="113"/>
      <c r="P17" s="114"/>
      <c r="Q17" s="115" t="s">
        <v>14</v>
      </c>
      <c r="R17" s="113"/>
      <c r="S17" s="114"/>
      <c r="T17" s="116" t="s">
        <v>15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ht="41.25" customHeight="1" x14ac:dyDescent="0.3">
      <c r="A18" s="117"/>
      <c r="B18" s="117"/>
      <c r="C18" s="117"/>
      <c r="D18" s="117"/>
      <c r="E18" s="15" t="s">
        <v>16</v>
      </c>
      <c r="F18" s="15" t="s">
        <v>17</v>
      </c>
      <c r="G18" s="15" t="s">
        <v>18</v>
      </c>
      <c r="H18" s="15" t="s">
        <v>16</v>
      </c>
      <c r="I18" s="15" t="s">
        <v>17</v>
      </c>
      <c r="J18" s="15" t="s">
        <v>19</v>
      </c>
      <c r="K18" s="15" t="s">
        <v>16</v>
      </c>
      <c r="L18" s="15" t="s">
        <v>17</v>
      </c>
      <c r="M18" s="15" t="s">
        <v>20</v>
      </c>
      <c r="N18" s="15" t="s">
        <v>16</v>
      </c>
      <c r="O18" s="15" t="s">
        <v>17</v>
      </c>
      <c r="P18" s="15" t="s">
        <v>21</v>
      </c>
      <c r="Q18" s="15" t="s">
        <v>22</v>
      </c>
      <c r="R18" s="15" t="s">
        <v>23</v>
      </c>
      <c r="S18" s="15" t="s">
        <v>24</v>
      </c>
      <c r="T18" s="11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 x14ac:dyDescent="0.3">
      <c r="A19" s="16" t="s">
        <v>25</v>
      </c>
      <c r="B19" s="17">
        <v>1</v>
      </c>
      <c r="C19" s="17">
        <v>2</v>
      </c>
      <c r="D19" s="17">
        <v>3</v>
      </c>
      <c r="E19" s="17">
        <v>4</v>
      </c>
      <c r="F19" s="17">
        <v>5</v>
      </c>
      <c r="G19" s="17">
        <v>6</v>
      </c>
      <c r="H19" s="17">
        <v>5</v>
      </c>
      <c r="I19" s="17">
        <v>6</v>
      </c>
      <c r="J19" s="17">
        <v>7</v>
      </c>
      <c r="K19" s="17">
        <v>8</v>
      </c>
      <c r="L19" s="17">
        <v>9</v>
      </c>
      <c r="M19" s="17">
        <v>10</v>
      </c>
      <c r="N19" s="17">
        <v>11</v>
      </c>
      <c r="O19" s="17">
        <v>12</v>
      </c>
      <c r="P19" s="17">
        <v>13</v>
      </c>
      <c r="Q19" s="17">
        <v>14</v>
      </c>
      <c r="R19" s="17">
        <v>15</v>
      </c>
      <c r="S19" s="17">
        <v>16</v>
      </c>
      <c r="T19" s="17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5">
      <c r="A20" s="18" t="s">
        <v>26</v>
      </c>
      <c r="B20" s="19" t="s">
        <v>27</v>
      </c>
      <c r="C20" s="20" t="s">
        <v>28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8" ht="15.75" customHeight="1" x14ac:dyDescent="0.25">
      <c r="A21" s="23" t="s">
        <v>29</v>
      </c>
      <c r="B21" s="24">
        <v>1</v>
      </c>
      <c r="C21" s="25" t="s">
        <v>30</v>
      </c>
      <c r="D21" s="26" t="s">
        <v>31</v>
      </c>
      <c r="E21" s="27"/>
      <c r="F21" s="27"/>
      <c r="G21" s="28">
        <v>0</v>
      </c>
      <c r="H21" s="27"/>
      <c r="I21" s="27"/>
      <c r="J21" s="28">
        <v>0</v>
      </c>
      <c r="K21" s="27"/>
      <c r="L21" s="27"/>
      <c r="M21" s="28">
        <v>989011.33</v>
      </c>
      <c r="N21" s="27"/>
      <c r="O21" s="27"/>
      <c r="P21" s="28">
        <v>989011.33</v>
      </c>
      <c r="Q21" s="28">
        <v>989011.33</v>
      </c>
      <c r="R21" s="28">
        <v>989011.33</v>
      </c>
      <c r="S21" s="28">
        <v>0</v>
      </c>
      <c r="T21" s="27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9.5" customHeight="1" x14ac:dyDescent="0.25">
      <c r="A22" s="29" t="s">
        <v>32</v>
      </c>
      <c r="B22" s="30"/>
      <c r="C22" s="21"/>
      <c r="D22" s="21"/>
      <c r="E22" s="21"/>
      <c r="F22" s="21"/>
      <c r="G22" s="31">
        <v>0</v>
      </c>
      <c r="H22" s="21"/>
      <c r="I22" s="21"/>
      <c r="J22" s="31">
        <v>0</v>
      </c>
      <c r="K22" s="21"/>
      <c r="L22" s="21"/>
      <c r="M22" s="31">
        <v>0</v>
      </c>
      <c r="N22" s="21"/>
      <c r="O22" s="21"/>
      <c r="P22" s="31">
        <v>0</v>
      </c>
      <c r="Q22" s="31">
        <v>0</v>
      </c>
      <c r="R22" s="31">
        <v>0</v>
      </c>
      <c r="S22" s="31">
        <v>0</v>
      </c>
      <c r="T22" s="21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3">
      <c r="A23" s="133"/>
      <c r="B23" s="113"/>
      <c r="C23" s="134"/>
      <c r="D23" s="12"/>
      <c r="E23" s="12"/>
      <c r="F23" s="12"/>
      <c r="G23" s="32"/>
      <c r="H23" s="12"/>
      <c r="I23" s="12"/>
      <c r="J23" s="32"/>
      <c r="K23" s="12"/>
      <c r="L23" s="12"/>
      <c r="M23" s="32"/>
      <c r="N23" s="12"/>
      <c r="O23" s="12"/>
      <c r="P23" s="32"/>
      <c r="Q23" s="32"/>
      <c r="R23" s="32"/>
      <c r="S23" s="32"/>
      <c r="T23" s="32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5">
      <c r="A24" s="18" t="s">
        <v>26</v>
      </c>
      <c r="B24" s="19" t="s">
        <v>33</v>
      </c>
      <c r="C24" s="20" t="s">
        <v>34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1:38" ht="30" customHeight="1" x14ac:dyDescent="0.25">
      <c r="A25" s="33" t="s">
        <v>29</v>
      </c>
      <c r="B25" s="34">
        <v>1</v>
      </c>
      <c r="C25" s="35" t="s">
        <v>35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</row>
    <row r="26" spans="1:38" ht="15.75" customHeight="1" x14ac:dyDescent="0.25">
      <c r="A26" s="33" t="s">
        <v>36</v>
      </c>
      <c r="B26" s="34">
        <v>1.1000000000000001</v>
      </c>
      <c r="C26" s="35" t="s">
        <v>37</v>
      </c>
      <c r="D26" s="36"/>
      <c r="E26" s="36"/>
      <c r="F26" s="37"/>
      <c r="G26" s="39">
        <v>0</v>
      </c>
      <c r="H26" s="36"/>
      <c r="I26" s="37"/>
      <c r="J26" s="39">
        <v>0</v>
      </c>
      <c r="K26" s="36"/>
      <c r="L26" s="37"/>
      <c r="M26" s="39">
        <v>0</v>
      </c>
      <c r="N26" s="36"/>
      <c r="O26" s="37"/>
      <c r="P26" s="39">
        <v>0</v>
      </c>
      <c r="Q26" s="39">
        <v>0</v>
      </c>
      <c r="R26" s="39">
        <v>0</v>
      </c>
      <c r="S26" s="39">
        <v>0</v>
      </c>
      <c r="T26" s="3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</row>
    <row r="27" spans="1:38" ht="15.75" customHeight="1" x14ac:dyDescent="0.25">
      <c r="A27" s="40" t="s">
        <v>38</v>
      </c>
      <c r="B27" s="34">
        <v>1.2</v>
      </c>
      <c r="C27" s="41" t="s">
        <v>39</v>
      </c>
      <c r="D27" s="42" t="s">
        <v>40</v>
      </c>
      <c r="E27" s="43"/>
      <c r="F27" s="43"/>
      <c r="G27" s="44">
        <v>0</v>
      </c>
      <c r="H27" s="43"/>
      <c r="I27" s="43"/>
      <c r="J27" s="44">
        <v>0</v>
      </c>
      <c r="K27" s="43"/>
      <c r="L27" s="43"/>
      <c r="M27" s="44">
        <v>0</v>
      </c>
      <c r="N27" s="43"/>
      <c r="O27" s="43"/>
      <c r="P27" s="44">
        <v>0</v>
      </c>
      <c r="Q27" s="44">
        <v>0</v>
      </c>
      <c r="R27" s="44">
        <v>0</v>
      </c>
      <c r="S27" s="44">
        <v>0</v>
      </c>
      <c r="T27" s="4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5">
      <c r="A28" s="40" t="s">
        <v>38</v>
      </c>
      <c r="B28" s="34">
        <v>1.3</v>
      </c>
      <c r="C28" s="41" t="s">
        <v>39</v>
      </c>
      <c r="D28" s="42" t="s">
        <v>40</v>
      </c>
      <c r="E28" s="43"/>
      <c r="F28" s="43"/>
      <c r="G28" s="44">
        <v>0</v>
      </c>
      <c r="H28" s="43"/>
      <c r="I28" s="43"/>
      <c r="J28" s="44">
        <v>0</v>
      </c>
      <c r="K28" s="43"/>
      <c r="L28" s="43"/>
      <c r="M28" s="44">
        <v>0</v>
      </c>
      <c r="N28" s="43"/>
      <c r="O28" s="43"/>
      <c r="P28" s="44">
        <v>0</v>
      </c>
      <c r="Q28" s="44">
        <v>0</v>
      </c>
      <c r="R28" s="44">
        <v>0</v>
      </c>
      <c r="S28" s="44">
        <v>0</v>
      </c>
      <c r="T28" s="43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4.25" customHeight="1" x14ac:dyDescent="0.25">
      <c r="A29" s="40" t="s">
        <v>38</v>
      </c>
      <c r="B29" s="34">
        <v>1.4</v>
      </c>
      <c r="C29" s="41" t="s">
        <v>39</v>
      </c>
      <c r="D29" s="42" t="s">
        <v>40</v>
      </c>
      <c r="E29" s="43"/>
      <c r="F29" s="43"/>
      <c r="G29" s="44">
        <v>0</v>
      </c>
      <c r="H29" s="43"/>
      <c r="I29" s="43"/>
      <c r="J29" s="44">
        <v>0</v>
      </c>
      <c r="K29" s="43"/>
      <c r="L29" s="43"/>
      <c r="M29" s="44">
        <v>0</v>
      </c>
      <c r="N29" s="43"/>
      <c r="O29" s="43"/>
      <c r="P29" s="44">
        <v>0</v>
      </c>
      <c r="Q29" s="44">
        <v>0</v>
      </c>
      <c r="R29" s="44">
        <v>0</v>
      </c>
      <c r="S29" s="44">
        <v>0</v>
      </c>
      <c r="T29" s="43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15.75" customHeight="1" x14ac:dyDescent="0.25">
      <c r="A30" s="33" t="s">
        <v>36</v>
      </c>
      <c r="B30" s="34">
        <v>1.2</v>
      </c>
      <c r="C30" s="35" t="s">
        <v>41</v>
      </c>
      <c r="D30" s="36"/>
      <c r="E30" s="36"/>
      <c r="F30" s="37"/>
      <c r="G30" s="39"/>
      <c r="H30" s="36"/>
      <c r="I30" s="37"/>
      <c r="J30" s="39"/>
      <c r="K30" s="36"/>
      <c r="L30" s="37"/>
      <c r="M30" s="39">
        <f>SUM(M31:M32)</f>
        <v>93580</v>
      </c>
      <c r="N30" s="36"/>
      <c r="O30" s="37"/>
      <c r="P30" s="39">
        <f t="shared" ref="P30:R30" si="0">SUM(P31:P32)</f>
        <v>93580</v>
      </c>
      <c r="Q30" s="39">
        <f t="shared" si="0"/>
        <v>93580</v>
      </c>
      <c r="R30" s="39">
        <f t="shared" si="0"/>
        <v>93580</v>
      </c>
      <c r="S30" s="39">
        <v>0</v>
      </c>
      <c r="T30" s="37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ht="15.75" customHeight="1" x14ac:dyDescent="0.25">
      <c r="A31" s="40" t="s">
        <v>38</v>
      </c>
      <c r="B31" s="45" t="s">
        <v>42</v>
      </c>
      <c r="C31" s="46" t="s">
        <v>43</v>
      </c>
      <c r="D31" s="42"/>
      <c r="E31" s="122" t="s">
        <v>44</v>
      </c>
      <c r="F31" s="123"/>
      <c r="G31" s="124"/>
      <c r="H31" s="122" t="s">
        <v>44</v>
      </c>
      <c r="I31" s="123"/>
      <c r="J31" s="124"/>
      <c r="K31" s="43">
        <v>4</v>
      </c>
      <c r="L31" s="43">
        <v>12612</v>
      </c>
      <c r="M31" s="44">
        <f t="shared" ref="M31:M32" si="1">K31*L31</f>
        <v>50448</v>
      </c>
      <c r="N31" s="43">
        <v>4</v>
      </c>
      <c r="O31" s="43">
        <v>12612</v>
      </c>
      <c r="P31" s="44">
        <f t="shared" ref="P31:P32" si="2">N31*O31</f>
        <v>50448</v>
      </c>
      <c r="Q31" s="43">
        <f t="shared" ref="Q31:Q32" si="3">M31</f>
        <v>50448</v>
      </c>
      <c r="R31" s="43">
        <f t="shared" ref="R31:R32" si="4">P31</f>
        <v>50448</v>
      </c>
      <c r="S31" s="44">
        <f t="shared" ref="S31:S32" si="5">Q31-R31</f>
        <v>0</v>
      </c>
      <c r="T31" s="43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ht="30" customHeight="1" x14ac:dyDescent="0.25">
      <c r="A32" s="40" t="s">
        <v>38</v>
      </c>
      <c r="B32" s="45" t="s">
        <v>45</v>
      </c>
      <c r="C32" s="47" t="s">
        <v>46</v>
      </c>
      <c r="D32" s="42"/>
      <c r="E32" s="135"/>
      <c r="F32" s="136"/>
      <c r="G32" s="137"/>
      <c r="H32" s="135"/>
      <c r="I32" s="136"/>
      <c r="J32" s="137"/>
      <c r="K32" s="43">
        <v>4</v>
      </c>
      <c r="L32" s="43">
        <v>10783</v>
      </c>
      <c r="M32" s="44">
        <f t="shared" si="1"/>
        <v>43132</v>
      </c>
      <c r="N32" s="43">
        <v>4</v>
      </c>
      <c r="O32" s="43">
        <v>10783</v>
      </c>
      <c r="P32" s="44">
        <f t="shared" si="2"/>
        <v>43132</v>
      </c>
      <c r="Q32" s="43">
        <f t="shared" si="3"/>
        <v>43132</v>
      </c>
      <c r="R32" s="43">
        <f t="shared" si="4"/>
        <v>43132</v>
      </c>
      <c r="S32" s="44">
        <f t="shared" si="5"/>
        <v>0</v>
      </c>
      <c r="T32" s="43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13.5" customHeight="1" x14ac:dyDescent="0.25">
      <c r="A33" s="40" t="s">
        <v>38</v>
      </c>
      <c r="B33" s="45" t="s">
        <v>47</v>
      </c>
      <c r="C33" s="41" t="s">
        <v>39</v>
      </c>
      <c r="D33" s="42"/>
      <c r="E33" s="138"/>
      <c r="F33" s="139"/>
      <c r="G33" s="140"/>
      <c r="H33" s="138"/>
      <c r="I33" s="139"/>
      <c r="J33" s="140"/>
      <c r="K33" s="43"/>
      <c r="L33" s="43"/>
      <c r="M33" s="44"/>
      <c r="N33" s="43"/>
      <c r="O33" s="43"/>
      <c r="P33" s="44">
        <v>0</v>
      </c>
      <c r="Q33" s="44">
        <v>0</v>
      </c>
      <c r="R33" s="44">
        <v>0</v>
      </c>
      <c r="S33" s="44">
        <v>0</v>
      </c>
      <c r="T33" s="43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:38" ht="15.75" customHeight="1" x14ac:dyDescent="0.25">
      <c r="A34" s="33" t="s">
        <v>36</v>
      </c>
      <c r="B34" s="34">
        <v>1.3</v>
      </c>
      <c r="C34" s="35" t="s">
        <v>48</v>
      </c>
      <c r="D34" s="36"/>
      <c r="E34" s="36"/>
      <c r="F34" s="37"/>
      <c r="G34" s="39"/>
      <c r="H34" s="36"/>
      <c r="I34" s="37"/>
      <c r="J34" s="39"/>
      <c r="K34" s="36"/>
      <c r="L34" s="37"/>
      <c r="M34" s="39">
        <f>SUM(M35:M37)</f>
        <v>22860</v>
      </c>
      <c r="N34" s="36"/>
      <c r="O34" s="37"/>
      <c r="P34" s="39">
        <f t="shared" ref="P34:R34" si="6">SUM(P35:P37)</f>
        <v>22860</v>
      </c>
      <c r="Q34" s="39">
        <f t="shared" si="6"/>
        <v>22860</v>
      </c>
      <c r="R34" s="39">
        <f t="shared" si="6"/>
        <v>22860</v>
      </c>
      <c r="S34" s="39">
        <v>0</v>
      </c>
      <c r="T34" s="37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</row>
    <row r="35" spans="1:38" ht="30" customHeight="1" x14ac:dyDescent="0.25">
      <c r="A35" s="40" t="s">
        <v>38</v>
      </c>
      <c r="B35" s="45" t="s">
        <v>49</v>
      </c>
      <c r="C35" s="49" t="s">
        <v>50</v>
      </c>
      <c r="D35" s="42"/>
      <c r="E35" s="122" t="s">
        <v>44</v>
      </c>
      <c r="F35" s="123"/>
      <c r="G35" s="124"/>
      <c r="H35" s="122" t="s">
        <v>44</v>
      </c>
      <c r="I35" s="123"/>
      <c r="J35" s="124"/>
      <c r="K35" s="43">
        <v>2</v>
      </c>
      <c r="L35" s="43">
        <v>11430</v>
      </c>
      <c r="M35" s="44">
        <f>K35*L35</f>
        <v>22860</v>
      </c>
      <c r="N35" s="43">
        <v>2</v>
      </c>
      <c r="O35" s="43">
        <v>11430</v>
      </c>
      <c r="P35" s="44">
        <f>N35*O35</f>
        <v>22860</v>
      </c>
      <c r="Q35" s="43">
        <f>M35</f>
        <v>22860</v>
      </c>
      <c r="R35" s="43">
        <f>P35</f>
        <v>22860</v>
      </c>
      <c r="S35" s="44">
        <f>Q35-R35</f>
        <v>0</v>
      </c>
      <c r="T35" s="43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30" customHeight="1" x14ac:dyDescent="0.25">
      <c r="A36" s="40" t="s">
        <v>38</v>
      </c>
      <c r="B36" s="45" t="s">
        <v>51</v>
      </c>
      <c r="C36" s="41" t="s">
        <v>39</v>
      </c>
      <c r="D36" s="42"/>
      <c r="E36" s="135"/>
      <c r="F36" s="136"/>
      <c r="G36" s="137"/>
      <c r="H36" s="135"/>
      <c r="I36" s="136"/>
      <c r="J36" s="137"/>
      <c r="K36" s="43"/>
      <c r="L36" s="43"/>
      <c r="M36" s="44">
        <v>0</v>
      </c>
      <c r="N36" s="43"/>
      <c r="O36" s="43"/>
      <c r="P36" s="44">
        <v>0</v>
      </c>
      <c r="Q36" s="44">
        <v>0</v>
      </c>
      <c r="R36" s="44">
        <v>0</v>
      </c>
      <c r="S36" s="44">
        <v>0</v>
      </c>
      <c r="T36" s="43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</row>
    <row r="37" spans="1:38" ht="15.75" customHeight="1" x14ac:dyDescent="0.25">
      <c r="A37" s="40" t="s">
        <v>38</v>
      </c>
      <c r="B37" s="45" t="s">
        <v>52</v>
      </c>
      <c r="C37" s="41" t="s">
        <v>39</v>
      </c>
      <c r="D37" s="42"/>
      <c r="E37" s="125"/>
      <c r="F37" s="126"/>
      <c r="G37" s="127"/>
      <c r="H37" s="125"/>
      <c r="I37" s="126"/>
      <c r="J37" s="127"/>
      <c r="K37" s="43"/>
      <c r="L37" s="43"/>
      <c r="M37" s="44">
        <v>0</v>
      </c>
      <c r="N37" s="43"/>
      <c r="O37" s="43"/>
      <c r="P37" s="44">
        <v>0</v>
      </c>
      <c r="Q37" s="44">
        <v>0</v>
      </c>
      <c r="R37" s="44">
        <v>0</v>
      </c>
      <c r="S37" s="44">
        <v>0</v>
      </c>
      <c r="T37" s="43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5.75" customHeight="1" x14ac:dyDescent="0.25">
      <c r="A38" s="50" t="s">
        <v>53</v>
      </c>
      <c r="B38" s="51"/>
      <c r="C38" s="52"/>
      <c r="D38" s="52"/>
      <c r="E38" s="52"/>
      <c r="F38" s="52"/>
      <c r="G38" s="53">
        <v>0</v>
      </c>
      <c r="H38" s="52"/>
      <c r="I38" s="52"/>
      <c r="J38" s="53">
        <v>0</v>
      </c>
      <c r="K38" s="52"/>
      <c r="L38" s="52"/>
      <c r="M38" s="53">
        <f t="shared" ref="M38:R38" si="7">M34+M30</f>
        <v>116440</v>
      </c>
      <c r="N38" s="53">
        <f t="shared" si="7"/>
        <v>0</v>
      </c>
      <c r="O38" s="53">
        <f t="shared" si="7"/>
        <v>0</v>
      </c>
      <c r="P38" s="53">
        <f t="shared" si="7"/>
        <v>116440</v>
      </c>
      <c r="Q38" s="53">
        <f t="shared" si="7"/>
        <v>116440</v>
      </c>
      <c r="R38" s="53">
        <f t="shared" si="7"/>
        <v>116440</v>
      </c>
      <c r="S38" s="53">
        <v>0</v>
      </c>
      <c r="T38" s="52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30" customHeight="1" x14ac:dyDescent="0.25">
      <c r="A39" s="33" t="s">
        <v>29</v>
      </c>
      <c r="B39" s="34">
        <v>2</v>
      </c>
      <c r="C39" s="35" t="s">
        <v>54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30" customHeight="1" x14ac:dyDescent="0.25">
      <c r="A40" s="40" t="s">
        <v>38</v>
      </c>
      <c r="B40" s="54">
        <v>2.1</v>
      </c>
      <c r="C40" s="41" t="s">
        <v>55</v>
      </c>
      <c r="D40" s="42"/>
      <c r="E40" s="43"/>
      <c r="F40" s="55">
        <v>0.22</v>
      </c>
      <c r="G40" s="44">
        <v>0</v>
      </c>
      <c r="H40" s="43"/>
      <c r="I40" s="55">
        <v>0.22</v>
      </c>
      <c r="J40" s="44">
        <v>0</v>
      </c>
      <c r="K40" s="43"/>
      <c r="L40" s="55">
        <v>0.22</v>
      </c>
      <c r="M40" s="44">
        <v>0</v>
      </c>
      <c r="N40" s="43"/>
      <c r="O40" s="55">
        <v>0.22</v>
      </c>
      <c r="P40" s="44">
        <v>0</v>
      </c>
      <c r="Q40" s="44">
        <v>0</v>
      </c>
      <c r="R40" s="44">
        <v>0</v>
      </c>
      <c r="S40" s="44">
        <v>0</v>
      </c>
      <c r="T40" s="43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38" ht="15.75" customHeight="1" x14ac:dyDescent="0.25">
      <c r="A41" s="40" t="s">
        <v>38</v>
      </c>
      <c r="B41" s="54">
        <v>2.2000000000000002</v>
      </c>
      <c r="C41" s="41" t="s">
        <v>41</v>
      </c>
      <c r="D41" s="42"/>
      <c r="E41" s="43"/>
      <c r="F41" s="55">
        <v>0.22</v>
      </c>
      <c r="G41" s="44">
        <v>0</v>
      </c>
      <c r="H41" s="43"/>
      <c r="I41" s="55">
        <v>0.22</v>
      </c>
      <c r="J41" s="44">
        <v>0</v>
      </c>
      <c r="K41" s="43">
        <v>93580</v>
      </c>
      <c r="L41" s="55">
        <v>0.22</v>
      </c>
      <c r="M41" s="44">
        <f>K41*L41</f>
        <v>20587.599999999999</v>
      </c>
      <c r="N41" s="43">
        <v>93580</v>
      </c>
      <c r="O41" s="55">
        <v>0.22</v>
      </c>
      <c r="P41" s="44">
        <f>N41*O41</f>
        <v>20587.599999999999</v>
      </c>
      <c r="Q41" s="43">
        <f>M41</f>
        <v>20587.599999999999</v>
      </c>
      <c r="R41" s="55">
        <f>P41</f>
        <v>20587.599999999999</v>
      </c>
      <c r="S41" s="44">
        <f>V48</f>
        <v>0</v>
      </c>
      <c r="T41" s="43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</row>
    <row r="42" spans="1:38" ht="30" customHeight="1" x14ac:dyDescent="0.25">
      <c r="A42" s="50" t="s">
        <v>56</v>
      </c>
      <c r="B42" s="51"/>
      <c r="C42" s="51"/>
      <c r="D42" s="51"/>
      <c r="E42" s="52"/>
      <c r="F42" s="52"/>
      <c r="G42" s="53">
        <v>0</v>
      </c>
      <c r="H42" s="52"/>
      <c r="I42" s="52"/>
      <c r="J42" s="53">
        <v>0</v>
      </c>
      <c r="K42" s="52"/>
      <c r="L42" s="52"/>
      <c r="M42" s="53">
        <f t="shared" ref="M42:N42" si="8">SUM(M40:M41)</f>
        <v>20587.599999999999</v>
      </c>
      <c r="N42" s="53">
        <f t="shared" si="8"/>
        <v>93580</v>
      </c>
      <c r="O42" s="53"/>
      <c r="P42" s="53">
        <f t="shared" ref="P42:R42" si="9">SUM(P40:P41)</f>
        <v>20587.599999999999</v>
      </c>
      <c r="Q42" s="53">
        <f t="shared" si="9"/>
        <v>20587.599999999999</v>
      </c>
      <c r="R42" s="53">
        <f t="shared" si="9"/>
        <v>20587.599999999999</v>
      </c>
      <c r="S42" s="53">
        <v>0</v>
      </c>
      <c r="T42" s="52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ht="30" customHeight="1" x14ac:dyDescent="0.25">
      <c r="A43" s="33" t="s">
        <v>29</v>
      </c>
      <c r="B43" s="34">
        <v>3</v>
      </c>
      <c r="C43" s="35" t="s">
        <v>57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</row>
    <row r="44" spans="1:38" ht="15.75" customHeight="1" x14ac:dyDescent="0.25">
      <c r="A44" s="40" t="s">
        <v>38</v>
      </c>
      <c r="B44" s="54">
        <v>3.1</v>
      </c>
      <c r="C44" s="41" t="s">
        <v>58</v>
      </c>
      <c r="D44" s="42" t="s">
        <v>40</v>
      </c>
      <c r="E44" s="43"/>
      <c r="F44" s="43"/>
      <c r="G44" s="44">
        <v>0</v>
      </c>
      <c r="H44" s="43"/>
      <c r="I44" s="43"/>
      <c r="J44" s="44">
        <v>0</v>
      </c>
      <c r="K44" s="43"/>
      <c r="L44" s="43"/>
      <c r="M44" s="44">
        <v>0</v>
      </c>
      <c r="N44" s="43"/>
      <c r="O44" s="43"/>
      <c r="P44" s="44">
        <v>0</v>
      </c>
      <c r="Q44" s="44">
        <v>0</v>
      </c>
      <c r="R44" s="44">
        <v>0</v>
      </c>
      <c r="S44" s="44">
        <v>0</v>
      </c>
      <c r="T44" s="43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5.75" customHeight="1" x14ac:dyDescent="0.25">
      <c r="A45" s="40" t="s">
        <v>38</v>
      </c>
      <c r="B45" s="54">
        <v>3.2</v>
      </c>
      <c r="C45" s="41" t="s">
        <v>58</v>
      </c>
      <c r="D45" s="42" t="s">
        <v>40</v>
      </c>
      <c r="E45" s="43"/>
      <c r="F45" s="43"/>
      <c r="G45" s="44">
        <v>0</v>
      </c>
      <c r="H45" s="43"/>
      <c r="I45" s="43"/>
      <c r="J45" s="44">
        <v>0</v>
      </c>
      <c r="K45" s="43"/>
      <c r="L45" s="43"/>
      <c r="M45" s="44">
        <v>0</v>
      </c>
      <c r="N45" s="43"/>
      <c r="O45" s="43"/>
      <c r="P45" s="44">
        <v>0</v>
      </c>
      <c r="Q45" s="44">
        <v>0</v>
      </c>
      <c r="R45" s="44">
        <v>0</v>
      </c>
      <c r="S45" s="44">
        <v>0</v>
      </c>
      <c r="T45" s="4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15.75" customHeight="1" x14ac:dyDescent="0.25">
      <c r="A46" s="40" t="s">
        <v>38</v>
      </c>
      <c r="B46" s="54">
        <v>3.3</v>
      </c>
      <c r="C46" s="41" t="s">
        <v>58</v>
      </c>
      <c r="D46" s="42" t="s">
        <v>40</v>
      </c>
      <c r="E46" s="43"/>
      <c r="F46" s="43"/>
      <c r="G46" s="44">
        <v>0</v>
      </c>
      <c r="H46" s="43"/>
      <c r="I46" s="43"/>
      <c r="J46" s="44">
        <v>0</v>
      </c>
      <c r="K46" s="43"/>
      <c r="L46" s="43"/>
      <c r="M46" s="44">
        <v>0</v>
      </c>
      <c r="N46" s="43"/>
      <c r="O46" s="43"/>
      <c r="P46" s="44">
        <v>0</v>
      </c>
      <c r="Q46" s="44">
        <v>0</v>
      </c>
      <c r="R46" s="44">
        <v>0</v>
      </c>
      <c r="S46" s="44">
        <v>0</v>
      </c>
      <c r="T46" s="4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5.75" customHeight="1" x14ac:dyDescent="0.25">
      <c r="A47" s="50" t="s">
        <v>59</v>
      </c>
      <c r="B47" s="51"/>
      <c r="C47" s="51"/>
      <c r="D47" s="52"/>
      <c r="E47" s="52"/>
      <c r="F47" s="52"/>
      <c r="G47" s="53">
        <v>0</v>
      </c>
      <c r="H47" s="52"/>
      <c r="I47" s="52"/>
      <c r="J47" s="53">
        <v>0</v>
      </c>
      <c r="K47" s="52"/>
      <c r="L47" s="52"/>
      <c r="M47" s="53">
        <v>0</v>
      </c>
      <c r="N47" s="52"/>
      <c r="O47" s="52"/>
      <c r="P47" s="53">
        <v>0</v>
      </c>
      <c r="Q47" s="53">
        <v>0</v>
      </c>
      <c r="R47" s="53">
        <v>0</v>
      </c>
      <c r="S47" s="53">
        <v>0</v>
      </c>
      <c r="T47" s="52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5">
      <c r="A48" s="33" t="s">
        <v>29</v>
      </c>
      <c r="B48" s="34">
        <v>4</v>
      </c>
      <c r="C48" s="57" t="s">
        <v>60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30" customHeight="1" x14ac:dyDescent="0.25">
      <c r="A49" s="40" t="s">
        <v>38</v>
      </c>
      <c r="B49" s="54">
        <v>4.0999999999999996</v>
      </c>
      <c r="C49" s="41" t="s">
        <v>61</v>
      </c>
      <c r="D49" s="42" t="s">
        <v>40</v>
      </c>
      <c r="E49" s="43"/>
      <c r="F49" s="43"/>
      <c r="G49" s="44">
        <v>0</v>
      </c>
      <c r="H49" s="43"/>
      <c r="I49" s="43"/>
      <c r="J49" s="44">
        <v>0</v>
      </c>
      <c r="K49" s="43">
        <v>4</v>
      </c>
      <c r="L49" s="43">
        <v>3000</v>
      </c>
      <c r="M49" s="44">
        <f t="shared" ref="M49:M52" si="10">K49*L49</f>
        <v>12000</v>
      </c>
      <c r="N49" s="43">
        <v>2</v>
      </c>
      <c r="O49" s="43">
        <v>5564.21</v>
      </c>
      <c r="P49" s="44">
        <f t="shared" ref="P49:P52" si="11">N49*O49</f>
        <v>11128.42</v>
      </c>
      <c r="Q49" s="44">
        <f t="shared" ref="Q49:Q52" si="12">M49</f>
        <v>12000</v>
      </c>
      <c r="R49" s="44">
        <f t="shared" ref="R49:R52" si="13">P49</f>
        <v>11128.42</v>
      </c>
      <c r="S49" s="44">
        <f t="shared" ref="S49:S52" si="14">Q49-R49</f>
        <v>871.57999999999993</v>
      </c>
      <c r="T49" s="43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</row>
    <row r="50" spans="1:38" ht="15.75" customHeight="1" x14ac:dyDescent="0.25">
      <c r="A50" s="40" t="s">
        <v>38</v>
      </c>
      <c r="B50" s="54">
        <v>4.2</v>
      </c>
      <c r="C50" s="41" t="s">
        <v>62</v>
      </c>
      <c r="D50" s="42" t="s">
        <v>40</v>
      </c>
      <c r="E50" s="43"/>
      <c r="F50" s="43"/>
      <c r="G50" s="44">
        <v>0</v>
      </c>
      <c r="H50" s="43"/>
      <c r="I50" s="43"/>
      <c r="J50" s="44">
        <v>0</v>
      </c>
      <c r="K50" s="43">
        <v>3</v>
      </c>
      <c r="L50" s="43">
        <v>43624.3</v>
      </c>
      <c r="M50" s="44">
        <f t="shared" si="10"/>
        <v>130872.90000000001</v>
      </c>
      <c r="N50" s="43">
        <v>3</v>
      </c>
      <c r="O50" s="58">
        <v>58165.73</v>
      </c>
      <c r="P50" s="44">
        <f t="shared" si="11"/>
        <v>174497.19</v>
      </c>
      <c r="Q50" s="44">
        <f t="shared" si="12"/>
        <v>130872.90000000001</v>
      </c>
      <c r="R50" s="44">
        <f t="shared" si="13"/>
        <v>174497.19</v>
      </c>
      <c r="S50" s="44">
        <f t="shared" si="14"/>
        <v>-43624.289999999994</v>
      </c>
      <c r="T50" s="43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5.75" customHeight="1" x14ac:dyDescent="0.25">
      <c r="A51" s="40" t="s">
        <v>38</v>
      </c>
      <c r="B51" s="54">
        <v>4.3</v>
      </c>
      <c r="C51" s="41" t="s">
        <v>63</v>
      </c>
      <c r="D51" s="42" t="s">
        <v>40</v>
      </c>
      <c r="E51" s="43"/>
      <c r="F51" s="43"/>
      <c r="G51" s="44">
        <v>0</v>
      </c>
      <c r="H51" s="43"/>
      <c r="I51" s="43"/>
      <c r="J51" s="44">
        <v>0</v>
      </c>
      <c r="K51" s="43">
        <v>3</v>
      </c>
      <c r="L51" s="43">
        <v>99541.43</v>
      </c>
      <c r="M51" s="44">
        <f t="shared" si="10"/>
        <v>298624.28999999998</v>
      </c>
      <c r="N51" s="43">
        <v>2</v>
      </c>
      <c r="O51" s="43">
        <v>78315.274999999994</v>
      </c>
      <c r="P51" s="44">
        <f t="shared" si="11"/>
        <v>156630.54999999999</v>
      </c>
      <c r="Q51" s="44">
        <f t="shared" si="12"/>
        <v>298624.28999999998</v>
      </c>
      <c r="R51" s="44">
        <f t="shared" si="13"/>
        <v>156630.54999999999</v>
      </c>
      <c r="S51" s="44">
        <f t="shared" si="14"/>
        <v>141993.74</v>
      </c>
      <c r="T51" s="4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5.75" customHeight="1" x14ac:dyDescent="0.25">
      <c r="A52" s="40" t="s">
        <v>38</v>
      </c>
      <c r="B52" s="54">
        <v>4.4000000000000004</v>
      </c>
      <c r="C52" s="41" t="s">
        <v>64</v>
      </c>
      <c r="D52" s="42" t="s">
        <v>40</v>
      </c>
      <c r="E52" s="43"/>
      <c r="F52" s="43"/>
      <c r="G52" s="44">
        <v>0</v>
      </c>
      <c r="H52" s="43"/>
      <c r="I52" s="43"/>
      <c r="J52" s="44">
        <v>0</v>
      </c>
      <c r="K52" s="43">
        <v>4</v>
      </c>
      <c r="L52" s="43">
        <v>7000</v>
      </c>
      <c r="M52" s="44">
        <f t="shared" si="10"/>
        <v>28000</v>
      </c>
      <c r="N52" s="43">
        <v>4</v>
      </c>
      <c r="O52" s="43">
        <v>6965.2</v>
      </c>
      <c r="P52" s="44">
        <f t="shared" si="11"/>
        <v>27860.799999999999</v>
      </c>
      <c r="Q52" s="44">
        <f t="shared" si="12"/>
        <v>28000</v>
      </c>
      <c r="R52" s="44">
        <f t="shared" si="13"/>
        <v>27860.799999999999</v>
      </c>
      <c r="S52" s="44">
        <f t="shared" si="14"/>
        <v>139.20000000000073</v>
      </c>
      <c r="T52" s="43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5">
      <c r="A53" s="59" t="s">
        <v>65</v>
      </c>
      <c r="B53" s="51"/>
      <c r="C53" s="51"/>
      <c r="D53" s="51"/>
      <c r="E53" s="51"/>
      <c r="F53" s="52"/>
      <c r="G53" s="53">
        <v>0</v>
      </c>
      <c r="H53" s="52"/>
      <c r="I53" s="52"/>
      <c r="J53" s="53">
        <v>0</v>
      </c>
      <c r="K53" s="52"/>
      <c r="L53" s="53"/>
      <c r="M53" s="53">
        <f>SUM(M49:M52)</f>
        <v>469497.19</v>
      </c>
      <c r="N53" s="52"/>
      <c r="O53" s="52"/>
      <c r="P53" s="60">
        <f t="shared" ref="P53:S53" si="15">SUM(P49:P52)</f>
        <v>370116.96</v>
      </c>
      <c r="Q53" s="60">
        <f t="shared" si="15"/>
        <v>469497.19</v>
      </c>
      <c r="R53" s="60">
        <f t="shared" si="15"/>
        <v>370116.96</v>
      </c>
      <c r="S53" s="53">
        <f t="shared" si="15"/>
        <v>99380.23</v>
      </c>
      <c r="T53" s="52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 x14ac:dyDescent="0.25">
      <c r="A54" s="33" t="s">
        <v>29</v>
      </c>
      <c r="B54" s="34">
        <v>5</v>
      </c>
      <c r="C54" s="35" t="s">
        <v>66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</row>
    <row r="55" spans="1:38" ht="60.75" customHeight="1" x14ac:dyDescent="0.25">
      <c r="A55" s="40" t="s">
        <v>38</v>
      </c>
      <c r="B55" s="45">
        <v>5.0999999999999996</v>
      </c>
      <c r="C55" s="62" t="s">
        <v>67</v>
      </c>
      <c r="D55" s="63" t="s">
        <v>40</v>
      </c>
      <c r="E55" s="43"/>
      <c r="F55" s="43"/>
      <c r="G55" s="44">
        <v>0</v>
      </c>
      <c r="H55" s="43"/>
      <c r="I55" s="43"/>
      <c r="J55" s="44">
        <v>0</v>
      </c>
      <c r="K55" s="43">
        <v>4</v>
      </c>
      <c r="L55" s="43">
        <v>11119.76</v>
      </c>
      <c r="M55" s="44">
        <f t="shared" ref="M55:M60" si="16">K55*L55</f>
        <v>44479.040000000001</v>
      </c>
      <c r="N55" s="43">
        <v>4</v>
      </c>
      <c r="O55" s="43">
        <v>10625</v>
      </c>
      <c r="P55" s="64">
        <f t="shared" ref="P55:P63" si="17">N55*O55</f>
        <v>42500</v>
      </c>
      <c r="Q55" s="44">
        <f t="shared" ref="Q55:Q63" si="18">M55</f>
        <v>44479.040000000001</v>
      </c>
      <c r="R55" s="64">
        <f t="shared" ref="R55:R63" si="19">P55</f>
        <v>42500</v>
      </c>
      <c r="S55" s="64">
        <f t="shared" ref="S55:S63" si="20">Q55-R55</f>
        <v>1979.0400000000009</v>
      </c>
      <c r="T55" s="43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</row>
    <row r="56" spans="1:38" ht="60" customHeight="1" x14ac:dyDescent="0.25">
      <c r="A56" s="40" t="s">
        <v>38</v>
      </c>
      <c r="B56" s="45" t="s">
        <v>68</v>
      </c>
      <c r="C56" s="65" t="s">
        <v>69</v>
      </c>
      <c r="D56" s="42" t="s">
        <v>40</v>
      </c>
      <c r="E56" s="43"/>
      <c r="F56" s="43"/>
      <c r="G56" s="44">
        <v>0</v>
      </c>
      <c r="H56" s="43"/>
      <c r="I56" s="43"/>
      <c r="J56" s="44">
        <v>0</v>
      </c>
      <c r="K56" s="43">
        <v>4</v>
      </c>
      <c r="L56" s="43">
        <v>10804.02</v>
      </c>
      <c r="M56" s="44">
        <f t="shared" si="16"/>
        <v>43216.08</v>
      </c>
      <c r="N56" s="43">
        <v>4</v>
      </c>
      <c r="O56" s="43">
        <v>10145.125</v>
      </c>
      <c r="P56" s="64">
        <f t="shared" si="17"/>
        <v>40580.5</v>
      </c>
      <c r="Q56" s="44">
        <f t="shared" si="18"/>
        <v>43216.08</v>
      </c>
      <c r="R56" s="64">
        <f t="shared" si="19"/>
        <v>40580.5</v>
      </c>
      <c r="S56" s="64">
        <f t="shared" si="20"/>
        <v>2635.5800000000017</v>
      </c>
      <c r="T56" s="43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</row>
    <row r="57" spans="1:38" ht="30" customHeight="1" x14ac:dyDescent="0.25">
      <c r="A57" s="40" t="s">
        <v>38</v>
      </c>
      <c r="B57" s="45" t="s">
        <v>70</v>
      </c>
      <c r="C57" s="66" t="s">
        <v>71</v>
      </c>
      <c r="D57" s="42" t="s">
        <v>40</v>
      </c>
      <c r="E57" s="43"/>
      <c r="F57" s="43"/>
      <c r="G57" s="44"/>
      <c r="H57" s="43"/>
      <c r="I57" s="43"/>
      <c r="J57" s="44"/>
      <c r="K57" s="43">
        <v>4</v>
      </c>
      <c r="L57" s="43">
        <v>12000</v>
      </c>
      <c r="M57" s="44">
        <f t="shared" si="16"/>
        <v>48000</v>
      </c>
      <c r="N57" s="43">
        <v>4</v>
      </c>
      <c r="O57" s="43">
        <v>10250</v>
      </c>
      <c r="P57" s="64">
        <f t="shared" si="17"/>
        <v>41000</v>
      </c>
      <c r="Q57" s="44">
        <f t="shared" si="18"/>
        <v>48000</v>
      </c>
      <c r="R57" s="64">
        <f t="shared" si="19"/>
        <v>41000</v>
      </c>
      <c r="S57" s="64">
        <f t="shared" si="20"/>
        <v>7000</v>
      </c>
      <c r="T57" s="43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42" customHeight="1" x14ac:dyDescent="0.25">
      <c r="A58" s="40" t="s">
        <v>38</v>
      </c>
      <c r="B58" s="45" t="s">
        <v>72</v>
      </c>
      <c r="C58" s="67" t="s">
        <v>73</v>
      </c>
      <c r="D58" s="42" t="s">
        <v>40</v>
      </c>
      <c r="E58" s="43"/>
      <c r="F58" s="43"/>
      <c r="G58" s="44"/>
      <c r="H58" s="43"/>
      <c r="I58" s="43"/>
      <c r="J58" s="44"/>
      <c r="K58" s="43">
        <v>4</v>
      </c>
      <c r="L58" s="43">
        <v>10170</v>
      </c>
      <c r="M58" s="44">
        <f t="shared" si="16"/>
        <v>40680</v>
      </c>
      <c r="N58" s="43">
        <v>4</v>
      </c>
      <c r="O58" s="43">
        <v>11962.625</v>
      </c>
      <c r="P58" s="64">
        <f t="shared" si="17"/>
        <v>47850.5</v>
      </c>
      <c r="Q58" s="44">
        <f t="shared" si="18"/>
        <v>40680</v>
      </c>
      <c r="R58" s="64">
        <f t="shared" si="19"/>
        <v>47850.5</v>
      </c>
      <c r="S58" s="64">
        <f t="shared" si="20"/>
        <v>-7170.5</v>
      </c>
      <c r="T58" s="43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</row>
    <row r="59" spans="1:38" ht="77.25" customHeight="1" x14ac:dyDescent="0.3">
      <c r="A59" s="40" t="s">
        <v>38</v>
      </c>
      <c r="B59" s="45" t="s">
        <v>74</v>
      </c>
      <c r="C59" s="68" t="s">
        <v>75</v>
      </c>
      <c r="D59" s="42" t="s">
        <v>40</v>
      </c>
      <c r="E59" s="43"/>
      <c r="F59" s="43"/>
      <c r="G59" s="44"/>
      <c r="H59" s="43"/>
      <c r="I59" s="43"/>
      <c r="J59" s="44"/>
      <c r="K59" s="43">
        <v>4</v>
      </c>
      <c r="L59" s="43">
        <v>12352.5</v>
      </c>
      <c r="M59" s="44">
        <f t="shared" si="16"/>
        <v>49410</v>
      </c>
      <c r="N59" s="43">
        <v>4</v>
      </c>
      <c r="O59" s="43">
        <v>12097.7</v>
      </c>
      <c r="P59" s="64">
        <f t="shared" si="17"/>
        <v>48390.8</v>
      </c>
      <c r="Q59" s="44">
        <f t="shared" si="18"/>
        <v>49410</v>
      </c>
      <c r="R59" s="64">
        <f t="shared" si="19"/>
        <v>48390.8</v>
      </c>
      <c r="S59" s="64">
        <f t="shared" si="20"/>
        <v>1019.1999999999971</v>
      </c>
      <c r="T59" s="43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</row>
    <row r="60" spans="1:38" ht="39" customHeight="1" x14ac:dyDescent="0.25">
      <c r="A60" s="40" t="s">
        <v>38</v>
      </c>
      <c r="B60" s="45" t="s">
        <v>76</v>
      </c>
      <c r="C60" s="67" t="s">
        <v>77</v>
      </c>
      <c r="D60" s="42" t="s">
        <v>40</v>
      </c>
      <c r="E60" s="43"/>
      <c r="F60" s="43"/>
      <c r="G60" s="44"/>
      <c r="H60" s="43"/>
      <c r="I60" s="43"/>
      <c r="J60" s="44"/>
      <c r="K60" s="43">
        <v>4</v>
      </c>
      <c r="L60" s="43">
        <v>12450.35</v>
      </c>
      <c r="M60" s="44">
        <f t="shared" si="16"/>
        <v>49801.4</v>
      </c>
      <c r="N60" s="43">
        <v>4</v>
      </c>
      <c r="O60" s="43">
        <v>14328.682500000001</v>
      </c>
      <c r="P60" s="64">
        <f t="shared" si="17"/>
        <v>57314.73</v>
      </c>
      <c r="Q60" s="44">
        <f t="shared" si="18"/>
        <v>49801.4</v>
      </c>
      <c r="R60" s="64">
        <f t="shared" si="19"/>
        <v>57314.73</v>
      </c>
      <c r="S60" s="64">
        <f t="shared" si="20"/>
        <v>-7513.3300000000017</v>
      </c>
      <c r="T60" s="43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3.5" customHeight="1" x14ac:dyDescent="0.25">
      <c r="A61" s="40" t="s">
        <v>38</v>
      </c>
      <c r="B61" s="45" t="s">
        <v>78</v>
      </c>
      <c r="C61" s="67" t="s">
        <v>79</v>
      </c>
      <c r="D61" s="42"/>
      <c r="E61" s="43"/>
      <c r="F61" s="43"/>
      <c r="G61" s="44"/>
      <c r="H61" s="43"/>
      <c r="I61" s="43"/>
      <c r="J61" s="44"/>
      <c r="K61" s="43"/>
      <c r="L61" s="43"/>
      <c r="M61" s="44"/>
      <c r="N61" s="43">
        <v>1</v>
      </c>
      <c r="O61" s="43">
        <v>49509.72</v>
      </c>
      <c r="P61" s="64">
        <f t="shared" si="17"/>
        <v>49509.72</v>
      </c>
      <c r="Q61" s="44">
        <f t="shared" si="18"/>
        <v>0</v>
      </c>
      <c r="R61" s="64">
        <f t="shared" si="19"/>
        <v>49509.72</v>
      </c>
      <c r="S61" s="64">
        <f t="shared" si="20"/>
        <v>-49509.72</v>
      </c>
      <c r="T61" s="43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</row>
    <row r="62" spans="1:38" ht="35.25" customHeight="1" x14ac:dyDescent="0.25">
      <c r="A62" s="40" t="s">
        <v>38</v>
      </c>
      <c r="B62" s="45" t="s">
        <v>80</v>
      </c>
      <c r="C62" s="67" t="s">
        <v>81</v>
      </c>
      <c r="D62" s="42"/>
      <c r="E62" s="43"/>
      <c r="F62" s="43"/>
      <c r="G62" s="44"/>
      <c r="H62" s="43"/>
      <c r="I62" s="43"/>
      <c r="J62" s="44"/>
      <c r="K62" s="43"/>
      <c r="L62" s="43"/>
      <c r="M62" s="44"/>
      <c r="N62" s="43">
        <v>1</v>
      </c>
      <c r="O62" s="43">
        <v>49090.5</v>
      </c>
      <c r="P62" s="64">
        <f t="shared" si="17"/>
        <v>49090.5</v>
      </c>
      <c r="Q62" s="44">
        <f t="shared" si="18"/>
        <v>0</v>
      </c>
      <c r="R62" s="64">
        <f t="shared" si="19"/>
        <v>49090.5</v>
      </c>
      <c r="S62" s="64">
        <f t="shared" si="20"/>
        <v>-49090.5</v>
      </c>
      <c r="T62" s="43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</row>
    <row r="63" spans="1:38" ht="30" customHeight="1" x14ac:dyDescent="0.25">
      <c r="A63" s="40" t="s">
        <v>38</v>
      </c>
      <c r="B63" s="45" t="s">
        <v>82</v>
      </c>
      <c r="C63" s="67" t="s">
        <v>83</v>
      </c>
      <c r="D63" s="42" t="s">
        <v>40</v>
      </c>
      <c r="E63" s="43"/>
      <c r="F63" s="43"/>
      <c r="G63" s="44">
        <v>0</v>
      </c>
      <c r="H63" s="43"/>
      <c r="I63" s="43"/>
      <c r="J63" s="44">
        <v>0</v>
      </c>
      <c r="K63" s="43">
        <v>4</v>
      </c>
      <c r="L63" s="43">
        <v>12475</v>
      </c>
      <c r="M63" s="44">
        <f>K63*L63</f>
        <v>49900</v>
      </c>
      <c r="N63" s="43">
        <v>4</v>
      </c>
      <c r="O63" s="43">
        <v>11962.5</v>
      </c>
      <c r="P63" s="64">
        <f t="shared" si="17"/>
        <v>47850</v>
      </c>
      <c r="Q63" s="44">
        <f t="shared" si="18"/>
        <v>49900</v>
      </c>
      <c r="R63" s="64">
        <f t="shared" si="19"/>
        <v>47850</v>
      </c>
      <c r="S63" s="64">
        <f t="shared" si="20"/>
        <v>2050</v>
      </c>
      <c r="T63" s="43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</row>
    <row r="64" spans="1:38" ht="30" customHeight="1" x14ac:dyDescent="0.25">
      <c r="A64" s="50" t="s">
        <v>84</v>
      </c>
      <c r="B64" s="51"/>
      <c r="C64" s="51"/>
      <c r="D64" s="52"/>
      <c r="E64" s="52"/>
      <c r="F64" s="52"/>
      <c r="G64" s="53">
        <v>0</v>
      </c>
      <c r="H64" s="52"/>
      <c r="I64" s="52"/>
      <c r="J64" s="53">
        <v>0</v>
      </c>
      <c r="K64" s="52"/>
      <c r="L64" s="52"/>
      <c r="M64" s="53">
        <f>M55+M56+M57+M58+M59+M60+M63</f>
        <v>325486.52</v>
      </c>
      <c r="N64" s="52"/>
      <c r="O64" s="52"/>
      <c r="P64" s="60">
        <f t="shared" ref="P64:S64" si="21">SUM(P55:P63)</f>
        <v>424086.75</v>
      </c>
      <c r="Q64" s="53">
        <f t="shared" si="21"/>
        <v>325486.52</v>
      </c>
      <c r="R64" s="60">
        <f t="shared" si="21"/>
        <v>424086.75</v>
      </c>
      <c r="S64" s="60">
        <f t="shared" si="21"/>
        <v>-98600.23000000001</v>
      </c>
      <c r="T64" s="52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5">
      <c r="A65" s="33" t="s">
        <v>29</v>
      </c>
      <c r="B65" s="34">
        <v>6</v>
      </c>
      <c r="C65" s="35" t="s">
        <v>85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7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ht="30" customHeight="1" x14ac:dyDescent="0.3">
      <c r="A66" s="40" t="s">
        <v>38</v>
      </c>
      <c r="B66" s="54">
        <v>6.1</v>
      </c>
      <c r="C66" s="69" t="s">
        <v>86</v>
      </c>
      <c r="D66" s="42" t="s">
        <v>87</v>
      </c>
      <c r="E66" s="43"/>
      <c r="F66" s="43"/>
      <c r="G66" s="44">
        <v>0</v>
      </c>
      <c r="H66" s="43"/>
      <c r="I66" s="43"/>
      <c r="J66" s="44">
        <v>0</v>
      </c>
      <c r="K66" s="43">
        <v>4</v>
      </c>
      <c r="L66" s="43">
        <v>5500</v>
      </c>
      <c r="M66" s="44">
        <v>22000</v>
      </c>
      <c r="N66" s="43">
        <v>4</v>
      </c>
      <c r="O66" s="43">
        <v>5695</v>
      </c>
      <c r="P66" s="44">
        <f>N66*O66</f>
        <v>22780</v>
      </c>
      <c r="Q66" s="44">
        <f>M66</f>
        <v>22000</v>
      </c>
      <c r="R66" s="44">
        <f>P66</f>
        <v>22780</v>
      </c>
      <c r="S66" s="44">
        <f>Q66-R66</f>
        <v>-780</v>
      </c>
      <c r="T66" s="43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38" ht="15.75" customHeight="1" x14ac:dyDescent="0.25">
      <c r="A67" s="40" t="s">
        <v>38</v>
      </c>
      <c r="B67" s="54">
        <v>6.2</v>
      </c>
      <c r="C67" s="41" t="s">
        <v>88</v>
      </c>
      <c r="D67" s="42" t="s">
        <v>87</v>
      </c>
      <c r="E67" s="43"/>
      <c r="F67" s="43"/>
      <c r="G67" s="44">
        <v>0</v>
      </c>
      <c r="H67" s="43"/>
      <c r="I67" s="43"/>
      <c r="J67" s="44">
        <v>0</v>
      </c>
      <c r="K67" s="43"/>
      <c r="L67" s="43"/>
      <c r="M67" s="44">
        <v>0</v>
      </c>
      <c r="N67" s="43"/>
      <c r="O67" s="43"/>
      <c r="P67" s="44">
        <v>0</v>
      </c>
      <c r="Q67" s="44">
        <v>0</v>
      </c>
      <c r="R67" s="44">
        <v>0</v>
      </c>
      <c r="S67" s="44">
        <v>0</v>
      </c>
      <c r="T67" s="43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</row>
    <row r="68" spans="1:38" ht="15.75" customHeight="1" x14ac:dyDescent="0.25">
      <c r="A68" s="40" t="s">
        <v>38</v>
      </c>
      <c r="B68" s="54">
        <v>6.3</v>
      </c>
      <c r="C68" s="41" t="s">
        <v>88</v>
      </c>
      <c r="D68" s="42" t="s">
        <v>87</v>
      </c>
      <c r="E68" s="43"/>
      <c r="F68" s="43"/>
      <c r="G68" s="44">
        <v>0</v>
      </c>
      <c r="H68" s="43"/>
      <c r="I68" s="43"/>
      <c r="J68" s="44">
        <v>0</v>
      </c>
      <c r="K68" s="43"/>
      <c r="L68" s="43"/>
      <c r="M68" s="44">
        <v>0</v>
      </c>
      <c r="N68" s="43"/>
      <c r="O68" s="43"/>
      <c r="P68" s="44">
        <v>0</v>
      </c>
      <c r="Q68" s="44">
        <v>0</v>
      </c>
      <c r="R68" s="44">
        <v>0</v>
      </c>
      <c r="S68" s="44">
        <v>0</v>
      </c>
      <c r="T68" s="43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</row>
    <row r="69" spans="1:38" ht="30" customHeight="1" x14ac:dyDescent="0.25">
      <c r="A69" s="50" t="s">
        <v>89</v>
      </c>
      <c r="B69" s="51"/>
      <c r="C69" s="51"/>
      <c r="D69" s="51"/>
      <c r="E69" s="52"/>
      <c r="F69" s="52"/>
      <c r="G69" s="53">
        <v>0</v>
      </c>
      <c r="H69" s="52"/>
      <c r="I69" s="52"/>
      <c r="J69" s="53">
        <v>0</v>
      </c>
      <c r="K69" s="52"/>
      <c r="L69" s="52"/>
      <c r="M69" s="53">
        <f>SUM(M66:M68)</f>
        <v>22000</v>
      </c>
      <c r="N69" s="52"/>
      <c r="O69" s="52"/>
      <c r="P69" s="53">
        <f t="shared" ref="P69:S69" si="22">SUM(P66:P68)</f>
        <v>22780</v>
      </c>
      <c r="Q69" s="53">
        <f t="shared" si="22"/>
        <v>22000</v>
      </c>
      <c r="R69" s="53">
        <f t="shared" si="22"/>
        <v>22780</v>
      </c>
      <c r="S69" s="53">
        <f t="shared" si="22"/>
        <v>-780</v>
      </c>
      <c r="T69" s="52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ht="30" customHeight="1" x14ac:dyDescent="0.25">
      <c r="A70" s="33" t="s">
        <v>29</v>
      </c>
      <c r="B70" s="34">
        <v>7</v>
      </c>
      <c r="C70" s="57" t="s">
        <v>90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7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38" ht="41.25" customHeight="1" x14ac:dyDescent="0.25">
      <c r="A71" s="40" t="s">
        <v>38</v>
      </c>
      <c r="B71" s="54">
        <v>7.1</v>
      </c>
      <c r="C71" s="41" t="s">
        <v>91</v>
      </c>
      <c r="D71" s="42" t="s">
        <v>40</v>
      </c>
      <c r="E71" s="43"/>
      <c r="F71" s="43"/>
      <c r="G71" s="44">
        <v>0</v>
      </c>
      <c r="H71" s="43"/>
      <c r="I71" s="43"/>
      <c r="J71" s="44">
        <v>0</v>
      </c>
      <c r="K71" s="43"/>
      <c r="L71" s="43"/>
      <c r="M71" s="44">
        <v>0</v>
      </c>
      <c r="N71" s="43"/>
      <c r="O71" s="43"/>
      <c r="P71" s="44">
        <v>0</v>
      </c>
      <c r="Q71" s="44">
        <v>0</v>
      </c>
      <c r="R71" s="44">
        <v>0</v>
      </c>
      <c r="S71" s="44">
        <v>0</v>
      </c>
      <c r="T71" s="43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</row>
    <row r="72" spans="1:38" ht="30" customHeight="1" x14ac:dyDescent="0.25">
      <c r="A72" s="40" t="s">
        <v>38</v>
      </c>
      <c r="B72" s="54">
        <v>7.2</v>
      </c>
      <c r="C72" s="41" t="s">
        <v>92</v>
      </c>
      <c r="D72" s="42" t="s">
        <v>40</v>
      </c>
      <c r="E72" s="43"/>
      <c r="F72" s="43"/>
      <c r="G72" s="44">
        <v>0</v>
      </c>
      <c r="H72" s="43"/>
      <c r="I72" s="43"/>
      <c r="J72" s="44">
        <v>0</v>
      </c>
      <c r="K72" s="43"/>
      <c r="L72" s="43"/>
      <c r="M72" s="44">
        <v>0</v>
      </c>
      <c r="N72" s="43"/>
      <c r="O72" s="43"/>
      <c r="P72" s="44">
        <v>0</v>
      </c>
      <c r="Q72" s="44">
        <v>0</v>
      </c>
      <c r="R72" s="44">
        <v>0</v>
      </c>
      <c r="S72" s="44">
        <v>0</v>
      </c>
      <c r="T72" s="43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9.5" customHeight="1" x14ac:dyDescent="0.25">
      <c r="A73" s="40" t="s">
        <v>38</v>
      </c>
      <c r="B73" s="54">
        <v>7.3</v>
      </c>
      <c r="C73" s="41" t="s">
        <v>93</v>
      </c>
      <c r="D73" s="42" t="s">
        <v>40</v>
      </c>
      <c r="E73" s="43"/>
      <c r="F73" s="43"/>
      <c r="G73" s="44">
        <v>0</v>
      </c>
      <c r="H73" s="43"/>
      <c r="I73" s="43"/>
      <c r="J73" s="44">
        <v>0</v>
      </c>
      <c r="K73" s="43"/>
      <c r="L73" s="43"/>
      <c r="M73" s="44">
        <v>0</v>
      </c>
      <c r="N73" s="43"/>
      <c r="O73" s="43"/>
      <c r="P73" s="44">
        <v>0</v>
      </c>
      <c r="Q73" s="44">
        <v>0</v>
      </c>
      <c r="R73" s="44">
        <v>0</v>
      </c>
      <c r="S73" s="44">
        <v>0</v>
      </c>
      <c r="T73" s="43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</row>
    <row r="74" spans="1:38" ht="15.75" customHeight="1" x14ac:dyDescent="0.3">
      <c r="A74" s="50" t="s">
        <v>94</v>
      </c>
      <c r="B74" s="51"/>
      <c r="C74" s="51"/>
      <c r="D74" s="51"/>
      <c r="E74" s="51"/>
      <c r="F74" s="52"/>
      <c r="G74" s="53">
        <v>0</v>
      </c>
      <c r="H74" s="52"/>
      <c r="I74" s="52"/>
      <c r="J74" s="53">
        <v>0</v>
      </c>
      <c r="K74" s="52"/>
      <c r="L74" s="52"/>
      <c r="M74" s="53">
        <v>0</v>
      </c>
      <c r="N74" s="52"/>
      <c r="O74" s="52"/>
      <c r="P74" s="53">
        <v>0</v>
      </c>
      <c r="Q74" s="53">
        <v>0</v>
      </c>
      <c r="R74" s="53">
        <v>0</v>
      </c>
      <c r="S74" s="53">
        <v>0</v>
      </c>
      <c r="T74" s="52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9.5" customHeight="1" x14ac:dyDescent="0.3">
      <c r="A75" s="33" t="s">
        <v>29</v>
      </c>
      <c r="B75" s="34">
        <v>8</v>
      </c>
      <c r="C75" s="57" t="s">
        <v>95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7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5.75" customHeight="1" x14ac:dyDescent="0.3">
      <c r="A76" s="40" t="s">
        <v>38</v>
      </c>
      <c r="B76" s="54">
        <v>8.1</v>
      </c>
      <c r="C76" s="41" t="s">
        <v>96</v>
      </c>
      <c r="D76" s="42"/>
      <c r="E76" s="43"/>
      <c r="F76" s="43"/>
      <c r="G76" s="44">
        <v>0</v>
      </c>
      <c r="H76" s="43"/>
      <c r="I76" s="43"/>
      <c r="J76" s="44">
        <v>0</v>
      </c>
      <c r="K76" s="43"/>
      <c r="L76" s="43"/>
      <c r="M76" s="44">
        <v>0</v>
      </c>
      <c r="N76" s="43"/>
      <c r="O76" s="43"/>
      <c r="P76" s="44">
        <v>0</v>
      </c>
      <c r="Q76" s="44">
        <v>0</v>
      </c>
      <c r="R76" s="44">
        <v>0</v>
      </c>
      <c r="S76" s="44">
        <v>0</v>
      </c>
      <c r="T76" s="4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5.75" customHeight="1" x14ac:dyDescent="0.3">
      <c r="A77" s="40" t="s">
        <v>38</v>
      </c>
      <c r="B77" s="54">
        <v>8.1999999999999993</v>
      </c>
      <c r="C77" s="41" t="s">
        <v>97</v>
      </c>
      <c r="D77" s="42"/>
      <c r="E77" s="43"/>
      <c r="F77" s="43"/>
      <c r="G77" s="44">
        <v>0</v>
      </c>
      <c r="H77" s="43"/>
      <c r="I77" s="43"/>
      <c r="J77" s="44">
        <v>0</v>
      </c>
      <c r="K77" s="43"/>
      <c r="L77" s="43"/>
      <c r="M77" s="44">
        <v>0</v>
      </c>
      <c r="N77" s="43"/>
      <c r="O77" s="43"/>
      <c r="P77" s="44">
        <v>0</v>
      </c>
      <c r="Q77" s="44">
        <v>0</v>
      </c>
      <c r="R77" s="44">
        <v>0</v>
      </c>
      <c r="S77" s="44">
        <v>0</v>
      </c>
      <c r="T77" s="4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5.75" customHeight="1" x14ac:dyDescent="0.3">
      <c r="A78" s="40" t="s">
        <v>38</v>
      </c>
      <c r="B78" s="54">
        <v>8.3000000000000007</v>
      </c>
      <c r="C78" s="41" t="s">
        <v>98</v>
      </c>
      <c r="D78" s="42"/>
      <c r="E78" s="43"/>
      <c r="F78" s="43"/>
      <c r="G78" s="44">
        <v>0</v>
      </c>
      <c r="H78" s="43"/>
      <c r="I78" s="43"/>
      <c r="J78" s="44">
        <v>0</v>
      </c>
      <c r="K78" s="43"/>
      <c r="L78" s="43"/>
      <c r="M78" s="44">
        <v>0</v>
      </c>
      <c r="N78" s="43"/>
      <c r="O78" s="43"/>
      <c r="P78" s="44">
        <v>0</v>
      </c>
      <c r="Q78" s="44">
        <v>0</v>
      </c>
      <c r="R78" s="44">
        <v>0</v>
      </c>
      <c r="S78" s="44">
        <v>0</v>
      </c>
      <c r="T78" s="43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5.75" customHeight="1" x14ac:dyDescent="0.3">
      <c r="A79" s="59" t="s">
        <v>99</v>
      </c>
      <c r="B79" s="51"/>
      <c r="C79" s="52"/>
      <c r="D79" s="52"/>
      <c r="E79" s="52"/>
      <c r="F79" s="52"/>
      <c r="G79" s="53">
        <v>0</v>
      </c>
      <c r="H79" s="52"/>
      <c r="I79" s="52"/>
      <c r="J79" s="53">
        <v>0</v>
      </c>
      <c r="K79" s="52"/>
      <c r="L79" s="52"/>
      <c r="M79" s="53">
        <v>0</v>
      </c>
      <c r="N79" s="52"/>
      <c r="O79" s="52"/>
      <c r="P79" s="53">
        <v>0</v>
      </c>
      <c r="Q79" s="53">
        <v>0</v>
      </c>
      <c r="R79" s="53">
        <v>0</v>
      </c>
      <c r="S79" s="53">
        <v>0</v>
      </c>
      <c r="T79" s="52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5.75" customHeight="1" x14ac:dyDescent="0.3">
      <c r="A80" s="33" t="s">
        <v>29</v>
      </c>
      <c r="B80" s="71">
        <v>9</v>
      </c>
      <c r="C80" s="72" t="s">
        <v>100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7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.75" customHeight="1" x14ac:dyDescent="0.3">
      <c r="A81" s="40" t="s">
        <v>38</v>
      </c>
      <c r="B81" s="73">
        <v>9.1</v>
      </c>
      <c r="C81" s="74" t="s">
        <v>100</v>
      </c>
      <c r="D81" s="43"/>
      <c r="E81" s="122" t="s">
        <v>44</v>
      </c>
      <c r="F81" s="123"/>
      <c r="G81" s="124"/>
      <c r="H81" s="122" t="s">
        <v>44</v>
      </c>
      <c r="I81" s="123"/>
      <c r="J81" s="124"/>
      <c r="K81" s="43"/>
      <c r="L81" s="43"/>
      <c r="M81" s="44">
        <v>0</v>
      </c>
      <c r="N81" s="43"/>
      <c r="O81" s="43"/>
      <c r="P81" s="44">
        <v>0</v>
      </c>
      <c r="Q81" s="44">
        <v>0</v>
      </c>
      <c r="R81" s="44">
        <v>0</v>
      </c>
      <c r="S81" s="44">
        <v>0</v>
      </c>
      <c r="T81" s="4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.75" customHeight="1" x14ac:dyDescent="0.3">
      <c r="A82" s="40" t="s">
        <v>38</v>
      </c>
      <c r="B82" s="73">
        <v>9.1999999999999993</v>
      </c>
      <c r="C82" s="74" t="s">
        <v>100</v>
      </c>
      <c r="D82" s="43"/>
      <c r="E82" s="125"/>
      <c r="F82" s="126"/>
      <c r="G82" s="127"/>
      <c r="H82" s="125"/>
      <c r="I82" s="126"/>
      <c r="J82" s="127"/>
      <c r="K82" s="43"/>
      <c r="L82" s="43"/>
      <c r="M82" s="44">
        <v>0</v>
      </c>
      <c r="N82" s="43"/>
      <c r="O82" s="43"/>
      <c r="P82" s="44">
        <v>0</v>
      </c>
      <c r="Q82" s="44">
        <v>0</v>
      </c>
      <c r="R82" s="44">
        <v>0</v>
      </c>
      <c r="S82" s="44">
        <v>0</v>
      </c>
      <c r="T82" s="4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.75" customHeight="1" x14ac:dyDescent="0.3">
      <c r="A83" s="59" t="s">
        <v>101</v>
      </c>
      <c r="B83" s="51"/>
      <c r="C83" s="51"/>
      <c r="D83" s="51"/>
      <c r="E83" s="52"/>
      <c r="F83" s="52"/>
      <c r="G83" s="53">
        <v>0</v>
      </c>
      <c r="H83" s="52"/>
      <c r="I83" s="52"/>
      <c r="J83" s="53">
        <v>0</v>
      </c>
      <c r="K83" s="52"/>
      <c r="L83" s="52"/>
      <c r="M83" s="53">
        <v>0</v>
      </c>
      <c r="N83" s="52"/>
      <c r="O83" s="52"/>
      <c r="P83" s="53">
        <v>0</v>
      </c>
      <c r="Q83" s="53">
        <v>0</v>
      </c>
      <c r="R83" s="53">
        <v>0</v>
      </c>
      <c r="S83" s="53">
        <v>0</v>
      </c>
      <c r="T83" s="52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3">
      <c r="A84" s="33" t="s">
        <v>29</v>
      </c>
      <c r="B84" s="75">
        <v>10</v>
      </c>
      <c r="C84" s="72" t="s">
        <v>102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7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3">
      <c r="A85" s="40" t="s">
        <v>38</v>
      </c>
      <c r="B85" s="76">
        <v>10.1</v>
      </c>
      <c r="C85" s="74" t="s">
        <v>102</v>
      </c>
      <c r="D85" s="43" t="s">
        <v>103</v>
      </c>
      <c r="E85" s="128" t="s">
        <v>44</v>
      </c>
      <c r="F85" s="113"/>
      <c r="G85" s="114"/>
      <c r="H85" s="128" t="s">
        <v>44</v>
      </c>
      <c r="I85" s="113"/>
      <c r="J85" s="114"/>
      <c r="K85" s="43">
        <v>1</v>
      </c>
      <c r="L85" s="43">
        <v>35000</v>
      </c>
      <c r="M85" s="44">
        <f>K85*L85</f>
        <v>35000</v>
      </c>
      <c r="N85" s="43">
        <v>1</v>
      </c>
      <c r="O85" s="43">
        <v>35000</v>
      </c>
      <c r="P85" s="44">
        <f>N85*O85</f>
        <v>35000</v>
      </c>
      <c r="Q85" s="44">
        <f t="shared" ref="Q85:Q86" si="23">M85</f>
        <v>35000</v>
      </c>
      <c r="R85" s="44">
        <f>P85</f>
        <v>35000</v>
      </c>
      <c r="S85" s="44">
        <f>Q85-R85</f>
        <v>0</v>
      </c>
      <c r="T85" s="43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3">
      <c r="A86" s="59" t="s">
        <v>104</v>
      </c>
      <c r="B86" s="51"/>
      <c r="C86" s="52"/>
      <c r="D86" s="52"/>
      <c r="E86" s="52"/>
      <c r="F86" s="52"/>
      <c r="G86" s="53">
        <v>0</v>
      </c>
      <c r="H86" s="52"/>
      <c r="I86" s="52"/>
      <c r="J86" s="53">
        <v>0</v>
      </c>
      <c r="K86" s="52">
        <v>1</v>
      </c>
      <c r="L86" s="52">
        <v>35000</v>
      </c>
      <c r="M86" s="44">
        <f>SUM(M85)</f>
        <v>35000</v>
      </c>
      <c r="N86" s="52"/>
      <c r="O86" s="43">
        <v>35000</v>
      </c>
      <c r="P86" s="44">
        <v>35000</v>
      </c>
      <c r="Q86" s="44">
        <f t="shared" si="23"/>
        <v>35000</v>
      </c>
      <c r="R86" s="44">
        <v>35000</v>
      </c>
      <c r="S86" s="53">
        <v>0</v>
      </c>
      <c r="T86" s="52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3">
      <c r="A87" s="29" t="s">
        <v>105</v>
      </c>
      <c r="B87" s="30"/>
      <c r="C87" s="21"/>
      <c r="D87" s="21"/>
      <c r="E87" s="21"/>
      <c r="F87" s="21"/>
      <c r="G87" s="31">
        <v>0</v>
      </c>
      <c r="H87" s="21"/>
      <c r="I87" s="21"/>
      <c r="J87" s="31">
        <v>0</v>
      </c>
      <c r="K87" s="21"/>
      <c r="L87" s="21"/>
      <c r="M87" s="31">
        <f>M38+M42+M53+M64+M69+M86</f>
        <v>989011.31</v>
      </c>
      <c r="N87" s="31"/>
      <c r="O87" s="31"/>
      <c r="P87" s="77">
        <f t="shared" ref="P87:R87" si="24">P38+P42+P53+P64+P69+P86</f>
        <v>989011.31</v>
      </c>
      <c r="Q87" s="77">
        <f t="shared" si="24"/>
        <v>989011.31</v>
      </c>
      <c r="R87" s="77">
        <f t="shared" si="24"/>
        <v>989011.31</v>
      </c>
      <c r="S87" s="78">
        <f>S30+S34+S42+S53+S64+S69+S86</f>
        <v>-1.4551915228366852E-11</v>
      </c>
      <c r="T87" s="2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3">
      <c r="A88" s="129"/>
      <c r="B88" s="113"/>
      <c r="C88" s="114"/>
      <c r="D88" s="12"/>
      <c r="E88" s="12"/>
      <c r="F88" s="12"/>
      <c r="G88" s="32"/>
      <c r="H88" s="12"/>
      <c r="I88" s="12"/>
      <c r="J88" s="32"/>
      <c r="K88" s="12"/>
      <c r="L88" s="12"/>
      <c r="M88" s="32"/>
      <c r="N88" s="12"/>
      <c r="O88" s="12"/>
      <c r="P88" s="32"/>
      <c r="Q88" s="32"/>
      <c r="R88" s="32"/>
      <c r="S88" s="32"/>
      <c r="T88" s="7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3">
      <c r="A89" s="130" t="s">
        <v>106</v>
      </c>
      <c r="B89" s="113"/>
      <c r="C89" s="114"/>
      <c r="D89" s="80"/>
      <c r="E89" s="80"/>
      <c r="F89" s="80"/>
      <c r="G89" s="81">
        <v>0</v>
      </c>
      <c r="H89" s="80"/>
      <c r="I89" s="80"/>
      <c r="J89" s="81">
        <v>0</v>
      </c>
      <c r="K89" s="80"/>
      <c r="L89" s="80"/>
      <c r="M89" s="81">
        <v>0</v>
      </c>
      <c r="N89" s="80"/>
      <c r="O89" s="80"/>
      <c r="P89" s="81">
        <v>0</v>
      </c>
      <c r="Q89" s="81">
        <v>0</v>
      </c>
      <c r="R89" s="81">
        <v>0</v>
      </c>
      <c r="S89" s="81">
        <v>0</v>
      </c>
      <c r="T89" s="8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51" customHeight="1" x14ac:dyDescent="0.3">
      <c r="A92" s="8" t="s">
        <v>107</v>
      </c>
      <c r="B92" s="8"/>
      <c r="C92" s="12" t="s">
        <v>108</v>
      </c>
      <c r="D92" s="8"/>
      <c r="E92" s="12"/>
      <c r="F92" s="12"/>
      <c r="G92" s="8"/>
      <c r="H92" s="12"/>
      <c r="I92" s="12" t="s">
        <v>109</v>
      </c>
      <c r="J92" s="12"/>
      <c r="K92" s="12"/>
      <c r="L92" s="8"/>
      <c r="M92" s="8"/>
      <c r="N92" s="8"/>
      <c r="O92" s="8"/>
      <c r="P92" s="8"/>
      <c r="Q92" s="8"/>
      <c r="R92" s="8"/>
      <c r="S92" s="8"/>
      <c r="T92" s="8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3">
      <c r="A93" s="8"/>
      <c r="B93" s="8"/>
      <c r="C93" s="82" t="s">
        <v>110</v>
      </c>
      <c r="D93" s="8"/>
      <c r="E93" s="131" t="s">
        <v>111</v>
      </c>
      <c r="F93" s="132"/>
      <c r="G93" s="8"/>
      <c r="H93" s="8"/>
      <c r="I93" s="83" t="s">
        <v>112</v>
      </c>
      <c r="J93" s="8"/>
      <c r="K93" s="8"/>
      <c r="L93" s="83"/>
      <c r="M93" s="8"/>
      <c r="N93" s="8"/>
      <c r="O93" s="83"/>
      <c r="P93" s="8"/>
      <c r="Q93" s="8"/>
      <c r="R93" s="8"/>
      <c r="S93" s="8"/>
      <c r="T93" s="8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3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3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3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3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3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3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3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3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3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3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3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3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3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3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3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3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3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3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3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3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3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3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3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3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3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3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3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3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3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3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3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3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3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3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3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3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3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3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3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3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3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3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3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3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3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3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3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3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3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3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3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/>
    <row r="281" spans="1:38" ht="15.75" customHeight="1" x14ac:dyDescent="0.25"/>
    <row r="282" spans="1:38" ht="15.75" customHeight="1" x14ac:dyDescent="0.25"/>
    <row r="283" spans="1:38" ht="15.75" customHeight="1" x14ac:dyDescent="0.25"/>
    <row r="284" spans="1:38" ht="15.75" customHeight="1" x14ac:dyDescent="0.25"/>
    <row r="285" spans="1:38" ht="15.75" customHeight="1" x14ac:dyDescent="0.25"/>
    <row r="286" spans="1:38" ht="15.75" customHeight="1" x14ac:dyDescent="0.25"/>
    <row r="287" spans="1:38" ht="15.75" customHeight="1" x14ac:dyDescent="0.25"/>
    <row r="288" spans="1:3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9:T19"/>
  <mergeCells count="25">
    <mergeCell ref="A89:C89"/>
    <mergeCell ref="E93:F93"/>
    <mergeCell ref="E17:G17"/>
    <mergeCell ref="H17:J17"/>
    <mergeCell ref="A23:C23"/>
    <mergeCell ref="E31:G33"/>
    <mergeCell ref="H31:J33"/>
    <mergeCell ref="E35:G37"/>
    <mergeCell ref="H35:J37"/>
    <mergeCell ref="E81:G82"/>
    <mergeCell ref="H81:J82"/>
    <mergeCell ref="E85:G85"/>
    <mergeCell ref="H85:J85"/>
    <mergeCell ref="A88:C88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hyperlinks>
    <hyperlink ref="C59" r:id="rId1"/>
  </hyperlinks>
  <printOptions horizontalCentered="1"/>
  <pageMargins left="0" right="0" top="0" bottom="0" header="0" footer="0"/>
  <pageSetup paperSize="9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opLeftCell="B1" workbookViewId="0"/>
  </sheetViews>
  <sheetFormatPr defaultColWidth="12.59765625" defaultRowHeight="15" customHeight="1" x14ac:dyDescent="0.25"/>
  <cols>
    <col min="1" max="1" width="11.19921875" hidden="1" customWidth="1"/>
    <col min="2" max="2" width="8" customWidth="1"/>
    <col min="3" max="3" width="15.19921875" customWidth="1"/>
    <col min="4" max="4" width="9.69921875" customWidth="1"/>
    <col min="5" max="5" width="22.8984375" customWidth="1"/>
    <col min="6" max="6" width="8.3984375" customWidth="1"/>
    <col min="7" max="7" width="24.8984375" customWidth="1"/>
    <col min="8" max="8" width="22.09765625" customWidth="1"/>
    <col min="9" max="9" width="9.09765625" customWidth="1"/>
    <col min="10" max="10" width="17.09765625" customWidth="1"/>
    <col min="11" max="26" width="5.8984375" customWidth="1"/>
  </cols>
  <sheetData>
    <row r="1" spans="1:26" ht="13.5" customHeight="1" x14ac:dyDescent="0.25">
      <c r="A1" s="84"/>
      <c r="B1" s="85"/>
      <c r="C1" s="85"/>
      <c r="D1" s="86"/>
      <c r="E1" s="85"/>
      <c r="F1" s="86"/>
      <c r="G1" s="85"/>
      <c r="H1" s="85"/>
      <c r="I1" s="87"/>
      <c r="J1" s="88" t="s">
        <v>113</v>
      </c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35.25" customHeight="1" x14ac:dyDescent="0.25">
      <c r="A2" s="84"/>
      <c r="B2" s="85"/>
      <c r="C2" s="85"/>
      <c r="D2" s="86"/>
      <c r="E2" s="85"/>
      <c r="F2" s="86"/>
      <c r="G2" s="85"/>
      <c r="H2" s="141" t="s">
        <v>114</v>
      </c>
      <c r="I2" s="136"/>
      <c r="J2" s="136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13.5" customHeight="1" x14ac:dyDescent="0.25">
      <c r="A3" s="84"/>
      <c r="B3" s="85"/>
      <c r="C3" s="85"/>
      <c r="D3" s="86"/>
      <c r="E3" s="85"/>
      <c r="F3" s="86"/>
      <c r="G3" s="85"/>
      <c r="H3" s="85"/>
      <c r="I3" s="87"/>
      <c r="J3" s="87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13.5" customHeight="1" x14ac:dyDescent="0.25">
      <c r="A4" s="84"/>
      <c r="B4" s="142" t="s">
        <v>115</v>
      </c>
      <c r="C4" s="136"/>
      <c r="D4" s="136"/>
      <c r="E4" s="136"/>
      <c r="F4" s="136"/>
      <c r="G4" s="136"/>
      <c r="H4" s="136"/>
      <c r="I4" s="136"/>
      <c r="J4" s="136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36.75" customHeight="1" x14ac:dyDescent="0.25">
      <c r="A5" s="84"/>
      <c r="B5" s="143" t="s">
        <v>116</v>
      </c>
      <c r="C5" s="144"/>
      <c r="D5" s="144"/>
      <c r="E5" s="144"/>
      <c r="F5" s="144"/>
      <c r="G5" s="144"/>
      <c r="H5" s="144"/>
      <c r="I5" s="144"/>
      <c r="J5" s="145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3.5" customHeight="1" x14ac:dyDescent="0.25">
      <c r="A6" s="84"/>
      <c r="B6" s="146" t="s">
        <v>117</v>
      </c>
      <c r="C6" s="136"/>
      <c r="D6" s="136"/>
      <c r="E6" s="136"/>
      <c r="F6" s="136"/>
      <c r="G6" s="136"/>
      <c r="H6" s="136"/>
      <c r="I6" s="136"/>
      <c r="J6" s="136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33.75" customHeight="1" x14ac:dyDescent="0.25">
      <c r="A7" s="84"/>
      <c r="B7" s="143" t="s">
        <v>118</v>
      </c>
      <c r="C7" s="144"/>
      <c r="D7" s="144"/>
      <c r="E7" s="144"/>
      <c r="F7" s="144"/>
      <c r="G7" s="144"/>
      <c r="H7" s="144"/>
      <c r="I7" s="144"/>
      <c r="J7" s="145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13.5" customHeight="1" x14ac:dyDescent="0.25">
      <c r="A8" s="84"/>
      <c r="B8" s="85"/>
      <c r="C8" s="85"/>
      <c r="D8" s="86"/>
      <c r="E8" s="85"/>
      <c r="F8" s="86"/>
      <c r="G8" s="85"/>
      <c r="H8" s="85"/>
      <c r="I8" s="87"/>
      <c r="J8" s="87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14.4" x14ac:dyDescent="0.25">
      <c r="A9" s="90"/>
      <c r="B9" s="147" t="s">
        <v>119</v>
      </c>
      <c r="C9" s="148"/>
      <c r="D9" s="149"/>
      <c r="E9" s="150" t="s">
        <v>120</v>
      </c>
      <c r="F9" s="136"/>
      <c r="G9" s="136"/>
      <c r="H9" s="136"/>
      <c r="I9" s="136"/>
      <c r="J9" s="136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 ht="39" customHeight="1" x14ac:dyDescent="0.25">
      <c r="A10" s="91" t="s">
        <v>121</v>
      </c>
      <c r="B10" s="92" t="s">
        <v>122</v>
      </c>
      <c r="C10" s="92" t="s">
        <v>8</v>
      </c>
      <c r="D10" s="93" t="s">
        <v>123</v>
      </c>
      <c r="E10" s="92" t="s">
        <v>124</v>
      </c>
      <c r="F10" s="93" t="s">
        <v>123</v>
      </c>
      <c r="G10" s="92" t="s">
        <v>125</v>
      </c>
      <c r="H10" s="92" t="s">
        <v>126</v>
      </c>
      <c r="I10" s="92" t="s">
        <v>127</v>
      </c>
      <c r="J10" s="92" t="s">
        <v>128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60" customHeight="1" x14ac:dyDescent="0.25">
      <c r="A11" s="94"/>
      <c r="B11" s="95" t="s">
        <v>42</v>
      </c>
      <c r="C11" s="96" t="s">
        <v>129</v>
      </c>
      <c r="D11" s="97">
        <v>50448</v>
      </c>
      <c r="E11" s="98" t="s">
        <v>130</v>
      </c>
      <c r="F11" s="97">
        <v>50448</v>
      </c>
      <c r="G11" s="98" t="s">
        <v>131</v>
      </c>
      <c r="H11" s="98" t="s">
        <v>132</v>
      </c>
      <c r="I11" s="97">
        <v>50448</v>
      </c>
      <c r="J11" s="99" t="s">
        <v>133</v>
      </c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117.75" customHeight="1" x14ac:dyDescent="0.25">
      <c r="A12" s="94"/>
      <c r="B12" s="95" t="s">
        <v>45</v>
      </c>
      <c r="C12" s="100" t="s">
        <v>134</v>
      </c>
      <c r="D12" s="101">
        <v>43132</v>
      </c>
      <c r="E12" s="98" t="s">
        <v>135</v>
      </c>
      <c r="F12" s="101">
        <v>43132</v>
      </c>
      <c r="G12" s="98" t="s">
        <v>131</v>
      </c>
      <c r="H12" s="98" t="s">
        <v>132</v>
      </c>
      <c r="I12" s="101">
        <v>43132</v>
      </c>
      <c r="J12" s="99" t="s">
        <v>133</v>
      </c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72" customHeight="1" x14ac:dyDescent="0.25">
      <c r="A13" s="94"/>
      <c r="B13" s="95" t="s">
        <v>49</v>
      </c>
      <c r="C13" s="98" t="s">
        <v>136</v>
      </c>
      <c r="D13" s="102">
        <v>22860</v>
      </c>
      <c r="E13" s="98" t="s">
        <v>137</v>
      </c>
      <c r="F13" s="102">
        <v>22860</v>
      </c>
      <c r="G13" s="98" t="s">
        <v>138</v>
      </c>
      <c r="H13" s="98" t="s">
        <v>139</v>
      </c>
      <c r="I13" s="102">
        <v>22860</v>
      </c>
      <c r="J13" s="98" t="s">
        <v>140</v>
      </c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48.75" customHeight="1" x14ac:dyDescent="0.25">
      <c r="A14" s="94"/>
      <c r="B14" s="95" t="s">
        <v>141</v>
      </c>
      <c r="C14" s="98" t="s">
        <v>142</v>
      </c>
      <c r="D14" s="102">
        <v>20587.599999999999</v>
      </c>
      <c r="E14" s="98"/>
      <c r="F14" s="102">
        <v>20587.599999999999</v>
      </c>
      <c r="G14" s="98"/>
      <c r="H14" s="98" t="s">
        <v>143</v>
      </c>
      <c r="I14" s="102">
        <v>20587.599999999999</v>
      </c>
      <c r="J14" s="98" t="s">
        <v>144</v>
      </c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81" customHeight="1" x14ac:dyDescent="0.25">
      <c r="A15" s="94"/>
      <c r="B15" s="95" t="s">
        <v>145</v>
      </c>
      <c r="C15" s="98" t="s">
        <v>61</v>
      </c>
      <c r="D15" s="103">
        <v>11128.42</v>
      </c>
      <c r="E15" s="104" t="s">
        <v>146</v>
      </c>
      <c r="F15" s="105">
        <f>D15</f>
        <v>11128.42</v>
      </c>
      <c r="G15" s="106" t="s">
        <v>147</v>
      </c>
      <c r="H15" s="98" t="s">
        <v>148</v>
      </c>
      <c r="I15" s="102">
        <v>11128.42</v>
      </c>
      <c r="J15" s="98" t="s">
        <v>149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90" customHeight="1" x14ac:dyDescent="0.25">
      <c r="A16" s="94"/>
      <c r="B16" s="95" t="s">
        <v>150</v>
      </c>
      <c r="C16" s="98" t="s">
        <v>62</v>
      </c>
      <c r="D16" s="102">
        <v>174497.19</v>
      </c>
      <c r="E16" s="98" t="s">
        <v>151</v>
      </c>
      <c r="F16" s="102">
        <v>174497.19</v>
      </c>
      <c r="G16" s="98" t="s">
        <v>152</v>
      </c>
      <c r="H16" s="98" t="s">
        <v>153</v>
      </c>
      <c r="I16" s="102">
        <v>174497.19</v>
      </c>
      <c r="J16" s="98" t="s">
        <v>154</v>
      </c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ht="113.25" customHeight="1" x14ac:dyDescent="0.25">
      <c r="A17" s="94"/>
      <c r="B17" s="95" t="s">
        <v>155</v>
      </c>
      <c r="C17" s="98" t="s">
        <v>63</v>
      </c>
      <c r="D17" s="102">
        <v>156630.54999999999</v>
      </c>
      <c r="E17" s="98" t="s">
        <v>156</v>
      </c>
      <c r="F17" s="102">
        <v>156630.54999999999</v>
      </c>
      <c r="G17" s="98" t="s">
        <v>157</v>
      </c>
      <c r="H17" s="98" t="s">
        <v>158</v>
      </c>
      <c r="I17" s="102">
        <v>156630.54999999999</v>
      </c>
      <c r="J17" s="98" t="s">
        <v>159</v>
      </c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ht="23.4" x14ac:dyDescent="0.25">
      <c r="A18" s="94"/>
      <c r="B18" s="95" t="s">
        <v>160</v>
      </c>
      <c r="C18" s="98" t="s">
        <v>161</v>
      </c>
      <c r="D18" s="102">
        <v>27860.799999999999</v>
      </c>
      <c r="E18" s="98" t="s">
        <v>162</v>
      </c>
      <c r="F18" s="102">
        <v>27860.799999999999</v>
      </c>
      <c r="G18" s="98" t="s">
        <v>163</v>
      </c>
      <c r="H18" s="98" t="s">
        <v>164</v>
      </c>
      <c r="I18" s="102">
        <v>27860.799999999999</v>
      </c>
      <c r="J18" s="98" t="s">
        <v>165</v>
      </c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197.25" customHeight="1" x14ac:dyDescent="0.25">
      <c r="A19" s="94"/>
      <c r="B19" s="95" t="s">
        <v>166</v>
      </c>
      <c r="C19" s="98" t="s">
        <v>167</v>
      </c>
      <c r="D19" s="102">
        <v>424086.75</v>
      </c>
      <c r="E19" s="98" t="s">
        <v>168</v>
      </c>
      <c r="F19" s="102">
        <v>424086.75</v>
      </c>
      <c r="G19" s="98" t="s">
        <v>169</v>
      </c>
      <c r="H19" s="98" t="s">
        <v>170</v>
      </c>
      <c r="I19" s="102">
        <v>424086.75</v>
      </c>
      <c r="J19" s="98" t="s">
        <v>171</v>
      </c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176.25" customHeight="1" x14ac:dyDescent="0.25">
      <c r="A20" s="94"/>
      <c r="B20" s="95" t="s">
        <v>172</v>
      </c>
      <c r="C20" s="98" t="s">
        <v>173</v>
      </c>
      <c r="D20" s="102">
        <v>22780</v>
      </c>
      <c r="E20" s="98" t="s">
        <v>174</v>
      </c>
      <c r="F20" s="102">
        <v>22780</v>
      </c>
      <c r="G20" s="98" t="s">
        <v>175</v>
      </c>
      <c r="H20" s="98" t="s">
        <v>176</v>
      </c>
      <c r="I20" s="102">
        <v>22780</v>
      </c>
      <c r="J20" s="98" t="s">
        <v>177</v>
      </c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36" customHeight="1" x14ac:dyDescent="0.25">
      <c r="A21" s="94"/>
      <c r="B21" s="95" t="s">
        <v>178</v>
      </c>
      <c r="C21" s="98" t="s">
        <v>102</v>
      </c>
      <c r="D21" s="102">
        <v>35000</v>
      </c>
      <c r="E21" s="98" t="s">
        <v>179</v>
      </c>
      <c r="F21" s="102">
        <v>35000</v>
      </c>
      <c r="G21" s="98" t="s">
        <v>180</v>
      </c>
      <c r="H21" s="98" t="s">
        <v>181</v>
      </c>
      <c r="I21" s="102">
        <v>35000</v>
      </c>
      <c r="J21" s="98" t="s">
        <v>182</v>
      </c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ht="13.5" customHeight="1" x14ac:dyDescent="0.3">
      <c r="A22" s="107"/>
      <c r="B22" s="151" t="s">
        <v>183</v>
      </c>
      <c r="C22" s="148"/>
      <c r="D22" s="108">
        <f>SUM(D11:D21)</f>
        <v>989011.31</v>
      </c>
      <c r="E22" s="109"/>
      <c r="F22" s="108">
        <f>SUM(F11:F21)</f>
        <v>989011.31</v>
      </c>
      <c r="G22" s="109"/>
      <c r="H22" s="109"/>
      <c r="I22" s="108">
        <f>SUM(I11:I21)</f>
        <v>989011.31</v>
      </c>
      <c r="J22" s="109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ht="13.5" customHeight="1" x14ac:dyDescent="0.25">
      <c r="A23" s="84"/>
      <c r="B23" s="85"/>
      <c r="C23" s="85"/>
      <c r="D23" s="86"/>
      <c r="E23" s="85"/>
      <c r="F23" s="86"/>
      <c r="G23" s="85"/>
      <c r="H23" s="85"/>
      <c r="I23" s="87"/>
      <c r="J23" s="87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13.5" customHeight="1" x14ac:dyDescent="0.25">
      <c r="A24" s="84"/>
      <c r="B24" s="84"/>
      <c r="C24" s="84"/>
      <c r="D24" s="111"/>
      <c r="E24" s="84"/>
      <c r="F24" s="111"/>
      <c r="G24" s="84"/>
      <c r="H24" s="84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13.5" customHeight="1" x14ac:dyDescent="0.25">
      <c r="A25" s="84"/>
      <c r="B25" s="84"/>
      <c r="C25" s="84"/>
      <c r="D25" s="111"/>
      <c r="E25" s="84"/>
      <c r="F25" s="111"/>
      <c r="G25" s="84"/>
      <c r="H25" s="84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13.5" customHeight="1" x14ac:dyDescent="0.25">
      <c r="A26" s="84"/>
      <c r="B26" s="84"/>
      <c r="C26" s="84"/>
      <c r="D26" s="111"/>
      <c r="E26" s="84"/>
      <c r="F26" s="111"/>
      <c r="G26" s="84"/>
      <c r="H26" s="84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13.5" customHeight="1" x14ac:dyDescent="0.25">
      <c r="A27" s="84"/>
      <c r="B27" s="84"/>
      <c r="C27" s="84"/>
      <c r="D27" s="111"/>
      <c r="E27" s="84"/>
      <c r="F27" s="111"/>
      <c r="G27" s="84"/>
      <c r="H27" s="84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13.5" customHeight="1" x14ac:dyDescent="0.25">
      <c r="A28" s="84"/>
      <c r="B28" s="84"/>
      <c r="C28" s="84"/>
      <c r="D28" s="111"/>
      <c r="E28" s="84"/>
      <c r="F28" s="111"/>
      <c r="G28" s="84"/>
      <c r="H28" s="84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13.5" customHeight="1" x14ac:dyDescent="0.25">
      <c r="A29" s="84"/>
      <c r="B29" s="84"/>
      <c r="C29" s="84"/>
      <c r="D29" s="111"/>
      <c r="E29" s="84"/>
      <c r="F29" s="111"/>
      <c r="G29" s="84"/>
      <c r="H29" s="84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3.5" customHeight="1" x14ac:dyDescent="0.25">
      <c r="A30" s="84"/>
      <c r="B30" s="84"/>
      <c r="C30" s="84"/>
      <c r="D30" s="111"/>
      <c r="E30" s="84"/>
      <c r="F30" s="111"/>
      <c r="G30" s="84"/>
      <c r="H30" s="84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spans="1:26" ht="13.5" customHeight="1" x14ac:dyDescent="0.25">
      <c r="A31" s="84"/>
      <c r="B31" s="84"/>
      <c r="C31" s="84"/>
      <c r="D31" s="111"/>
      <c r="E31" s="84"/>
      <c r="F31" s="111"/>
      <c r="G31" s="84"/>
      <c r="H31" s="84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ht="13.5" customHeight="1" x14ac:dyDescent="0.25">
      <c r="A32" s="84"/>
      <c r="B32" s="84"/>
      <c r="C32" s="84"/>
      <c r="D32" s="111"/>
      <c r="E32" s="84"/>
      <c r="F32" s="111"/>
      <c r="G32" s="84"/>
      <c r="H32" s="84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spans="1:26" ht="13.5" customHeight="1" x14ac:dyDescent="0.25">
      <c r="A33" s="84"/>
      <c r="B33" s="84"/>
      <c r="C33" s="84"/>
      <c r="D33" s="111"/>
      <c r="E33" s="84"/>
      <c r="F33" s="111"/>
      <c r="G33" s="84"/>
      <c r="H33" s="84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ht="13.5" customHeight="1" x14ac:dyDescent="0.25">
      <c r="A34" s="84"/>
      <c r="B34" s="84"/>
      <c r="C34" s="84"/>
      <c r="D34" s="111"/>
      <c r="E34" s="84"/>
      <c r="F34" s="111"/>
      <c r="G34" s="84"/>
      <c r="H34" s="84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ht="13.5" customHeight="1" x14ac:dyDescent="0.25">
      <c r="A35" s="84"/>
      <c r="B35" s="84"/>
      <c r="C35" s="84"/>
      <c r="D35" s="111"/>
      <c r="E35" s="84"/>
      <c r="F35" s="111"/>
      <c r="G35" s="84"/>
      <c r="H35" s="84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3.5" customHeight="1" x14ac:dyDescent="0.25">
      <c r="A36" s="84"/>
      <c r="B36" s="84"/>
      <c r="C36" s="84"/>
      <c r="D36" s="111"/>
      <c r="E36" s="84"/>
      <c r="F36" s="111"/>
      <c r="G36" s="84"/>
      <c r="H36" s="84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ht="13.5" customHeight="1" x14ac:dyDescent="0.25">
      <c r="A37" s="84"/>
      <c r="B37" s="84"/>
      <c r="C37" s="84"/>
      <c r="D37" s="111"/>
      <c r="E37" s="84"/>
      <c r="F37" s="111"/>
      <c r="G37" s="84"/>
      <c r="H37" s="84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ht="13.5" customHeight="1" x14ac:dyDescent="0.25">
      <c r="A38" s="84"/>
      <c r="B38" s="84"/>
      <c r="C38" s="84"/>
      <c r="D38" s="111"/>
      <c r="E38" s="84"/>
      <c r="F38" s="111"/>
      <c r="G38" s="84"/>
      <c r="H38" s="84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13.5" customHeight="1" x14ac:dyDescent="0.25">
      <c r="A39" s="84"/>
      <c r="B39" s="84"/>
      <c r="C39" s="84"/>
      <c r="D39" s="111"/>
      <c r="E39" s="84"/>
      <c r="F39" s="111"/>
      <c r="G39" s="84"/>
      <c r="H39" s="84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13.5" customHeight="1" x14ac:dyDescent="0.25">
      <c r="A40" s="84"/>
      <c r="B40" s="84"/>
      <c r="C40" s="84"/>
      <c r="D40" s="111"/>
      <c r="E40" s="84"/>
      <c r="F40" s="111"/>
      <c r="G40" s="84"/>
      <c r="H40" s="84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ht="13.5" customHeight="1" x14ac:dyDescent="0.25">
      <c r="A41" s="84"/>
      <c r="B41" s="84"/>
      <c r="C41" s="84"/>
      <c r="D41" s="111"/>
      <c r="E41" s="84"/>
      <c r="F41" s="111"/>
      <c r="G41" s="84"/>
      <c r="H41" s="84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26" ht="13.5" customHeight="1" x14ac:dyDescent="0.25">
      <c r="A42" s="84"/>
      <c r="B42" s="84"/>
      <c r="C42" s="84"/>
      <c r="D42" s="111"/>
      <c r="E42" s="84"/>
      <c r="F42" s="111"/>
      <c r="G42" s="84"/>
      <c r="H42" s="84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26" ht="13.5" customHeight="1" x14ac:dyDescent="0.25">
      <c r="A43" s="84"/>
      <c r="B43" s="84"/>
      <c r="C43" s="84"/>
      <c r="D43" s="111"/>
      <c r="E43" s="84"/>
      <c r="F43" s="111"/>
      <c r="G43" s="84"/>
      <c r="H43" s="84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ht="13.5" customHeight="1" x14ac:dyDescent="0.25">
      <c r="A44" s="84"/>
      <c r="B44" s="84"/>
      <c r="C44" s="84"/>
      <c r="D44" s="111"/>
      <c r="E44" s="84"/>
      <c r="F44" s="111"/>
      <c r="G44" s="84"/>
      <c r="H44" s="84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ht="13.5" customHeight="1" x14ac:dyDescent="0.25">
      <c r="A45" s="84"/>
      <c r="B45" s="84"/>
      <c r="C45" s="84"/>
      <c r="D45" s="111"/>
      <c r="E45" s="84"/>
      <c r="F45" s="111"/>
      <c r="G45" s="84"/>
      <c r="H45" s="84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ht="13.5" customHeight="1" x14ac:dyDescent="0.25">
      <c r="A46" s="84"/>
      <c r="B46" s="84"/>
      <c r="C46" s="84"/>
      <c r="D46" s="111"/>
      <c r="E46" s="84"/>
      <c r="F46" s="111"/>
      <c r="G46" s="84"/>
      <c r="H46" s="84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ht="13.5" customHeight="1" x14ac:dyDescent="0.25">
      <c r="A47" s="84"/>
      <c r="B47" s="84"/>
      <c r="C47" s="84"/>
      <c r="D47" s="111"/>
      <c r="E47" s="84"/>
      <c r="F47" s="111"/>
      <c r="G47" s="84"/>
      <c r="H47" s="84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ht="13.5" customHeight="1" x14ac:dyDescent="0.25">
      <c r="A48" s="84"/>
      <c r="B48" s="84"/>
      <c r="C48" s="84"/>
      <c r="D48" s="111"/>
      <c r="E48" s="84"/>
      <c r="F48" s="111"/>
      <c r="G48" s="84"/>
      <c r="H48" s="84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6" ht="13.5" customHeight="1" x14ac:dyDescent="0.25">
      <c r="A49" s="84"/>
      <c r="B49" s="84"/>
      <c r="C49" s="84"/>
      <c r="D49" s="111"/>
      <c r="E49" s="84"/>
      <c r="F49" s="111"/>
      <c r="G49" s="84"/>
      <c r="H49" s="84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ht="13.5" customHeight="1" x14ac:dyDescent="0.25">
      <c r="A50" s="84"/>
      <c r="B50" s="84"/>
      <c r="C50" s="84"/>
      <c r="D50" s="111"/>
      <c r="E50" s="84"/>
      <c r="F50" s="111"/>
      <c r="G50" s="84"/>
      <c r="H50" s="84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1:26" ht="13.5" customHeight="1" x14ac:dyDescent="0.25">
      <c r="A51" s="84"/>
      <c r="B51" s="84"/>
      <c r="C51" s="84"/>
      <c r="D51" s="111"/>
      <c r="E51" s="84"/>
      <c r="F51" s="111"/>
      <c r="G51" s="84"/>
      <c r="H51" s="84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1:26" ht="13.5" customHeight="1" x14ac:dyDescent="0.25">
      <c r="A52" s="84"/>
      <c r="B52" s="84"/>
      <c r="C52" s="84"/>
      <c r="D52" s="111"/>
      <c r="E52" s="84"/>
      <c r="F52" s="111"/>
      <c r="G52" s="84"/>
      <c r="H52" s="84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1:26" ht="13.5" customHeight="1" x14ac:dyDescent="0.25">
      <c r="A53" s="84"/>
      <c r="B53" s="84"/>
      <c r="C53" s="84"/>
      <c r="D53" s="111"/>
      <c r="E53" s="84"/>
      <c r="F53" s="111"/>
      <c r="G53" s="84"/>
      <c r="H53" s="84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ht="13.5" customHeight="1" x14ac:dyDescent="0.25">
      <c r="A54" s="84"/>
      <c r="B54" s="84"/>
      <c r="C54" s="84"/>
      <c r="D54" s="111"/>
      <c r="E54" s="84"/>
      <c r="F54" s="111"/>
      <c r="G54" s="84"/>
      <c r="H54" s="84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ht="13.5" customHeight="1" x14ac:dyDescent="0.25">
      <c r="A55" s="84"/>
      <c r="B55" s="84"/>
      <c r="C55" s="84"/>
      <c r="D55" s="111"/>
      <c r="E55" s="84"/>
      <c r="F55" s="111"/>
      <c r="G55" s="84"/>
      <c r="H55" s="84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ht="13.5" customHeight="1" x14ac:dyDescent="0.25">
      <c r="A56" s="84"/>
      <c r="B56" s="84"/>
      <c r="C56" s="84"/>
      <c r="D56" s="111"/>
      <c r="E56" s="84"/>
      <c r="F56" s="111"/>
      <c r="G56" s="84"/>
      <c r="H56" s="84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1:26" ht="13.5" customHeight="1" x14ac:dyDescent="0.25">
      <c r="A57" s="84"/>
      <c r="B57" s="84"/>
      <c r="C57" s="84"/>
      <c r="D57" s="111"/>
      <c r="E57" s="84"/>
      <c r="F57" s="111"/>
      <c r="G57" s="84"/>
      <c r="H57" s="84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1:26" ht="13.5" customHeight="1" x14ac:dyDescent="0.25">
      <c r="A58" s="84"/>
      <c r="B58" s="84"/>
      <c r="C58" s="84"/>
      <c r="D58" s="111"/>
      <c r="E58" s="84"/>
      <c r="F58" s="111"/>
      <c r="G58" s="84"/>
      <c r="H58" s="84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ht="13.5" customHeight="1" x14ac:dyDescent="0.25">
      <c r="A59" s="84"/>
      <c r="B59" s="84"/>
      <c r="C59" s="84"/>
      <c r="D59" s="111"/>
      <c r="E59" s="84"/>
      <c r="F59" s="111"/>
      <c r="G59" s="84"/>
      <c r="H59" s="84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26" ht="13.5" customHeight="1" x14ac:dyDescent="0.25">
      <c r="A60" s="84"/>
      <c r="B60" s="84"/>
      <c r="C60" s="84"/>
      <c r="D60" s="111"/>
      <c r="E60" s="84"/>
      <c r="F60" s="111"/>
      <c r="G60" s="84"/>
      <c r="H60" s="84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13.5" customHeight="1" x14ac:dyDescent="0.25">
      <c r="A61" s="84"/>
      <c r="B61" s="84"/>
      <c r="C61" s="84"/>
      <c r="D61" s="111"/>
      <c r="E61" s="84"/>
      <c r="F61" s="111"/>
      <c r="G61" s="84"/>
      <c r="H61" s="84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ht="13.5" customHeight="1" x14ac:dyDescent="0.25">
      <c r="A62" s="84"/>
      <c r="B62" s="84"/>
      <c r="C62" s="84"/>
      <c r="D62" s="111"/>
      <c r="E62" s="84"/>
      <c r="F62" s="111"/>
      <c r="G62" s="84"/>
      <c r="H62" s="84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ht="13.5" customHeight="1" x14ac:dyDescent="0.25">
      <c r="A63" s="84"/>
      <c r="B63" s="84"/>
      <c r="C63" s="84"/>
      <c r="D63" s="111"/>
      <c r="E63" s="84"/>
      <c r="F63" s="111"/>
      <c r="G63" s="84"/>
      <c r="H63" s="84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3.5" customHeight="1" x14ac:dyDescent="0.25">
      <c r="A64" s="84"/>
      <c r="B64" s="84"/>
      <c r="C64" s="84"/>
      <c r="D64" s="111"/>
      <c r="E64" s="84"/>
      <c r="F64" s="111"/>
      <c r="G64" s="84"/>
      <c r="H64" s="84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ht="13.5" customHeight="1" x14ac:dyDescent="0.25">
      <c r="A65" s="84"/>
      <c r="B65" s="84"/>
      <c r="C65" s="84"/>
      <c r="D65" s="111"/>
      <c r="E65" s="84"/>
      <c r="F65" s="111"/>
      <c r="G65" s="84"/>
      <c r="H65" s="84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1:26" ht="13.5" customHeight="1" x14ac:dyDescent="0.25">
      <c r="A66" s="84"/>
      <c r="B66" s="84"/>
      <c r="C66" s="84"/>
      <c r="D66" s="111"/>
      <c r="E66" s="84"/>
      <c r="F66" s="111"/>
      <c r="G66" s="84"/>
      <c r="H66" s="84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3.5" customHeight="1" x14ac:dyDescent="0.25">
      <c r="A67" s="84"/>
      <c r="B67" s="84"/>
      <c r="C67" s="84"/>
      <c r="D67" s="111"/>
      <c r="E67" s="84"/>
      <c r="F67" s="111"/>
      <c r="G67" s="84"/>
      <c r="H67" s="84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3.5" customHeight="1" x14ac:dyDescent="0.25">
      <c r="A68" s="84"/>
      <c r="B68" s="84"/>
      <c r="C68" s="84"/>
      <c r="D68" s="111"/>
      <c r="E68" s="84"/>
      <c r="F68" s="111"/>
      <c r="G68" s="84"/>
      <c r="H68" s="84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3.5" customHeight="1" x14ac:dyDescent="0.25">
      <c r="A69" s="84"/>
      <c r="B69" s="84"/>
      <c r="C69" s="84"/>
      <c r="D69" s="111"/>
      <c r="E69" s="84"/>
      <c r="F69" s="111"/>
      <c r="G69" s="84"/>
      <c r="H69" s="84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13.5" customHeight="1" x14ac:dyDescent="0.25">
      <c r="A70" s="84"/>
      <c r="B70" s="84"/>
      <c r="C70" s="84"/>
      <c r="D70" s="111"/>
      <c r="E70" s="84"/>
      <c r="F70" s="111"/>
      <c r="G70" s="84"/>
      <c r="H70" s="84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13.5" customHeight="1" x14ac:dyDescent="0.25">
      <c r="A71" s="84"/>
      <c r="B71" s="84"/>
      <c r="C71" s="84"/>
      <c r="D71" s="111"/>
      <c r="E71" s="84"/>
      <c r="F71" s="111"/>
      <c r="G71" s="84"/>
      <c r="H71" s="84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13.5" customHeight="1" x14ac:dyDescent="0.25">
      <c r="A72" s="84"/>
      <c r="B72" s="84"/>
      <c r="C72" s="84"/>
      <c r="D72" s="111"/>
      <c r="E72" s="84"/>
      <c r="F72" s="111"/>
      <c r="G72" s="84"/>
      <c r="H72" s="84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13.5" customHeight="1" x14ac:dyDescent="0.25">
      <c r="A73" s="84"/>
      <c r="B73" s="84"/>
      <c r="C73" s="84"/>
      <c r="D73" s="111"/>
      <c r="E73" s="84"/>
      <c r="F73" s="111"/>
      <c r="G73" s="84"/>
      <c r="H73" s="84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13.5" customHeight="1" x14ac:dyDescent="0.25">
      <c r="A74" s="84"/>
      <c r="B74" s="84"/>
      <c r="C74" s="84"/>
      <c r="D74" s="111"/>
      <c r="E74" s="84"/>
      <c r="F74" s="111"/>
      <c r="G74" s="84"/>
      <c r="H74" s="84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3.5" customHeight="1" x14ac:dyDescent="0.25">
      <c r="A75" s="84"/>
      <c r="B75" s="84"/>
      <c r="C75" s="84"/>
      <c r="D75" s="111"/>
      <c r="E75" s="84"/>
      <c r="F75" s="111"/>
      <c r="G75" s="84"/>
      <c r="H75" s="84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13.5" customHeight="1" x14ac:dyDescent="0.25">
      <c r="A76" s="84"/>
      <c r="B76" s="84"/>
      <c r="C76" s="84"/>
      <c r="D76" s="111"/>
      <c r="E76" s="84"/>
      <c r="F76" s="111"/>
      <c r="G76" s="84"/>
      <c r="H76" s="84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13.5" customHeight="1" x14ac:dyDescent="0.25">
      <c r="A77" s="84"/>
      <c r="B77" s="84"/>
      <c r="C77" s="84"/>
      <c r="D77" s="111"/>
      <c r="E77" s="84"/>
      <c r="F77" s="111"/>
      <c r="G77" s="84"/>
      <c r="H77" s="84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13.5" customHeight="1" x14ac:dyDescent="0.25">
      <c r="A78" s="84"/>
      <c r="B78" s="84"/>
      <c r="C78" s="84"/>
      <c r="D78" s="111"/>
      <c r="E78" s="84"/>
      <c r="F78" s="111"/>
      <c r="G78" s="84"/>
      <c r="H78" s="84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3.5" customHeight="1" x14ac:dyDescent="0.25">
      <c r="A79" s="84"/>
      <c r="B79" s="84"/>
      <c r="C79" s="84"/>
      <c r="D79" s="111"/>
      <c r="E79" s="84"/>
      <c r="F79" s="111"/>
      <c r="G79" s="84"/>
      <c r="H79" s="84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3.5" customHeight="1" x14ac:dyDescent="0.25">
      <c r="A80" s="84"/>
      <c r="B80" s="84"/>
      <c r="C80" s="84"/>
      <c r="D80" s="111"/>
      <c r="E80" s="84"/>
      <c r="F80" s="111"/>
      <c r="G80" s="84"/>
      <c r="H80" s="84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3.5" customHeight="1" x14ac:dyDescent="0.25">
      <c r="A81" s="84"/>
      <c r="B81" s="84"/>
      <c r="C81" s="84"/>
      <c r="D81" s="111"/>
      <c r="E81" s="84"/>
      <c r="F81" s="111"/>
      <c r="G81" s="84"/>
      <c r="H81" s="84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3.5" customHeight="1" x14ac:dyDescent="0.25">
      <c r="A82" s="84"/>
      <c r="B82" s="84"/>
      <c r="C82" s="84"/>
      <c r="D82" s="111"/>
      <c r="E82" s="84"/>
      <c r="F82" s="111"/>
      <c r="G82" s="84"/>
      <c r="H82" s="84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13.5" customHeight="1" x14ac:dyDescent="0.25">
      <c r="A83" s="84"/>
      <c r="B83" s="84"/>
      <c r="C83" s="84"/>
      <c r="D83" s="111"/>
      <c r="E83" s="84"/>
      <c r="F83" s="111"/>
      <c r="G83" s="84"/>
      <c r="H83" s="84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13.5" customHeight="1" x14ac:dyDescent="0.25">
      <c r="A84" s="84"/>
      <c r="B84" s="84"/>
      <c r="C84" s="84"/>
      <c r="D84" s="111"/>
      <c r="E84" s="84"/>
      <c r="F84" s="111"/>
      <c r="G84" s="84"/>
      <c r="H84" s="84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13.5" customHeight="1" x14ac:dyDescent="0.25">
      <c r="A85" s="84"/>
      <c r="B85" s="84"/>
      <c r="C85" s="84"/>
      <c r="D85" s="111"/>
      <c r="E85" s="84"/>
      <c r="F85" s="111"/>
      <c r="G85" s="84"/>
      <c r="H85" s="84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13.5" customHeight="1" x14ac:dyDescent="0.25">
      <c r="A86" s="84"/>
      <c r="B86" s="84"/>
      <c r="C86" s="84"/>
      <c r="D86" s="111"/>
      <c r="E86" s="84"/>
      <c r="F86" s="111"/>
      <c r="G86" s="84"/>
      <c r="H86" s="84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13.5" customHeight="1" x14ac:dyDescent="0.25">
      <c r="A87" s="84"/>
      <c r="B87" s="84"/>
      <c r="C87" s="84"/>
      <c r="D87" s="111"/>
      <c r="E87" s="84"/>
      <c r="F87" s="111"/>
      <c r="G87" s="84"/>
      <c r="H87" s="84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13.5" customHeight="1" x14ac:dyDescent="0.25">
      <c r="A88" s="84"/>
      <c r="B88" s="84"/>
      <c r="C88" s="84"/>
      <c r="D88" s="111"/>
      <c r="E88" s="84"/>
      <c r="F88" s="111"/>
      <c r="G88" s="84"/>
      <c r="H88" s="84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13.5" customHeight="1" x14ac:dyDescent="0.25">
      <c r="A89" s="84"/>
      <c r="B89" s="84"/>
      <c r="C89" s="84"/>
      <c r="D89" s="111"/>
      <c r="E89" s="84"/>
      <c r="F89" s="111"/>
      <c r="G89" s="84"/>
      <c r="H89" s="84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13.5" customHeight="1" x14ac:dyDescent="0.25">
      <c r="A90" s="84"/>
      <c r="B90" s="84"/>
      <c r="C90" s="84"/>
      <c r="D90" s="111"/>
      <c r="E90" s="84"/>
      <c r="F90" s="111"/>
      <c r="G90" s="84"/>
      <c r="H90" s="84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13.5" customHeight="1" x14ac:dyDescent="0.25">
      <c r="A91" s="84"/>
      <c r="B91" s="84"/>
      <c r="C91" s="84"/>
      <c r="D91" s="111"/>
      <c r="E91" s="84"/>
      <c r="F91" s="111"/>
      <c r="G91" s="84"/>
      <c r="H91" s="84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13.5" customHeight="1" x14ac:dyDescent="0.25">
      <c r="A92" s="84"/>
      <c r="B92" s="84"/>
      <c r="C92" s="84"/>
      <c r="D92" s="111"/>
      <c r="E92" s="84"/>
      <c r="F92" s="111"/>
      <c r="G92" s="84"/>
      <c r="H92" s="84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13.5" customHeight="1" x14ac:dyDescent="0.25">
      <c r="A93" s="84"/>
      <c r="B93" s="84"/>
      <c r="C93" s="84"/>
      <c r="D93" s="111"/>
      <c r="E93" s="84"/>
      <c r="F93" s="111"/>
      <c r="G93" s="84"/>
      <c r="H93" s="84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3.5" customHeight="1" x14ac:dyDescent="0.25">
      <c r="A94" s="84"/>
      <c r="B94" s="84"/>
      <c r="C94" s="84"/>
      <c r="D94" s="111"/>
      <c r="E94" s="84"/>
      <c r="F94" s="111"/>
      <c r="G94" s="84"/>
      <c r="H94" s="84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3.5" customHeight="1" x14ac:dyDescent="0.25">
      <c r="A95" s="84"/>
      <c r="B95" s="84"/>
      <c r="C95" s="84"/>
      <c r="D95" s="111"/>
      <c r="E95" s="84"/>
      <c r="F95" s="111"/>
      <c r="G95" s="84"/>
      <c r="H95" s="84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3.5" customHeight="1" x14ac:dyDescent="0.25">
      <c r="A96" s="84"/>
      <c r="B96" s="84"/>
      <c r="C96" s="84"/>
      <c r="D96" s="111"/>
      <c r="E96" s="84"/>
      <c r="F96" s="111"/>
      <c r="G96" s="84"/>
      <c r="H96" s="84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3.5" customHeight="1" x14ac:dyDescent="0.25">
      <c r="A97" s="84"/>
      <c r="B97" s="84"/>
      <c r="C97" s="84"/>
      <c r="D97" s="111"/>
      <c r="E97" s="84"/>
      <c r="F97" s="111"/>
      <c r="G97" s="84"/>
      <c r="H97" s="84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13.5" customHeight="1" x14ac:dyDescent="0.25">
      <c r="A98" s="84"/>
      <c r="B98" s="84"/>
      <c r="C98" s="84"/>
      <c r="D98" s="111"/>
      <c r="E98" s="84"/>
      <c r="F98" s="111"/>
      <c r="G98" s="84"/>
      <c r="H98" s="84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13.5" customHeight="1" x14ac:dyDescent="0.25">
      <c r="A99" s="84"/>
      <c r="B99" s="84"/>
      <c r="C99" s="84"/>
      <c r="D99" s="111"/>
      <c r="E99" s="84"/>
      <c r="F99" s="111"/>
      <c r="G99" s="84"/>
      <c r="H99" s="84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13.5" customHeight="1" x14ac:dyDescent="0.25">
      <c r="A100" s="84"/>
      <c r="B100" s="84"/>
      <c r="C100" s="84"/>
      <c r="D100" s="111"/>
      <c r="E100" s="84"/>
      <c r="F100" s="111"/>
      <c r="G100" s="84"/>
      <c r="H100" s="84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13.5" customHeight="1" x14ac:dyDescent="0.25">
      <c r="A101" s="84"/>
      <c r="B101" s="84"/>
      <c r="C101" s="84"/>
      <c r="D101" s="111"/>
      <c r="E101" s="84"/>
      <c r="F101" s="111"/>
      <c r="G101" s="84"/>
      <c r="H101" s="84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13.5" customHeight="1" x14ac:dyDescent="0.25">
      <c r="A102" s="84"/>
      <c r="B102" s="84"/>
      <c r="C102" s="84"/>
      <c r="D102" s="111"/>
      <c r="E102" s="84"/>
      <c r="F102" s="111"/>
      <c r="G102" s="84"/>
      <c r="H102" s="84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13.5" customHeight="1" x14ac:dyDescent="0.25">
      <c r="A103" s="84"/>
      <c r="B103" s="84"/>
      <c r="C103" s="84"/>
      <c r="D103" s="111"/>
      <c r="E103" s="84"/>
      <c r="F103" s="111"/>
      <c r="G103" s="84"/>
      <c r="H103" s="84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13.5" customHeight="1" x14ac:dyDescent="0.25">
      <c r="A104" s="84"/>
      <c r="B104" s="84"/>
      <c r="C104" s="84"/>
      <c r="D104" s="111"/>
      <c r="E104" s="84"/>
      <c r="F104" s="111"/>
      <c r="G104" s="84"/>
      <c r="H104" s="84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13.5" customHeight="1" x14ac:dyDescent="0.25">
      <c r="A105" s="84"/>
      <c r="B105" s="84"/>
      <c r="C105" s="84"/>
      <c r="D105" s="111"/>
      <c r="E105" s="84"/>
      <c r="F105" s="111"/>
      <c r="G105" s="84"/>
      <c r="H105" s="84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13.5" customHeight="1" x14ac:dyDescent="0.25">
      <c r="A106" s="84"/>
      <c r="B106" s="84"/>
      <c r="C106" s="84"/>
      <c r="D106" s="111"/>
      <c r="E106" s="84"/>
      <c r="F106" s="111"/>
      <c r="G106" s="84"/>
      <c r="H106" s="84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1:26" ht="13.5" customHeight="1" x14ac:dyDescent="0.25">
      <c r="A107" s="84"/>
      <c r="B107" s="84"/>
      <c r="C107" s="84"/>
      <c r="D107" s="111"/>
      <c r="E107" s="84"/>
      <c r="F107" s="111"/>
      <c r="G107" s="84"/>
      <c r="H107" s="84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13.5" customHeight="1" x14ac:dyDescent="0.25">
      <c r="A108" s="84"/>
      <c r="B108" s="84"/>
      <c r="C108" s="84"/>
      <c r="D108" s="111"/>
      <c r="E108" s="84"/>
      <c r="F108" s="111"/>
      <c r="G108" s="84"/>
      <c r="H108" s="84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13.5" customHeight="1" x14ac:dyDescent="0.25">
      <c r="A109" s="84"/>
      <c r="B109" s="84"/>
      <c r="C109" s="84"/>
      <c r="D109" s="111"/>
      <c r="E109" s="84"/>
      <c r="F109" s="111"/>
      <c r="G109" s="84"/>
      <c r="H109" s="84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13.5" customHeight="1" x14ac:dyDescent="0.25">
      <c r="A110" s="84"/>
      <c r="B110" s="84"/>
      <c r="C110" s="84"/>
      <c r="D110" s="111"/>
      <c r="E110" s="84"/>
      <c r="F110" s="111"/>
      <c r="G110" s="84"/>
      <c r="H110" s="84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13.5" customHeight="1" x14ac:dyDescent="0.25">
      <c r="A111" s="84"/>
      <c r="B111" s="84"/>
      <c r="C111" s="84"/>
      <c r="D111" s="111"/>
      <c r="E111" s="84"/>
      <c r="F111" s="111"/>
      <c r="G111" s="84"/>
      <c r="H111" s="84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13.5" customHeight="1" x14ac:dyDescent="0.25">
      <c r="A112" s="84"/>
      <c r="B112" s="84"/>
      <c r="C112" s="84"/>
      <c r="D112" s="111"/>
      <c r="E112" s="84"/>
      <c r="F112" s="111"/>
      <c r="G112" s="84"/>
      <c r="H112" s="84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13.5" customHeight="1" x14ac:dyDescent="0.25">
      <c r="A113" s="84"/>
      <c r="B113" s="84"/>
      <c r="C113" s="84"/>
      <c r="D113" s="111"/>
      <c r="E113" s="84"/>
      <c r="F113" s="111"/>
      <c r="G113" s="84"/>
      <c r="H113" s="84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13.5" customHeight="1" x14ac:dyDescent="0.25">
      <c r="A114" s="84"/>
      <c r="B114" s="84"/>
      <c r="C114" s="84"/>
      <c r="D114" s="111"/>
      <c r="E114" s="84"/>
      <c r="F114" s="111"/>
      <c r="G114" s="84"/>
      <c r="H114" s="84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13.5" customHeight="1" x14ac:dyDescent="0.25">
      <c r="A115" s="84"/>
      <c r="B115" s="84"/>
      <c r="C115" s="84"/>
      <c r="D115" s="111"/>
      <c r="E115" s="84"/>
      <c r="F115" s="111"/>
      <c r="G115" s="84"/>
      <c r="H115" s="84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13.5" customHeight="1" x14ac:dyDescent="0.25">
      <c r="A116" s="84"/>
      <c r="B116" s="84"/>
      <c r="C116" s="84"/>
      <c r="D116" s="111"/>
      <c r="E116" s="84"/>
      <c r="F116" s="111"/>
      <c r="G116" s="84"/>
      <c r="H116" s="84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13.5" customHeight="1" x14ac:dyDescent="0.25">
      <c r="A117" s="84"/>
      <c r="B117" s="84"/>
      <c r="C117" s="84"/>
      <c r="D117" s="111"/>
      <c r="E117" s="84"/>
      <c r="F117" s="111"/>
      <c r="G117" s="84"/>
      <c r="H117" s="84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13.5" customHeight="1" x14ac:dyDescent="0.25">
      <c r="A118" s="84"/>
      <c r="B118" s="84"/>
      <c r="C118" s="84"/>
      <c r="D118" s="111"/>
      <c r="E118" s="84"/>
      <c r="F118" s="111"/>
      <c r="G118" s="84"/>
      <c r="H118" s="84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13.5" customHeight="1" x14ac:dyDescent="0.25">
      <c r="A119" s="84"/>
      <c r="B119" s="84"/>
      <c r="C119" s="84"/>
      <c r="D119" s="111"/>
      <c r="E119" s="84"/>
      <c r="F119" s="111"/>
      <c r="G119" s="84"/>
      <c r="H119" s="84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13.5" customHeight="1" x14ac:dyDescent="0.25">
      <c r="A120" s="84"/>
      <c r="B120" s="84"/>
      <c r="C120" s="84"/>
      <c r="D120" s="111"/>
      <c r="E120" s="84"/>
      <c r="F120" s="111"/>
      <c r="G120" s="84"/>
      <c r="H120" s="84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13.5" customHeight="1" x14ac:dyDescent="0.25">
      <c r="A121" s="84"/>
      <c r="B121" s="84"/>
      <c r="C121" s="84"/>
      <c r="D121" s="111"/>
      <c r="E121" s="84"/>
      <c r="F121" s="111"/>
      <c r="G121" s="84"/>
      <c r="H121" s="84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13.5" customHeight="1" x14ac:dyDescent="0.25">
      <c r="A122" s="84"/>
      <c r="B122" s="84"/>
      <c r="C122" s="84"/>
      <c r="D122" s="111"/>
      <c r="E122" s="84"/>
      <c r="F122" s="111"/>
      <c r="G122" s="84"/>
      <c r="H122" s="84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13.5" customHeight="1" x14ac:dyDescent="0.25">
      <c r="A123" s="84"/>
      <c r="B123" s="84"/>
      <c r="C123" s="84"/>
      <c r="D123" s="111"/>
      <c r="E123" s="84"/>
      <c r="F123" s="111"/>
      <c r="G123" s="84"/>
      <c r="H123" s="84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13.5" customHeight="1" x14ac:dyDescent="0.25">
      <c r="A124" s="84"/>
      <c r="B124" s="84"/>
      <c r="C124" s="84"/>
      <c r="D124" s="111"/>
      <c r="E124" s="84"/>
      <c r="F124" s="111"/>
      <c r="G124" s="84"/>
      <c r="H124" s="84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13.5" customHeight="1" x14ac:dyDescent="0.25">
      <c r="A125" s="84"/>
      <c r="B125" s="84"/>
      <c r="C125" s="84"/>
      <c r="D125" s="111"/>
      <c r="E125" s="84"/>
      <c r="F125" s="111"/>
      <c r="G125" s="84"/>
      <c r="H125" s="84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13.5" customHeight="1" x14ac:dyDescent="0.25">
      <c r="A126" s="84"/>
      <c r="B126" s="84"/>
      <c r="C126" s="84"/>
      <c r="D126" s="111"/>
      <c r="E126" s="84"/>
      <c r="F126" s="111"/>
      <c r="G126" s="84"/>
      <c r="H126" s="84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13.5" customHeight="1" x14ac:dyDescent="0.25">
      <c r="A127" s="84"/>
      <c r="B127" s="84"/>
      <c r="C127" s="84"/>
      <c r="D127" s="111"/>
      <c r="E127" s="84"/>
      <c r="F127" s="111"/>
      <c r="G127" s="84"/>
      <c r="H127" s="84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13.5" customHeight="1" x14ac:dyDescent="0.25">
      <c r="A128" s="84"/>
      <c r="B128" s="84"/>
      <c r="C128" s="84"/>
      <c r="D128" s="111"/>
      <c r="E128" s="84"/>
      <c r="F128" s="111"/>
      <c r="G128" s="84"/>
      <c r="H128" s="84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13.5" customHeight="1" x14ac:dyDescent="0.25">
      <c r="A129" s="84"/>
      <c r="B129" s="84"/>
      <c r="C129" s="84"/>
      <c r="D129" s="111"/>
      <c r="E129" s="84"/>
      <c r="F129" s="111"/>
      <c r="G129" s="84"/>
      <c r="H129" s="84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13.5" customHeight="1" x14ac:dyDescent="0.25">
      <c r="A130" s="84"/>
      <c r="B130" s="84"/>
      <c r="C130" s="84"/>
      <c r="D130" s="111"/>
      <c r="E130" s="84"/>
      <c r="F130" s="111"/>
      <c r="G130" s="84"/>
      <c r="H130" s="84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13.5" customHeight="1" x14ac:dyDescent="0.25">
      <c r="A131" s="84"/>
      <c r="B131" s="84"/>
      <c r="C131" s="84"/>
      <c r="D131" s="111"/>
      <c r="E131" s="84"/>
      <c r="F131" s="111"/>
      <c r="G131" s="84"/>
      <c r="H131" s="84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13.5" customHeight="1" x14ac:dyDescent="0.25">
      <c r="A132" s="84"/>
      <c r="B132" s="84"/>
      <c r="C132" s="84"/>
      <c r="D132" s="111"/>
      <c r="E132" s="84"/>
      <c r="F132" s="111"/>
      <c r="G132" s="84"/>
      <c r="H132" s="84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13.5" customHeight="1" x14ac:dyDescent="0.25">
      <c r="A133" s="84"/>
      <c r="B133" s="84"/>
      <c r="C133" s="84"/>
      <c r="D133" s="111"/>
      <c r="E133" s="84"/>
      <c r="F133" s="111"/>
      <c r="G133" s="84"/>
      <c r="H133" s="84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13.5" customHeight="1" x14ac:dyDescent="0.25">
      <c r="A134" s="84"/>
      <c r="B134" s="84"/>
      <c r="C134" s="84"/>
      <c r="D134" s="111"/>
      <c r="E134" s="84"/>
      <c r="F134" s="111"/>
      <c r="G134" s="84"/>
      <c r="H134" s="84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13.5" customHeight="1" x14ac:dyDescent="0.25">
      <c r="A135" s="84"/>
      <c r="B135" s="84"/>
      <c r="C135" s="84"/>
      <c r="D135" s="111"/>
      <c r="E135" s="84"/>
      <c r="F135" s="111"/>
      <c r="G135" s="84"/>
      <c r="H135" s="84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13.5" customHeight="1" x14ac:dyDescent="0.25">
      <c r="A136" s="84"/>
      <c r="B136" s="84"/>
      <c r="C136" s="84"/>
      <c r="D136" s="111"/>
      <c r="E136" s="84"/>
      <c r="F136" s="111"/>
      <c r="G136" s="84"/>
      <c r="H136" s="84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13.5" customHeight="1" x14ac:dyDescent="0.25">
      <c r="A137" s="84"/>
      <c r="B137" s="84"/>
      <c r="C137" s="84"/>
      <c r="D137" s="111"/>
      <c r="E137" s="84"/>
      <c r="F137" s="111"/>
      <c r="G137" s="84"/>
      <c r="H137" s="84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13.5" customHeight="1" x14ac:dyDescent="0.25">
      <c r="A138" s="84"/>
      <c r="B138" s="84"/>
      <c r="C138" s="84"/>
      <c r="D138" s="111"/>
      <c r="E138" s="84"/>
      <c r="F138" s="111"/>
      <c r="G138" s="84"/>
      <c r="H138" s="84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13.5" customHeight="1" x14ac:dyDescent="0.25">
      <c r="A139" s="84"/>
      <c r="B139" s="84"/>
      <c r="C139" s="84"/>
      <c r="D139" s="111"/>
      <c r="E139" s="84"/>
      <c r="F139" s="111"/>
      <c r="G139" s="84"/>
      <c r="H139" s="84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13.5" customHeight="1" x14ac:dyDescent="0.25">
      <c r="A140" s="84"/>
      <c r="B140" s="84"/>
      <c r="C140" s="84"/>
      <c r="D140" s="111"/>
      <c r="E140" s="84"/>
      <c r="F140" s="111"/>
      <c r="G140" s="84"/>
      <c r="H140" s="84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13.5" customHeight="1" x14ac:dyDescent="0.25">
      <c r="A141" s="84"/>
      <c r="B141" s="84"/>
      <c r="C141" s="84"/>
      <c r="D141" s="111"/>
      <c r="E141" s="84"/>
      <c r="F141" s="111"/>
      <c r="G141" s="84"/>
      <c r="H141" s="84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13.5" customHeight="1" x14ac:dyDescent="0.25">
      <c r="A142" s="84"/>
      <c r="B142" s="84"/>
      <c r="C142" s="84"/>
      <c r="D142" s="111"/>
      <c r="E142" s="84"/>
      <c r="F142" s="111"/>
      <c r="G142" s="84"/>
      <c r="H142" s="84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13.5" customHeight="1" x14ac:dyDescent="0.25">
      <c r="A143" s="84"/>
      <c r="B143" s="84"/>
      <c r="C143" s="84"/>
      <c r="D143" s="111"/>
      <c r="E143" s="84"/>
      <c r="F143" s="111"/>
      <c r="G143" s="84"/>
      <c r="H143" s="84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13.5" customHeight="1" x14ac:dyDescent="0.25">
      <c r="A144" s="84"/>
      <c r="B144" s="84"/>
      <c r="C144" s="84"/>
      <c r="D144" s="111"/>
      <c r="E144" s="84"/>
      <c r="F144" s="111"/>
      <c r="G144" s="84"/>
      <c r="H144" s="84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13.5" customHeight="1" x14ac:dyDescent="0.25">
      <c r="A145" s="84"/>
      <c r="B145" s="84"/>
      <c r="C145" s="84"/>
      <c r="D145" s="111"/>
      <c r="E145" s="84"/>
      <c r="F145" s="111"/>
      <c r="G145" s="84"/>
      <c r="H145" s="84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13.5" customHeight="1" x14ac:dyDescent="0.25">
      <c r="A146" s="84"/>
      <c r="B146" s="84"/>
      <c r="C146" s="84"/>
      <c r="D146" s="111"/>
      <c r="E146" s="84"/>
      <c r="F146" s="111"/>
      <c r="G146" s="84"/>
      <c r="H146" s="84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13.5" customHeight="1" x14ac:dyDescent="0.25">
      <c r="A147" s="84"/>
      <c r="B147" s="84"/>
      <c r="C147" s="84"/>
      <c r="D147" s="111"/>
      <c r="E147" s="84"/>
      <c r="F147" s="111"/>
      <c r="G147" s="84"/>
      <c r="H147" s="84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13.5" customHeight="1" x14ac:dyDescent="0.25">
      <c r="A148" s="84"/>
      <c r="B148" s="84"/>
      <c r="C148" s="84"/>
      <c r="D148" s="111"/>
      <c r="E148" s="84"/>
      <c r="F148" s="111"/>
      <c r="G148" s="84"/>
      <c r="H148" s="84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13.5" customHeight="1" x14ac:dyDescent="0.25">
      <c r="A149" s="84"/>
      <c r="B149" s="84"/>
      <c r="C149" s="84"/>
      <c r="D149" s="111"/>
      <c r="E149" s="84"/>
      <c r="F149" s="111"/>
      <c r="G149" s="84"/>
      <c r="H149" s="84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13.5" customHeight="1" x14ac:dyDescent="0.25">
      <c r="A150" s="84"/>
      <c r="B150" s="84"/>
      <c r="C150" s="84"/>
      <c r="D150" s="111"/>
      <c r="E150" s="84"/>
      <c r="F150" s="111"/>
      <c r="G150" s="84"/>
      <c r="H150" s="84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13.5" customHeight="1" x14ac:dyDescent="0.25">
      <c r="A151" s="84"/>
      <c r="B151" s="84"/>
      <c r="C151" s="84"/>
      <c r="D151" s="111"/>
      <c r="E151" s="84"/>
      <c r="F151" s="111"/>
      <c r="G151" s="84"/>
      <c r="H151" s="84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13.5" customHeight="1" x14ac:dyDescent="0.25">
      <c r="A152" s="84"/>
      <c r="B152" s="84"/>
      <c r="C152" s="84"/>
      <c r="D152" s="111"/>
      <c r="E152" s="84"/>
      <c r="F152" s="111"/>
      <c r="G152" s="84"/>
      <c r="H152" s="84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13.5" customHeight="1" x14ac:dyDescent="0.25">
      <c r="A153" s="84"/>
      <c r="B153" s="84"/>
      <c r="C153" s="84"/>
      <c r="D153" s="111"/>
      <c r="E153" s="84"/>
      <c r="F153" s="111"/>
      <c r="G153" s="84"/>
      <c r="H153" s="84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13.5" customHeight="1" x14ac:dyDescent="0.25">
      <c r="A154" s="84"/>
      <c r="B154" s="84"/>
      <c r="C154" s="84"/>
      <c r="D154" s="111"/>
      <c r="E154" s="84"/>
      <c r="F154" s="111"/>
      <c r="G154" s="84"/>
      <c r="H154" s="84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13.5" customHeight="1" x14ac:dyDescent="0.25">
      <c r="A155" s="84"/>
      <c r="B155" s="84"/>
      <c r="C155" s="84"/>
      <c r="D155" s="111"/>
      <c r="E155" s="84"/>
      <c r="F155" s="111"/>
      <c r="G155" s="84"/>
      <c r="H155" s="84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13.5" customHeight="1" x14ac:dyDescent="0.25">
      <c r="A156" s="84"/>
      <c r="B156" s="84"/>
      <c r="C156" s="84"/>
      <c r="D156" s="111"/>
      <c r="E156" s="84"/>
      <c r="F156" s="111"/>
      <c r="G156" s="84"/>
      <c r="H156" s="84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13.5" customHeight="1" x14ac:dyDescent="0.25">
      <c r="A157" s="84"/>
      <c r="B157" s="84"/>
      <c r="C157" s="84"/>
      <c r="D157" s="111"/>
      <c r="E157" s="84"/>
      <c r="F157" s="111"/>
      <c r="G157" s="84"/>
      <c r="H157" s="84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13.5" customHeight="1" x14ac:dyDescent="0.25">
      <c r="A158" s="84"/>
      <c r="B158" s="84"/>
      <c r="C158" s="84"/>
      <c r="D158" s="111"/>
      <c r="E158" s="84"/>
      <c r="F158" s="111"/>
      <c r="G158" s="84"/>
      <c r="H158" s="84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13.5" customHeight="1" x14ac:dyDescent="0.25">
      <c r="A159" s="84"/>
      <c r="B159" s="84"/>
      <c r="C159" s="84"/>
      <c r="D159" s="111"/>
      <c r="E159" s="84"/>
      <c r="F159" s="111"/>
      <c r="G159" s="84"/>
      <c r="H159" s="84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13.5" customHeight="1" x14ac:dyDescent="0.25">
      <c r="A160" s="84"/>
      <c r="B160" s="84"/>
      <c r="C160" s="84"/>
      <c r="D160" s="111"/>
      <c r="E160" s="84"/>
      <c r="F160" s="111"/>
      <c r="G160" s="84"/>
      <c r="H160" s="84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13.5" customHeight="1" x14ac:dyDescent="0.25">
      <c r="A161" s="84"/>
      <c r="B161" s="84"/>
      <c r="C161" s="84"/>
      <c r="D161" s="111"/>
      <c r="E161" s="84"/>
      <c r="F161" s="111"/>
      <c r="G161" s="84"/>
      <c r="H161" s="84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13.5" customHeight="1" x14ac:dyDescent="0.25">
      <c r="A162" s="84"/>
      <c r="B162" s="84"/>
      <c r="C162" s="84"/>
      <c r="D162" s="111"/>
      <c r="E162" s="84"/>
      <c r="F162" s="111"/>
      <c r="G162" s="84"/>
      <c r="H162" s="84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13.5" customHeight="1" x14ac:dyDescent="0.25">
      <c r="A163" s="84"/>
      <c r="B163" s="84"/>
      <c r="C163" s="84"/>
      <c r="D163" s="111"/>
      <c r="E163" s="84"/>
      <c r="F163" s="111"/>
      <c r="G163" s="84"/>
      <c r="H163" s="84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13.5" customHeight="1" x14ac:dyDescent="0.25">
      <c r="A164" s="84"/>
      <c r="B164" s="84"/>
      <c r="C164" s="84"/>
      <c r="D164" s="111"/>
      <c r="E164" s="84"/>
      <c r="F164" s="111"/>
      <c r="G164" s="84"/>
      <c r="H164" s="84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13.5" customHeight="1" x14ac:dyDescent="0.25">
      <c r="A165" s="84"/>
      <c r="B165" s="84"/>
      <c r="C165" s="84"/>
      <c r="D165" s="111"/>
      <c r="E165" s="84"/>
      <c r="F165" s="111"/>
      <c r="G165" s="84"/>
      <c r="H165" s="84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13.5" customHeight="1" x14ac:dyDescent="0.25">
      <c r="A166" s="84"/>
      <c r="B166" s="84"/>
      <c r="C166" s="84"/>
      <c r="D166" s="111"/>
      <c r="E166" s="84"/>
      <c r="F166" s="111"/>
      <c r="G166" s="84"/>
      <c r="H166" s="84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13.5" customHeight="1" x14ac:dyDescent="0.25">
      <c r="A167" s="84"/>
      <c r="B167" s="84"/>
      <c r="C167" s="84"/>
      <c r="D167" s="111"/>
      <c r="E167" s="84"/>
      <c r="F167" s="111"/>
      <c r="G167" s="84"/>
      <c r="H167" s="84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13.5" customHeight="1" x14ac:dyDescent="0.25">
      <c r="A168" s="84"/>
      <c r="B168" s="84"/>
      <c r="C168" s="84"/>
      <c r="D168" s="111"/>
      <c r="E168" s="84"/>
      <c r="F168" s="111"/>
      <c r="G168" s="84"/>
      <c r="H168" s="84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13.5" customHeight="1" x14ac:dyDescent="0.25">
      <c r="A169" s="84"/>
      <c r="B169" s="84"/>
      <c r="C169" s="84"/>
      <c r="D169" s="111"/>
      <c r="E169" s="84"/>
      <c r="F169" s="111"/>
      <c r="G169" s="84"/>
      <c r="H169" s="84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13.5" customHeight="1" x14ac:dyDescent="0.25">
      <c r="A170" s="84"/>
      <c r="B170" s="84"/>
      <c r="C170" s="84"/>
      <c r="D170" s="111"/>
      <c r="E170" s="84"/>
      <c r="F170" s="111"/>
      <c r="G170" s="84"/>
      <c r="H170" s="84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13.5" customHeight="1" x14ac:dyDescent="0.25">
      <c r="A171" s="84"/>
      <c r="B171" s="84"/>
      <c r="C171" s="84"/>
      <c r="D171" s="111"/>
      <c r="E171" s="84"/>
      <c r="F171" s="111"/>
      <c r="G171" s="84"/>
      <c r="H171" s="84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13.5" customHeight="1" x14ac:dyDescent="0.25">
      <c r="A172" s="84"/>
      <c r="B172" s="84"/>
      <c r="C172" s="84"/>
      <c r="D172" s="111"/>
      <c r="E172" s="84"/>
      <c r="F172" s="111"/>
      <c r="G172" s="84"/>
      <c r="H172" s="84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13.5" customHeight="1" x14ac:dyDescent="0.25">
      <c r="A173" s="84"/>
      <c r="B173" s="84"/>
      <c r="C173" s="84"/>
      <c r="D173" s="111"/>
      <c r="E173" s="84"/>
      <c r="F173" s="111"/>
      <c r="G173" s="84"/>
      <c r="H173" s="84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13.5" customHeight="1" x14ac:dyDescent="0.25">
      <c r="A174" s="84"/>
      <c r="B174" s="84"/>
      <c r="C174" s="84"/>
      <c r="D174" s="111"/>
      <c r="E174" s="84"/>
      <c r="F174" s="111"/>
      <c r="G174" s="84"/>
      <c r="H174" s="84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13.5" customHeight="1" x14ac:dyDescent="0.25">
      <c r="A175" s="84"/>
      <c r="B175" s="84"/>
      <c r="C175" s="84"/>
      <c r="D175" s="111"/>
      <c r="E175" s="84"/>
      <c r="F175" s="111"/>
      <c r="G175" s="84"/>
      <c r="H175" s="84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13.5" customHeight="1" x14ac:dyDescent="0.25">
      <c r="A176" s="84"/>
      <c r="B176" s="84"/>
      <c r="C176" s="84"/>
      <c r="D176" s="111"/>
      <c r="E176" s="84"/>
      <c r="F176" s="111"/>
      <c r="G176" s="84"/>
      <c r="H176" s="84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13.5" customHeight="1" x14ac:dyDescent="0.25">
      <c r="A177" s="84"/>
      <c r="B177" s="84"/>
      <c r="C177" s="84"/>
      <c r="D177" s="111"/>
      <c r="E177" s="84"/>
      <c r="F177" s="111"/>
      <c r="G177" s="84"/>
      <c r="H177" s="84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13.5" customHeight="1" x14ac:dyDescent="0.25">
      <c r="A178" s="84"/>
      <c r="B178" s="84"/>
      <c r="C178" s="84"/>
      <c r="D178" s="111"/>
      <c r="E178" s="84"/>
      <c r="F178" s="111"/>
      <c r="G178" s="84"/>
      <c r="H178" s="84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13.5" customHeight="1" x14ac:dyDescent="0.25">
      <c r="A179" s="84"/>
      <c r="B179" s="84"/>
      <c r="C179" s="84"/>
      <c r="D179" s="111"/>
      <c r="E179" s="84"/>
      <c r="F179" s="111"/>
      <c r="G179" s="84"/>
      <c r="H179" s="84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13.5" customHeight="1" x14ac:dyDescent="0.25">
      <c r="A180" s="84"/>
      <c r="B180" s="84"/>
      <c r="C180" s="84"/>
      <c r="D180" s="111"/>
      <c r="E180" s="84"/>
      <c r="F180" s="111"/>
      <c r="G180" s="84"/>
      <c r="H180" s="84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13.5" customHeight="1" x14ac:dyDescent="0.25">
      <c r="A181" s="84"/>
      <c r="B181" s="84"/>
      <c r="C181" s="84"/>
      <c r="D181" s="111"/>
      <c r="E181" s="84"/>
      <c r="F181" s="111"/>
      <c r="G181" s="84"/>
      <c r="H181" s="84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13.5" customHeight="1" x14ac:dyDescent="0.25">
      <c r="A182" s="84"/>
      <c r="B182" s="84"/>
      <c r="C182" s="84"/>
      <c r="D182" s="111"/>
      <c r="E182" s="84"/>
      <c r="F182" s="111"/>
      <c r="G182" s="84"/>
      <c r="H182" s="84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13.5" customHeight="1" x14ac:dyDescent="0.25">
      <c r="A183" s="84"/>
      <c r="B183" s="84"/>
      <c r="C183" s="84"/>
      <c r="D183" s="111"/>
      <c r="E183" s="84"/>
      <c r="F183" s="111"/>
      <c r="G183" s="84"/>
      <c r="H183" s="84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13.5" customHeight="1" x14ac:dyDescent="0.25">
      <c r="A184" s="84"/>
      <c r="B184" s="84"/>
      <c r="C184" s="84"/>
      <c r="D184" s="111"/>
      <c r="E184" s="84"/>
      <c r="F184" s="111"/>
      <c r="G184" s="84"/>
      <c r="H184" s="84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13.5" customHeight="1" x14ac:dyDescent="0.25">
      <c r="A185" s="84"/>
      <c r="B185" s="84"/>
      <c r="C185" s="84"/>
      <c r="D185" s="111"/>
      <c r="E185" s="84"/>
      <c r="F185" s="111"/>
      <c r="G185" s="84"/>
      <c r="H185" s="84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13.5" customHeight="1" x14ac:dyDescent="0.25">
      <c r="A186" s="84"/>
      <c r="B186" s="84"/>
      <c r="C186" s="84"/>
      <c r="D186" s="111"/>
      <c r="E186" s="84"/>
      <c r="F186" s="111"/>
      <c r="G186" s="84"/>
      <c r="H186" s="84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13.5" customHeight="1" x14ac:dyDescent="0.25">
      <c r="A187" s="84"/>
      <c r="B187" s="84"/>
      <c r="C187" s="84"/>
      <c r="D187" s="111"/>
      <c r="E187" s="84"/>
      <c r="F187" s="111"/>
      <c r="G187" s="84"/>
      <c r="H187" s="84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13.5" customHeight="1" x14ac:dyDescent="0.25">
      <c r="A188" s="84"/>
      <c r="B188" s="84"/>
      <c r="C188" s="84"/>
      <c r="D188" s="111"/>
      <c r="E188" s="84"/>
      <c r="F188" s="111"/>
      <c r="G188" s="84"/>
      <c r="H188" s="84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13.5" customHeight="1" x14ac:dyDescent="0.25">
      <c r="A189" s="84"/>
      <c r="B189" s="84"/>
      <c r="C189" s="84"/>
      <c r="D189" s="111"/>
      <c r="E189" s="84"/>
      <c r="F189" s="111"/>
      <c r="G189" s="84"/>
      <c r="H189" s="84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13.5" customHeight="1" x14ac:dyDescent="0.25">
      <c r="A190" s="84"/>
      <c r="B190" s="84"/>
      <c r="C190" s="84"/>
      <c r="D190" s="111"/>
      <c r="E190" s="84"/>
      <c r="F190" s="111"/>
      <c r="G190" s="84"/>
      <c r="H190" s="84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13.5" customHeight="1" x14ac:dyDescent="0.25">
      <c r="A191" s="84"/>
      <c r="B191" s="84"/>
      <c r="C191" s="84"/>
      <c r="D191" s="111"/>
      <c r="E191" s="84"/>
      <c r="F191" s="111"/>
      <c r="G191" s="84"/>
      <c r="H191" s="84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13.5" customHeight="1" x14ac:dyDescent="0.25">
      <c r="A192" s="84"/>
      <c r="B192" s="84"/>
      <c r="C192" s="84"/>
      <c r="D192" s="111"/>
      <c r="E192" s="84"/>
      <c r="F192" s="111"/>
      <c r="G192" s="84"/>
      <c r="H192" s="84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13.5" customHeight="1" x14ac:dyDescent="0.25">
      <c r="A193" s="84"/>
      <c r="B193" s="84"/>
      <c r="C193" s="84"/>
      <c r="D193" s="111"/>
      <c r="E193" s="84"/>
      <c r="F193" s="111"/>
      <c r="G193" s="84"/>
      <c r="H193" s="84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13.5" customHeight="1" x14ac:dyDescent="0.25">
      <c r="A194" s="84"/>
      <c r="B194" s="84"/>
      <c r="C194" s="84"/>
      <c r="D194" s="111"/>
      <c r="E194" s="84"/>
      <c r="F194" s="111"/>
      <c r="G194" s="84"/>
      <c r="H194" s="84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13.5" customHeight="1" x14ac:dyDescent="0.25">
      <c r="A195" s="84"/>
      <c r="B195" s="84"/>
      <c r="C195" s="84"/>
      <c r="D195" s="111"/>
      <c r="E195" s="84"/>
      <c r="F195" s="111"/>
      <c r="G195" s="84"/>
      <c r="H195" s="84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13.5" customHeight="1" x14ac:dyDescent="0.25">
      <c r="A196" s="84"/>
      <c r="B196" s="84"/>
      <c r="C196" s="84"/>
      <c r="D196" s="111"/>
      <c r="E196" s="84"/>
      <c r="F196" s="111"/>
      <c r="G196" s="84"/>
      <c r="H196" s="84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13.5" customHeight="1" x14ac:dyDescent="0.25">
      <c r="A197" s="84"/>
      <c r="B197" s="84"/>
      <c r="C197" s="84"/>
      <c r="D197" s="111"/>
      <c r="E197" s="84"/>
      <c r="F197" s="111"/>
      <c r="G197" s="84"/>
      <c r="H197" s="84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13.5" customHeight="1" x14ac:dyDescent="0.25">
      <c r="A198" s="84"/>
      <c r="B198" s="84"/>
      <c r="C198" s="84"/>
      <c r="D198" s="111"/>
      <c r="E198" s="84"/>
      <c r="F198" s="111"/>
      <c r="G198" s="84"/>
      <c r="H198" s="84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13.5" customHeight="1" x14ac:dyDescent="0.25">
      <c r="A199" s="84"/>
      <c r="B199" s="84"/>
      <c r="C199" s="84"/>
      <c r="D199" s="111"/>
      <c r="E199" s="84"/>
      <c r="F199" s="111"/>
      <c r="G199" s="84"/>
      <c r="H199" s="84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13.5" customHeight="1" x14ac:dyDescent="0.25">
      <c r="A200" s="84"/>
      <c r="B200" s="84"/>
      <c r="C200" s="84"/>
      <c r="D200" s="111"/>
      <c r="E200" s="84"/>
      <c r="F200" s="111"/>
      <c r="G200" s="84"/>
      <c r="H200" s="84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13.5" customHeight="1" x14ac:dyDescent="0.25">
      <c r="A201" s="84"/>
      <c r="B201" s="84"/>
      <c r="C201" s="84"/>
      <c r="D201" s="111"/>
      <c r="E201" s="84"/>
      <c r="F201" s="111"/>
      <c r="G201" s="84"/>
      <c r="H201" s="84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13.5" customHeight="1" x14ac:dyDescent="0.25">
      <c r="A202" s="84"/>
      <c r="B202" s="84"/>
      <c r="C202" s="84"/>
      <c r="D202" s="111"/>
      <c r="E202" s="84"/>
      <c r="F202" s="111"/>
      <c r="G202" s="84"/>
      <c r="H202" s="84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13.5" customHeight="1" x14ac:dyDescent="0.25">
      <c r="A203" s="84"/>
      <c r="B203" s="84"/>
      <c r="C203" s="84"/>
      <c r="D203" s="111"/>
      <c r="E203" s="84"/>
      <c r="F203" s="111"/>
      <c r="G203" s="84"/>
      <c r="H203" s="84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13.5" customHeight="1" x14ac:dyDescent="0.25">
      <c r="A204" s="84"/>
      <c r="B204" s="84"/>
      <c r="C204" s="84"/>
      <c r="D204" s="111"/>
      <c r="E204" s="84"/>
      <c r="F204" s="111"/>
      <c r="G204" s="84"/>
      <c r="H204" s="84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13.5" customHeight="1" x14ac:dyDescent="0.25">
      <c r="A205" s="84"/>
      <c r="B205" s="84"/>
      <c r="C205" s="84"/>
      <c r="D205" s="111"/>
      <c r="E205" s="84"/>
      <c r="F205" s="111"/>
      <c r="G205" s="84"/>
      <c r="H205" s="84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13.5" customHeight="1" x14ac:dyDescent="0.25">
      <c r="A206" s="84"/>
      <c r="B206" s="84"/>
      <c r="C206" s="84"/>
      <c r="D206" s="111"/>
      <c r="E206" s="84"/>
      <c r="F206" s="111"/>
      <c r="G206" s="84"/>
      <c r="H206" s="84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13.5" customHeight="1" x14ac:dyDescent="0.25">
      <c r="A207" s="84"/>
      <c r="B207" s="84"/>
      <c r="C207" s="84"/>
      <c r="D207" s="111"/>
      <c r="E207" s="84"/>
      <c r="F207" s="111"/>
      <c r="G207" s="84"/>
      <c r="H207" s="84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13.5" customHeight="1" x14ac:dyDescent="0.25">
      <c r="A208" s="84"/>
      <c r="B208" s="84"/>
      <c r="C208" s="84"/>
      <c r="D208" s="111"/>
      <c r="E208" s="84"/>
      <c r="F208" s="111"/>
      <c r="G208" s="84"/>
      <c r="H208" s="84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13.5" customHeight="1" x14ac:dyDescent="0.25">
      <c r="A209" s="84"/>
      <c r="B209" s="84"/>
      <c r="C209" s="84"/>
      <c r="D209" s="111"/>
      <c r="E209" s="84"/>
      <c r="F209" s="111"/>
      <c r="G209" s="84"/>
      <c r="H209" s="84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13.5" customHeight="1" x14ac:dyDescent="0.25">
      <c r="A210" s="84"/>
      <c r="B210" s="84"/>
      <c r="C210" s="84"/>
      <c r="D210" s="111"/>
      <c r="E210" s="84"/>
      <c r="F210" s="111"/>
      <c r="G210" s="84"/>
      <c r="H210" s="84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13.5" customHeight="1" x14ac:dyDescent="0.25">
      <c r="A211" s="84"/>
      <c r="B211" s="84"/>
      <c r="C211" s="84"/>
      <c r="D211" s="111"/>
      <c r="E211" s="84"/>
      <c r="F211" s="111"/>
      <c r="G211" s="84"/>
      <c r="H211" s="84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13.5" customHeight="1" x14ac:dyDescent="0.25">
      <c r="A212" s="84"/>
      <c r="B212" s="84"/>
      <c r="C212" s="84"/>
      <c r="D212" s="111"/>
      <c r="E212" s="84"/>
      <c r="F212" s="111"/>
      <c r="G212" s="84"/>
      <c r="H212" s="84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13.5" customHeight="1" x14ac:dyDescent="0.25">
      <c r="A213" s="84"/>
      <c r="B213" s="84"/>
      <c r="C213" s="84"/>
      <c r="D213" s="111"/>
      <c r="E213" s="84"/>
      <c r="F213" s="111"/>
      <c r="G213" s="84"/>
      <c r="H213" s="84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13.5" customHeight="1" x14ac:dyDescent="0.25">
      <c r="A214" s="84"/>
      <c r="B214" s="84"/>
      <c r="C214" s="84"/>
      <c r="D214" s="111"/>
      <c r="E214" s="84"/>
      <c r="F214" s="111"/>
      <c r="G214" s="84"/>
      <c r="H214" s="84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13.5" customHeight="1" x14ac:dyDescent="0.25">
      <c r="A215" s="84"/>
      <c r="B215" s="84"/>
      <c r="C215" s="84"/>
      <c r="D215" s="111"/>
      <c r="E215" s="84"/>
      <c r="F215" s="111"/>
      <c r="G215" s="84"/>
      <c r="H215" s="84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13.5" customHeight="1" x14ac:dyDescent="0.25">
      <c r="A216" s="84"/>
      <c r="B216" s="84"/>
      <c r="C216" s="84"/>
      <c r="D216" s="111"/>
      <c r="E216" s="84"/>
      <c r="F216" s="111"/>
      <c r="G216" s="84"/>
      <c r="H216" s="84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13.5" customHeight="1" x14ac:dyDescent="0.25">
      <c r="A217" s="84"/>
      <c r="B217" s="84"/>
      <c r="C217" s="84"/>
      <c r="D217" s="111"/>
      <c r="E217" s="84"/>
      <c r="F217" s="111"/>
      <c r="G217" s="84"/>
      <c r="H217" s="84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13.5" customHeight="1" x14ac:dyDescent="0.25">
      <c r="A218" s="84"/>
      <c r="B218" s="84"/>
      <c r="C218" s="84"/>
      <c r="D218" s="111"/>
      <c r="E218" s="84"/>
      <c r="F218" s="111"/>
      <c r="G218" s="84"/>
      <c r="H218" s="84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13.5" customHeight="1" x14ac:dyDescent="0.25">
      <c r="A219" s="84"/>
      <c r="B219" s="84"/>
      <c r="C219" s="84"/>
      <c r="D219" s="111"/>
      <c r="E219" s="84"/>
      <c r="F219" s="111"/>
      <c r="G219" s="84"/>
      <c r="H219" s="84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13.5" customHeight="1" x14ac:dyDescent="0.25">
      <c r="A220" s="84"/>
      <c r="B220" s="84"/>
      <c r="C220" s="84"/>
      <c r="D220" s="111"/>
      <c r="E220" s="84"/>
      <c r="F220" s="111"/>
      <c r="G220" s="84"/>
      <c r="H220" s="84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13.5" customHeight="1" x14ac:dyDescent="0.25">
      <c r="A221" s="84"/>
      <c r="B221" s="84"/>
      <c r="C221" s="84"/>
      <c r="D221" s="111"/>
      <c r="E221" s="84"/>
      <c r="F221" s="111"/>
      <c r="G221" s="84"/>
      <c r="H221" s="84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1:26" ht="13.5" customHeight="1" x14ac:dyDescent="0.25">
      <c r="A222" s="84"/>
      <c r="B222" s="84"/>
      <c r="C222" s="84"/>
      <c r="D222" s="111"/>
      <c r="E222" s="84"/>
      <c r="F222" s="111"/>
      <c r="G222" s="84"/>
      <c r="H222" s="84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8">
    <mergeCell ref="B9:D9"/>
    <mergeCell ref="E9:J9"/>
    <mergeCell ref="B22:C22"/>
    <mergeCell ref="H2:J2"/>
    <mergeCell ref="B4:J4"/>
    <mergeCell ref="B5:J5"/>
    <mergeCell ref="B6:J6"/>
    <mergeCell ref="B7:J7"/>
  </mergeCells>
  <pageMargins left="0" right="0" top="0" bottom="0.4646190749335142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2021-01-21T06:36:58Z</dcterms:created>
  <dcterms:modified xsi:type="dcterms:W3CDTF">2021-01-30T20:51:05Z</dcterms:modified>
</cp:coreProperties>
</file>