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372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I50" i="2" l="1"/>
  <c r="F50" i="2"/>
  <c r="D50" i="2"/>
  <c r="I15" i="2"/>
  <c r="F15" i="2"/>
  <c r="D15" i="2"/>
  <c r="P66" i="1" l="1"/>
  <c r="R66" i="1" s="1"/>
  <c r="P65" i="1"/>
  <c r="R65" i="1" s="1"/>
  <c r="M66" i="1"/>
  <c r="Q66" i="1" s="1"/>
  <c r="M65" i="1"/>
  <c r="Q65" i="1" s="1"/>
  <c r="P71" i="1"/>
  <c r="R71" i="1"/>
  <c r="M71" i="1"/>
  <c r="Q71" i="1" s="1"/>
  <c r="S65" i="1" l="1"/>
  <c r="S66" i="1"/>
  <c r="S71" i="1"/>
  <c r="P34" i="1"/>
  <c r="R34" i="1" s="1"/>
  <c r="P33" i="1"/>
  <c r="R33" i="1" s="1"/>
  <c r="P32" i="1"/>
  <c r="R32" i="1" s="1"/>
  <c r="P77" i="1"/>
  <c r="R77" i="1" s="1"/>
  <c r="P76" i="1"/>
  <c r="R76" i="1" s="1"/>
  <c r="P75" i="1"/>
  <c r="R75" i="1" s="1"/>
  <c r="P74" i="1"/>
  <c r="R74" i="1" s="1"/>
  <c r="P73" i="1"/>
  <c r="R73" i="1" s="1"/>
  <c r="P72" i="1"/>
  <c r="R72" i="1" s="1"/>
  <c r="P70" i="1"/>
  <c r="R70" i="1" s="1"/>
  <c r="P69" i="1"/>
  <c r="R69" i="1" s="1"/>
  <c r="P68" i="1"/>
  <c r="R68" i="1" s="1"/>
  <c r="P67" i="1"/>
  <c r="R67" i="1" s="1"/>
  <c r="M77" i="1"/>
  <c r="M76" i="1"/>
  <c r="M75" i="1"/>
  <c r="M74" i="1"/>
  <c r="M73" i="1"/>
  <c r="M72" i="1"/>
  <c r="Q72" i="1" s="1"/>
  <c r="M70" i="1"/>
  <c r="M69" i="1"/>
  <c r="Q69" i="1" s="1"/>
  <c r="M68" i="1"/>
  <c r="M67" i="1"/>
  <c r="G77" i="1"/>
  <c r="G76" i="1"/>
  <c r="G75" i="1"/>
  <c r="G74" i="1"/>
  <c r="Q74" i="1" l="1"/>
  <c r="Q76" i="1"/>
  <c r="S76" i="1" s="1"/>
  <c r="Q67" i="1"/>
  <c r="Q70" i="1"/>
  <c r="S70" i="1" s="1"/>
  <c r="Q75" i="1"/>
  <c r="S75" i="1" s="1"/>
  <c r="Q68" i="1"/>
  <c r="S68" i="1" s="1"/>
  <c r="Q73" i="1"/>
  <c r="S73" i="1" s="1"/>
  <c r="Q77" i="1"/>
  <c r="S77" i="1" s="1"/>
  <c r="S69" i="1"/>
  <c r="S72" i="1"/>
  <c r="S67" i="1"/>
  <c r="S74" i="1"/>
  <c r="M34" i="1"/>
  <c r="Q34" i="1" s="1"/>
  <c r="S34" i="1" s="1"/>
  <c r="M33" i="1"/>
  <c r="Q33" i="1" s="1"/>
  <c r="S33" i="1" s="1"/>
  <c r="M32" i="1"/>
  <c r="Q32" i="1" s="1"/>
  <c r="S32" i="1" s="1"/>
  <c r="J96" i="1"/>
  <c r="G96" i="1"/>
  <c r="P95" i="1"/>
  <c r="P96" i="1" s="1"/>
  <c r="M95" i="1"/>
  <c r="M96" i="1" s="1"/>
  <c r="J93" i="1"/>
  <c r="G93" i="1"/>
  <c r="P92" i="1"/>
  <c r="R92" i="1" s="1"/>
  <c r="M92" i="1"/>
  <c r="Q92" i="1" s="1"/>
  <c r="P91" i="1"/>
  <c r="R91" i="1" s="1"/>
  <c r="M91" i="1"/>
  <c r="P88" i="1"/>
  <c r="M88" i="1"/>
  <c r="J88" i="1"/>
  <c r="G88" i="1"/>
  <c r="P87" i="1"/>
  <c r="M87" i="1"/>
  <c r="J87" i="1"/>
  <c r="G87" i="1"/>
  <c r="P86" i="1"/>
  <c r="M86" i="1"/>
  <c r="M89" i="1" s="1"/>
  <c r="J86" i="1"/>
  <c r="J89" i="1" s="1"/>
  <c r="G86" i="1"/>
  <c r="P83" i="1"/>
  <c r="M83" i="1"/>
  <c r="J83" i="1"/>
  <c r="G83" i="1"/>
  <c r="Q83" i="1" s="1"/>
  <c r="P82" i="1"/>
  <c r="M82" i="1"/>
  <c r="J82" i="1"/>
  <c r="G82" i="1"/>
  <c r="P81" i="1"/>
  <c r="M81" i="1"/>
  <c r="J81" i="1"/>
  <c r="R81" i="1" s="1"/>
  <c r="G81" i="1"/>
  <c r="P78" i="1"/>
  <c r="M78" i="1"/>
  <c r="J78" i="1"/>
  <c r="G78" i="1"/>
  <c r="P64" i="1"/>
  <c r="M64" i="1"/>
  <c r="J64" i="1"/>
  <c r="G64" i="1"/>
  <c r="P63" i="1"/>
  <c r="M63" i="1"/>
  <c r="J63" i="1"/>
  <c r="J79" i="1" s="1"/>
  <c r="G63" i="1"/>
  <c r="P60" i="1"/>
  <c r="M60" i="1"/>
  <c r="J60" i="1"/>
  <c r="G60" i="1"/>
  <c r="P59" i="1"/>
  <c r="M59" i="1"/>
  <c r="J59" i="1"/>
  <c r="G59" i="1"/>
  <c r="P58" i="1"/>
  <c r="M58" i="1"/>
  <c r="J58" i="1"/>
  <c r="G58" i="1"/>
  <c r="P55" i="1"/>
  <c r="M55" i="1"/>
  <c r="J55" i="1"/>
  <c r="G55" i="1"/>
  <c r="P54" i="1"/>
  <c r="M54" i="1"/>
  <c r="J54" i="1"/>
  <c r="G54" i="1"/>
  <c r="P53" i="1"/>
  <c r="M53" i="1"/>
  <c r="J53" i="1"/>
  <c r="G53" i="1"/>
  <c r="P52" i="1"/>
  <c r="P56" i="1" s="1"/>
  <c r="M52" i="1"/>
  <c r="J52" i="1"/>
  <c r="G52" i="1"/>
  <c r="P49" i="1"/>
  <c r="M49" i="1"/>
  <c r="J49" i="1"/>
  <c r="G49" i="1"/>
  <c r="P48" i="1"/>
  <c r="M48" i="1"/>
  <c r="J48" i="1"/>
  <c r="G48" i="1"/>
  <c r="P47" i="1"/>
  <c r="M47" i="1"/>
  <c r="J47" i="1"/>
  <c r="J50" i="1" s="1"/>
  <c r="G47" i="1"/>
  <c r="P44" i="1"/>
  <c r="M44" i="1"/>
  <c r="J44" i="1"/>
  <c r="G44" i="1"/>
  <c r="P43" i="1"/>
  <c r="M43" i="1"/>
  <c r="J43" i="1"/>
  <c r="J45" i="1" s="1"/>
  <c r="G43" i="1"/>
  <c r="P40" i="1"/>
  <c r="R40" i="1" s="1"/>
  <c r="M40" i="1"/>
  <c r="Q40" i="1" s="1"/>
  <c r="P39" i="1"/>
  <c r="R39" i="1" s="1"/>
  <c r="M39" i="1"/>
  <c r="Q39" i="1" s="1"/>
  <c r="P38" i="1"/>
  <c r="R38" i="1" s="1"/>
  <c r="M38" i="1"/>
  <c r="Q38" i="1" s="1"/>
  <c r="P36" i="1"/>
  <c r="R36" i="1" s="1"/>
  <c r="M36" i="1"/>
  <c r="Q36" i="1" s="1"/>
  <c r="P35" i="1"/>
  <c r="R35" i="1" s="1"/>
  <c r="M35" i="1"/>
  <c r="Q35" i="1" s="1"/>
  <c r="P31" i="1"/>
  <c r="R31" i="1" s="1"/>
  <c r="M31" i="1"/>
  <c r="Q31" i="1" s="1"/>
  <c r="P29" i="1"/>
  <c r="M29" i="1"/>
  <c r="J29" i="1"/>
  <c r="G29" i="1"/>
  <c r="P28" i="1"/>
  <c r="M28" i="1"/>
  <c r="J28" i="1"/>
  <c r="G28" i="1"/>
  <c r="P27" i="1"/>
  <c r="M27" i="1"/>
  <c r="M26" i="1" s="1"/>
  <c r="J27" i="1"/>
  <c r="J26" i="1" s="1"/>
  <c r="J41" i="1" s="1"/>
  <c r="G27" i="1"/>
  <c r="G26" i="1" s="1"/>
  <c r="G41" i="1" s="1"/>
  <c r="P22" i="1"/>
  <c r="M22" i="1"/>
  <c r="J22" i="1"/>
  <c r="G22" i="1"/>
  <c r="R21" i="1"/>
  <c r="R22" i="1" s="1"/>
  <c r="Q21" i="1"/>
  <c r="S21" i="1" s="1"/>
  <c r="S22" i="1" s="1"/>
  <c r="J56" i="1" l="1"/>
  <c r="Q82" i="1"/>
  <c r="P45" i="1"/>
  <c r="P50" i="1"/>
  <c r="G56" i="1"/>
  <c r="M56" i="1"/>
  <c r="M61" i="1"/>
  <c r="M84" i="1"/>
  <c r="Q22" i="1"/>
  <c r="R78" i="1"/>
  <c r="M45" i="1"/>
  <c r="M79" i="1"/>
  <c r="R44" i="1"/>
  <c r="R64" i="1"/>
  <c r="Q47" i="1"/>
  <c r="Q48" i="1"/>
  <c r="Q49" i="1"/>
  <c r="Q81" i="1"/>
  <c r="S81" i="1" s="1"/>
  <c r="J84" i="1"/>
  <c r="R95" i="1"/>
  <c r="R96" i="1" s="1"/>
  <c r="P61" i="1"/>
  <c r="S36" i="1"/>
  <c r="S39" i="1"/>
  <c r="M37" i="1"/>
  <c r="P84" i="1"/>
  <c r="R93" i="1"/>
  <c r="S92" i="1"/>
  <c r="P26" i="1"/>
  <c r="R48" i="1"/>
  <c r="R49" i="1"/>
  <c r="Q53" i="1"/>
  <c r="Q54" i="1"/>
  <c r="Q55" i="1"/>
  <c r="Q58" i="1"/>
  <c r="Q59" i="1"/>
  <c r="Q60" i="1"/>
  <c r="G61" i="1"/>
  <c r="P79" i="1"/>
  <c r="R82" i="1"/>
  <c r="R83" i="1"/>
  <c r="S83" i="1" s="1"/>
  <c r="Q86" i="1"/>
  <c r="Q87" i="1"/>
  <c r="Q88" i="1"/>
  <c r="G89" i="1"/>
  <c r="S82" i="1"/>
  <c r="G84" i="1"/>
  <c r="P89" i="1"/>
  <c r="Q27" i="1"/>
  <c r="Q28" i="1"/>
  <c r="Q29" i="1"/>
  <c r="M30" i="1"/>
  <c r="S35" i="1"/>
  <c r="Q43" i="1"/>
  <c r="Q44" i="1"/>
  <c r="G45" i="1"/>
  <c r="M50" i="1"/>
  <c r="R53" i="1"/>
  <c r="R54" i="1"/>
  <c r="R55" i="1"/>
  <c r="R58" i="1"/>
  <c r="R59" i="1"/>
  <c r="R60" i="1"/>
  <c r="Q63" i="1"/>
  <c r="Q64" i="1"/>
  <c r="Q78" i="1"/>
  <c r="G79" i="1"/>
  <c r="R87" i="1"/>
  <c r="R88" i="1"/>
  <c r="S88" i="1" s="1"/>
  <c r="M93" i="1"/>
  <c r="R28" i="1"/>
  <c r="R29" i="1"/>
  <c r="Q30" i="1"/>
  <c r="S31" i="1"/>
  <c r="S40" i="1"/>
  <c r="Q37" i="1"/>
  <c r="S38" i="1"/>
  <c r="R37" i="1"/>
  <c r="R30" i="1"/>
  <c r="R27" i="1"/>
  <c r="Q52" i="1"/>
  <c r="R63" i="1"/>
  <c r="R86" i="1"/>
  <c r="P93" i="1"/>
  <c r="P30" i="1"/>
  <c r="P37" i="1"/>
  <c r="R47" i="1"/>
  <c r="G50" i="1"/>
  <c r="R52" i="1"/>
  <c r="J61" i="1"/>
  <c r="J97" i="1" s="1"/>
  <c r="J99" i="1" s="1"/>
  <c r="Q91" i="1"/>
  <c r="R43" i="1"/>
  <c r="Q95" i="1"/>
  <c r="R84" i="1" l="1"/>
  <c r="R89" i="1"/>
  <c r="R45" i="1"/>
  <c r="Q89" i="1"/>
  <c r="Q84" i="1"/>
  <c r="S64" i="1"/>
  <c r="S60" i="1"/>
  <c r="S44" i="1"/>
  <c r="S54" i="1"/>
  <c r="S49" i="1"/>
  <c r="S48" i="1"/>
  <c r="Q50" i="1"/>
  <c r="Q61" i="1"/>
  <c r="R79" i="1"/>
  <c r="S78" i="1"/>
  <c r="S59" i="1"/>
  <c r="S53" i="1"/>
  <c r="S55" i="1"/>
  <c r="Q45" i="1"/>
  <c r="S43" i="1"/>
  <c r="M41" i="1"/>
  <c r="M97" i="1" s="1"/>
  <c r="M99" i="1" s="1"/>
  <c r="P41" i="1"/>
  <c r="P97" i="1" s="1"/>
  <c r="P99" i="1" s="1"/>
  <c r="G97" i="1"/>
  <c r="G99" i="1" s="1"/>
  <c r="S63" i="1"/>
  <c r="S87" i="1"/>
  <c r="Q26" i="1"/>
  <c r="Q41" i="1" s="1"/>
  <c r="S28" i="1"/>
  <c r="R26" i="1"/>
  <c r="R41" i="1" s="1"/>
  <c r="S29" i="1"/>
  <c r="Q79" i="1"/>
  <c r="S37" i="1"/>
  <c r="S58" i="1"/>
  <c r="R50" i="1"/>
  <c r="R61" i="1"/>
  <c r="R56" i="1"/>
  <c r="S84" i="1"/>
  <c r="S30" i="1"/>
  <c r="S27" i="1"/>
  <c r="S52" i="1"/>
  <c r="Q56" i="1"/>
  <c r="Q96" i="1"/>
  <c r="S95" i="1"/>
  <c r="S96" i="1" s="1"/>
  <c r="S91" i="1"/>
  <c r="S93" i="1" s="1"/>
  <c r="Q93" i="1"/>
  <c r="S86" i="1"/>
  <c r="S47" i="1"/>
  <c r="S45" i="1" l="1"/>
  <c r="S61" i="1"/>
  <c r="S50" i="1"/>
  <c r="S79" i="1"/>
  <c r="S56" i="1"/>
  <c r="R97" i="1"/>
  <c r="R99" i="1" s="1"/>
  <c r="S89" i="1"/>
  <c r="S26" i="1"/>
  <c r="S41" i="1" s="1"/>
  <c r="Q97" i="1"/>
  <c r="Q99" i="1" s="1"/>
  <c r="S97" i="1" l="1"/>
  <c r="S99" i="1" s="1"/>
</calcChain>
</file>

<file path=xl/sharedStrings.xml><?xml version="1.0" encoding="utf-8"?>
<sst xmlns="http://schemas.openxmlformats.org/spreadsheetml/2006/main" count="486" uniqueCount="299">
  <si>
    <t>Додаток № _____</t>
  </si>
  <si>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</si>
  <si>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</si>
  <si>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</si>
  <si>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</si>
  <si>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</si>
  <si>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</si>
  <si>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</si>
  <si>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</si>
  <si>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</si>
  <si>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</si>
  <si>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</si>
  <si>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</si>
  <si>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</si>
  <si>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</si>
  <si>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</si>
  <si>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</si>
  <si>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</si>
  <si>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</si>
  <si>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</si>
  <si>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</si>
  <si>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</si>
  <si>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</si>
  <si>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</si>
  <si>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</si>
  <si>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</si>
  <si>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</si>
  <si>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</si>
  <si>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</si>
  <si>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</si>
  <si>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</si>
  <si>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</si>
  <si>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</si>
  <si>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</si>
  <si>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</si>
  <si>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</si>
  <si>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</si>
  <si>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</si>
  <si>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</si>
  <si>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</si>
  <si>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</si>
  <si>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</si>
  <si>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</si>
  <si>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</si>
  <si>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</si>
  <si>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</si>
  <si>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</si>
  <si>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</si>
  <si>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</si>
  <si>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</si>
  <si>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</si>
  <si>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</si>
  <si>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</si>
  <si>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</si>
  <si>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</si>
  <si>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</si>
  <si>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</si>
  <si>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</si>
  <si>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</si>
  <si>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</si>
  <si>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</si>
  <si>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</si>
  <si>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</si>
  <si>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</si>
  <si>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</si>
  <si>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</si>
  <si>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</si>
  <si>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</si>
  <si>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</si>
  <si>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</si>
  <si>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</si>
  <si>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</si>
  <si>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</si>
  <si>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</si>
  <si>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</si>
  <si>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</si>
  <si>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</si>
  <si>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</si>
  <si>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</si>
  <si>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</si>
  <si>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</si>
  <si>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</si>
  <si>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</si>
  <si>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</si>
  <si>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</si>
  <si>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</si>
  <si>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</si>
  <si>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</si>
  <si>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</si>
  <si>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</si>
  <si>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</si>
  <si>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</si>
  <si>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</si>
  <si>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</si>
  <si>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</si>
  <si>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</si>
  <si>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</si>
  <si>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</si>
  <si>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</si>
  <si>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7.2</t>
  </si>
  <si>
    <t>Послуги Internet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</si>
  <si>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</si>
  <si>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</si>
  <si>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</si>
  <si>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</si>
  <si>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</si>
  <si>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</si>
  <si>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</si>
  <si>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</si>
  <si>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</si>
  <si>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</si>
  <si>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</si>
  <si>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</si>
  <si>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</si>
  <si>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</si>
  <si>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</si>
  <si>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</si>
  <si>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</si>
  <si>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</si>
  <si>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</si>
  <si>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</si>
  <si>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</si>
  <si>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</si>
  <si>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</si>
  <si>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</si>
  <si>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</si>
  <si>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</si>
  <si>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</si>
  <si>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</si>
  <si>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</si>
  <si>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</si>
  <si>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</si>
  <si>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</si>
  <si>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</si>
  <si>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</si>
  <si>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</si>
  <si>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</si>
  <si>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</si>
  <si>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</si>
  <si>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</si>
  <si>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</si>
  <si>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</si>
  <si>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</si>
  <si>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</si>
  <si>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</si>
  <si>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1.2.4</t>
  </si>
  <si>
    <t>1.2.5</t>
  </si>
  <si>
    <t>1.2.6</t>
  </si>
  <si>
    <t>Булгаков Максим Олександрович, (постановка вистави, хореографії (балетмейстер), створення сценічної версії вистави "Ромео &amp; Джульєтта"</t>
  </si>
  <si>
    <t>Лубська Ірина Дмитрівна, створення та розробка ескізів костюмів, сценографії до вистави "Ромео &amp; Джульєтта"</t>
  </si>
  <si>
    <t>Ковальов Олексій Васильович, послуги з фотографування та цифрової обробки фотографій</t>
  </si>
  <si>
    <t>Білиць Ігор Костянтинович, постановка вистави "Три сестри"</t>
  </si>
  <si>
    <t>Доричевський Олексій Родіонович, постановка вистави "Весілля обов'язкове"</t>
  </si>
  <si>
    <t>Лука Тарас Ігорович, написання музики (композитор, автор музики) до вистави "Ромео &amp; Джульєтта"</t>
  </si>
  <si>
    <t>ФОП Шевелєв Віталій Юрійович, послуги з відеомонтажу та зйомки</t>
  </si>
  <si>
    <t>м. Сєвєродонецьк, вул. Сметаніна, 2а, орендована площа складає метрів квадратних</t>
  </si>
  <si>
    <t>Обслуговування системи вентиляції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</si>
  <si>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</si>
  <si>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</si>
  <si>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</si>
  <si>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</si>
  <si>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</si>
  <si>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</si>
  <si>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</si>
  <si>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</si>
  <si>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</si>
  <si>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</si>
  <si>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Джерело безперебійного живлення (лінійно-інтерактивний, 1000ВА/700ВТ, кількість вхідних розємів CEE 7  - 2 шт.)</t>
  </si>
  <si>
    <t>Аналоговий мікшерний пульт (12-вхідний, 2/2-залізнодорожній с preampem XENYX и Британским EQ, вбудований інтерфейс USB, energyXT2.5)</t>
  </si>
  <si>
    <t>Вокальний мікрофон (вокальний, провыдний, конденсаторний, 150Ом, 50-18000, 49х183)</t>
  </si>
  <si>
    <t>Стійка для акустичної системи SOUNDKING (вантажопідйомність 30, висота 1020-1600, сталь)</t>
  </si>
  <si>
    <t>Взуття сценічне (чоботи Венгерки шкіряні)</t>
  </si>
  <si>
    <t>Взуття сценічне (туфлі чоловічі танцювальні шкіряні)</t>
  </si>
  <si>
    <t>Шліфмашина стрічкова (розмір оснастки: 100 х 610. Швидкість руху стрічки: 200 - 400 м / хв. Довжина кабелю: 4 м.)</t>
  </si>
  <si>
    <t>Дриль безударний (450-600Вт, швидкозатискний, о/хв 0-2600, кутний момент (Нм 20))</t>
  </si>
  <si>
    <t>Набір для аерографії (Мінікомпрессор - напруга 220-240 / 50HZ потужність 95 Вт, продуктивність 20-23 л / хв, роз'єм під шланг 1/8 "BSP авто стоп: вкл. 2.1BAR викл 3.1BAR, розміри 220х130х170мм)</t>
  </si>
  <si>
    <t xml:space="preserve">Сценічний подіум (мобільна сцена) (конструкція з сценічних подіумів розмірами 1000х2000. Сплав алюмінію-6163 Т6 Щит-фанера водостійка 18мм, з ніжками) </t>
  </si>
  <si>
    <t xml:space="preserve">Сценічне підлогове покриття (спеціально розроблене покриття для використання на театральних сценах з жорсткою основою, виготовлене зі спеціального матеріалу) </t>
  </si>
  <si>
    <t>Лещата слюсарні поворотні</t>
  </si>
  <si>
    <t xml:space="preserve">Обслуговування сайту (ukrlugteatr.com), хостинг, делегування доменного імені, додаткове місце на диску для хостинг-акаунту (на 2021 рік), </t>
  </si>
  <si>
    <t>№ 3INST51-00540 від "05" листопада 2020 року</t>
  </si>
  <si>
    <t>Взуття сценічне (чоботи для танців шкіряні) (р. 36,37)</t>
  </si>
  <si>
    <t>Взуття сценічне (чоботи для танців шкіряні) (р. 38,39,41,42,43)</t>
  </si>
  <si>
    <t>6.14</t>
  </si>
  <si>
    <t>6.15</t>
  </si>
  <si>
    <t>6.16</t>
  </si>
  <si>
    <t>дог.№4 від 14.01.2020 р.</t>
  </si>
  <si>
    <t>ФОП Дробінкін М.В., код ЄДРПОУ 2693519757</t>
  </si>
  <si>
    <t>дог.№05-01/20 від 08.01.2020 р.</t>
  </si>
  <si>
    <t>ФОП Дробінкін М.В./ 2693519757</t>
  </si>
  <si>
    <t>ООО "Оргмін і К"/13410121</t>
  </si>
  <si>
    <t>п/д №203 від 22.12.2020</t>
  </si>
  <si>
    <t>п/д №205 від 22.12.2020</t>
  </si>
  <si>
    <t>п/д №204 від 22.12.2020</t>
  </si>
  <si>
    <t>Лубська Ірина Дмитрівна (створення та розробка ескізів костюмів)</t>
  </si>
  <si>
    <t>Ковальов Олексій Васильович (послуги з фотографування)</t>
  </si>
  <si>
    <t>Білиць Ігор Костчнтинович (постановка вистави "Три сестри")</t>
  </si>
  <si>
    <t>Доричевський Олексій Родіонович (постановка вистави "Весілля обов'язкове")</t>
  </si>
  <si>
    <t>Лука Тарас Ігорович (написання музики(композитор,автор музики))</t>
  </si>
  <si>
    <t>ФОП Шевелєв Віталій Юрійович (послуги з відеомонтажу та зйомки)</t>
  </si>
  <si>
    <t>п/д №214 від 24.12.2020</t>
  </si>
  <si>
    <t>п/д №212 від 22.12.20</t>
  </si>
  <si>
    <t>дог.№148 від 21.12.20</t>
  </si>
  <si>
    <t>накл.№АТ-0000649 від 21.12.20</t>
  </si>
  <si>
    <t>дог.№150 від 21.12.20</t>
  </si>
  <si>
    <t>п/д №209 від 28.12.20</t>
  </si>
  <si>
    <t>накл.№51 від 21.12.20</t>
  </si>
  <si>
    <t>Взуття сценічне(чоботи Венгерки шкіряні)</t>
  </si>
  <si>
    <t>ІПН 2055516209</t>
  </si>
  <si>
    <t>Булгаков Максим Олександрович (постановка вистави,хореографії)</t>
  </si>
  <si>
    <t>дог.№11 від 17.08.20</t>
  </si>
  <si>
    <t>ІПН 3000714256</t>
  </si>
  <si>
    <t>дог. №12 від 01.09.20</t>
  </si>
  <si>
    <t>ІПН 3417909970</t>
  </si>
  <si>
    <t>дог.№13 від 01.09.20</t>
  </si>
  <si>
    <t>ІПН 2664907979</t>
  </si>
  <si>
    <t>дог. №19 від 09.10.20</t>
  </si>
  <si>
    <t>ІПН 3151612050</t>
  </si>
  <si>
    <t>дог.№19 від 01.09.20</t>
  </si>
  <si>
    <t>ІПН 3337113911</t>
  </si>
  <si>
    <t>дог.№20 від 02.11.20</t>
  </si>
  <si>
    <t>ФОП Шевелєв В.Ю.,/2937910454</t>
  </si>
  <si>
    <t>дог.№112/1 від 11.11.20</t>
  </si>
  <si>
    <t>акт №1 від 23.12.20</t>
  </si>
  <si>
    <t>п/д №222 від 24.12.20</t>
  </si>
  <si>
    <t>Взуття сценічне(чоботи для танців шкіряні)(р.36-37)</t>
  </si>
  <si>
    <t>Взуття сценічне(чоботи для танців шкіряні)(р.38,39,41,42,43)</t>
  </si>
  <si>
    <t>Взуття сценічне(туфлі чоловічі  танціювальні шкіряні)</t>
  </si>
  <si>
    <t>дог.№49/11 від 21.12.20</t>
  </si>
  <si>
    <t>ФОП Бородкін М.А./3442704179</t>
  </si>
  <si>
    <t>нак.№49 від 21.12.20</t>
  </si>
  <si>
    <t>п/д№210 від 22.12.20</t>
  </si>
  <si>
    <t>дог.№48/11 від 21.12.20</t>
  </si>
  <si>
    <t>нак.№48 від 21.12.20</t>
  </si>
  <si>
    <t>п/д №211 від 22.12.20</t>
  </si>
  <si>
    <t>дог.№109 від 11.11.20</t>
  </si>
  <si>
    <t>накл.№91555 від 11.11.20</t>
  </si>
  <si>
    <t xml:space="preserve">п/д №199 від 22.12.20 </t>
  </si>
  <si>
    <t>дог.№112 від 11.11.20</t>
  </si>
  <si>
    <t>накл.№3329 від 11.11.20</t>
  </si>
  <si>
    <t>п/д №201 від 22.12.20</t>
  </si>
  <si>
    <t>дог.№149 від 21.12.20</t>
  </si>
  <si>
    <t>накл.№35 від 21.12.20</t>
  </si>
  <si>
    <t>п/д №28 від 22.12.20</t>
  </si>
  <si>
    <t>ТОВ "Мережа магазинів "Дніпро-М"/41609173</t>
  </si>
  <si>
    <t>ТОВ "Юляна"/36804161</t>
  </si>
  <si>
    <t>ТОВ "Юб'юті"/43572795</t>
  </si>
  <si>
    <t>ФОП Чучман  Р.М./2647204335</t>
  </si>
  <si>
    <t>дог.№27 від 03.12.20</t>
  </si>
  <si>
    <t>накл.№РН-0000017 від 03.12.20</t>
  </si>
  <si>
    <t>п/д №202 від 22.12.20</t>
  </si>
  <si>
    <t>ФОП Троян І.Г./2568300890</t>
  </si>
  <si>
    <t>дог.№151 від 21.12.20</t>
  </si>
  <si>
    <t>накл.№1812 від 21.12.20</t>
  </si>
  <si>
    <t>п/д №227 від 28.12.20</t>
  </si>
  <si>
    <t>Лещета слюсарні поворотні</t>
  </si>
  <si>
    <t>ТОВ "Сєвелектра"/37564080</t>
  </si>
  <si>
    <t>дог.№111 від 11.11.20</t>
  </si>
  <si>
    <t>накл.№БСЕ0002547 від 11.11.20</t>
  </si>
  <si>
    <t>п/д №200 від 22.12.20</t>
  </si>
  <si>
    <t>ТОВ "Байт-СД"/37218567</t>
  </si>
  <si>
    <t>дог.№27-19-8129 від 02.01.20</t>
  </si>
  <si>
    <t>п/д №207 від 22.12.20</t>
  </si>
  <si>
    <t>дог.№6 від 14.01.20</t>
  </si>
  <si>
    <t>п/д №206 від 22.12.20</t>
  </si>
  <si>
    <t>ТОВ "Аудиторська компанія "Міждународна Правова безпека"</t>
  </si>
  <si>
    <t>дог.21/12-2020 від 21.12.20</t>
  </si>
  <si>
    <t>акт №31 від 30.12.20</t>
  </si>
  <si>
    <t>п/д №231 від 30.12.20</t>
  </si>
  <si>
    <t>акт №ОУ-29 від 30.06.20;              акт №ОУ-34 від 03.08.20;                акт №ОУ-34 від 31.08.20</t>
  </si>
  <si>
    <t>Соціальні внески з оплати праці (ЄСВ) за договорами ЦПХ</t>
  </si>
  <si>
    <t>ЄСВ 22%</t>
  </si>
  <si>
    <t>п/д №196,195,198 від 21.12.20;             п/д №193,191,194 від 21.12.20</t>
  </si>
  <si>
    <t>п/д №196,195,198 від  21.12.20;            п/д №193,192,191,194 від 21.12.20</t>
  </si>
  <si>
    <t>п/д №218,219,220,221 від 24.12.2020;          п/д №207,204,203,205 від 21.12.2020;          п/д №196,195,198 від  21.12.20</t>
  </si>
  <si>
    <t>п/д №218,219,221 від 24.12.2020;           п/д №207,203,205 від 21.12.2020;                п/д №196,195,198 від  21.12.20;                п/д №193,196,194 від 21.12.20</t>
  </si>
  <si>
    <t>п/д №218,219,221 від 24.12.2020;          п/д №207,203,205 від 21.12.2020;</t>
  </si>
  <si>
    <t>п/д №197,196,195,198 від  21.12.20;              п/д №193,191,194 від 21.12.20</t>
  </si>
  <si>
    <t>п/д №192,197,204 від 21.12.20;               п/д №220 від 24.12.20</t>
  </si>
  <si>
    <t>акт №1 від 30.10.20;  акт №2 від 30.11.20;    акт №3 від 15.12.20,  акт №4 від 24.12.20</t>
  </si>
  <si>
    <t>акт №1 від 02.10.20;  акт №2 від 30.10.20;   акт №3 від 30.11.20;    акт №4 від 24.12.20</t>
  </si>
  <si>
    <t>акт №1 від 30.11.20;    акт №2 від 24.12.20</t>
  </si>
  <si>
    <t>акт №1 від 30.09.20;     акт №2 від 30.10.20</t>
  </si>
  <si>
    <t>акт №ОУ-13 від 30.09.20;               акт №ОУ-15 від 30.10.20;                акт №ОУ-16 від 30.11.20;                 акт №ОУ-17 від 21.12.20</t>
  </si>
  <si>
    <t>акт№7144 від 31.08.20;                      акт №8312 від 30.09.20;                         акт №9409 від 31.10.20;                    акт №10324 від 30.11.20;                       акт №11587 від 31.12.20</t>
  </si>
  <si>
    <t>акт№ОУ-37від 31.08.20;                 акт №ОУ-42 від 30.09.20;                    акт №ОУ-47 від 31.10.20;                    акт №ОУ-52 від 30.11.20;                       акт №ОУ-57 від 21.12.20</t>
  </si>
  <si>
    <t>акт №ОУ-59 від 21.12.20;                акт №ОУ-54 від 30.11.20;                 акт№ОУ-49 від 30.10.20;                акт №ОУ-44 від 30.09.20</t>
  </si>
  <si>
    <t>акт №1 від 30.09.20; акт №2 від 30.10.20</t>
  </si>
  <si>
    <t>ФОП Дробінкін М.В.,  / 2693519757</t>
  </si>
  <si>
    <t>ООО "Оргмін і К"   /  13410121</t>
  </si>
  <si>
    <t>ТОВ "А-Техно"  /  33942709</t>
  </si>
  <si>
    <t>Оренда приміщень       м.Сєвєродонецьк,вул.Сметаніна,2а,орендована площа складає</t>
  </si>
  <si>
    <t>Оренда приміщень      м.Сєвєродонецьк, вул.Сметаніна,2а,орендована площа складає</t>
  </si>
  <si>
    <t>Вокальний мікрофон (вокальний, провідний, конденсаторний, 150Ом, 50-18000, 49х183)</t>
  </si>
  <si>
    <t>акт №ОУ-8 від 30.04.20;                  акт №ОУ-9 від 29.05.20;                      акт №ОУ-10 від 30.06.20;                             акт №ОУ-11 від 17.07.20;                   акт №ОУ-12 від 31.08.20</t>
  </si>
  <si>
    <t>ФОП Сіренко Наталія Михайлівна/2702810024</t>
  </si>
  <si>
    <t>з у період з 12.03.2020 року по 31.12.2020 року</t>
  </si>
  <si>
    <t>за проектом інституційної підтримки № 3INST51-00540</t>
  </si>
  <si>
    <t>"30" грудня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</si>
</sst>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9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4" fontId="5" fillId="0" borderId="71" xfId="0" applyNumberFormat="1" applyFont="1" applyBorder="1" applyAlignment="1">
      <alignment horizontal="center" vertical="top" wrapText="1"/>
    </xf>
    <xf numFmtId="166" fontId="25" fillId="0" borderId="81" xfId="0" applyNumberFormat="1" applyFont="1" applyBorder="1" applyAlignment="1">
      <alignment vertical="top" wrapText="1"/>
    </xf>
    <xf numFmtId="166" fontId="25" fillId="0" borderId="82" xfId="0" applyNumberFormat="1" applyFont="1" applyBorder="1" applyAlignment="1">
      <alignment vertical="top" wrapText="1"/>
    </xf>
    <xf numFmtId="166" fontId="25" fillId="0" borderId="50" xfId="0" applyNumberFormat="1" applyFont="1" applyBorder="1" applyAlignment="1">
      <alignment vertical="top" wrapText="1"/>
    </xf>
    <xf numFmtId="167" fontId="25" fillId="0" borderId="62" xfId="0" applyNumberFormat="1" applyFont="1" applyBorder="1" applyAlignment="1">
      <alignment vertical="top" wrapText="1"/>
    </xf>
    <xf numFmtId="167" fontId="25" fillId="0" borderId="62" xfId="0" applyNumberFormat="1" applyFont="1" applyBorder="1" applyAlignment="1">
      <alignment horizontal="left" vertical="top" wrapText="1"/>
    </xf>
    <xf numFmtId="167" fontId="25" fillId="0" borderId="64" xfId="0" applyNumberFormat="1" applyFont="1" applyBorder="1" applyAlignment="1">
      <alignment horizontal="left" vertical="top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25" xfId="0" applyFont="1" applyBorder="1" applyAlignment="1">
      <alignment horizontal="left" wrapText="1"/>
    </xf>
    <xf numFmtId="4" fontId="0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right" vertical="center" wrapText="1"/>
    </xf>
    <xf numFmtId="49" fontId="26" fillId="0" borderId="25" xfId="0" applyNumberFormat="1" applyFont="1" applyBorder="1" applyAlignment="1">
      <alignment horizontal="right" vertical="center" wrapText="1"/>
    </xf>
    <xf numFmtId="49" fontId="27" fillId="0" borderId="25" xfId="0" applyNumberFormat="1" applyFont="1" applyBorder="1" applyAlignment="1">
      <alignment horizontal="right" wrapText="1"/>
    </xf>
    <xf numFmtId="0" fontId="27" fillId="0" borderId="25" xfId="0" applyFont="1" applyBorder="1" applyAlignment="1">
      <alignment wrapText="1"/>
    </xf>
    <xf numFmtId="0" fontId="26" fillId="0" borderId="25" xfId="0" applyFont="1" applyBorder="1" applyAlignment="1">
      <alignment horizontal="left" vertical="center" wrapText="1"/>
    </xf>
    <xf numFmtId="4" fontId="26" fillId="0" borderId="2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2" fontId="26" fillId="0" borderId="25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0" fillId="0" borderId="0" xfId="0" applyFont="1" applyAlignment="1"/>
    <xf numFmtId="0" fontId="27" fillId="0" borderId="45" xfId="0" applyFont="1" applyBorder="1" applyAlignment="1">
      <alignment horizontal="center" vertical="center" wrapText="1"/>
    </xf>
    <xf numFmtId="0" fontId="26" fillId="0" borderId="83" xfId="0" applyFont="1" applyBorder="1" applyAlignment="1">
      <alignment vertical="center" wrapText="1"/>
    </xf>
    <xf numFmtId="0" fontId="26" fillId="0" borderId="45" xfId="0" applyFont="1" applyBorder="1" applyAlignment="1">
      <alignment vertical="center" wrapText="1"/>
    </xf>
    <xf numFmtId="2" fontId="26" fillId="0" borderId="62" xfId="0" applyNumberFormat="1" applyFont="1" applyBorder="1" applyAlignment="1">
      <alignment horizontal="center" vertical="center" wrapText="1"/>
    </xf>
    <xf numFmtId="0" fontId="26" fillId="0" borderId="84" xfId="0" applyFont="1" applyBorder="1" applyAlignment="1">
      <alignment vertical="center" wrapText="1"/>
    </xf>
    <xf numFmtId="167" fontId="27" fillId="0" borderId="64" xfId="0" applyNumberFormat="1" applyFont="1" applyBorder="1" applyAlignment="1">
      <alignment horizontal="left" vertical="top" wrapText="1"/>
    </xf>
    <xf numFmtId="167" fontId="27" fillId="0" borderId="62" xfId="0" applyNumberFormat="1" applyFont="1" applyBorder="1" applyAlignment="1">
      <alignment horizontal="left" wrapText="1"/>
    </xf>
    <xf numFmtId="167" fontId="27" fillId="0" borderId="62" xfId="0" applyNumberFormat="1" applyFont="1" applyBorder="1" applyAlignment="1">
      <alignment horizontal="left" vertical="top" wrapText="1"/>
    </xf>
    <xf numFmtId="4" fontId="19" fillId="0" borderId="0" xfId="0" applyNumberFormat="1" applyFont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8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16"/>
  <sheetViews>
    <sheetView tabSelected="1" topLeftCell="A3" workbookViewId="0">
      <selection activeCell="A12" sqref="A12:T12"/>
    </sheetView>
  </sheetViews>
  <sheetFormatPr defaultColWidth="12.59765625" defaultRowHeight="15" customHeight="1" x14ac:dyDescent="0.25"/>
  <cols>
    <col min="1" max="1" width="9.59765625" customWidth="1"/>
    <col min="2" max="2" width="6.5" customWidth="1"/>
    <col min="3" max="3" width="29.5" customWidth="1"/>
    <col min="4" max="4" width="9.3984375" customWidth="1"/>
    <col min="5" max="5" width="10.59765625" customWidth="1"/>
    <col min="6" max="6" width="14.19921875" customWidth="1"/>
    <col min="7" max="7" width="13.5" customWidth="1"/>
    <col min="8" max="8" width="10.59765625" customWidth="1"/>
    <col min="9" max="9" width="14.19921875" customWidth="1"/>
    <col min="10" max="10" width="13.5" customWidth="1"/>
    <col min="11" max="11" width="10.59765625" customWidth="1"/>
    <col min="12" max="12" width="14.19921875" customWidth="1"/>
    <col min="13" max="13" width="13.5" customWidth="1"/>
    <col min="14" max="14" width="10.59765625" customWidth="1"/>
    <col min="15" max="15" width="14.19921875" customWidth="1"/>
    <col min="16" max="19" width="13.5" customWidth="1"/>
    <col min="20" max="20" width="22.09765625" customWidth="1"/>
    <col min="21" max="38" width="5" customWidth="1"/>
  </cols>
  <sheetData>
    <row r="1" spans="1:38" ht="14.4" x14ac:dyDescent="0.3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4" x14ac:dyDescent="0.3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4" x14ac:dyDescent="0.3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4" x14ac:dyDescent="0.3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180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4" x14ac:dyDescent="0.3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4" x14ac:dyDescent="0.3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4" x14ac:dyDescent="0.3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4" x14ac:dyDescent="0.3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 x14ac:dyDescent="0.3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 x14ac:dyDescent="0.3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 x14ac:dyDescent="0.3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5">
      <c r="A12" s="215" t="s">
        <v>2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5">
      <c r="A13" s="215" t="s">
        <v>3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.4" x14ac:dyDescent="0.3">
      <c r="A15" s="217" t="s">
        <v>4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4" x14ac:dyDescent="0.3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3">
      <c r="A17" s="218" t="s">
        <v>5</v>
      </c>
      <c r="B17" s="220" t="s">
        <v>6</v>
      </c>
      <c r="C17" s="220" t="s">
        <v>7</v>
      </c>
      <c r="D17" s="222" t="s">
        <v>8</v>
      </c>
      <c r="E17" s="209" t="s">
        <v>9</v>
      </c>
      <c r="F17" s="210"/>
      <c r="G17" s="211"/>
      <c r="H17" s="209" t="s">
        <v>10</v>
      </c>
      <c r="I17" s="210"/>
      <c r="J17" s="211"/>
      <c r="K17" s="209" t="s">
        <v>11</v>
      </c>
      <c r="L17" s="210"/>
      <c r="M17" s="211"/>
      <c r="N17" s="209" t="s">
        <v>12</v>
      </c>
      <c r="O17" s="210"/>
      <c r="P17" s="211"/>
      <c r="Q17" s="212" t="s">
        <v>13</v>
      </c>
      <c r="R17" s="210"/>
      <c r="S17" s="211"/>
      <c r="T17" s="213" t="s">
        <v>14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3">
      <c r="A18" s="219"/>
      <c r="B18" s="221"/>
      <c r="C18" s="221"/>
      <c r="D18" s="223"/>
      <c r="E18" s="16" t="s">
        <v>15</v>
      </c>
      <c r="F18" s="17" t="s">
        <v>16</v>
      </c>
      <c r="G18" s="18" t="s">
        <v>17</v>
      </c>
      <c r="H18" s="16" t="s">
        <v>15</v>
      </c>
      <c r="I18" s="17" t="s">
        <v>16</v>
      </c>
      <c r="J18" s="18" t="s">
        <v>18</v>
      </c>
      <c r="K18" s="16" t="s">
        <v>15</v>
      </c>
      <c r="L18" s="17" t="s">
        <v>16</v>
      </c>
      <c r="M18" s="18" t="s">
        <v>19</v>
      </c>
      <c r="N18" s="16" t="s">
        <v>15</v>
      </c>
      <c r="O18" s="17" t="s">
        <v>16</v>
      </c>
      <c r="P18" s="18" t="s">
        <v>20</v>
      </c>
      <c r="Q18" s="18" t="s">
        <v>21</v>
      </c>
      <c r="R18" s="18" t="s">
        <v>22</v>
      </c>
      <c r="S18" s="18" t="s">
        <v>23</v>
      </c>
      <c r="T18" s="21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4" x14ac:dyDescent="0.3">
      <c r="A19" s="19" t="s">
        <v>24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5">
      <c r="A20" s="25" t="s">
        <v>25</v>
      </c>
      <c r="B20" s="26" t="s">
        <v>26</v>
      </c>
      <c r="C20" s="27" t="s">
        <v>27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5">
      <c r="A21" s="34" t="s">
        <v>28</v>
      </c>
      <c r="B21" s="35" t="s">
        <v>29</v>
      </c>
      <c r="C21" s="36" t="s">
        <v>30</v>
      </c>
      <c r="D21" s="37" t="s">
        <v>31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0</v>
      </c>
      <c r="N21" s="38"/>
      <c r="O21" s="39"/>
      <c r="P21" s="40">
        <v>0</v>
      </c>
      <c r="Q21" s="40">
        <f>G21+M21</f>
        <v>0</v>
      </c>
      <c r="R21" s="40">
        <f>J21+P21</f>
        <v>0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5">
      <c r="A22" s="42" t="s">
        <v>32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0</v>
      </c>
      <c r="N22" s="46"/>
      <c r="O22" s="47"/>
      <c r="P22" s="48">
        <f t="shared" ref="P22:S22" si="0">SUM(P21)</f>
        <v>0</v>
      </c>
      <c r="Q22" s="48">
        <f t="shared" si="0"/>
        <v>0</v>
      </c>
      <c r="R22" s="48">
        <f t="shared" si="0"/>
        <v>0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5">
      <c r="A23" s="229"/>
      <c r="B23" s="216"/>
      <c r="C23" s="216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5">
      <c r="A24" s="55" t="s">
        <v>25</v>
      </c>
      <c r="B24" s="56" t="s">
        <v>33</v>
      </c>
      <c r="C24" s="57" t="s">
        <v>34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5">
      <c r="A25" s="63" t="s">
        <v>28</v>
      </c>
      <c r="B25" s="64" t="s">
        <v>29</v>
      </c>
      <c r="C25" s="63" t="s">
        <v>35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5">
      <c r="A26" s="71" t="s">
        <v>36</v>
      </c>
      <c r="B26" s="72" t="s">
        <v>37</v>
      </c>
      <c r="C26" s="71" t="s">
        <v>38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 t="shared" ref="P26:S26" si="1">SUM(P27:P29)</f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5">
      <c r="A27" s="78" t="s">
        <v>39</v>
      </c>
      <c r="B27" s="79" t="s">
        <v>40</v>
      </c>
      <c r="C27" s="80" t="s">
        <v>41</v>
      </c>
      <c r="D27" s="81" t="s">
        <v>42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/>
      <c r="L27" s="83"/>
      <c r="M27" s="84">
        <f t="shared" ref="M27:M29" si="4">K27*L27</f>
        <v>0</v>
      </c>
      <c r="N27" s="82"/>
      <c r="O27" s="83"/>
      <c r="P27" s="84">
        <f t="shared" ref="P27:P29" si="5">N27*O27</f>
        <v>0</v>
      </c>
      <c r="Q27" s="84">
        <f t="shared" ref="Q27:Q29" si="6">G27+M27</f>
        <v>0</v>
      </c>
      <c r="R27" s="84">
        <f t="shared" ref="R27:R29" si="7">J27+P27</f>
        <v>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5">
      <c r="A28" s="86" t="s">
        <v>39</v>
      </c>
      <c r="B28" s="87" t="s">
        <v>43</v>
      </c>
      <c r="C28" s="80" t="s">
        <v>41</v>
      </c>
      <c r="D28" s="81" t="s">
        <v>42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5">
      <c r="A29" s="88" t="s">
        <v>39</v>
      </c>
      <c r="B29" s="89" t="s">
        <v>44</v>
      </c>
      <c r="C29" s="90" t="s">
        <v>41</v>
      </c>
      <c r="D29" s="91" t="s">
        <v>42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3">
      <c r="A30" s="71" t="s">
        <v>36</v>
      </c>
      <c r="B30" s="72" t="s">
        <v>45</v>
      </c>
      <c r="C30" s="71" t="s">
        <v>46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SUM(M31:M36)</f>
        <v>158000</v>
      </c>
      <c r="N30" s="74"/>
      <c r="O30" s="75"/>
      <c r="P30" s="76">
        <f>SUM(P31:P36)</f>
        <v>158000</v>
      </c>
      <c r="Q30" s="76">
        <f>SUM(Q31:Q36)</f>
        <v>158000</v>
      </c>
      <c r="R30" s="76">
        <f>SUM(R31:R36)</f>
        <v>158000</v>
      </c>
      <c r="S30" s="76">
        <f>SUM(S31:S36)</f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5">
      <c r="A31" s="78" t="s">
        <v>39</v>
      </c>
      <c r="B31" s="79" t="s">
        <v>47</v>
      </c>
      <c r="C31" s="177" t="s">
        <v>148</v>
      </c>
      <c r="D31" s="81"/>
      <c r="E31" s="230" t="s">
        <v>48</v>
      </c>
      <c r="F31" s="216"/>
      <c r="G31" s="231"/>
      <c r="H31" s="230" t="s">
        <v>48</v>
      </c>
      <c r="I31" s="216"/>
      <c r="J31" s="231"/>
      <c r="K31" s="82">
        <v>2</v>
      </c>
      <c r="L31" s="83">
        <v>14000</v>
      </c>
      <c r="M31" s="84">
        <f t="shared" ref="M31:M36" si="9">K31*L31</f>
        <v>28000</v>
      </c>
      <c r="N31" s="82">
        <v>2</v>
      </c>
      <c r="O31" s="83">
        <v>14000</v>
      </c>
      <c r="P31" s="84">
        <f t="shared" ref="P31:P36" si="10">N31*O31</f>
        <v>28000</v>
      </c>
      <c r="Q31" s="84">
        <f t="shared" ref="Q31:Q36" si="11">G31+M31</f>
        <v>28000</v>
      </c>
      <c r="R31" s="84">
        <f t="shared" ref="R31:R36" si="12">J31+P31</f>
        <v>28000</v>
      </c>
      <c r="S31" s="84">
        <f t="shared" ref="S31:S36" si="13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5">
      <c r="A32" s="78" t="s">
        <v>39</v>
      </c>
      <c r="B32" s="79" t="s">
        <v>49</v>
      </c>
      <c r="C32" s="178" t="s">
        <v>149</v>
      </c>
      <c r="D32" s="81"/>
      <c r="E32" s="230"/>
      <c r="F32" s="216"/>
      <c r="G32" s="231"/>
      <c r="H32" s="230"/>
      <c r="I32" s="216"/>
      <c r="J32" s="231"/>
      <c r="K32" s="82">
        <v>2</v>
      </c>
      <c r="L32" s="83">
        <v>10000</v>
      </c>
      <c r="M32" s="84">
        <f>K32*L32</f>
        <v>20000</v>
      </c>
      <c r="N32" s="82">
        <v>2</v>
      </c>
      <c r="O32" s="83">
        <v>10000</v>
      </c>
      <c r="P32" s="84">
        <f>N32*O32</f>
        <v>20000</v>
      </c>
      <c r="Q32" s="84">
        <f t="shared" si="11"/>
        <v>20000</v>
      </c>
      <c r="R32" s="84">
        <f t="shared" si="12"/>
        <v>20000</v>
      </c>
      <c r="S32" s="84">
        <f t="shared" si="13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25">
      <c r="A33" s="78" t="s">
        <v>39</v>
      </c>
      <c r="B33" s="79" t="s">
        <v>50</v>
      </c>
      <c r="C33" s="178" t="s">
        <v>150</v>
      </c>
      <c r="D33" s="81"/>
      <c r="E33" s="230"/>
      <c r="F33" s="216"/>
      <c r="G33" s="231"/>
      <c r="H33" s="230"/>
      <c r="I33" s="216"/>
      <c r="J33" s="231"/>
      <c r="K33" s="82">
        <v>4</v>
      </c>
      <c r="L33" s="83">
        <v>5000</v>
      </c>
      <c r="M33" s="84">
        <f>K33*L33</f>
        <v>20000</v>
      </c>
      <c r="N33" s="82">
        <v>4</v>
      </c>
      <c r="O33" s="83">
        <v>5000</v>
      </c>
      <c r="P33" s="84">
        <f>N33*O33</f>
        <v>20000</v>
      </c>
      <c r="Q33" s="84">
        <f t="shared" si="11"/>
        <v>20000</v>
      </c>
      <c r="R33" s="84">
        <f t="shared" si="12"/>
        <v>20000</v>
      </c>
      <c r="S33" s="84">
        <f t="shared" si="13"/>
        <v>0</v>
      </c>
      <c r="T33" s="8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25">
      <c r="A34" s="78" t="s">
        <v>39</v>
      </c>
      <c r="B34" s="79" t="s">
        <v>145</v>
      </c>
      <c r="C34" s="179" t="s">
        <v>151</v>
      </c>
      <c r="D34" s="81"/>
      <c r="E34" s="230"/>
      <c r="F34" s="216"/>
      <c r="G34" s="231"/>
      <c r="H34" s="230"/>
      <c r="I34" s="216"/>
      <c r="J34" s="231"/>
      <c r="K34" s="82">
        <v>4</v>
      </c>
      <c r="L34" s="83">
        <v>12500</v>
      </c>
      <c r="M34" s="84">
        <f>K34*L34</f>
        <v>50000</v>
      </c>
      <c r="N34" s="82">
        <v>4</v>
      </c>
      <c r="O34" s="83">
        <v>12500</v>
      </c>
      <c r="P34" s="84">
        <f>N34*O34</f>
        <v>50000</v>
      </c>
      <c r="Q34" s="84">
        <f t="shared" si="11"/>
        <v>50000</v>
      </c>
      <c r="R34" s="84">
        <f t="shared" si="12"/>
        <v>50000</v>
      </c>
      <c r="S34" s="84">
        <f t="shared" si="13"/>
        <v>0</v>
      </c>
      <c r="T34" s="8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5">
      <c r="A35" s="86" t="s">
        <v>39</v>
      </c>
      <c r="B35" s="87" t="s">
        <v>146</v>
      </c>
      <c r="C35" s="179" t="s">
        <v>152</v>
      </c>
      <c r="D35" s="81"/>
      <c r="E35" s="232"/>
      <c r="F35" s="216"/>
      <c r="G35" s="231"/>
      <c r="H35" s="232"/>
      <c r="I35" s="216"/>
      <c r="J35" s="231"/>
      <c r="K35" s="82">
        <v>2</v>
      </c>
      <c r="L35" s="83">
        <v>10000</v>
      </c>
      <c r="M35" s="84">
        <f t="shared" si="9"/>
        <v>20000</v>
      </c>
      <c r="N35" s="82">
        <v>2</v>
      </c>
      <c r="O35" s="83">
        <v>10000</v>
      </c>
      <c r="P35" s="84">
        <f t="shared" si="10"/>
        <v>20000</v>
      </c>
      <c r="Q35" s="84">
        <f t="shared" si="11"/>
        <v>20000</v>
      </c>
      <c r="R35" s="84">
        <f t="shared" si="12"/>
        <v>20000</v>
      </c>
      <c r="S35" s="84">
        <f t="shared" si="13"/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thickBot="1" x14ac:dyDescent="0.3">
      <c r="A36" s="88" t="s">
        <v>39</v>
      </c>
      <c r="B36" s="89" t="s">
        <v>147</v>
      </c>
      <c r="C36" s="179" t="s">
        <v>153</v>
      </c>
      <c r="D36" s="91"/>
      <c r="E36" s="232"/>
      <c r="F36" s="216"/>
      <c r="G36" s="231"/>
      <c r="H36" s="232"/>
      <c r="I36" s="216"/>
      <c r="J36" s="231"/>
      <c r="K36" s="92">
        <v>2</v>
      </c>
      <c r="L36" s="93">
        <v>10000</v>
      </c>
      <c r="M36" s="94">
        <f t="shared" si="9"/>
        <v>20000</v>
      </c>
      <c r="N36" s="92">
        <v>2</v>
      </c>
      <c r="O36" s="93">
        <v>10000</v>
      </c>
      <c r="P36" s="94">
        <f t="shared" si="10"/>
        <v>20000</v>
      </c>
      <c r="Q36" s="94">
        <f t="shared" si="11"/>
        <v>20000</v>
      </c>
      <c r="R36" s="94">
        <f t="shared" si="12"/>
        <v>20000</v>
      </c>
      <c r="S36" s="94">
        <f t="shared" si="13"/>
        <v>0</v>
      </c>
      <c r="T36" s="9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thickBot="1" x14ac:dyDescent="0.3">
      <c r="A37" s="71" t="s">
        <v>36</v>
      </c>
      <c r="B37" s="72" t="s">
        <v>51</v>
      </c>
      <c r="C37" s="71" t="s">
        <v>52</v>
      </c>
      <c r="D37" s="73"/>
      <c r="E37" s="74"/>
      <c r="F37" s="75"/>
      <c r="G37" s="76"/>
      <c r="H37" s="74"/>
      <c r="I37" s="75"/>
      <c r="J37" s="76"/>
      <c r="K37" s="74"/>
      <c r="L37" s="75"/>
      <c r="M37" s="76">
        <f>SUM(M38:M40)</f>
        <v>56000</v>
      </c>
      <c r="N37" s="74"/>
      <c r="O37" s="75"/>
      <c r="P37" s="76">
        <f t="shared" ref="P37:S37" si="14">SUM(P38:P40)</f>
        <v>48000</v>
      </c>
      <c r="Q37" s="76">
        <f t="shared" si="14"/>
        <v>56000</v>
      </c>
      <c r="R37" s="76">
        <f t="shared" si="14"/>
        <v>48000</v>
      </c>
      <c r="S37" s="76">
        <f t="shared" si="14"/>
        <v>8000</v>
      </c>
      <c r="T37" s="7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5">
      <c r="A38" s="78" t="s">
        <v>39</v>
      </c>
      <c r="B38" s="79" t="s">
        <v>53</v>
      </c>
      <c r="C38" s="177" t="s">
        <v>154</v>
      </c>
      <c r="D38" s="81"/>
      <c r="E38" s="230" t="s">
        <v>48</v>
      </c>
      <c r="F38" s="216"/>
      <c r="G38" s="231"/>
      <c r="H38" s="230" t="s">
        <v>48</v>
      </c>
      <c r="I38" s="216"/>
      <c r="J38" s="231"/>
      <c r="K38" s="82">
        <v>4</v>
      </c>
      <c r="L38" s="83">
        <v>14000</v>
      </c>
      <c r="M38" s="84">
        <f t="shared" ref="M38:M40" si="15">K38*L38</f>
        <v>56000</v>
      </c>
      <c r="N38" s="82">
        <v>2</v>
      </c>
      <c r="O38" s="83">
        <v>24000</v>
      </c>
      <c r="P38" s="84">
        <f t="shared" ref="P38:P40" si="16">N38*O38</f>
        <v>48000</v>
      </c>
      <c r="Q38" s="84">
        <f t="shared" ref="Q38:Q40" si="17">G38+M38</f>
        <v>56000</v>
      </c>
      <c r="R38" s="84">
        <f t="shared" ref="R38:R40" si="18">J38+P38</f>
        <v>48000</v>
      </c>
      <c r="S38" s="84">
        <f t="shared" ref="S38:S40" si="19">Q38-R38</f>
        <v>8000</v>
      </c>
      <c r="T38" s="8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5">
      <c r="A39" s="86" t="s">
        <v>39</v>
      </c>
      <c r="B39" s="87" t="s">
        <v>54</v>
      </c>
      <c r="C39" s="80" t="s">
        <v>41</v>
      </c>
      <c r="D39" s="81"/>
      <c r="E39" s="232"/>
      <c r="F39" s="216"/>
      <c r="G39" s="231"/>
      <c r="H39" s="232"/>
      <c r="I39" s="216"/>
      <c r="J39" s="231"/>
      <c r="K39" s="82"/>
      <c r="L39" s="83"/>
      <c r="M39" s="84">
        <f t="shared" si="15"/>
        <v>0</v>
      </c>
      <c r="N39" s="82"/>
      <c r="O39" s="83"/>
      <c r="P39" s="84">
        <f t="shared" si="16"/>
        <v>0</v>
      </c>
      <c r="Q39" s="84">
        <f t="shared" si="17"/>
        <v>0</v>
      </c>
      <c r="R39" s="84">
        <f t="shared" si="18"/>
        <v>0</v>
      </c>
      <c r="S39" s="84">
        <f t="shared" si="19"/>
        <v>0</v>
      </c>
      <c r="T39" s="8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x14ac:dyDescent="0.25">
      <c r="A40" s="88" t="s">
        <v>39</v>
      </c>
      <c r="B40" s="89" t="s">
        <v>55</v>
      </c>
      <c r="C40" s="90" t="s">
        <v>41</v>
      </c>
      <c r="D40" s="91"/>
      <c r="E40" s="233"/>
      <c r="F40" s="234"/>
      <c r="G40" s="235"/>
      <c r="H40" s="233"/>
      <c r="I40" s="234"/>
      <c r="J40" s="235"/>
      <c r="K40" s="92"/>
      <c r="L40" s="93"/>
      <c r="M40" s="94">
        <f t="shared" si="15"/>
        <v>0</v>
      </c>
      <c r="N40" s="92"/>
      <c r="O40" s="93"/>
      <c r="P40" s="94">
        <f t="shared" si="16"/>
        <v>0</v>
      </c>
      <c r="Q40" s="84">
        <f t="shared" si="17"/>
        <v>0</v>
      </c>
      <c r="R40" s="84">
        <f t="shared" si="18"/>
        <v>0</v>
      </c>
      <c r="S40" s="84">
        <f t="shared" si="19"/>
        <v>0</v>
      </c>
      <c r="T40" s="95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 x14ac:dyDescent="0.25">
      <c r="A41" s="96" t="s">
        <v>56</v>
      </c>
      <c r="B41" s="97"/>
      <c r="C41" s="98"/>
      <c r="D41" s="99"/>
      <c r="E41" s="100"/>
      <c r="F41" s="101"/>
      <c r="G41" s="102">
        <f>G26+G30+G37</f>
        <v>0</v>
      </c>
      <c r="H41" s="100"/>
      <c r="I41" s="101"/>
      <c r="J41" s="102">
        <f>J26+J30+J37</f>
        <v>0</v>
      </c>
      <c r="K41" s="100"/>
      <c r="L41" s="101"/>
      <c r="M41" s="102">
        <f>M26+M30+M37</f>
        <v>214000</v>
      </c>
      <c r="N41" s="100"/>
      <c r="O41" s="101"/>
      <c r="P41" s="102">
        <f>P26+P30+P37</f>
        <v>206000</v>
      </c>
      <c r="Q41" s="102">
        <f>Q26+Q30+Q37</f>
        <v>214000</v>
      </c>
      <c r="R41" s="102">
        <f>R26+R30+R37</f>
        <v>206000</v>
      </c>
      <c r="S41" s="102">
        <f>S26+S30+S37</f>
        <v>8000</v>
      </c>
      <c r="T41" s="103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30" customHeight="1" x14ac:dyDescent="0.25">
      <c r="A42" s="71" t="s">
        <v>28</v>
      </c>
      <c r="B42" s="72" t="s">
        <v>57</v>
      </c>
      <c r="C42" s="71" t="s">
        <v>58</v>
      </c>
      <c r="D42" s="73"/>
      <c r="E42" s="74"/>
      <c r="F42" s="75"/>
      <c r="G42" s="104"/>
      <c r="H42" s="74"/>
      <c r="I42" s="75"/>
      <c r="J42" s="104"/>
      <c r="K42" s="74"/>
      <c r="L42" s="75"/>
      <c r="M42" s="104"/>
      <c r="N42" s="74"/>
      <c r="O42" s="75"/>
      <c r="P42" s="104"/>
      <c r="Q42" s="104"/>
      <c r="R42" s="104"/>
      <c r="S42" s="104"/>
      <c r="T42" s="77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</row>
    <row r="43" spans="1:38" ht="30" customHeight="1" x14ac:dyDescent="0.25">
      <c r="A43" s="78" t="s">
        <v>39</v>
      </c>
      <c r="B43" s="105" t="s">
        <v>59</v>
      </c>
      <c r="C43" s="80" t="s">
        <v>60</v>
      </c>
      <c r="D43" s="81"/>
      <c r="E43" s="82"/>
      <c r="F43" s="106">
        <v>0.22</v>
      </c>
      <c r="G43" s="84">
        <f t="shared" ref="G43:G44" si="20">E43*F43</f>
        <v>0</v>
      </c>
      <c r="H43" s="82"/>
      <c r="I43" s="106">
        <v>0.22</v>
      </c>
      <c r="J43" s="84">
        <f t="shared" ref="J43:J44" si="21">H43*I43</f>
        <v>0</v>
      </c>
      <c r="K43" s="82"/>
      <c r="L43" s="106">
        <v>0.22</v>
      </c>
      <c r="M43" s="84">
        <f t="shared" ref="M43:M44" si="22">K43*L43</f>
        <v>0</v>
      </c>
      <c r="N43" s="82"/>
      <c r="O43" s="106">
        <v>0.22</v>
      </c>
      <c r="P43" s="84">
        <f t="shared" ref="P43:P44" si="23">N43*O43</f>
        <v>0</v>
      </c>
      <c r="Q43" s="84">
        <f t="shared" ref="Q43:Q44" si="24">G43+M43</f>
        <v>0</v>
      </c>
      <c r="R43" s="84">
        <f t="shared" ref="R43:R44" si="25">J43+P43</f>
        <v>0</v>
      </c>
      <c r="S43" s="84">
        <f t="shared" ref="S43:S44" si="26">Q43-R43</f>
        <v>0</v>
      </c>
      <c r="T43" s="8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 x14ac:dyDescent="0.25">
      <c r="A44" s="86" t="s">
        <v>39</v>
      </c>
      <c r="B44" s="87" t="s">
        <v>61</v>
      </c>
      <c r="C44" s="80" t="s">
        <v>46</v>
      </c>
      <c r="D44" s="81"/>
      <c r="E44" s="82"/>
      <c r="F44" s="106">
        <v>0.22</v>
      </c>
      <c r="G44" s="84">
        <f t="shared" si="20"/>
        <v>0</v>
      </c>
      <c r="H44" s="82"/>
      <c r="I44" s="106">
        <v>0.22</v>
      </c>
      <c r="J44" s="84">
        <f t="shared" si="21"/>
        <v>0</v>
      </c>
      <c r="K44" s="82">
        <v>158000</v>
      </c>
      <c r="L44" s="106">
        <v>0.22</v>
      </c>
      <c r="M44" s="84">
        <f t="shared" si="22"/>
        <v>34760</v>
      </c>
      <c r="N44" s="82">
        <v>158000</v>
      </c>
      <c r="O44" s="106">
        <v>0.22</v>
      </c>
      <c r="P44" s="84">
        <f t="shared" si="23"/>
        <v>34760</v>
      </c>
      <c r="Q44" s="84">
        <f t="shared" si="24"/>
        <v>34760</v>
      </c>
      <c r="R44" s="84">
        <f t="shared" si="25"/>
        <v>34760</v>
      </c>
      <c r="S44" s="84">
        <f t="shared" si="26"/>
        <v>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25">
      <c r="A45" s="96" t="s">
        <v>62</v>
      </c>
      <c r="B45" s="97"/>
      <c r="C45" s="98"/>
      <c r="D45" s="99"/>
      <c r="E45" s="100"/>
      <c r="F45" s="101"/>
      <c r="G45" s="102">
        <f>SUM(G43:G44)</f>
        <v>0</v>
      </c>
      <c r="H45" s="100"/>
      <c r="I45" s="101"/>
      <c r="J45" s="102">
        <f>SUM(J43:J44)</f>
        <v>0</v>
      </c>
      <c r="K45" s="100"/>
      <c r="L45" s="101"/>
      <c r="M45" s="102">
        <f>SUM(M43:M44)</f>
        <v>34760</v>
      </c>
      <c r="N45" s="100"/>
      <c r="O45" s="101"/>
      <c r="P45" s="102">
        <f t="shared" ref="P45:S45" si="27">SUM(P43:P44)</f>
        <v>34760</v>
      </c>
      <c r="Q45" s="102">
        <f t="shared" si="27"/>
        <v>34760</v>
      </c>
      <c r="R45" s="102">
        <f t="shared" si="27"/>
        <v>34760</v>
      </c>
      <c r="S45" s="102">
        <f t="shared" si="27"/>
        <v>0</v>
      </c>
      <c r="T45" s="10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30" customHeight="1" x14ac:dyDescent="0.25">
      <c r="A46" s="71" t="s">
        <v>28</v>
      </c>
      <c r="B46" s="72" t="s">
        <v>63</v>
      </c>
      <c r="C46" s="71" t="s">
        <v>64</v>
      </c>
      <c r="D46" s="73"/>
      <c r="E46" s="74"/>
      <c r="F46" s="75"/>
      <c r="G46" s="104"/>
      <c r="H46" s="74"/>
      <c r="I46" s="75"/>
      <c r="J46" s="104"/>
      <c r="K46" s="74"/>
      <c r="L46" s="75"/>
      <c r="M46" s="104"/>
      <c r="N46" s="74"/>
      <c r="O46" s="75"/>
      <c r="P46" s="104"/>
      <c r="Q46" s="104"/>
      <c r="R46" s="104"/>
      <c r="S46" s="104"/>
      <c r="T46" s="77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</row>
    <row r="47" spans="1:38" ht="30" customHeight="1" x14ac:dyDescent="0.25">
      <c r="A47" s="78" t="s">
        <v>39</v>
      </c>
      <c r="B47" s="105" t="s">
        <v>65</v>
      </c>
      <c r="C47" s="180" t="s">
        <v>155</v>
      </c>
      <c r="D47" s="81" t="s">
        <v>42</v>
      </c>
      <c r="E47" s="82">
        <v>3</v>
      </c>
      <c r="F47" s="83">
        <v>6275.74</v>
      </c>
      <c r="G47" s="84">
        <f t="shared" ref="G47:G49" si="28">E47*F47</f>
        <v>18827.22</v>
      </c>
      <c r="H47" s="82">
        <v>3</v>
      </c>
      <c r="I47" s="83">
        <v>6275.74</v>
      </c>
      <c r="J47" s="84">
        <f t="shared" ref="J47:J49" si="29">H47*I47</f>
        <v>18827.22</v>
      </c>
      <c r="K47" s="82">
        <v>4</v>
      </c>
      <c r="L47" s="83">
        <v>6275.74</v>
      </c>
      <c r="M47" s="84">
        <f t="shared" ref="M47:M49" si="30">K47*L47</f>
        <v>25102.959999999999</v>
      </c>
      <c r="N47" s="82">
        <v>4</v>
      </c>
      <c r="O47" s="83">
        <v>6275.74</v>
      </c>
      <c r="P47" s="84">
        <f t="shared" ref="P47:P49" si="31">N47*O47</f>
        <v>25102.959999999999</v>
      </c>
      <c r="Q47" s="84">
        <f t="shared" ref="Q47:Q49" si="32">G47+M47</f>
        <v>43930.18</v>
      </c>
      <c r="R47" s="84">
        <f t="shared" ref="R47:R49" si="33">J47+P47</f>
        <v>43930.18</v>
      </c>
      <c r="S47" s="84">
        <f t="shared" ref="S47:S49" si="34">Q47-R47</f>
        <v>0</v>
      </c>
      <c r="T47" s="8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25">
      <c r="A48" s="86" t="s">
        <v>39</v>
      </c>
      <c r="B48" s="87" t="s">
        <v>67</v>
      </c>
      <c r="C48" s="107" t="s">
        <v>66</v>
      </c>
      <c r="D48" s="81" t="s">
        <v>42</v>
      </c>
      <c r="E48" s="82"/>
      <c r="F48" s="83"/>
      <c r="G48" s="84">
        <f t="shared" si="28"/>
        <v>0</v>
      </c>
      <c r="H48" s="82"/>
      <c r="I48" s="83"/>
      <c r="J48" s="84">
        <f t="shared" si="29"/>
        <v>0</v>
      </c>
      <c r="K48" s="82"/>
      <c r="L48" s="83"/>
      <c r="M48" s="84">
        <f t="shared" si="30"/>
        <v>0</v>
      </c>
      <c r="N48" s="82"/>
      <c r="O48" s="83"/>
      <c r="P48" s="84">
        <f t="shared" si="31"/>
        <v>0</v>
      </c>
      <c r="Q48" s="84">
        <f t="shared" si="32"/>
        <v>0</v>
      </c>
      <c r="R48" s="84">
        <f t="shared" si="33"/>
        <v>0</v>
      </c>
      <c r="S48" s="84">
        <f t="shared" si="34"/>
        <v>0</v>
      </c>
      <c r="T48" s="8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 x14ac:dyDescent="0.25">
      <c r="A49" s="88" t="s">
        <v>39</v>
      </c>
      <c r="B49" s="89" t="s">
        <v>68</v>
      </c>
      <c r="C49" s="107" t="s">
        <v>66</v>
      </c>
      <c r="D49" s="91" t="s">
        <v>42</v>
      </c>
      <c r="E49" s="92"/>
      <c r="F49" s="93"/>
      <c r="G49" s="94">
        <f t="shared" si="28"/>
        <v>0</v>
      </c>
      <c r="H49" s="92"/>
      <c r="I49" s="93"/>
      <c r="J49" s="94">
        <f t="shared" si="29"/>
        <v>0</v>
      </c>
      <c r="K49" s="92"/>
      <c r="L49" s="93"/>
      <c r="M49" s="94">
        <f t="shared" si="30"/>
        <v>0</v>
      </c>
      <c r="N49" s="92"/>
      <c r="O49" s="93"/>
      <c r="P49" s="94">
        <f t="shared" si="31"/>
        <v>0</v>
      </c>
      <c r="Q49" s="84">
        <f t="shared" si="32"/>
        <v>0</v>
      </c>
      <c r="R49" s="84">
        <f t="shared" si="33"/>
        <v>0</v>
      </c>
      <c r="S49" s="84">
        <f t="shared" si="34"/>
        <v>0</v>
      </c>
      <c r="T49" s="9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5">
      <c r="A50" s="96" t="s">
        <v>69</v>
      </c>
      <c r="B50" s="97"/>
      <c r="C50" s="98"/>
      <c r="D50" s="99"/>
      <c r="E50" s="100"/>
      <c r="F50" s="101"/>
      <c r="G50" s="102">
        <f>SUM(G47:G49)</f>
        <v>18827.22</v>
      </c>
      <c r="H50" s="100"/>
      <c r="I50" s="101"/>
      <c r="J50" s="102">
        <f>SUM(J47:J49)</f>
        <v>18827.22</v>
      </c>
      <c r="K50" s="100"/>
      <c r="L50" s="101"/>
      <c r="M50" s="102">
        <f>SUM(M47:M49)</f>
        <v>25102.959999999999</v>
      </c>
      <c r="N50" s="100"/>
      <c r="O50" s="101"/>
      <c r="P50" s="102">
        <f t="shared" ref="P50:S50" si="35">SUM(P47:P49)</f>
        <v>25102.959999999999</v>
      </c>
      <c r="Q50" s="102">
        <f t="shared" si="35"/>
        <v>43930.18</v>
      </c>
      <c r="R50" s="102">
        <f t="shared" si="35"/>
        <v>43930.18</v>
      </c>
      <c r="S50" s="102">
        <f t="shared" si="35"/>
        <v>0</v>
      </c>
      <c r="T50" s="103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30" customHeight="1" x14ac:dyDescent="0.25">
      <c r="A51" s="71" t="s">
        <v>28</v>
      </c>
      <c r="B51" s="72" t="s">
        <v>70</v>
      </c>
      <c r="C51" s="108" t="s">
        <v>71</v>
      </c>
      <c r="D51" s="73"/>
      <c r="E51" s="74"/>
      <c r="F51" s="75"/>
      <c r="G51" s="104"/>
      <c r="H51" s="74"/>
      <c r="I51" s="75"/>
      <c r="J51" s="104"/>
      <c r="K51" s="74"/>
      <c r="L51" s="75"/>
      <c r="M51" s="104"/>
      <c r="N51" s="74"/>
      <c r="O51" s="75"/>
      <c r="P51" s="104"/>
      <c r="Q51" s="104"/>
      <c r="R51" s="104"/>
      <c r="S51" s="104"/>
      <c r="T51" s="77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</row>
    <row r="52" spans="1:38" ht="30" customHeight="1" x14ac:dyDescent="0.25">
      <c r="A52" s="78" t="s">
        <v>39</v>
      </c>
      <c r="B52" s="105" t="s">
        <v>72</v>
      </c>
      <c r="C52" s="180" t="s">
        <v>156</v>
      </c>
      <c r="D52" s="81" t="s">
        <v>42</v>
      </c>
      <c r="E52" s="82">
        <v>5</v>
      </c>
      <c r="F52" s="83">
        <v>1200</v>
      </c>
      <c r="G52" s="84">
        <f t="shared" ref="G52:G55" si="36">E52*F52</f>
        <v>6000</v>
      </c>
      <c r="H52" s="82">
        <v>5</v>
      </c>
      <c r="I52" s="83">
        <v>1200</v>
      </c>
      <c r="J52" s="84">
        <f t="shared" ref="J52:J55" si="37">H52*I52</f>
        <v>6000</v>
      </c>
      <c r="K52" s="82">
        <v>4</v>
      </c>
      <c r="L52" s="83">
        <v>1200</v>
      </c>
      <c r="M52" s="84">
        <f t="shared" ref="M52:M55" si="38">K52*L52</f>
        <v>4800</v>
      </c>
      <c r="N52" s="82">
        <v>4</v>
      </c>
      <c r="O52" s="83">
        <v>1200</v>
      </c>
      <c r="P52" s="84">
        <f t="shared" ref="P52:P55" si="39">N52*O52</f>
        <v>4800</v>
      </c>
      <c r="Q52" s="84">
        <f t="shared" ref="Q52:Q55" si="40">G52+M52</f>
        <v>10800</v>
      </c>
      <c r="R52" s="84">
        <f t="shared" ref="R52:R55" si="41">J52+P52</f>
        <v>10800</v>
      </c>
      <c r="S52" s="84">
        <f t="shared" ref="S52:S55" si="42">Q52-R52</f>
        <v>0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5">
      <c r="A53" s="86" t="s">
        <v>39</v>
      </c>
      <c r="B53" s="89" t="s">
        <v>73</v>
      </c>
      <c r="C53" s="107" t="s">
        <v>74</v>
      </c>
      <c r="D53" s="81" t="s">
        <v>42</v>
      </c>
      <c r="E53" s="82"/>
      <c r="F53" s="83"/>
      <c r="G53" s="84">
        <f t="shared" si="36"/>
        <v>0</v>
      </c>
      <c r="H53" s="82"/>
      <c r="I53" s="83"/>
      <c r="J53" s="84">
        <f t="shared" si="37"/>
        <v>0</v>
      </c>
      <c r="K53" s="82"/>
      <c r="L53" s="83"/>
      <c r="M53" s="84">
        <f t="shared" si="38"/>
        <v>0</v>
      </c>
      <c r="N53" s="82"/>
      <c r="O53" s="83"/>
      <c r="P53" s="84">
        <f t="shared" si="39"/>
        <v>0</v>
      </c>
      <c r="Q53" s="84">
        <f t="shared" si="40"/>
        <v>0</v>
      </c>
      <c r="R53" s="84">
        <f t="shared" si="41"/>
        <v>0</v>
      </c>
      <c r="S53" s="84">
        <f t="shared" si="42"/>
        <v>0</v>
      </c>
      <c r="T53" s="8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 x14ac:dyDescent="0.25">
      <c r="A54" s="86" t="s">
        <v>39</v>
      </c>
      <c r="B54" s="87" t="s">
        <v>75</v>
      </c>
      <c r="C54" s="109" t="s">
        <v>76</v>
      </c>
      <c r="D54" s="81" t="s">
        <v>42</v>
      </c>
      <c r="E54" s="82"/>
      <c r="F54" s="83"/>
      <c r="G54" s="84">
        <f t="shared" si="36"/>
        <v>0</v>
      </c>
      <c r="H54" s="82"/>
      <c r="I54" s="83"/>
      <c r="J54" s="84">
        <f t="shared" si="37"/>
        <v>0</v>
      </c>
      <c r="K54" s="82"/>
      <c r="L54" s="83"/>
      <c r="M54" s="84">
        <f t="shared" si="38"/>
        <v>0</v>
      </c>
      <c r="N54" s="82"/>
      <c r="O54" s="83"/>
      <c r="P54" s="84">
        <f t="shared" si="39"/>
        <v>0</v>
      </c>
      <c r="Q54" s="84">
        <f t="shared" si="40"/>
        <v>0</v>
      </c>
      <c r="R54" s="84">
        <f t="shared" si="41"/>
        <v>0</v>
      </c>
      <c r="S54" s="84">
        <f t="shared" si="42"/>
        <v>0</v>
      </c>
      <c r="T54" s="8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45.75" customHeight="1" x14ac:dyDescent="0.25">
      <c r="A55" s="88" t="s">
        <v>39</v>
      </c>
      <c r="B55" s="87" t="s">
        <v>77</v>
      </c>
      <c r="C55" s="110" t="s">
        <v>78</v>
      </c>
      <c r="D55" s="91" t="s">
        <v>42</v>
      </c>
      <c r="E55" s="92"/>
      <c r="F55" s="93"/>
      <c r="G55" s="94">
        <f t="shared" si="36"/>
        <v>0</v>
      </c>
      <c r="H55" s="92"/>
      <c r="I55" s="93"/>
      <c r="J55" s="94">
        <f t="shared" si="37"/>
        <v>0</v>
      </c>
      <c r="K55" s="92"/>
      <c r="L55" s="93"/>
      <c r="M55" s="94">
        <f t="shared" si="38"/>
        <v>0</v>
      </c>
      <c r="N55" s="92"/>
      <c r="O55" s="93"/>
      <c r="P55" s="94">
        <f t="shared" si="39"/>
        <v>0</v>
      </c>
      <c r="Q55" s="84">
        <f t="shared" si="40"/>
        <v>0</v>
      </c>
      <c r="R55" s="84">
        <f t="shared" si="41"/>
        <v>0</v>
      </c>
      <c r="S55" s="84">
        <f t="shared" si="42"/>
        <v>0</v>
      </c>
      <c r="T55" s="9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25">
      <c r="A56" s="111" t="s">
        <v>79</v>
      </c>
      <c r="B56" s="97"/>
      <c r="C56" s="98"/>
      <c r="D56" s="99"/>
      <c r="E56" s="100"/>
      <c r="F56" s="101"/>
      <c r="G56" s="102">
        <f>SUM(G52:G55)</f>
        <v>6000</v>
      </c>
      <c r="H56" s="100"/>
      <c r="I56" s="101"/>
      <c r="J56" s="102">
        <f>SUM(J52:J55)</f>
        <v>6000</v>
      </c>
      <c r="K56" s="100"/>
      <c r="L56" s="101"/>
      <c r="M56" s="102">
        <f>SUM(M52:M55)</f>
        <v>4800</v>
      </c>
      <c r="N56" s="100"/>
      <c r="O56" s="101"/>
      <c r="P56" s="102">
        <f t="shared" ref="P56:S56" si="43">SUM(P52:P55)</f>
        <v>4800</v>
      </c>
      <c r="Q56" s="102">
        <f t="shared" si="43"/>
        <v>10800</v>
      </c>
      <c r="R56" s="102">
        <f t="shared" si="43"/>
        <v>10800</v>
      </c>
      <c r="S56" s="102">
        <f t="shared" si="43"/>
        <v>0</v>
      </c>
      <c r="T56" s="103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30" customHeight="1" x14ac:dyDescent="0.25">
      <c r="A57" s="71" t="s">
        <v>28</v>
      </c>
      <c r="B57" s="72" t="s">
        <v>80</v>
      </c>
      <c r="C57" s="71" t="s">
        <v>81</v>
      </c>
      <c r="D57" s="73"/>
      <c r="E57" s="74"/>
      <c r="F57" s="75"/>
      <c r="G57" s="104"/>
      <c r="H57" s="74"/>
      <c r="I57" s="75"/>
      <c r="J57" s="104"/>
      <c r="K57" s="74"/>
      <c r="L57" s="75"/>
      <c r="M57" s="104"/>
      <c r="N57" s="74"/>
      <c r="O57" s="75"/>
      <c r="P57" s="104"/>
      <c r="Q57" s="104"/>
      <c r="R57" s="104"/>
      <c r="S57" s="104"/>
      <c r="T57" s="77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</row>
    <row r="58" spans="1:38" ht="30" customHeight="1" x14ac:dyDescent="0.25">
      <c r="A58" s="78" t="s">
        <v>39</v>
      </c>
      <c r="B58" s="105" t="s">
        <v>82</v>
      </c>
      <c r="C58" s="112" t="s">
        <v>83</v>
      </c>
      <c r="D58" s="81" t="s">
        <v>42</v>
      </c>
      <c r="E58" s="82"/>
      <c r="F58" s="83"/>
      <c r="G58" s="84">
        <f t="shared" ref="G58:G60" si="44">E58*F58</f>
        <v>0</v>
      </c>
      <c r="H58" s="82"/>
      <c r="I58" s="83"/>
      <c r="J58" s="84">
        <f t="shared" ref="J58:J60" si="45">H58*I58</f>
        <v>0</v>
      </c>
      <c r="K58" s="82"/>
      <c r="L58" s="83"/>
      <c r="M58" s="84">
        <f t="shared" ref="M58:M60" si="46">K58*L58</f>
        <v>0</v>
      </c>
      <c r="N58" s="82"/>
      <c r="O58" s="83"/>
      <c r="P58" s="84">
        <f t="shared" ref="P58:P60" si="47">N58*O58</f>
        <v>0</v>
      </c>
      <c r="Q58" s="84">
        <f t="shared" ref="Q58:Q60" si="48">G58+M58</f>
        <v>0</v>
      </c>
      <c r="R58" s="84">
        <f t="shared" ref="R58:R60" si="49">J58+P58</f>
        <v>0</v>
      </c>
      <c r="S58" s="84">
        <f t="shared" ref="S58:S60" si="50">Q58-R58</f>
        <v>0</v>
      </c>
      <c r="T58" s="8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x14ac:dyDescent="0.25">
      <c r="A59" s="86" t="s">
        <v>39</v>
      </c>
      <c r="B59" s="87" t="s">
        <v>84</v>
      </c>
      <c r="C59" s="112" t="s">
        <v>85</v>
      </c>
      <c r="D59" s="81" t="s">
        <v>42</v>
      </c>
      <c r="E59" s="82"/>
      <c r="F59" s="83"/>
      <c r="G59" s="84">
        <f t="shared" si="44"/>
        <v>0</v>
      </c>
      <c r="H59" s="82"/>
      <c r="I59" s="83"/>
      <c r="J59" s="84">
        <f t="shared" si="45"/>
        <v>0</v>
      </c>
      <c r="K59" s="82"/>
      <c r="L59" s="83"/>
      <c r="M59" s="84">
        <f t="shared" si="46"/>
        <v>0</v>
      </c>
      <c r="N59" s="82"/>
      <c r="O59" s="83"/>
      <c r="P59" s="84">
        <f t="shared" si="47"/>
        <v>0</v>
      </c>
      <c r="Q59" s="84">
        <f t="shared" si="48"/>
        <v>0</v>
      </c>
      <c r="R59" s="84">
        <f t="shared" si="49"/>
        <v>0</v>
      </c>
      <c r="S59" s="84">
        <f t="shared" si="50"/>
        <v>0</v>
      </c>
      <c r="T59" s="8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x14ac:dyDescent="0.25">
      <c r="A60" s="88" t="s">
        <v>39</v>
      </c>
      <c r="B60" s="89" t="s">
        <v>86</v>
      </c>
      <c r="C60" s="113" t="s">
        <v>87</v>
      </c>
      <c r="D60" s="91" t="s">
        <v>42</v>
      </c>
      <c r="E60" s="92"/>
      <c r="F60" s="93"/>
      <c r="G60" s="94">
        <f t="shared" si="44"/>
        <v>0</v>
      </c>
      <c r="H60" s="92"/>
      <c r="I60" s="93"/>
      <c r="J60" s="94">
        <f t="shared" si="45"/>
        <v>0</v>
      </c>
      <c r="K60" s="92"/>
      <c r="L60" s="93"/>
      <c r="M60" s="94">
        <f t="shared" si="46"/>
        <v>0</v>
      </c>
      <c r="N60" s="92"/>
      <c r="O60" s="93"/>
      <c r="P60" s="94">
        <f t="shared" si="47"/>
        <v>0</v>
      </c>
      <c r="Q60" s="84">
        <f t="shared" si="48"/>
        <v>0</v>
      </c>
      <c r="R60" s="84">
        <f t="shared" si="49"/>
        <v>0</v>
      </c>
      <c r="S60" s="84">
        <f t="shared" si="50"/>
        <v>0</v>
      </c>
      <c r="T60" s="9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5">
      <c r="A61" s="96" t="s">
        <v>88</v>
      </c>
      <c r="B61" s="97"/>
      <c r="C61" s="98"/>
      <c r="D61" s="99"/>
      <c r="E61" s="100"/>
      <c r="F61" s="101"/>
      <c r="G61" s="102">
        <f>SUM(G58:G60)</f>
        <v>0</v>
      </c>
      <c r="H61" s="100"/>
      <c r="I61" s="101"/>
      <c r="J61" s="102">
        <f>SUM(J58:J60)</f>
        <v>0</v>
      </c>
      <c r="K61" s="100"/>
      <c r="L61" s="101"/>
      <c r="M61" s="102">
        <f>SUM(M58:M60)</f>
        <v>0</v>
      </c>
      <c r="N61" s="100"/>
      <c r="O61" s="101"/>
      <c r="P61" s="102">
        <f t="shared" ref="P61:S61" si="51">SUM(P58:P60)</f>
        <v>0</v>
      </c>
      <c r="Q61" s="102">
        <f t="shared" si="51"/>
        <v>0</v>
      </c>
      <c r="R61" s="102">
        <f t="shared" si="51"/>
        <v>0</v>
      </c>
      <c r="S61" s="102">
        <f t="shared" si="51"/>
        <v>0</v>
      </c>
      <c r="T61" s="103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30" customHeight="1" x14ac:dyDescent="0.25">
      <c r="A62" s="71" t="s">
        <v>28</v>
      </c>
      <c r="B62" s="72" t="s">
        <v>89</v>
      </c>
      <c r="C62" s="71" t="s">
        <v>90</v>
      </c>
      <c r="D62" s="73"/>
      <c r="E62" s="74"/>
      <c r="F62" s="75"/>
      <c r="G62" s="104"/>
      <c r="H62" s="74"/>
      <c r="I62" s="75"/>
      <c r="J62" s="104"/>
      <c r="K62" s="74"/>
      <c r="L62" s="75"/>
      <c r="M62" s="104"/>
      <c r="N62" s="74"/>
      <c r="O62" s="75"/>
      <c r="P62" s="104"/>
      <c r="Q62" s="104"/>
      <c r="R62" s="104"/>
      <c r="S62" s="104"/>
      <c r="T62" s="77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</row>
    <row r="63" spans="1:38" ht="30" customHeight="1" x14ac:dyDescent="0.25">
      <c r="A63" s="78" t="s">
        <v>39</v>
      </c>
      <c r="B63" s="105" t="s">
        <v>91</v>
      </c>
      <c r="C63" s="181" t="s">
        <v>167</v>
      </c>
      <c r="D63" s="81" t="s">
        <v>92</v>
      </c>
      <c r="E63" s="82"/>
      <c r="F63" s="83"/>
      <c r="G63" s="84">
        <f t="shared" ref="G63:G78" si="52">E63*F63</f>
        <v>0</v>
      </c>
      <c r="H63" s="82"/>
      <c r="I63" s="83"/>
      <c r="J63" s="84">
        <f t="shared" ref="J63:J78" si="53">H63*I63</f>
        <v>0</v>
      </c>
      <c r="K63" s="82">
        <v>3</v>
      </c>
      <c r="L63" s="83">
        <v>3859</v>
      </c>
      <c r="M63" s="84">
        <f t="shared" ref="M63:M78" si="54">K63*L63</f>
        <v>11577</v>
      </c>
      <c r="N63" s="82">
        <v>3</v>
      </c>
      <c r="O63" s="83">
        <v>3810</v>
      </c>
      <c r="P63" s="84">
        <f t="shared" ref="P63:P78" si="55">N63*O63</f>
        <v>11430</v>
      </c>
      <c r="Q63" s="84">
        <f t="shared" ref="Q63:Q78" si="56">G63+M63</f>
        <v>11577</v>
      </c>
      <c r="R63" s="84">
        <f t="shared" ref="R63:R64" si="57">J63+P63</f>
        <v>11430</v>
      </c>
      <c r="S63" s="84">
        <f t="shared" ref="S63:S78" si="58">Q63-R63</f>
        <v>147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25">
      <c r="A64" s="86" t="s">
        <v>39</v>
      </c>
      <c r="B64" s="87" t="s">
        <v>93</v>
      </c>
      <c r="C64" s="181" t="s">
        <v>168</v>
      </c>
      <c r="D64" s="81" t="s">
        <v>92</v>
      </c>
      <c r="E64" s="82"/>
      <c r="F64" s="83"/>
      <c r="G64" s="84">
        <f t="shared" si="52"/>
        <v>0</v>
      </c>
      <c r="H64" s="82"/>
      <c r="I64" s="83"/>
      <c r="J64" s="84">
        <f t="shared" si="53"/>
        <v>0</v>
      </c>
      <c r="K64" s="82">
        <v>1</v>
      </c>
      <c r="L64" s="83">
        <v>5893</v>
      </c>
      <c r="M64" s="84">
        <f t="shared" si="54"/>
        <v>5893</v>
      </c>
      <c r="N64" s="82">
        <v>1</v>
      </c>
      <c r="O64" s="83">
        <v>5300</v>
      </c>
      <c r="P64" s="84">
        <f t="shared" si="55"/>
        <v>5300</v>
      </c>
      <c r="Q64" s="84">
        <f t="shared" si="56"/>
        <v>5893</v>
      </c>
      <c r="R64" s="84">
        <f t="shared" si="57"/>
        <v>5300</v>
      </c>
      <c r="S64" s="84">
        <f t="shared" si="58"/>
        <v>593</v>
      </c>
      <c r="T64" s="8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s="183" customFormat="1" ht="30" customHeight="1" x14ac:dyDescent="0.25">
      <c r="A65" s="88" t="s">
        <v>39</v>
      </c>
      <c r="B65" s="89" t="s">
        <v>94</v>
      </c>
      <c r="C65" s="182" t="s">
        <v>169</v>
      </c>
      <c r="D65" s="91" t="s">
        <v>92</v>
      </c>
      <c r="E65" s="92"/>
      <c r="F65" s="176"/>
      <c r="G65" s="94">
        <v>0</v>
      </c>
      <c r="H65" s="92"/>
      <c r="I65" s="176"/>
      <c r="J65" s="94">
        <v>0</v>
      </c>
      <c r="K65" s="92">
        <v>1</v>
      </c>
      <c r="L65" s="176">
        <v>5050</v>
      </c>
      <c r="M65" s="94">
        <f>K65*L65</f>
        <v>5050</v>
      </c>
      <c r="N65" s="92">
        <v>1</v>
      </c>
      <c r="O65" s="176">
        <v>4750</v>
      </c>
      <c r="P65" s="94">
        <f>N65*O65</f>
        <v>4750</v>
      </c>
      <c r="Q65" s="84">
        <f>G65+M65</f>
        <v>5050</v>
      </c>
      <c r="R65" s="84">
        <f>J65+P65</f>
        <v>4750</v>
      </c>
      <c r="S65" s="84">
        <f>Q65-R65</f>
        <v>300</v>
      </c>
      <c r="T65" s="9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s="183" customFormat="1" ht="30" customHeight="1" x14ac:dyDescent="0.25">
      <c r="A66" s="88" t="s">
        <v>39</v>
      </c>
      <c r="B66" s="89" t="s">
        <v>157</v>
      </c>
      <c r="C66" s="182" t="s">
        <v>169</v>
      </c>
      <c r="D66" s="91" t="s">
        <v>92</v>
      </c>
      <c r="E66" s="92"/>
      <c r="F66" s="176"/>
      <c r="G66" s="94">
        <v>0</v>
      </c>
      <c r="H66" s="92"/>
      <c r="I66" s="176"/>
      <c r="J66" s="94">
        <v>0</v>
      </c>
      <c r="K66" s="92">
        <v>1</v>
      </c>
      <c r="L66" s="176">
        <v>5050</v>
      </c>
      <c r="M66" s="94">
        <f>K66*L66</f>
        <v>5050</v>
      </c>
      <c r="N66" s="92">
        <v>1</v>
      </c>
      <c r="O66" s="176">
        <v>4200</v>
      </c>
      <c r="P66" s="94">
        <f>N66*O66</f>
        <v>4200</v>
      </c>
      <c r="Q66" s="84">
        <f>G66+M66</f>
        <v>5050</v>
      </c>
      <c r="R66" s="84">
        <f>J66+P66</f>
        <v>4200</v>
      </c>
      <c r="S66" s="84">
        <f>Q66-R66</f>
        <v>850</v>
      </c>
      <c r="T66" s="9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5">
      <c r="A67" s="88" t="s">
        <v>39</v>
      </c>
      <c r="B67" s="89" t="s">
        <v>158</v>
      </c>
      <c r="C67" s="182" t="s">
        <v>169</v>
      </c>
      <c r="D67" s="91" t="s">
        <v>92</v>
      </c>
      <c r="E67" s="92"/>
      <c r="F67" s="176"/>
      <c r="G67" s="94">
        <v>0</v>
      </c>
      <c r="H67" s="92"/>
      <c r="I67" s="176"/>
      <c r="J67" s="94">
        <v>0</v>
      </c>
      <c r="K67" s="92">
        <v>2</v>
      </c>
      <c r="L67" s="176">
        <v>5050</v>
      </c>
      <c r="M67" s="94">
        <f t="shared" ref="M67:M77" si="59">K67*L67</f>
        <v>10100</v>
      </c>
      <c r="N67" s="92">
        <v>2</v>
      </c>
      <c r="O67" s="176">
        <v>4085</v>
      </c>
      <c r="P67" s="94">
        <f t="shared" ref="P67:P77" si="60">N67*O67</f>
        <v>8170</v>
      </c>
      <c r="Q67" s="84">
        <f t="shared" ref="Q67:Q77" si="61">G67+M67</f>
        <v>10100</v>
      </c>
      <c r="R67" s="84">
        <f>J67+P67</f>
        <v>8170</v>
      </c>
      <c r="S67" s="84">
        <f t="shared" ref="S67:S77" si="62">Q67-R67</f>
        <v>1930</v>
      </c>
      <c r="T67" s="9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5">
      <c r="A68" s="88" t="s">
        <v>39</v>
      </c>
      <c r="B68" s="89" t="s">
        <v>159</v>
      </c>
      <c r="C68" s="182" t="s">
        <v>170</v>
      </c>
      <c r="D68" s="91" t="s">
        <v>92</v>
      </c>
      <c r="E68" s="92"/>
      <c r="F68" s="176"/>
      <c r="G68" s="94">
        <v>0</v>
      </c>
      <c r="H68" s="92"/>
      <c r="I68" s="176"/>
      <c r="J68" s="94">
        <v>0</v>
      </c>
      <c r="K68" s="92">
        <v>2</v>
      </c>
      <c r="L68" s="176">
        <v>487</v>
      </c>
      <c r="M68" s="94">
        <f t="shared" si="59"/>
        <v>974</v>
      </c>
      <c r="N68" s="92">
        <v>2</v>
      </c>
      <c r="O68" s="176">
        <v>487</v>
      </c>
      <c r="P68" s="94">
        <f t="shared" si="60"/>
        <v>974</v>
      </c>
      <c r="Q68" s="84">
        <f t="shared" si="61"/>
        <v>974</v>
      </c>
      <c r="R68" s="84">
        <f>J68+P68</f>
        <v>974</v>
      </c>
      <c r="S68" s="84">
        <f t="shared" si="62"/>
        <v>0</v>
      </c>
      <c r="T68" s="9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25">
      <c r="A69" s="88" t="s">
        <v>39</v>
      </c>
      <c r="B69" s="89" t="s">
        <v>160</v>
      </c>
      <c r="C69" s="182" t="s">
        <v>171</v>
      </c>
      <c r="D69" s="91" t="s">
        <v>92</v>
      </c>
      <c r="E69" s="92"/>
      <c r="F69" s="176"/>
      <c r="G69" s="94">
        <v>0</v>
      </c>
      <c r="H69" s="92"/>
      <c r="I69" s="176"/>
      <c r="J69" s="94">
        <v>0</v>
      </c>
      <c r="K69" s="92">
        <v>12</v>
      </c>
      <c r="L69" s="176">
        <v>1700</v>
      </c>
      <c r="M69" s="94">
        <f t="shared" si="59"/>
        <v>20400</v>
      </c>
      <c r="N69" s="92">
        <v>12</v>
      </c>
      <c r="O69" s="176">
        <v>1170</v>
      </c>
      <c r="P69" s="94">
        <f t="shared" si="60"/>
        <v>14040</v>
      </c>
      <c r="Q69" s="84">
        <f t="shared" si="61"/>
        <v>20400</v>
      </c>
      <c r="R69" s="84">
        <f>+J69+P69</f>
        <v>14040</v>
      </c>
      <c r="S69" s="84">
        <f t="shared" si="62"/>
        <v>6360</v>
      </c>
      <c r="T69" s="9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x14ac:dyDescent="0.25">
      <c r="A70" s="88" t="s">
        <v>39</v>
      </c>
      <c r="B70" s="89" t="s">
        <v>161</v>
      </c>
      <c r="C70" s="182" t="s">
        <v>181</v>
      </c>
      <c r="D70" s="91" t="s">
        <v>92</v>
      </c>
      <c r="E70" s="92"/>
      <c r="F70" s="176"/>
      <c r="G70" s="94">
        <v>0</v>
      </c>
      <c r="H70" s="92"/>
      <c r="I70" s="176"/>
      <c r="J70" s="94">
        <v>0</v>
      </c>
      <c r="K70" s="92">
        <v>4</v>
      </c>
      <c r="L70" s="176">
        <v>790</v>
      </c>
      <c r="M70" s="94">
        <f t="shared" si="59"/>
        <v>3160</v>
      </c>
      <c r="N70" s="92">
        <v>4</v>
      </c>
      <c r="O70" s="176">
        <v>720</v>
      </c>
      <c r="P70" s="94">
        <f t="shared" si="60"/>
        <v>2880</v>
      </c>
      <c r="Q70" s="84">
        <f t="shared" si="61"/>
        <v>3160</v>
      </c>
      <c r="R70" s="84">
        <f t="shared" ref="R70:R78" si="63">J70+P70</f>
        <v>2880</v>
      </c>
      <c r="S70" s="84">
        <f t="shared" si="62"/>
        <v>280</v>
      </c>
      <c r="T70" s="9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s="183" customFormat="1" ht="30" customHeight="1" x14ac:dyDescent="0.25">
      <c r="A71" s="88" t="s">
        <v>39</v>
      </c>
      <c r="B71" s="89" t="s">
        <v>162</v>
      </c>
      <c r="C71" s="182" t="s">
        <v>182</v>
      </c>
      <c r="D71" s="91" t="s">
        <v>92</v>
      </c>
      <c r="E71" s="92"/>
      <c r="F71" s="176"/>
      <c r="G71" s="94">
        <v>0</v>
      </c>
      <c r="H71" s="92"/>
      <c r="I71" s="176"/>
      <c r="J71" s="94">
        <v>0</v>
      </c>
      <c r="K71" s="92">
        <v>8</v>
      </c>
      <c r="L71" s="176">
        <v>790</v>
      </c>
      <c r="M71" s="94">
        <f t="shared" si="59"/>
        <v>6320</v>
      </c>
      <c r="N71" s="92">
        <v>8</v>
      </c>
      <c r="O71" s="176">
        <v>770</v>
      </c>
      <c r="P71" s="94">
        <f t="shared" si="60"/>
        <v>6160</v>
      </c>
      <c r="Q71" s="84">
        <f>G71+M71</f>
        <v>6320</v>
      </c>
      <c r="R71" s="84">
        <f t="shared" si="63"/>
        <v>6160</v>
      </c>
      <c r="S71" s="84">
        <f t="shared" si="62"/>
        <v>160</v>
      </c>
      <c r="T71" s="9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5">
      <c r="A72" s="88" t="s">
        <v>39</v>
      </c>
      <c r="B72" s="89" t="s">
        <v>163</v>
      </c>
      <c r="C72" s="182" t="s">
        <v>172</v>
      </c>
      <c r="D72" s="91" t="s">
        <v>92</v>
      </c>
      <c r="E72" s="92"/>
      <c r="F72" s="176"/>
      <c r="G72" s="94">
        <v>0</v>
      </c>
      <c r="H72" s="92"/>
      <c r="I72" s="176"/>
      <c r="J72" s="94">
        <v>0</v>
      </c>
      <c r="K72" s="92">
        <v>12</v>
      </c>
      <c r="L72" s="176">
        <v>1600</v>
      </c>
      <c r="M72" s="94">
        <f t="shared" si="59"/>
        <v>19200</v>
      </c>
      <c r="N72" s="92">
        <v>12</v>
      </c>
      <c r="O72" s="176">
        <v>930</v>
      </c>
      <c r="P72" s="94">
        <f t="shared" si="60"/>
        <v>11160</v>
      </c>
      <c r="Q72" s="84">
        <f t="shared" si="61"/>
        <v>19200</v>
      </c>
      <c r="R72" s="84">
        <f t="shared" si="63"/>
        <v>11160</v>
      </c>
      <c r="S72" s="84">
        <f t="shared" si="62"/>
        <v>8040</v>
      </c>
      <c r="T72" s="9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5">
      <c r="A73" s="88" t="s">
        <v>39</v>
      </c>
      <c r="B73" s="89" t="s">
        <v>164</v>
      </c>
      <c r="C73" s="182" t="s">
        <v>173</v>
      </c>
      <c r="D73" s="91" t="s">
        <v>92</v>
      </c>
      <c r="E73" s="92"/>
      <c r="F73" s="176"/>
      <c r="G73" s="94">
        <v>0</v>
      </c>
      <c r="H73" s="92"/>
      <c r="I73" s="176"/>
      <c r="J73" s="94">
        <v>0</v>
      </c>
      <c r="K73" s="92">
        <v>1</v>
      </c>
      <c r="L73" s="176">
        <v>3600</v>
      </c>
      <c r="M73" s="94">
        <f t="shared" si="59"/>
        <v>3600</v>
      </c>
      <c r="N73" s="92">
        <v>1</v>
      </c>
      <c r="O73" s="176">
        <v>1848</v>
      </c>
      <c r="P73" s="94">
        <f t="shared" si="60"/>
        <v>1848</v>
      </c>
      <c r="Q73" s="84">
        <f t="shared" si="61"/>
        <v>3600</v>
      </c>
      <c r="R73" s="84">
        <f t="shared" si="63"/>
        <v>1848</v>
      </c>
      <c r="S73" s="84">
        <f t="shared" si="62"/>
        <v>1752</v>
      </c>
      <c r="T73" s="9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5">
      <c r="A74" s="88" t="s">
        <v>39</v>
      </c>
      <c r="B74" s="89" t="s">
        <v>165</v>
      </c>
      <c r="C74" s="182" t="s">
        <v>174</v>
      </c>
      <c r="D74" s="91" t="s">
        <v>92</v>
      </c>
      <c r="E74" s="92"/>
      <c r="F74" s="176"/>
      <c r="G74" s="94">
        <f t="shared" ref="G74:G77" si="64">E74*F74</f>
        <v>0</v>
      </c>
      <c r="H74" s="92"/>
      <c r="I74" s="176"/>
      <c r="J74" s="94">
        <v>0</v>
      </c>
      <c r="K74" s="92">
        <v>1</v>
      </c>
      <c r="L74" s="176">
        <v>1900</v>
      </c>
      <c r="M74" s="94">
        <f t="shared" si="59"/>
        <v>1900</v>
      </c>
      <c r="N74" s="92">
        <v>1</v>
      </c>
      <c r="O74" s="176">
        <v>1199</v>
      </c>
      <c r="P74" s="94">
        <f t="shared" si="60"/>
        <v>1199</v>
      </c>
      <c r="Q74" s="84">
        <f t="shared" si="61"/>
        <v>1900</v>
      </c>
      <c r="R74" s="84">
        <f t="shared" si="63"/>
        <v>1199</v>
      </c>
      <c r="S74" s="84">
        <f t="shared" si="62"/>
        <v>701</v>
      </c>
      <c r="T74" s="9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x14ac:dyDescent="0.25">
      <c r="A75" s="88" t="s">
        <v>39</v>
      </c>
      <c r="B75" s="89" t="s">
        <v>166</v>
      </c>
      <c r="C75" s="182" t="s">
        <v>175</v>
      </c>
      <c r="D75" s="91" t="s">
        <v>92</v>
      </c>
      <c r="E75" s="92"/>
      <c r="F75" s="176"/>
      <c r="G75" s="94">
        <f t="shared" si="64"/>
        <v>0</v>
      </c>
      <c r="H75" s="92"/>
      <c r="I75" s="176"/>
      <c r="J75" s="94">
        <v>0</v>
      </c>
      <c r="K75" s="92">
        <v>1</v>
      </c>
      <c r="L75" s="176">
        <v>3000</v>
      </c>
      <c r="M75" s="94">
        <f t="shared" si="59"/>
        <v>3000</v>
      </c>
      <c r="N75" s="92">
        <v>1</v>
      </c>
      <c r="O75" s="176">
        <v>1782</v>
      </c>
      <c r="P75" s="94">
        <f t="shared" si="60"/>
        <v>1782</v>
      </c>
      <c r="Q75" s="84">
        <f t="shared" si="61"/>
        <v>3000</v>
      </c>
      <c r="R75" s="84">
        <f t="shared" si="63"/>
        <v>1782</v>
      </c>
      <c r="S75" s="84">
        <f t="shared" si="62"/>
        <v>1218</v>
      </c>
      <c r="T75" s="9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5">
      <c r="A76" s="88" t="s">
        <v>39</v>
      </c>
      <c r="B76" s="89" t="s">
        <v>183</v>
      </c>
      <c r="C76" s="182" t="s">
        <v>176</v>
      </c>
      <c r="D76" s="91" t="s">
        <v>92</v>
      </c>
      <c r="E76" s="92"/>
      <c r="F76" s="176"/>
      <c r="G76" s="94">
        <f t="shared" si="64"/>
        <v>0</v>
      </c>
      <c r="H76" s="92"/>
      <c r="I76" s="176"/>
      <c r="J76" s="94">
        <v>0</v>
      </c>
      <c r="K76" s="92">
        <v>20</v>
      </c>
      <c r="L76" s="176">
        <v>5850</v>
      </c>
      <c r="M76" s="94">
        <f t="shared" si="59"/>
        <v>117000</v>
      </c>
      <c r="N76" s="92">
        <v>20</v>
      </c>
      <c r="O76" s="176">
        <v>5850</v>
      </c>
      <c r="P76" s="94">
        <f t="shared" si="60"/>
        <v>117000</v>
      </c>
      <c r="Q76" s="84">
        <f t="shared" si="61"/>
        <v>117000</v>
      </c>
      <c r="R76" s="84">
        <f t="shared" si="63"/>
        <v>117000</v>
      </c>
      <c r="S76" s="84">
        <f t="shared" si="62"/>
        <v>0</v>
      </c>
      <c r="T76" s="9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5">
      <c r="A77" s="88" t="s">
        <v>39</v>
      </c>
      <c r="B77" s="89" t="s">
        <v>184</v>
      </c>
      <c r="C77" s="182" t="s">
        <v>177</v>
      </c>
      <c r="D77" s="91" t="s">
        <v>92</v>
      </c>
      <c r="E77" s="92"/>
      <c r="F77" s="176"/>
      <c r="G77" s="94">
        <f t="shared" si="64"/>
        <v>0</v>
      </c>
      <c r="H77" s="92"/>
      <c r="I77" s="176"/>
      <c r="J77" s="94">
        <v>0</v>
      </c>
      <c r="K77" s="92">
        <v>120</v>
      </c>
      <c r="L77" s="176">
        <v>500</v>
      </c>
      <c r="M77" s="94">
        <f t="shared" si="59"/>
        <v>60000</v>
      </c>
      <c r="N77" s="92">
        <v>120</v>
      </c>
      <c r="O77" s="176">
        <v>239.16</v>
      </c>
      <c r="P77" s="94">
        <f t="shared" si="60"/>
        <v>28699.200000000001</v>
      </c>
      <c r="Q77" s="84">
        <f t="shared" si="61"/>
        <v>60000</v>
      </c>
      <c r="R77" s="84">
        <f t="shared" si="63"/>
        <v>28699.200000000001</v>
      </c>
      <c r="S77" s="84">
        <f t="shared" si="62"/>
        <v>31300.799999999999</v>
      </c>
      <c r="T77" s="9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thickBot="1" x14ac:dyDescent="0.3">
      <c r="A78" s="88" t="s">
        <v>39</v>
      </c>
      <c r="B78" s="89" t="s">
        <v>185</v>
      </c>
      <c r="C78" s="182" t="s">
        <v>178</v>
      </c>
      <c r="D78" s="91" t="s">
        <v>92</v>
      </c>
      <c r="E78" s="92"/>
      <c r="F78" s="93"/>
      <c r="G78" s="94">
        <f t="shared" si="52"/>
        <v>0</v>
      </c>
      <c r="H78" s="92"/>
      <c r="I78" s="93"/>
      <c r="J78" s="94">
        <f t="shared" si="53"/>
        <v>0</v>
      </c>
      <c r="K78" s="92">
        <v>1</v>
      </c>
      <c r="L78" s="93">
        <v>2300</v>
      </c>
      <c r="M78" s="94">
        <f t="shared" si="54"/>
        <v>2300</v>
      </c>
      <c r="N78" s="92">
        <v>1</v>
      </c>
      <c r="O78" s="93">
        <v>1788</v>
      </c>
      <c r="P78" s="94">
        <f t="shared" si="55"/>
        <v>1788</v>
      </c>
      <c r="Q78" s="84">
        <f t="shared" si="56"/>
        <v>2300</v>
      </c>
      <c r="R78" s="84">
        <f t="shared" si="63"/>
        <v>1788</v>
      </c>
      <c r="S78" s="84">
        <f t="shared" si="58"/>
        <v>512</v>
      </c>
      <c r="T78" s="9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x14ac:dyDescent="0.25">
      <c r="A79" s="96" t="s">
        <v>95</v>
      </c>
      <c r="B79" s="97"/>
      <c r="C79" s="98"/>
      <c r="D79" s="99"/>
      <c r="E79" s="100"/>
      <c r="F79" s="101"/>
      <c r="G79" s="102">
        <f>SUM(G63:G78)</f>
        <v>0</v>
      </c>
      <c r="H79" s="100"/>
      <c r="I79" s="101"/>
      <c r="J79" s="102">
        <f>SUM(J63:J78)</f>
        <v>0</v>
      </c>
      <c r="K79" s="100"/>
      <c r="L79" s="101"/>
      <c r="M79" s="102">
        <f>SUM(M63:M78)</f>
        <v>275524</v>
      </c>
      <c r="N79" s="100"/>
      <c r="O79" s="101"/>
      <c r="P79" s="102">
        <f>SUM(P63:P78)</f>
        <v>221380.2</v>
      </c>
      <c r="Q79" s="102">
        <f>SUM(Q63:Q78)</f>
        <v>275524</v>
      </c>
      <c r="R79" s="102">
        <f>SUM(R63:R78)</f>
        <v>221380.2</v>
      </c>
      <c r="S79" s="102">
        <f>SUM(S63:S78)</f>
        <v>54143.8</v>
      </c>
      <c r="T79" s="103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42" customHeight="1" x14ac:dyDescent="0.25">
      <c r="A80" s="71" t="s">
        <v>28</v>
      </c>
      <c r="B80" s="72" t="s">
        <v>96</v>
      </c>
      <c r="C80" s="108" t="s">
        <v>97</v>
      </c>
      <c r="D80" s="73"/>
      <c r="E80" s="74"/>
      <c r="F80" s="75"/>
      <c r="G80" s="104"/>
      <c r="H80" s="74"/>
      <c r="I80" s="75"/>
      <c r="J80" s="104"/>
      <c r="K80" s="74"/>
      <c r="L80" s="75"/>
      <c r="M80" s="104"/>
      <c r="N80" s="74"/>
      <c r="O80" s="75"/>
      <c r="P80" s="104"/>
      <c r="Q80" s="104"/>
      <c r="R80" s="104"/>
      <c r="S80" s="104"/>
      <c r="T80" s="77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</row>
    <row r="81" spans="1:38" ht="30" customHeight="1" x14ac:dyDescent="0.25">
      <c r="A81" s="78" t="s">
        <v>39</v>
      </c>
      <c r="B81" s="105" t="s">
        <v>98</v>
      </c>
      <c r="C81" s="181" t="s">
        <v>100</v>
      </c>
      <c r="D81" s="81" t="s">
        <v>42</v>
      </c>
      <c r="E81" s="82"/>
      <c r="F81" s="83"/>
      <c r="G81" s="84">
        <f t="shared" ref="G81:G83" si="65">E81*F81</f>
        <v>0</v>
      </c>
      <c r="H81" s="82"/>
      <c r="I81" s="83"/>
      <c r="J81" s="84">
        <f t="shared" ref="J81:J83" si="66">H81*I81</f>
        <v>0</v>
      </c>
      <c r="K81" s="82">
        <v>5</v>
      </c>
      <c r="L81" s="83">
        <v>650</v>
      </c>
      <c r="M81" s="84">
        <f t="shared" ref="M81:M83" si="67">K81*L81</f>
        <v>3250</v>
      </c>
      <c r="N81" s="82">
        <v>5</v>
      </c>
      <c r="O81" s="83">
        <v>650</v>
      </c>
      <c r="P81" s="84">
        <f t="shared" ref="P81:P83" si="68">N81*O81</f>
        <v>3250</v>
      </c>
      <c r="Q81" s="84">
        <f t="shared" ref="Q81:Q83" si="69">G81+M81</f>
        <v>3250</v>
      </c>
      <c r="R81" s="84">
        <f t="shared" ref="R81:R83" si="70">J81+P81</f>
        <v>3250</v>
      </c>
      <c r="S81" s="84">
        <f t="shared" ref="S81:S83" si="71">Q81-R81</f>
        <v>0</v>
      </c>
      <c r="T81" s="8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x14ac:dyDescent="0.25">
      <c r="A82" s="86" t="s">
        <v>39</v>
      </c>
      <c r="B82" s="87" t="s">
        <v>99</v>
      </c>
      <c r="C82" s="181" t="s">
        <v>179</v>
      </c>
      <c r="D82" s="81" t="s">
        <v>120</v>
      </c>
      <c r="E82" s="82"/>
      <c r="F82" s="83"/>
      <c r="G82" s="84">
        <f t="shared" si="65"/>
        <v>0</v>
      </c>
      <c r="H82" s="82"/>
      <c r="I82" s="83"/>
      <c r="J82" s="84">
        <f t="shared" si="66"/>
        <v>0</v>
      </c>
      <c r="K82" s="82">
        <v>1</v>
      </c>
      <c r="L82" s="83">
        <v>1339.33</v>
      </c>
      <c r="M82" s="84">
        <f t="shared" si="67"/>
        <v>1339.33</v>
      </c>
      <c r="N82" s="82">
        <v>0</v>
      </c>
      <c r="O82" s="83">
        <v>0</v>
      </c>
      <c r="P82" s="84">
        <f t="shared" si="68"/>
        <v>0</v>
      </c>
      <c r="Q82" s="84">
        <f t="shared" si="69"/>
        <v>1339.33</v>
      </c>
      <c r="R82" s="84">
        <f t="shared" si="70"/>
        <v>0</v>
      </c>
      <c r="S82" s="84">
        <f t="shared" si="71"/>
        <v>1339.33</v>
      </c>
      <c r="T82" s="8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 x14ac:dyDescent="0.25">
      <c r="A83" s="88" t="s">
        <v>39</v>
      </c>
      <c r="B83" s="89" t="s">
        <v>101</v>
      </c>
      <c r="C83" s="182" t="s">
        <v>100</v>
      </c>
      <c r="D83" s="91" t="s">
        <v>42</v>
      </c>
      <c r="E83" s="92"/>
      <c r="F83" s="93"/>
      <c r="G83" s="94">
        <f t="shared" si="65"/>
        <v>0</v>
      </c>
      <c r="H83" s="92"/>
      <c r="I83" s="93"/>
      <c r="J83" s="94">
        <f t="shared" si="66"/>
        <v>0</v>
      </c>
      <c r="K83" s="92">
        <v>5</v>
      </c>
      <c r="L83" s="93">
        <v>350</v>
      </c>
      <c r="M83" s="94">
        <f t="shared" si="67"/>
        <v>1750</v>
      </c>
      <c r="N83" s="92">
        <v>5</v>
      </c>
      <c r="O83" s="93">
        <v>350</v>
      </c>
      <c r="P83" s="94">
        <f t="shared" si="68"/>
        <v>1750</v>
      </c>
      <c r="Q83" s="84">
        <f t="shared" si="69"/>
        <v>1750</v>
      </c>
      <c r="R83" s="84">
        <f t="shared" si="70"/>
        <v>1750</v>
      </c>
      <c r="S83" s="84">
        <f t="shared" si="71"/>
        <v>0</v>
      </c>
      <c r="T83" s="9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 x14ac:dyDescent="0.25">
      <c r="A84" s="96" t="s">
        <v>102</v>
      </c>
      <c r="B84" s="97"/>
      <c r="C84" s="98"/>
      <c r="D84" s="99"/>
      <c r="E84" s="100"/>
      <c r="F84" s="101"/>
      <c r="G84" s="102">
        <f>SUM(G81:G83)</f>
        <v>0</v>
      </c>
      <c r="H84" s="100"/>
      <c r="I84" s="101"/>
      <c r="J84" s="102">
        <f>SUM(J81:J83)</f>
        <v>0</v>
      </c>
      <c r="K84" s="100"/>
      <c r="L84" s="101"/>
      <c r="M84" s="102">
        <f>SUM(M81:M83)</f>
        <v>6339.33</v>
      </c>
      <c r="N84" s="100"/>
      <c r="O84" s="101"/>
      <c r="P84" s="102">
        <f t="shared" ref="P84:S84" si="72">SUM(P81:P83)</f>
        <v>5000</v>
      </c>
      <c r="Q84" s="102">
        <f t="shared" si="72"/>
        <v>6339.33</v>
      </c>
      <c r="R84" s="102">
        <f t="shared" si="72"/>
        <v>5000</v>
      </c>
      <c r="S84" s="102">
        <f t="shared" si="72"/>
        <v>1339.33</v>
      </c>
      <c r="T84" s="103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30" customHeight="1" x14ac:dyDescent="0.25">
      <c r="A85" s="71" t="s">
        <v>28</v>
      </c>
      <c r="B85" s="72" t="s">
        <v>103</v>
      </c>
      <c r="C85" s="108" t="s">
        <v>104</v>
      </c>
      <c r="D85" s="73"/>
      <c r="E85" s="74"/>
      <c r="F85" s="75"/>
      <c r="G85" s="104"/>
      <c r="H85" s="74"/>
      <c r="I85" s="75"/>
      <c r="J85" s="104"/>
      <c r="K85" s="74"/>
      <c r="L85" s="75"/>
      <c r="M85" s="104"/>
      <c r="N85" s="74"/>
      <c r="O85" s="75"/>
      <c r="P85" s="104"/>
      <c r="Q85" s="104"/>
      <c r="R85" s="104"/>
      <c r="S85" s="104"/>
      <c r="T85" s="77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</row>
    <row r="86" spans="1:38" ht="30" customHeight="1" x14ac:dyDescent="0.25">
      <c r="A86" s="78" t="s">
        <v>39</v>
      </c>
      <c r="B86" s="105" t="s">
        <v>105</v>
      </c>
      <c r="C86" s="107" t="s">
        <v>106</v>
      </c>
      <c r="D86" s="81"/>
      <c r="E86" s="82"/>
      <c r="F86" s="83"/>
      <c r="G86" s="84">
        <f t="shared" ref="G86:G88" si="73">E86*F86</f>
        <v>0</v>
      </c>
      <c r="H86" s="82"/>
      <c r="I86" s="83"/>
      <c r="J86" s="84">
        <f t="shared" ref="J86:J88" si="74">H86*I86</f>
        <v>0</v>
      </c>
      <c r="K86" s="82"/>
      <c r="L86" s="83"/>
      <c r="M86" s="84">
        <f t="shared" ref="M86:M88" si="75">K86*L86</f>
        <v>0</v>
      </c>
      <c r="N86" s="82"/>
      <c r="O86" s="83"/>
      <c r="P86" s="84">
        <f t="shared" ref="P86:P88" si="76">N86*O86</f>
        <v>0</v>
      </c>
      <c r="Q86" s="84">
        <f t="shared" ref="Q86:Q88" si="77">G86+M86</f>
        <v>0</v>
      </c>
      <c r="R86" s="84">
        <f t="shared" ref="R86:R88" si="78">J86+P86</f>
        <v>0</v>
      </c>
      <c r="S86" s="84">
        <f t="shared" ref="S86:S88" si="79">Q86-R86</f>
        <v>0</v>
      </c>
      <c r="T86" s="85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 x14ac:dyDescent="0.25">
      <c r="A87" s="78" t="s">
        <v>39</v>
      </c>
      <c r="B87" s="79" t="s">
        <v>107</v>
      </c>
      <c r="C87" s="107" t="s">
        <v>108</v>
      </c>
      <c r="D87" s="81"/>
      <c r="E87" s="82"/>
      <c r="F87" s="83"/>
      <c r="G87" s="84">
        <f t="shared" si="73"/>
        <v>0</v>
      </c>
      <c r="H87" s="82"/>
      <c r="I87" s="83"/>
      <c r="J87" s="84">
        <f t="shared" si="74"/>
        <v>0</v>
      </c>
      <c r="K87" s="82"/>
      <c r="L87" s="83"/>
      <c r="M87" s="84">
        <f t="shared" si="75"/>
        <v>0</v>
      </c>
      <c r="N87" s="82"/>
      <c r="O87" s="83"/>
      <c r="P87" s="84">
        <f t="shared" si="76"/>
        <v>0</v>
      </c>
      <c r="Q87" s="84">
        <f t="shared" si="77"/>
        <v>0</v>
      </c>
      <c r="R87" s="84">
        <f t="shared" si="78"/>
        <v>0</v>
      </c>
      <c r="S87" s="84">
        <f t="shared" si="79"/>
        <v>0</v>
      </c>
      <c r="T87" s="8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x14ac:dyDescent="0.25">
      <c r="A88" s="86" t="s">
        <v>39</v>
      </c>
      <c r="B88" s="87" t="s">
        <v>109</v>
      </c>
      <c r="C88" s="107" t="s">
        <v>110</v>
      </c>
      <c r="D88" s="81"/>
      <c r="E88" s="82"/>
      <c r="F88" s="83"/>
      <c r="G88" s="84">
        <f t="shared" si="73"/>
        <v>0</v>
      </c>
      <c r="H88" s="82"/>
      <c r="I88" s="83"/>
      <c r="J88" s="84">
        <f t="shared" si="74"/>
        <v>0</v>
      </c>
      <c r="K88" s="82"/>
      <c r="L88" s="83"/>
      <c r="M88" s="84">
        <f t="shared" si="75"/>
        <v>0</v>
      </c>
      <c r="N88" s="82"/>
      <c r="O88" s="83"/>
      <c r="P88" s="84">
        <f t="shared" si="76"/>
        <v>0</v>
      </c>
      <c r="Q88" s="84">
        <f t="shared" si="77"/>
        <v>0</v>
      </c>
      <c r="R88" s="84">
        <f t="shared" si="78"/>
        <v>0</v>
      </c>
      <c r="S88" s="84">
        <f t="shared" si="79"/>
        <v>0</v>
      </c>
      <c r="T88" s="85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 x14ac:dyDescent="0.25">
      <c r="A89" s="111" t="s">
        <v>111</v>
      </c>
      <c r="B89" s="114"/>
      <c r="C89" s="98"/>
      <c r="D89" s="99"/>
      <c r="E89" s="100"/>
      <c r="F89" s="101"/>
      <c r="G89" s="102">
        <f>SUM(G86:G88)</f>
        <v>0</v>
      </c>
      <c r="H89" s="100"/>
      <c r="I89" s="101"/>
      <c r="J89" s="102">
        <f>SUM(J86:J88)</f>
        <v>0</v>
      </c>
      <c r="K89" s="100"/>
      <c r="L89" s="101"/>
      <c r="M89" s="102">
        <f>SUM(M86:M88)</f>
        <v>0</v>
      </c>
      <c r="N89" s="100"/>
      <c r="O89" s="101"/>
      <c r="P89" s="102">
        <f t="shared" ref="P89:S89" si="80">SUM(P86:P88)</f>
        <v>0</v>
      </c>
      <c r="Q89" s="102">
        <f t="shared" si="80"/>
        <v>0</v>
      </c>
      <c r="R89" s="102">
        <f t="shared" si="80"/>
        <v>0</v>
      </c>
      <c r="S89" s="102">
        <f t="shared" si="80"/>
        <v>0</v>
      </c>
      <c r="T89" s="103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30" customHeight="1" x14ac:dyDescent="0.25">
      <c r="A90" s="71" t="s">
        <v>28</v>
      </c>
      <c r="B90" s="115" t="s">
        <v>112</v>
      </c>
      <c r="C90" s="116" t="s">
        <v>113</v>
      </c>
      <c r="D90" s="73"/>
      <c r="E90" s="74"/>
      <c r="F90" s="75"/>
      <c r="G90" s="104"/>
      <c r="H90" s="74"/>
      <c r="I90" s="75"/>
      <c r="J90" s="104"/>
      <c r="K90" s="74"/>
      <c r="L90" s="75"/>
      <c r="M90" s="104"/>
      <c r="N90" s="74"/>
      <c r="O90" s="75"/>
      <c r="P90" s="104"/>
      <c r="Q90" s="104"/>
      <c r="R90" s="104"/>
      <c r="S90" s="104"/>
      <c r="T90" s="77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</row>
    <row r="91" spans="1:38" ht="30" customHeight="1" x14ac:dyDescent="0.25">
      <c r="A91" s="78" t="s">
        <v>39</v>
      </c>
      <c r="B91" s="117" t="s">
        <v>114</v>
      </c>
      <c r="C91" s="118" t="s">
        <v>113</v>
      </c>
      <c r="D91" s="119"/>
      <c r="E91" s="236" t="s">
        <v>48</v>
      </c>
      <c r="F91" s="237"/>
      <c r="G91" s="238"/>
      <c r="H91" s="236" t="s">
        <v>48</v>
      </c>
      <c r="I91" s="237"/>
      <c r="J91" s="238"/>
      <c r="K91" s="82"/>
      <c r="L91" s="83"/>
      <c r="M91" s="84">
        <f t="shared" ref="M91:M92" si="81">K91*L91</f>
        <v>0</v>
      </c>
      <c r="N91" s="82"/>
      <c r="O91" s="83"/>
      <c r="P91" s="84">
        <f t="shared" ref="P91:P92" si="82">N91*O91</f>
        <v>0</v>
      </c>
      <c r="Q91" s="84">
        <f t="shared" ref="Q91:Q92" si="83">G91+M91</f>
        <v>0</v>
      </c>
      <c r="R91" s="84">
        <f t="shared" ref="R91:R92" si="84">J91+P91</f>
        <v>0</v>
      </c>
      <c r="S91" s="84">
        <f t="shared" ref="S91:S92" si="85">Q91-R91</f>
        <v>0</v>
      </c>
      <c r="T91" s="85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0" customHeight="1" x14ac:dyDescent="0.25">
      <c r="A92" s="86" t="s">
        <v>39</v>
      </c>
      <c r="B92" s="120" t="s">
        <v>115</v>
      </c>
      <c r="C92" s="121" t="s">
        <v>113</v>
      </c>
      <c r="D92" s="119"/>
      <c r="E92" s="239"/>
      <c r="F92" s="240"/>
      <c r="G92" s="241"/>
      <c r="H92" s="239"/>
      <c r="I92" s="240"/>
      <c r="J92" s="241"/>
      <c r="K92" s="82"/>
      <c r="L92" s="83"/>
      <c r="M92" s="84">
        <f t="shared" si="81"/>
        <v>0</v>
      </c>
      <c r="N92" s="82"/>
      <c r="O92" s="83"/>
      <c r="P92" s="84">
        <f t="shared" si="82"/>
        <v>0</v>
      </c>
      <c r="Q92" s="84">
        <f t="shared" si="83"/>
        <v>0</v>
      </c>
      <c r="R92" s="84">
        <f t="shared" si="84"/>
        <v>0</v>
      </c>
      <c r="S92" s="84">
        <f t="shared" si="85"/>
        <v>0</v>
      </c>
      <c r="T92" s="85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 x14ac:dyDescent="0.25">
      <c r="A93" s="111" t="s">
        <v>116</v>
      </c>
      <c r="B93" s="122"/>
      <c r="C93" s="123"/>
      <c r="D93" s="99"/>
      <c r="E93" s="100"/>
      <c r="F93" s="101"/>
      <c r="G93" s="102">
        <f>SUM(G91:G92)</f>
        <v>0</v>
      </c>
      <c r="H93" s="100"/>
      <c r="I93" s="101"/>
      <c r="J93" s="102">
        <f>SUM(J91:J92)</f>
        <v>0</v>
      </c>
      <c r="K93" s="100"/>
      <c r="L93" s="101"/>
      <c r="M93" s="102">
        <f>SUM(M91:M92)</f>
        <v>0</v>
      </c>
      <c r="N93" s="100"/>
      <c r="O93" s="101"/>
      <c r="P93" s="102">
        <f t="shared" ref="P93:S93" si="86">SUM(P91:P92)</f>
        <v>0</v>
      </c>
      <c r="Q93" s="102">
        <f t="shared" si="86"/>
        <v>0</v>
      </c>
      <c r="R93" s="102">
        <f t="shared" si="86"/>
        <v>0</v>
      </c>
      <c r="S93" s="102">
        <f t="shared" si="86"/>
        <v>0</v>
      </c>
      <c r="T93" s="103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30" customHeight="1" x14ac:dyDescent="0.25">
      <c r="A94" s="71" t="s">
        <v>28</v>
      </c>
      <c r="B94" s="124" t="s">
        <v>117</v>
      </c>
      <c r="C94" s="116" t="s">
        <v>118</v>
      </c>
      <c r="D94" s="73"/>
      <c r="E94" s="74"/>
      <c r="F94" s="75"/>
      <c r="G94" s="104"/>
      <c r="H94" s="74"/>
      <c r="I94" s="75"/>
      <c r="J94" s="104"/>
      <c r="K94" s="74"/>
      <c r="L94" s="75"/>
      <c r="M94" s="104"/>
      <c r="N94" s="74"/>
      <c r="O94" s="75"/>
      <c r="P94" s="104"/>
      <c r="Q94" s="104"/>
      <c r="R94" s="104"/>
      <c r="S94" s="104"/>
      <c r="T94" s="77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</row>
    <row r="95" spans="1:38" ht="41.25" customHeight="1" x14ac:dyDescent="0.25">
      <c r="A95" s="86" t="s">
        <v>39</v>
      </c>
      <c r="B95" s="125" t="s">
        <v>119</v>
      </c>
      <c r="C95" s="126" t="s">
        <v>118</v>
      </c>
      <c r="D95" s="119" t="s">
        <v>120</v>
      </c>
      <c r="E95" s="242" t="s">
        <v>48</v>
      </c>
      <c r="F95" s="240"/>
      <c r="G95" s="241"/>
      <c r="H95" s="242" t="s">
        <v>48</v>
      </c>
      <c r="I95" s="240"/>
      <c r="J95" s="241"/>
      <c r="K95" s="82">
        <v>1</v>
      </c>
      <c r="L95" s="83">
        <v>20000</v>
      </c>
      <c r="M95" s="84">
        <f>K95*L95</f>
        <v>20000</v>
      </c>
      <c r="N95" s="82">
        <v>1</v>
      </c>
      <c r="O95" s="83">
        <v>20000</v>
      </c>
      <c r="P95" s="84">
        <f>N95*O95</f>
        <v>20000</v>
      </c>
      <c r="Q95" s="84">
        <f>G95+M95</f>
        <v>20000</v>
      </c>
      <c r="R95" s="84">
        <f>J95+P95</f>
        <v>20000</v>
      </c>
      <c r="S95" s="84">
        <f>Q95-R95</f>
        <v>0</v>
      </c>
      <c r="T95" s="85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30" customHeight="1" x14ac:dyDescent="0.25">
      <c r="A96" s="111" t="s">
        <v>121</v>
      </c>
      <c r="B96" s="127"/>
      <c r="C96" s="123"/>
      <c r="D96" s="99"/>
      <c r="E96" s="100"/>
      <c r="F96" s="101"/>
      <c r="G96" s="102">
        <f>SUM(G95)</f>
        <v>0</v>
      </c>
      <c r="H96" s="100"/>
      <c r="I96" s="101"/>
      <c r="J96" s="102">
        <f>SUM(J95)</f>
        <v>0</v>
      </c>
      <c r="K96" s="100"/>
      <c r="L96" s="101"/>
      <c r="M96" s="102">
        <f>SUM(M95)</f>
        <v>20000</v>
      </c>
      <c r="N96" s="100"/>
      <c r="O96" s="101"/>
      <c r="P96" s="102">
        <f t="shared" ref="P96:S96" si="87">SUM(P95)</f>
        <v>20000</v>
      </c>
      <c r="Q96" s="102">
        <f t="shared" si="87"/>
        <v>20000</v>
      </c>
      <c r="R96" s="102">
        <f t="shared" si="87"/>
        <v>20000</v>
      </c>
      <c r="S96" s="102">
        <f t="shared" si="87"/>
        <v>0</v>
      </c>
      <c r="T96" s="103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19.5" customHeight="1" x14ac:dyDescent="0.25">
      <c r="A97" s="128" t="s">
        <v>122</v>
      </c>
      <c r="B97" s="129"/>
      <c r="C97" s="130"/>
      <c r="D97" s="131"/>
      <c r="E97" s="132"/>
      <c r="F97" s="133"/>
      <c r="G97" s="134">
        <f>G41+G45+G50+G56+G61+G79+G84+G89+G93+G96</f>
        <v>24827.22</v>
      </c>
      <c r="H97" s="132"/>
      <c r="I97" s="133"/>
      <c r="J97" s="134">
        <f>J41+J45+J50+J56+J61+J79+J84+J89+J93+J96</f>
        <v>24827.22</v>
      </c>
      <c r="K97" s="132"/>
      <c r="L97" s="133"/>
      <c r="M97" s="134">
        <f>M41+M45+M50+M56+M61+M79+M84+M89+M93+M96</f>
        <v>580526.28999999992</v>
      </c>
      <c r="N97" s="132"/>
      <c r="O97" s="133"/>
      <c r="P97" s="134">
        <f>P41+P45+P50+P56+P61+P79+P84+P89+P93+P96</f>
        <v>517043.16000000003</v>
      </c>
      <c r="Q97" s="134">
        <f>Q41+Q45+Q50+Q56+Q61+Q79+Q84+Q89+Q93+Q96</f>
        <v>605353.50999999989</v>
      </c>
      <c r="R97" s="134">
        <f>R41+R45+R50+R56+R61+R79+R84+R89+R93+R96</f>
        <v>541870.38</v>
      </c>
      <c r="S97" s="134">
        <f>S41+S45+S50+S56+S61+S79+S84+S89+S93+S96</f>
        <v>63483.130000000005</v>
      </c>
      <c r="T97" s="135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</row>
    <row r="98" spans="1:38" ht="15.75" customHeight="1" x14ac:dyDescent="0.3">
      <c r="A98" s="243"/>
      <c r="B98" s="225"/>
      <c r="C98" s="225"/>
      <c r="D98" s="137"/>
      <c r="E98" s="138"/>
      <c r="F98" s="139"/>
      <c r="G98" s="140"/>
      <c r="H98" s="138"/>
      <c r="I98" s="139"/>
      <c r="J98" s="140"/>
      <c r="K98" s="138"/>
      <c r="L98" s="139"/>
      <c r="M98" s="140"/>
      <c r="N98" s="138"/>
      <c r="O98" s="139"/>
      <c r="P98" s="140"/>
      <c r="Q98" s="140"/>
      <c r="R98" s="140"/>
      <c r="S98" s="140"/>
      <c r="T98" s="14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9.5" customHeight="1" x14ac:dyDescent="0.3">
      <c r="A99" s="224" t="s">
        <v>123</v>
      </c>
      <c r="B99" s="225"/>
      <c r="C99" s="226"/>
      <c r="D99" s="142"/>
      <c r="E99" s="143"/>
      <c r="F99" s="144"/>
      <c r="G99" s="145">
        <f>G22-G97</f>
        <v>-24827.22</v>
      </c>
      <c r="H99" s="143"/>
      <c r="I99" s="144"/>
      <c r="J99" s="145">
        <f>J22-J97</f>
        <v>-24827.22</v>
      </c>
      <c r="K99" s="146"/>
      <c r="L99" s="144"/>
      <c r="M99" s="147">
        <f>M22-M97</f>
        <v>-580526.28999999992</v>
      </c>
      <c r="N99" s="146"/>
      <c r="O99" s="144"/>
      <c r="P99" s="147">
        <f>P22-P97</f>
        <v>-517043.16000000003</v>
      </c>
      <c r="Q99" s="148">
        <f>Q22-Q97</f>
        <v>-605353.50999999989</v>
      </c>
      <c r="R99" s="148">
        <f>R22-R97</f>
        <v>-541870.38</v>
      </c>
      <c r="S99" s="148">
        <f>S22-S97</f>
        <v>-63483.130000000005</v>
      </c>
      <c r="T99" s="149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3">
      <c r="A100" s="150"/>
      <c r="B100" s="151"/>
      <c r="C100" s="150"/>
      <c r="D100" s="150"/>
      <c r="E100" s="51"/>
      <c r="F100" s="150"/>
      <c r="G100" s="150"/>
      <c r="H100" s="51"/>
      <c r="I100" s="150"/>
      <c r="J100" s="150"/>
      <c r="K100" s="51"/>
      <c r="L100" s="150"/>
      <c r="M100" s="150"/>
      <c r="N100" s="51"/>
      <c r="O100" s="150"/>
      <c r="P100" s="150"/>
      <c r="Q100" s="150"/>
      <c r="R100" s="150"/>
      <c r="S100" s="150"/>
      <c r="T100" s="150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3">
      <c r="A101" s="150"/>
      <c r="B101" s="151"/>
      <c r="C101" s="150"/>
      <c r="D101" s="150"/>
      <c r="E101" s="51"/>
      <c r="F101" s="150"/>
      <c r="G101" s="150"/>
      <c r="H101" s="51"/>
      <c r="I101" s="150"/>
      <c r="J101" s="150"/>
      <c r="K101" s="51"/>
      <c r="L101" s="150"/>
      <c r="M101" s="150"/>
      <c r="N101" s="51"/>
      <c r="O101" s="150"/>
      <c r="P101" s="150"/>
      <c r="Q101" s="150"/>
      <c r="R101" s="150"/>
      <c r="S101" s="52"/>
      <c r="T101" s="150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3">
      <c r="A102" s="150" t="s">
        <v>124</v>
      </c>
      <c r="B102" s="151"/>
      <c r="C102" s="152"/>
      <c r="D102" s="150"/>
      <c r="E102" s="153"/>
      <c r="F102" s="152"/>
      <c r="G102" s="150"/>
      <c r="H102" s="153"/>
      <c r="I102" s="152"/>
      <c r="J102" s="152"/>
      <c r="K102" s="153"/>
      <c r="L102" s="150"/>
      <c r="M102" s="150"/>
      <c r="N102" s="51"/>
      <c r="O102" s="150"/>
      <c r="P102" s="150"/>
      <c r="Q102" s="150"/>
      <c r="R102" s="150"/>
      <c r="S102" s="150"/>
      <c r="T102" s="150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3">
      <c r="A103" s="1"/>
      <c r="B103" s="1"/>
      <c r="C103" s="154" t="s">
        <v>125</v>
      </c>
      <c r="D103" s="150"/>
      <c r="E103" s="227" t="s">
        <v>126</v>
      </c>
      <c r="F103" s="228"/>
      <c r="G103" s="150"/>
      <c r="H103" s="51"/>
      <c r="I103" s="155" t="s">
        <v>127</v>
      </c>
      <c r="J103" s="150"/>
      <c r="K103" s="51"/>
      <c r="L103" s="155"/>
      <c r="M103" s="150"/>
      <c r="N103" s="51"/>
      <c r="O103" s="155"/>
      <c r="P103" s="150"/>
      <c r="Q103" s="150"/>
      <c r="R103" s="150"/>
      <c r="S103" s="150"/>
      <c r="T103" s="150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35">
      <c r="A104" s="1"/>
      <c r="B104" s="1"/>
      <c r="C104" s="156"/>
      <c r="D104" s="157"/>
      <c r="E104" s="158"/>
      <c r="F104" s="159"/>
      <c r="G104" s="160"/>
      <c r="H104" s="158"/>
      <c r="I104" s="159"/>
      <c r="J104" s="160"/>
      <c r="K104" s="161"/>
      <c r="L104" s="159"/>
      <c r="M104" s="160"/>
      <c r="N104" s="161"/>
      <c r="O104" s="159"/>
      <c r="P104" s="160"/>
      <c r="Q104" s="208"/>
      <c r="R104" s="160"/>
      <c r="S104" s="160"/>
      <c r="T104" s="150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3">
      <c r="A105" s="150"/>
      <c r="B105" s="151"/>
      <c r="C105" s="150"/>
      <c r="D105" s="150"/>
      <c r="E105" s="51"/>
      <c r="F105" s="150"/>
      <c r="G105" s="150"/>
      <c r="H105" s="51"/>
      <c r="I105" s="150"/>
      <c r="J105" s="150"/>
      <c r="K105" s="51"/>
      <c r="L105" s="150"/>
      <c r="M105" s="150"/>
      <c r="N105" s="51"/>
      <c r="O105" s="150"/>
      <c r="P105" s="150"/>
      <c r="Q105" s="150"/>
      <c r="R105" s="150"/>
      <c r="S105" s="150"/>
      <c r="T105" s="150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3">
      <c r="A106" s="150"/>
      <c r="B106" s="151"/>
      <c r="C106" s="150"/>
      <c r="D106" s="150"/>
      <c r="E106" s="51"/>
      <c r="F106" s="150"/>
      <c r="G106" s="150"/>
      <c r="H106" s="51"/>
      <c r="I106" s="150"/>
      <c r="J106" s="150"/>
      <c r="K106" s="51"/>
      <c r="L106" s="150"/>
      <c r="M106" s="150"/>
      <c r="N106" s="51"/>
      <c r="O106" s="150"/>
      <c r="P106" s="150"/>
      <c r="Q106" s="150"/>
      <c r="R106" s="150"/>
      <c r="S106" s="150"/>
      <c r="T106" s="150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3">
      <c r="A107" s="150"/>
      <c r="B107" s="151"/>
      <c r="C107" s="150"/>
      <c r="D107" s="150"/>
      <c r="E107" s="51"/>
      <c r="F107" s="150"/>
      <c r="G107" s="150"/>
      <c r="H107" s="51"/>
      <c r="I107" s="150"/>
      <c r="J107" s="150"/>
      <c r="K107" s="51"/>
      <c r="L107" s="150"/>
      <c r="M107" s="150"/>
      <c r="N107" s="51"/>
      <c r="O107" s="150"/>
      <c r="P107" s="150"/>
      <c r="Q107" s="150"/>
      <c r="R107" s="150"/>
      <c r="S107" s="150"/>
      <c r="T107" s="150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3">
      <c r="A108" s="150"/>
      <c r="B108" s="151"/>
      <c r="C108" s="150"/>
      <c r="D108" s="150"/>
      <c r="E108" s="51"/>
      <c r="F108" s="150"/>
      <c r="G108" s="150"/>
      <c r="H108" s="51"/>
      <c r="I108" s="150"/>
      <c r="J108" s="150"/>
      <c r="K108" s="51"/>
      <c r="L108" s="150"/>
      <c r="M108" s="150"/>
      <c r="N108" s="51"/>
      <c r="O108" s="150"/>
      <c r="P108" s="150"/>
      <c r="Q108" s="150"/>
      <c r="R108" s="150"/>
      <c r="S108" s="150"/>
      <c r="T108" s="150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3">
      <c r="A109" s="150"/>
      <c r="B109" s="151"/>
      <c r="C109" s="150"/>
      <c r="D109" s="150"/>
      <c r="E109" s="51"/>
      <c r="F109" s="150"/>
      <c r="G109" s="150"/>
      <c r="H109" s="51"/>
      <c r="I109" s="150"/>
      <c r="J109" s="150"/>
      <c r="K109" s="51"/>
      <c r="L109" s="150"/>
      <c r="M109" s="150"/>
      <c r="N109" s="51"/>
      <c r="O109" s="150"/>
      <c r="P109" s="150"/>
      <c r="Q109" s="150"/>
      <c r="R109" s="150"/>
      <c r="S109" s="150"/>
      <c r="T109" s="150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3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3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3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3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3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3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3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3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3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3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3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3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3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3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3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3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3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3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3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3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3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3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3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3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3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3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3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3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3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3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3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3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3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3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3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3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3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3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3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3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3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3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3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3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3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3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3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3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3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3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3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3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3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3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3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3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3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3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3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3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3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3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3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3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3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3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3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3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3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3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3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3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3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3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3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3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3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3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3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3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3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3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3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3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3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3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3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3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3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3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3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3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3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3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3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3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3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3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3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3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3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3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3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3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3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3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3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3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3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3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3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3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3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3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3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3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3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3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3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3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3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3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3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3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3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3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3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3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3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3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3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3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3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3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3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3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3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3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3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3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3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3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3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3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3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3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3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3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3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3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3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3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3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3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3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3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3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3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3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3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3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3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3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3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3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3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3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3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3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3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3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3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3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3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3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3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3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3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3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3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3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3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3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3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3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3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3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3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3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3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3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3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3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3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</sheetData>
  <autoFilter ref="A19:T19"/>
  <mergeCells count="25">
    <mergeCell ref="A99:C99"/>
    <mergeCell ref="E103:F103"/>
    <mergeCell ref="E17:G17"/>
    <mergeCell ref="H17:J17"/>
    <mergeCell ref="A23:C23"/>
    <mergeCell ref="E31:G36"/>
    <mergeCell ref="H31:J36"/>
    <mergeCell ref="E38:G40"/>
    <mergeCell ref="H38:J40"/>
    <mergeCell ref="E91:G92"/>
    <mergeCell ref="H91:J92"/>
    <mergeCell ref="E95:G95"/>
    <mergeCell ref="H95:J95"/>
    <mergeCell ref="A98:C98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paperSize="9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21"/>
  <sheetViews>
    <sheetView topLeftCell="B1" zoomScale="75" zoomScaleNormal="75" workbookViewId="0">
      <selection activeCell="F11" sqref="F11"/>
    </sheetView>
  </sheetViews>
  <sheetFormatPr defaultColWidth="12.59765625" defaultRowHeight="15" customHeight="1" x14ac:dyDescent="0.25"/>
  <cols>
    <col min="1" max="1" width="12.8984375" hidden="1" customWidth="1"/>
    <col min="2" max="2" width="8.19921875" customWidth="1"/>
    <col min="3" max="3" width="29.19921875" customWidth="1"/>
    <col min="4" max="4" width="10.3984375" customWidth="1"/>
    <col min="5" max="5" width="21.69921875" customWidth="1"/>
    <col min="6" max="6" width="10.5" customWidth="1"/>
    <col min="7" max="7" width="12.09765625" customWidth="1"/>
    <col min="8" max="8" width="15" customWidth="1"/>
    <col min="9" max="9" width="10" customWidth="1"/>
    <col min="10" max="10" width="20.5" customWidth="1"/>
    <col min="11" max="26" width="6.69921875" customWidth="1"/>
  </cols>
  <sheetData>
    <row r="1" spans="1:26" ht="15" customHeight="1" x14ac:dyDescent="0.3">
      <c r="A1" s="162"/>
      <c r="B1" s="162"/>
      <c r="C1" s="162"/>
      <c r="D1" s="163"/>
      <c r="E1" s="162"/>
      <c r="F1" s="163"/>
      <c r="G1" s="162"/>
      <c r="H1" s="162"/>
      <c r="I1" s="164"/>
      <c r="J1" s="165" t="s">
        <v>128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" customHeight="1" x14ac:dyDescent="0.3">
      <c r="A2" s="162"/>
      <c r="B2" s="162"/>
      <c r="C2" s="162"/>
      <c r="D2" s="163"/>
      <c r="E2" s="162"/>
      <c r="F2" s="163"/>
      <c r="G2" s="162"/>
      <c r="H2" s="253" t="s">
        <v>129</v>
      </c>
      <c r="I2" s="216"/>
      <c r="J2" s="216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5" customHeight="1" x14ac:dyDescent="0.3">
      <c r="A3" s="162"/>
      <c r="B3" s="162"/>
      <c r="C3" s="162"/>
      <c r="D3" s="163"/>
      <c r="E3" s="162"/>
      <c r="F3" s="163"/>
      <c r="G3" s="162"/>
      <c r="H3" s="253" t="s">
        <v>298</v>
      </c>
      <c r="I3" s="216"/>
      <c r="J3" s="216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6" customHeight="1" x14ac:dyDescent="0.25">
      <c r="A4" s="162"/>
      <c r="B4" s="162"/>
      <c r="C4" s="162"/>
      <c r="D4" s="163"/>
      <c r="E4" s="162"/>
      <c r="F4" s="163"/>
      <c r="G4" s="162"/>
      <c r="H4" s="162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21" customHeight="1" x14ac:dyDescent="0.35">
      <c r="A5" s="162"/>
      <c r="B5" s="249" t="s">
        <v>130</v>
      </c>
      <c r="C5" s="216"/>
      <c r="D5" s="216"/>
      <c r="E5" s="216"/>
      <c r="F5" s="216"/>
      <c r="G5" s="216"/>
      <c r="H5" s="216"/>
      <c r="I5" s="216"/>
      <c r="J5" s="216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20.25" customHeight="1" x14ac:dyDescent="0.35">
      <c r="A6" s="162"/>
      <c r="B6" s="254" t="s">
        <v>297</v>
      </c>
      <c r="C6" s="216"/>
      <c r="D6" s="216"/>
      <c r="E6" s="216"/>
      <c r="F6" s="216"/>
      <c r="G6" s="216"/>
      <c r="H6" s="216"/>
      <c r="I6" s="216"/>
      <c r="J6" s="216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16.5" customHeight="1" x14ac:dyDescent="0.35">
      <c r="A7" s="162"/>
      <c r="B7" s="255" t="s">
        <v>131</v>
      </c>
      <c r="C7" s="216"/>
      <c r="D7" s="216"/>
      <c r="E7" s="216"/>
      <c r="F7" s="216"/>
      <c r="G7" s="216"/>
      <c r="H7" s="216"/>
      <c r="I7" s="216"/>
      <c r="J7" s="216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17.25" customHeight="1" x14ac:dyDescent="0.35">
      <c r="A8" s="162"/>
      <c r="B8" s="249" t="s">
        <v>296</v>
      </c>
      <c r="C8" s="216"/>
      <c r="D8" s="216"/>
      <c r="E8" s="216"/>
      <c r="F8" s="216"/>
      <c r="G8" s="216"/>
      <c r="H8" s="216"/>
      <c r="I8" s="216"/>
      <c r="J8" s="216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9" customHeight="1" x14ac:dyDescent="0.25">
      <c r="A9" s="162"/>
      <c r="B9" s="162"/>
      <c r="C9" s="162"/>
      <c r="D9" s="163"/>
      <c r="E9" s="162"/>
      <c r="F9" s="163"/>
      <c r="G9" s="162"/>
      <c r="H9" s="162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44.25" customHeight="1" x14ac:dyDescent="0.25">
      <c r="A10" s="166"/>
      <c r="B10" s="246" t="s">
        <v>132</v>
      </c>
      <c r="C10" s="245"/>
      <c r="D10" s="247"/>
      <c r="E10" s="248" t="s">
        <v>133</v>
      </c>
      <c r="F10" s="245"/>
      <c r="G10" s="245"/>
      <c r="H10" s="245"/>
      <c r="I10" s="245"/>
      <c r="J10" s="247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73.5" customHeight="1" x14ac:dyDescent="0.25">
      <c r="A11" s="167" t="s">
        <v>134</v>
      </c>
      <c r="B11" s="167" t="s">
        <v>135</v>
      </c>
      <c r="C11" s="167" t="s">
        <v>7</v>
      </c>
      <c r="D11" s="168" t="s">
        <v>136</v>
      </c>
      <c r="E11" s="167" t="s">
        <v>137</v>
      </c>
      <c r="F11" s="168" t="s">
        <v>136</v>
      </c>
      <c r="G11" s="167" t="s">
        <v>138</v>
      </c>
      <c r="H11" s="167" t="s">
        <v>139</v>
      </c>
      <c r="I11" s="167" t="s">
        <v>140</v>
      </c>
      <c r="J11" s="167" t="s">
        <v>141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86.25" customHeight="1" x14ac:dyDescent="0.25">
      <c r="A12" s="169"/>
      <c r="B12" s="190" t="s">
        <v>65</v>
      </c>
      <c r="C12" s="185" t="s">
        <v>291</v>
      </c>
      <c r="D12" s="186">
        <v>18827.22</v>
      </c>
      <c r="E12" s="191" t="s">
        <v>189</v>
      </c>
      <c r="F12" s="186">
        <v>18827.22</v>
      </c>
      <c r="G12" s="170" t="s">
        <v>186</v>
      </c>
      <c r="H12" s="191" t="s">
        <v>269</v>
      </c>
      <c r="I12" s="186">
        <v>18827.22</v>
      </c>
      <c r="J12" s="191" t="s">
        <v>191</v>
      </c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141" customHeight="1" x14ac:dyDescent="0.25">
      <c r="A13" s="169"/>
      <c r="B13" s="190" t="s">
        <v>72</v>
      </c>
      <c r="C13" s="170" t="s">
        <v>156</v>
      </c>
      <c r="D13" s="186">
        <v>6000</v>
      </c>
      <c r="E13" s="191" t="s">
        <v>190</v>
      </c>
      <c r="F13" s="186">
        <v>6000</v>
      </c>
      <c r="G13" s="191" t="s">
        <v>188</v>
      </c>
      <c r="H13" s="191" t="s">
        <v>294</v>
      </c>
      <c r="I13" s="186">
        <v>6000</v>
      </c>
      <c r="J13" s="191" t="s">
        <v>192</v>
      </c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5.25" customHeight="1" x14ac:dyDescent="0.25">
      <c r="A14" s="169"/>
      <c r="B14" s="169"/>
      <c r="C14" s="170"/>
      <c r="D14" s="186"/>
      <c r="E14" s="170"/>
      <c r="F14" s="186"/>
      <c r="G14" s="170"/>
      <c r="H14" s="170"/>
      <c r="I14" s="186"/>
      <c r="J14" s="170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15" customHeight="1" x14ac:dyDescent="0.3">
      <c r="A15" s="171"/>
      <c r="B15" s="244" t="s">
        <v>142</v>
      </c>
      <c r="C15" s="245"/>
      <c r="D15" s="187">
        <f>SUM(D12:D14)</f>
        <v>24827.22</v>
      </c>
      <c r="E15" s="172"/>
      <c r="F15" s="187">
        <f>SUM(F12:F14)</f>
        <v>24827.22</v>
      </c>
      <c r="G15" s="172"/>
      <c r="H15" s="172"/>
      <c r="I15" s="187">
        <f>SUM(I12:I14)</f>
        <v>24827.22</v>
      </c>
      <c r="J15" s="172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</row>
    <row r="16" spans="1:26" ht="10.5" customHeight="1" x14ac:dyDescent="0.25">
      <c r="A16" s="162"/>
      <c r="B16" s="162"/>
      <c r="C16" s="162"/>
      <c r="D16" s="163"/>
      <c r="E16" s="162"/>
      <c r="F16" s="163"/>
      <c r="G16" s="162"/>
      <c r="H16" s="162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8.25" customHeight="1" x14ac:dyDescent="0.25">
      <c r="A17" s="162"/>
      <c r="B17" s="162"/>
      <c r="C17" s="162"/>
      <c r="D17" s="163"/>
      <c r="E17" s="162"/>
      <c r="F17" s="163"/>
      <c r="G17" s="162"/>
      <c r="H17" s="162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44.25" customHeight="1" x14ac:dyDescent="0.25">
      <c r="A18" s="166"/>
      <c r="B18" s="246" t="s">
        <v>143</v>
      </c>
      <c r="C18" s="245"/>
      <c r="D18" s="247"/>
      <c r="E18" s="248" t="s">
        <v>133</v>
      </c>
      <c r="F18" s="245"/>
      <c r="G18" s="245"/>
      <c r="H18" s="245"/>
      <c r="I18" s="245"/>
      <c r="J18" s="247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ht="70.5" customHeight="1" x14ac:dyDescent="0.25">
      <c r="A19" s="167" t="s">
        <v>134</v>
      </c>
      <c r="B19" s="167" t="s">
        <v>135</v>
      </c>
      <c r="C19" s="167" t="s">
        <v>7</v>
      </c>
      <c r="D19" s="168" t="s">
        <v>136</v>
      </c>
      <c r="E19" s="167" t="s">
        <v>137</v>
      </c>
      <c r="F19" s="168" t="s">
        <v>136</v>
      </c>
      <c r="G19" s="167" t="s">
        <v>138</v>
      </c>
      <c r="H19" s="167" t="s">
        <v>139</v>
      </c>
      <c r="I19" s="167" t="s">
        <v>140</v>
      </c>
      <c r="J19" s="167" t="s">
        <v>141</v>
      </c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84" customFormat="1" ht="70.5" customHeight="1" x14ac:dyDescent="0.25">
      <c r="A20" s="167"/>
      <c r="B20" s="188" t="s">
        <v>47</v>
      </c>
      <c r="C20" s="192" t="s">
        <v>209</v>
      </c>
      <c r="D20" s="193">
        <v>28000</v>
      </c>
      <c r="E20" s="194" t="s">
        <v>211</v>
      </c>
      <c r="F20" s="193">
        <v>28000</v>
      </c>
      <c r="G20" s="194" t="s">
        <v>212</v>
      </c>
      <c r="H20" s="194" t="s">
        <v>287</v>
      </c>
      <c r="I20" s="195">
        <v>28000</v>
      </c>
      <c r="J20" s="194" t="s">
        <v>272</v>
      </c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84" customFormat="1" ht="97.5" customHeight="1" x14ac:dyDescent="0.25">
      <c r="A21" s="167"/>
      <c r="B21" s="189" t="s">
        <v>49</v>
      </c>
      <c r="C21" s="192" t="s">
        <v>194</v>
      </c>
      <c r="D21" s="193">
        <v>20000</v>
      </c>
      <c r="E21" s="194" t="s">
        <v>208</v>
      </c>
      <c r="F21" s="193">
        <v>20000</v>
      </c>
      <c r="G21" s="194" t="s">
        <v>210</v>
      </c>
      <c r="H21" s="194" t="s">
        <v>287</v>
      </c>
      <c r="I21" s="195">
        <v>20000</v>
      </c>
      <c r="J21" s="194" t="s">
        <v>273</v>
      </c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84" customFormat="1" ht="132.44999999999999" customHeight="1" x14ac:dyDescent="0.25">
      <c r="A22" s="167"/>
      <c r="B22" s="189" t="s">
        <v>50</v>
      </c>
      <c r="C22" s="192" t="s">
        <v>195</v>
      </c>
      <c r="D22" s="193">
        <v>20000</v>
      </c>
      <c r="E22" s="194" t="s">
        <v>215</v>
      </c>
      <c r="F22" s="193">
        <v>20000</v>
      </c>
      <c r="G22" s="194" t="s">
        <v>216</v>
      </c>
      <c r="H22" s="194" t="s">
        <v>279</v>
      </c>
      <c r="I22" s="195">
        <v>20000</v>
      </c>
      <c r="J22" s="201" t="s">
        <v>274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84" customFormat="1" ht="147" customHeight="1" x14ac:dyDescent="0.25">
      <c r="A23" s="167"/>
      <c r="B23" s="189" t="s">
        <v>145</v>
      </c>
      <c r="C23" s="192" t="s">
        <v>196</v>
      </c>
      <c r="D23" s="193">
        <v>50000</v>
      </c>
      <c r="E23" s="194" t="s">
        <v>217</v>
      </c>
      <c r="F23" s="193">
        <v>50000</v>
      </c>
      <c r="G23" s="194" t="s">
        <v>218</v>
      </c>
      <c r="H23" s="194" t="s">
        <v>280</v>
      </c>
      <c r="I23" s="203">
        <v>50000</v>
      </c>
      <c r="J23" s="204" t="s">
        <v>275</v>
      </c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84" customFormat="1" ht="77.25" customHeight="1" x14ac:dyDescent="0.25">
      <c r="A24" s="167"/>
      <c r="B24" s="189" t="s">
        <v>146</v>
      </c>
      <c r="C24" s="192" t="s">
        <v>197</v>
      </c>
      <c r="D24" s="193">
        <v>20000</v>
      </c>
      <c r="E24" s="194" t="s">
        <v>219</v>
      </c>
      <c r="F24" s="193">
        <v>20000</v>
      </c>
      <c r="G24" s="194" t="s">
        <v>220</v>
      </c>
      <c r="H24" s="194" t="s">
        <v>281</v>
      </c>
      <c r="I24" s="195">
        <v>20000</v>
      </c>
      <c r="J24" s="202" t="s">
        <v>276</v>
      </c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84" customFormat="1" ht="76.5" customHeight="1" x14ac:dyDescent="0.25">
      <c r="A25" s="167"/>
      <c r="B25" s="189" t="s">
        <v>147</v>
      </c>
      <c r="C25" s="192" t="s">
        <v>198</v>
      </c>
      <c r="D25" s="193">
        <v>20000</v>
      </c>
      <c r="E25" s="194" t="s">
        <v>213</v>
      </c>
      <c r="F25" s="193">
        <v>20000</v>
      </c>
      <c r="G25" s="194" t="s">
        <v>214</v>
      </c>
      <c r="H25" s="194" t="s">
        <v>282</v>
      </c>
      <c r="I25" s="195">
        <v>20000</v>
      </c>
      <c r="J25" s="194" t="s">
        <v>277</v>
      </c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84" customFormat="1" ht="30" customHeight="1" x14ac:dyDescent="0.25">
      <c r="A26" s="167"/>
      <c r="B26" s="189" t="s">
        <v>53</v>
      </c>
      <c r="C26" s="192" t="s">
        <v>199</v>
      </c>
      <c r="D26" s="193">
        <v>56000</v>
      </c>
      <c r="E26" s="194" t="s">
        <v>221</v>
      </c>
      <c r="F26" s="193">
        <v>48000</v>
      </c>
      <c r="G26" s="194" t="s">
        <v>222</v>
      </c>
      <c r="H26" s="194" t="s">
        <v>223</v>
      </c>
      <c r="I26" s="195">
        <v>48000</v>
      </c>
      <c r="J26" s="194" t="s">
        <v>224</v>
      </c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99" customFormat="1" ht="60" customHeight="1" x14ac:dyDescent="0.25">
      <c r="A27" s="167"/>
      <c r="B27" s="189" t="s">
        <v>61</v>
      </c>
      <c r="C27" s="192" t="s">
        <v>270</v>
      </c>
      <c r="D27" s="193">
        <v>34760</v>
      </c>
      <c r="E27" s="194" t="s">
        <v>271</v>
      </c>
      <c r="F27" s="193">
        <v>34760</v>
      </c>
      <c r="G27" s="194"/>
      <c r="H27" s="194"/>
      <c r="I27" s="195">
        <v>34760</v>
      </c>
      <c r="J27" s="194" t="s">
        <v>278</v>
      </c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ht="116.25" customHeight="1" x14ac:dyDescent="0.25">
      <c r="A28" s="169"/>
      <c r="B28" s="190" t="s">
        <v>65</v>
      </c>
      <c r="C28" s="191" t="s">
        <v>292</v>
      </c>
      <c r="D28" s="186">
        <v>25102.959999999999</v>
      </c>
      <c r="E28" s="170" t="s">
        <v>288</v>
      </c>
      <c r="F28" s="186">
        <v>25102.959999999999</v>
      </c>
      <c r="G28" s="170" t="s">
        <v>186</v>
      </c>
      <c r="H28" s="170" t="s">
        <v>286</v>
      </c>
      <c r="I28" s="186">
        <v>25102.959999999999</v>
      </c>
      <c r="J28" s="191" t="s">
        <v>193</v>
      </c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ht="115.5" customHeight="1" x14ac:dyDescent="0.25">
      <c r="A29" s="169"/>
      <c r="B29" s="190" t="s">
        <v>72</v>
      </c>
      <c r="C29" s="191" t="s">
        <v>156</v>
      </c>
      <c r="D29" s="186">
        <v>4800</v>
      </c>
      <c r="E29" s="191" t="s">
        <v>289</v>
      </c>
      <c r="F29" s="186">
        <v>4800</v>
      </c>
      <c r="G29" s="191" t="s">
        <v>188</v>
      </c>
      <c r="H29" s="191" t="s">
        <v>283</v>
      </c>
      <c r="I29" s="186">
        <v>4800</v>
      </c>
      <c r="J29" s="191" t="s">
        <v>200</v>
      </c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</row>
    <row r="30" spans="1:26" ht="40.5" customHeight="1" x14ac:dyDescent="0.25">
      <c r="A30" s="169"/>
      <c r="B30" s="190" t="s">
        <v>91</v>
      </c>
      <c r="C30" s="191" t="s">
        <v>167</v>
      </c>
      <c r="D30" s="186">
        <v>11577</v>
      </c>
      <c r="E30" s="191" t="s">
        <v>290</v>
      </c>
      <c r="F30" s="186">
        <v>11430</v>
      </c>
      <c r="G30" s="191" t="s">
        <v>202</v>
      </c>
      <c r="H30" s="191" t="s">
        <v>203</v>
      </c>
      <c r="I30" s="186">
        <v>11430</v>
      </c>
      <c r="J30" s="191" t="s">
        <v>201</v>
      </c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ht="40.5" customHeight="1" x14ac:dyDescent="0.25">
      <c r="A31" s="169"/>
      <c r="B31" s="190" t="s">
        <v>93</v>
      </c>
      <c r="C31" s="191" t="s">
        <v>168</v>
      </c>
      <c r="D31" s="186">
        <v>5893</v>
      </c>
      <c r="E31" s="250" t="s">
        <v>295</v>
      </c>
      <c r="F31" s="186">
        <v>5300</v>
      </c>
      <c r="G31" s="250" t="s">
        <v>204</v>
      </c>
      <c r="H31" s="250" t="s">
        <v>206</v>
      </c>
      <c r="I31" s="186">
        <v>5300</v>
      </c>
      <c r="J31" s="250" t="s">
        <v>205</v>
      </c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</row>
    <row r="32" spans="1:26" ht="40.5" customHeight="1" x14ac:dyDescent="0.25">
      <c r="A32" s="169"/>
      <c r="B32" s="190" t="s">
        <v>94</v>
      </c>
      <c r="C32" s="191" t="s">
        <v>293</v>
      </c>
      <c r="D32" s="186">
        <v>5050</v>
      </c>
      <c r="E32" s="251"/>
      <c r="F32" s="186">
        <v>4750</v>
      </c>
      <c r="G32" s="251"/>
      <c r="H32" s="251"/>
      <c r="I32" s="186">
        <v>4750</v>
      </c>
      <c r="J32" s="251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s="184" customFormat="1" ht="40.5" customHeight="1" x14ac:dyDescent="0.25">
      <c r="A33" s="169"/>
      <c r="B33" s="190" t="s">
        <v>157</v>
      </c>
      <c r="C33" s="191" t="s">
        <v>293</v>
      </c>
      <c r="D33" s="186">
        <v>5050</v>
      </c>
      <c r="E33" s="251"/>
      <c r="F33" s="186">
        <v>4200</v>
      </c>
      <c r="G33" s="251"/>
      <c r="H33" s="251"/>
      <c r="I33" s="186">
        <v>4200</v>
      </c>
      <c r="J33" s="251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s="184" customFormat="1" ht="40.5" customHeight="1" x14ac:dyDescent="0.25">
      <c r="A34" s="169"/>
      <c r="B34" s="190" t="s">
        <v>158</v>
      </c>
      <c r="C34" s="191" t="s">
        <v>293</v>
      </c>
      <c r="D34" s="186">
        <v>10100</v>
      </c>
      <c r="E34" s="251"/>
      <c r="F34" s="186">
        <v>8170</v>
      </c>
      <c r="G34" s="251"/>
      <c r="H34" s="251"/>
      <c r="I34" s="186">
        <v>8170</v>
      </c>
      <c r="J34" s="251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s="184" customFormat="1" ht="40.5" customHeight="1" x14ac:dyDescent="0.25">
      <c r="A35" s="169"/>
      <c r="B35" s="190" t="s">
        <v>159</v>
      </c>
      <c r="C35" s="205" t="s">
        <v>170</v>
      </c>
      <c r="D35" s="186">
        <v>974</v>
      </c>
      <c r="E35" s="252"/>
      <c r="F35" s="186">
        <v>974</v>
      </c>
      <c r="G35" s="252"/>
      <c r="H35" s="252"/>
      <c r="I35" s="186">
        <v>974</v>
      </c>
      <c r="J35" s="252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s="184" customFormat="1" ht="40.5" customHeight="1" x14ac:dyDescent="0.25">
      <c r="A36" s="169"/>
      <c r="B36" s="190" t="s">
        <v>160</v>
      </c>
      <c r="C36" s="191" t="s">
        <v>207</v>
      </c>
      <c r="D36" s="186">
        <v>20400</v>
      </c>
      <c r="E36" s="197" t="s">
        <v>229</v>
      </c>
      <c r="F36" s="186">
        <v>14040</v>
      </c>
      <c r="G36" s="197" t="s">
        <v>228</v>
      </c>
      <c r="H36" s="197" t="s">
        <v>230</v>
      </c>
      <c r="I36" s="186">
        <v>14040</v>
      </c>
      <c r="J36" s="197" t="s">
        <v>231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s="184" customFormat="1" ht="40.5" customHeight="1" x14ac:dyDescent="0.25">
      <c r="A37" s="169"/>
      <c r="B37" s="190" t="s">
        <v>161</v>
      </c>
      <c r="C37" s="191" t="s">
        <v>225</v>
      </c>
      <c r="D37" s="186">
        <v>3160</v>
      </c>
      <c r="E37" s="250" t="s">
        <v>229</v>
      </c>
      <c r="F37" s="186">
        <v>2880</v>
      </c>
      <c r="G37" s="250" t="s">
        <v>232</v>
      </c>
      <c r="H37" s="250" t="s">
        <v>233</v>
      </c>
      <c r="I37" s="186">
        <v>2880</v>
      </c>
      <c r="J37" s="250" t="s">
        <v>234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s="184" customFormat="1" ht="40.5" customHeight="1" x14ac:dyDescent="0.25">
      <c r="A38" s="169"/>
      <c r="B38" s="190" t="s">
        <v>162</v>
      </c>
      <c r="C38" s="191" t="s">
        <v>226</v>
      </c>
      <c r="D38" s="186">
        <v>6320</v>
      </c>
      <c r="E38" s="252"/>
      <c r="F38" s="186">
        <v>6160</v>
      </c>
      <c r="G38" s="252"/>
      <c r="H38" s="252"/>
      <c r="I38" s="186">
        <v>6160</v>
      </c>
      <c r="J38" s="252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s="184" customFormat="1" ht="40.5" customHeight="1" x14ac:dyDescent="0.25">
      <c r="A39" s="169"/>
      <c r="B39" s="190" t="s">
        <v>163</v>
      </c>
      <c r="C39" s="191" t="s">
        <v>227</v>
      </c>
      <c r="D39" s="186">
        <v>19200</v>
      </c>
      <c r="E39" s="197" t="s">
        <v>229</v>
      </c>
      <c r="F39" s="186">
        <v>11160</v>
      </c>
      <c r="G39" s="197" t="s">
        <v>228</v>
      </c>
      <c r="H39" s="197" t="s">
        <v>230</v>
      </c>
      <c r="I39" s="186">
        <v>11160</v>
      </c>
      <c r="J39" s="197" t="s">
        <v>231</v>
      </c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s="184" customFormat="1" ht="40.5" customHeight="1" x14ac:dyDescent="0.25">
      <c r="A40" s="169"/>
      <c r="B40" s="190" t="s">
        <v>164</v>
      </c>
      <c r="C40" s="191" t="s">
        <v>173</v>
      </c>
      <c r="D40" s="186">
        <v>3600</v>
      </c>
      <c r="E40" s="197" t="s">
        <v>244</v>
      </c>
      <c r="F40" s="186">
        <v>1848</v>
      </c>
      <c r="G40" s="197" t="s">
        <v>235</v>
      </c>
      <c r="H40" s="197" t="s">
        <v>236</v>
      </c>
      <c r="I40" s="186">
        <v>1848</v>
      </c>
      <c r="J40" s="197" t="s">
        <v>237</v>
      </c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s="184" customFormat="1" ht="40.5" customHeight="1" x14ac:dyDescent="0.25">
      <c r="A41" s="169"/>
      <c r="B41" s="190" t="s">
        <v>165</v>
      </c>
      <c r="C41" s="191" t="s">
        <v>174</v>
      </c>
      <c r="D41" s="186">
        <v>1900</v>
      </c>
      <c r="E41" s="197" t="s">
        <v>245</v>
      </c>
      <c r="F41" s="186">
        <v>1199</v>
      </c>
      <c r="G41" s="197" t="s">
        <v>238</v>
      </c>
      <c r="H41" s="197" t="s">
        <v>239</v>
      </c>
      <c r="I41" s="186">
        <v>1199</v>
      </c>
      <c r="J41" s="197" t="s">
        <v>240</v>
      </c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s="184" customFormat="1" ht="40.5" customHeight="1" x14ac:dyDescent="0.25">
      <c r="A42" s="169"/>
      <c r="B42" s="190" t="s">
        <v>166</v>
      </c>
      <c r="C42" s="191" t="s">
        <v>175</v>
      </c>
      <c r="D42" s="186">
        <v>3000</v>
      </c>
      <c r="E42" s="197" t="s">
        <v>246</v>
      </c>
      <c r="F42" s="186">
        <v>1782</v>
      </c>
      <c r="G42" s="197" t="s">
        <v>241</v>
      </c>
      <c r="H42" s="197" t="s">
        <v>242</v>
      </c>
      <c r="I42" s="186">
        <v>1782</v>
      </c>
      <c r="J42" s="197" t="s">
        <v>243</v>
      </c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s="184" customFormat="1" ht="40.5" customHeight="1" x14ac:dyDescent="0.25">
      <c r="A43" s="169"/>
      <c r="B43" s="190" t="s">
        <v>183</v>
      </c>
      <c r="C43" s="191" t="s">
        <v>176</v>
      </c>
      <c r="D43" s="186">
        <v>117000</v>
      </c>
      <c r="E43" s="197" t="s">
        <v>247</v>
      </c>
      <c r="F43" s="186">
        <v>117000</v>
      </c>
      <c r="G43" s="197" t="s">
        <v>248</v>
      </c>
      <c r="H43" s="197" t="s">
        <v>249</v>
      </c>
      <c r="I43" s="186">
        <v>117000</v>
      </c>
      <c r="J43" s="197" t="s">
        <v>250</v>
      </c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s="184" customFormat="1" ht="40.5" customHeight="1" x14ac:dyDescent="0.25">
      <c r="A44" s="169"/>
      <c r="B44" s="190" t="s">
        <v>184</v>
      </c>
      <c r="C44" s="205" t="s">
        <v>177</v>
      </c>
      <c r="D44" s="186">
        <v>60000</v>
      </c>
      <c r="E44" s="197" t="s">
        <v>251</v>
      </c>
      <c r="F44" s="186">
        <v>28699.200000000001</v>
      </c>
      <c r="G44" s="197" t="s">
        <v>252</v>
      </c>
      <c r="H44" s="197" t="s">
        <v>253</v>
      </c>
      <c r="I44" s="186">
        <v>28699.200000000001</v>
      </c>
      <c r="J44" s="197" t="s">
        <v>254</v>
      </c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s="184" customFormat="1" ht="40.5" customHeight="1" x14ac:dyDescent="0.25">
      <c r="A45" s="169"/>
      <c r="B45" s="190" t="s">
        <v>185</v>
      </c>
      <c r="C45" s="191" t="s">
        <v>255</v>
      </c>
      <c r="D45" s="186">
        <v>2300</v>
      </c>
      <c r="E45" s="197" t="s">
        <v>256</v>
      </c>
      <c r="F45" s="186">
        <v>1788</v>
      </c>
      <c r="G45" s="197" t="s">
        <v>257</v>
      </c>
      <c r="H45" s="197" t="s">
        <v>258</v>
      </c>
      <c r="I45" s="186">
        <v>1788</v>
      </c>
      <c r="J45" s="197" t="s">
        <v>259</v>
      </c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s="184" customFormat="1" ht="150" customHeight="1" x14ac:dyDescent="0.25">
      <c r="A46" s="169"/>
      <c r="B46" s="190" t="s">
        <v>98</v>
      </c>
      <c r="C46" s="206" t="s">
        <v>100</v>
      </c>
      <c r="D46" s="186">
        <v>3250</v>
      </c>
      <c r="E46" s="197" t="s">
        <v>260</v>
      </c>
      <c r="F46" s="186">
        <v>3250</v>
      </c>
      <c r="G46" s="197" t="s">
        <v>261</v>
      </c>
      <c r="H46" s="197" t="s">
        <v>284</v>
      </c>
      <c r="I46" s="186">
        <v>3250</v>
      </c>
      <c r="J46" s="197" t="s">
        <v>262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s="199" customFormat="1" ht="44.25" customHeight="1" x14ac:dyDescent="0.25">
      <c r="A47" s="169"/>
      <c r="B47" s="190" t="s">
        <v>99</v>
      </c>
      <c r="C47" s="207" t="s">
        <v>179</v>
      </c>
      <c r="D47" s="186">
        <v>1339.33</v>
      </c>
      <c r="E47" s="200"/>
      <c r="F47" s="186">
        <v>0</v>
      </c>
      <c r="G47" s="200"/>
      <c r="H47" s="200"/>
      <c r="I47" s="186">
        <v>0</v>
      </c>
      <c r="J47" s="200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s="184" customFormat="1" ht="147.75" customHeight="1" x14ac:dyDescent="0.25">
      <c r="A48" s="169"/>
      <c r="B48" s="190" t="s">
        <v>101</v>
      </c>
      <c r="C48" s="191" t="s">
        <v>100</v>
      </c>
      <c r="D48" s="186">
        <v>1750</v>
      </c>
      <c r="E48" s="197" t="s">
        <v>187</v>
      </c>
      <c r="F48" s="186">
        <v>1750</v>
      </c>
      <c r="G48" s="197" t="s">
        <v>263</v>
      </c>
      <c r="H48" s="197" t="s">
        <v>285</v>
      </c>
      <c r="I48" s="186">
        <v>1750</v>
      </c>
      <c r="J48" s="197" t="s">
        <v>264</v>
      </c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ht="61.5" customHeight="1" x14ac:dyDescent="0.25">
      <c r="A49" s="169"/>
      <c r="B49" s="190" t="s">
        <v>119</v>
      </c>
      <c r="C49" s="191" t="s">
        <v>118</v>
      </c>
      <c r="D49" s="186">
        <v>20000</v>
      </c>
      <c r="E49" s="196" t="s">
        <v>265</v>
      </c>
      <c r="F49" s="186">
        <v>20000</v>
      </c>
      <c r="G49" s="198" t="s">
        <v>266</v>
      </c>
      <c r="H49" s="198" t="s">
        <v>267</v>
      </c>
      <c r="I49" s="186">
        <v>20000</v>
      </c>
      <c r="J49" s="198" t="s">
        <v>268</v>
      </c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1:26" ht="15" customHeight="1" x14ac:dyDescent="0.3">
      <c r="A50" s="171"/>
      <c r="B50" s="244" t="s">
        <v>142</v>
      </c>
      <c r="C50" s="245"/>
      <c r="D50" s="187">
        <f>SUM(D20:D49)</f>
        <v>580526.28999999992</v>
      </c>
      <c r="E50" s="172"/>
      <c r="F50" s="187">
        <f>SUM(F20:F49)</f>
        <v>517043.16000000003</v>
      </c>
      <c r="G50" s="172"/>
      <c r="H50" s="172"/>
      <c r="I50" s="187">
        <f>SUM(I20:I49)</f>
        <v>517043.16000000003</v>
      </c>
      <c r="J50" s="172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</row>
    <row r="51" spans="1:26" ht="14.25" customHeight="1" x14ac:dyDescent="0.25">
      <c r="A51" s="162"/>
      <c r="B51" s="162"/>
      <c r="C51" s="162"/>
      <c r="D51" s="163"/>
      <c r="E51" s="162"/>
      <c r="F51" s="163"/>
      <c r="G51" s="162"/>
      <c r="H51" s="162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1:26" ht="14.25" customHeight="1" x14ac:dyDescent="0.3">
      <c r="A52" s="174"/>
      <c r="B52" s="174" t="s">
        <v>144</v>
      </c>
      <c r="C52" s="174"/>
      <c r="D52" s="175"/>
      <c r="E52" s="174"/>
      <c r="F52" s="175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</row>
    <row r="53" spans="1:26" ht="14.25" customHeight="1" x14ac:dyDescent="0.25">
      <c r="A53" s="162"/>
      <c r="B53" s="162"/>
      <c r="C53" s="162"/>
      <c r="D53" s="163"/>
      <c r="E53" s="162"/>
      <c r="F53" s="163"/>
      <c r="G53" s="162"/>
      <c r="H53" s="162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1:26" ht="14.25" customHeight="1" x14ac:dyDescent="0.25">
      <c r="A54" s="162"/>
      <c r="B54" s="162"/>
      <c r="C54" s="162"/>
      <c r="D54" s="163"/>
      <c r="E54" s="162"/>
      <c r="F54" s="163"/>
      <c r="G54" s="162"/>
      <c r="H54" s="162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ht="14.25" customHeight="1" x14ac:dyDescent="0.25">
      <c r="A55" s="162"/>
      <c r="B55" s="162"/>
      <c r="C55" s="162"/>
      <c r="D55" s="163"/>
      <c r="E55" s="162"/>
      <c r="F55" s="163"/>
      <c r="G55" s="162"/>
      <c r="H55" s="162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 ht="14.25" customHeight="1" x14ac:dyDescent="0.25">
      <c r="A56" s="162"/>
      <c r="B56" s="162"/>
      <c r="C56" s="162"/>
      <c r="D56" s="163"/>
      <c r="E56" s="162"/>
      <c r="F56" s="163"/>
      <c r="G56" s="162"/>
      <c r="H56" s="162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ht="14.25" customHeight="1" x14ac:dyDescent="0.25">
      <c r="A57" s="162"/>
      <c r="B57" s="162"/>
      <c r="C57" s="162"/>
      <c r="D57" s="163"/>
      <c r="E57" s="162"/>
      <c r="F57" s="163"/>
      <c r="G57" s="162"/>
      <c r="H57" s="162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ht="14.25" customHeight="1" x14ac:dyDescent="0.25">
      <c r="A58" s="162"/>
      <c r="B58" s="162"/>
      <c r="C58" s="162"/>
      <c r="D58" s="163"/>
      <c r="E58" s="162"/>
      <c r="F58" s="163"/>
      <c r="G58" s="162"/>
      <c r="H58" s="162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ht="14.25" customHeight="1" x14ac:dyDescent="0.25">
      <c r="A59" s="162"/>
      <c r="B59" s="162"/>
      <c r="C59" s="162"/>
      <c r="D59" s="163"/>
      <c r="E59" s="162"/>
      <c r="F59" s="163"/>
      <c r="G59" s="162"/>
      <c r="H59" s="162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ht="14.25" customHeight="1" x14ac:dyDescent="0.25">
      <c r="A60" s="162"/>
      <c r="B60" s="162"/>
      <c r="C60" s="162"/>
      <c r="D60" s="163"/>
      <c r="E60" s="162"/>
      <c r="F60" s="163"/>
      <c r="G60" s="162"/>
      <c r="H60" s="162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ht="14.25" customHeight="1" x14ac:dyDescent="0.25">
      <c r="A61" s="162"/>
      <c r="B61" s="162"/>
      <c r="C61" s="162"/>
      <c r="D61" s="163"/>
      <c r="E61" s="162"/>
      <c r="F61" s="163"/>
      <c r="G61" s="162"/>
      <c r="H61" s="162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4.25" customHeight="1" x14ac:dyDescent="0.25">
      <c r="A62" s="162"/>
      <c r="B62" s="162"/>
      <c r="C62" s="162"/>
      <c r="D62" s="163"/>
      <c r="E62" s="162"/>
      <c r="F62" s="163"/>
      <c r="G62" s="162"/>
      <c r="H62" s="162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4.25" customHeight="1" x14ac:dyDescent="0.25">
      <c r="A63" s="162"/>
      <c r="B63" s="162"/>
      <c r="C63" s="162"/>
      <c r="D63" s="163"/>
      <c r="E63" s="162"/>
      <c r="F63" s="163"/>
      <c r="G63" s="162"/>
      <c r="H63" s="162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4.25" customHeight="1" x14ac:dyDescent="0.25">
      <c r="A64" s="162"/>
      <c r="B64" s="162"/>
      <c r="C64" s="162"/>
      <c r="D64" s="163"/>
      <c r="E64" s="162"/>
      <c r="F64" s="163"/>
      <c r="G64" s="162"/>
      <c r="H64" s="162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ht="14.25" customHeight="1" x14ac:dyDescent="0.25">
      <c r="A65" s="162"/>
      <c r="B65" s="162"/>
      <c r="C65" s="162"/>
      <c r="D65" s="163"/>
      <c r="E65" s="162"/>
      <c r="F65" s="163"/>
      <c r="G65" s="162"/>
      <c r="H65" s="162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 ht="14.25" customHeight="1" x14ac:dyDescent="0.25">
      <c r="A66" s="162"/>
      <c r="B66" s="162"/>
      <c r="C66" s="162"/>
      <c r="D66" s="163"/>
      <c r="E66" s="162"/>
      <c r="F66" s="163"/>
      <c r="G66" s="162"/>
      <c r="H66" s="162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ht="14.25" customHeight="1" x14ac:dyDescent="0.25">
      <c r="A67" s="162"/>
      <c r="B67" s="162"/>
      <c r="C67" s="162"/>
      <c r="D67" s="163"/>
      <c r="E67" s="162"/>
      <c r="F67" s="163"/>
      <c r="G67" s="162"/>
      <c r="H67" s="162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ht="14.25" customHeight="1" x14ac:dyDescent="0.25">
      <c r="A68" s="162"/>
      <c r="B68" s="162"/>
      <c r="C68" s="162"/>
      <c r="D68" s="163"/>
      <c r="E68" s="162"/>
      <c r="F68" s="163"/>
      <c r="G68" s="162"/>
      <c r="H68" s="162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ht="14.25" customHeight="1" x14ac:dyDescent="0.25">
      <c r="A69" s="162"/>
      <c r="B69" s="162"/>
      <c r="C69" s="162"/>
      <c r="D69" s="163"/>
      <c r="E69" s="162"/>
      <c r="F69" s="163"/>
      <c r="G69" s="162"/>
      <c r="H69" s="162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 ht="14.25" customHeight="1" x14ac:dyDescent="0.25">
      <c r="A70" s="162"/>
      <c r="B70" s="162"/>
      <c r="C70" s="162"/>
      <c r="D70" s="163"/>
      <c r="E70" s="162"/>
      <c r="F70" s="163"/>
      <c r="G70" s="162"/>
      <c r="H70" s="162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 ht="14.25" customHeight="1" x14ac:dyDescent="0.25">
      <c r="A71" s="162"/>
      <c r="B71" s="162"/>
      <c r="C71" s="162"/>
      <c r="D71" s="163"/>
      <c r="E71" s="162"/>
      <c r="F71" s="163"/>
      <c r="G71" s="162"/>
      <c r="H71" s="162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1:26" ht="14.25" customHeight="1" x14ac:dyDescent="0.25">
      <c r="A72" s="162"/>
      <c r="B72" s="162"/>
      <c r="C72" s="162"/>
      <c r="D72" s="163"/>
      <c r="E72" s="162"/>
      <c r="F72" s="163"/>
      <c r="G72" s="162"/>
      <c r="H72" s="162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 ht="14.25" customHeight="1" x14ac:dyDescent="0.25">
      <c r="A73" s="162"/>
      <c r="B73" s="162"/>
      <c r="C73" s="162"/>
      <c r="D73" s="163"/>
      <c r="E73" s="162"/>
      <c r="F73" s="163"/>
      <c r="G73" s="162"/>
      <c r="H73" s="162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 ht="14.25" customHeight="1" x14ac:dyDescent="0.25">
      <c r="A74" s="162"/>
      <c r="B74" s="162"/>
      <c r="C74" s="162"/>
      <c r="D74" s="163"/>
      <c r="E74" s="162"/>
      <c r="F74" s="163"/>
      <c r="G74" s="162"/>
      <c r="H74" s="162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ht="14.25" customHeight="1" x14ac:dyDescent="0.25">
      <c r="A75" s="162"/>
      <c r="B75" s="162"/>
      <c r="C75" s="162"/>
      <c r="D75" s="163"/>
      <c r="E75" s="162"/>
      <c r="F75" s="163"/>
      <c r="G75" s="162"/>
      <c r="H75" s="162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ht="14.25" customHeight="1" x14ac:dyDescent="0.25">
      <c r="A76" s="162"/>
      <c r="B76" s="162"/>
      <c r="C76" s="162"/>
      <c r="D76" s="163"/>
      <c r="E76" s="162"/>
      <c r="F76" s="163"/>
      <c r="G76" s="162"/>
      <c r="H76" s="162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ht="14.25" customHeight="1" x14ac:dyDescent="0.25">
      <c r="A77" s="162"/>
      <c r="B77" s="162"/>
      <c r="C77" s="162"/>
      <c r="D77" s="163"/>
      <c r="E77" s="162"/>
      <c r="F77" s="163"/>
      <c r="G77" s="162"/>
      <c r="H77" s="162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ht="14.25" customHeight="1" x14ac:dyDescent="0.25">
      <c r="A78" s="162"/>
      <c r="B78" s="162"/>
      <c r="C78" s="162"/>
      <c r="D78" s="163"/>
      <c r="E78" s="162"/>
      <c r="F78" s="163"/>
      <c r="G78" s="162"/>
      <c r="H78" s="162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ht="14.25" customHeight="1" x14ac:dyDescent="0.25">
      <c r="A79" s="162"/>
      <c r="B79" s="162"/>
      <c r="C79" s="162"/>
      <c r="D79" s="163"/>
      <c r="E79" s="162"/>
      <c r="F79" s="163"/>
      <c r="G79" s="162"/>
      <c r="H79" s="162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ht="14.25" customHeight="1" x14ac:dyDescent="0.25">
      <c r="A80" s="162"/>
      <c r="B80" s="162"/>
      <c r="C80" s="162"/>
      <c r="D80" s="163"/>
      <c r="E80" s="162"/>
      <c r="F80" s="163"/>
      <c r="G80" s="162"/>
      <c r="H80" s="162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ht="14.25" customHeight="1" x14ac:dyDescent="0.25">
      <c r="A81" s="162"/>
      <c r="B81" s="162"/>
      <c r="C81" s="162"/>
      <c r="D81" s="163"/>
      <c r="E81" s="162"/>
      <c r="F81" s="163"/>
      <c r="G81" s="162"/>
      <c r="H81" s="162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ht="14.25" customHeight="1" x14ac:dyDescent="0.25">
      <c r="A82" s="162"/>
      <c r="B82" s="162"/>
      <c r="C82" s="162"/>
      <c r="D82" s="163"/>
      <c r="E82" s="162"/>
      <c r="F82" s="163"/>
      <c r="G82" s="162"/>
      <c r="H82" s="162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ht="14.25" customHeight="1" x14ac:dyDescent="0.25">
      <c r="A83" s="162"/>
      <c r="B83" s="162"/>
      <c r="C83" s="162"/>
      <c r="D83" s="163"/>
      <c r="E83" s="162"/>
      <c r="F83" s="163"/>
      <c r="G83" s="162"/>
      <c r="H83" s="162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ht="14.25" customHeight="1" x14ac:dyDescent="0.25">
      <c r="A84" s="162"/>
      <c r="B84" s="162"/>
      <c r="C84" s="162"/>
      <c r="D84" s="163"/>
      <c r="E84" s="162"/>
      <c r="F84" s="163"/>
      <c r="G84" s="162"/>
      <c r="H84" s="162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ht="14.25" customHeight="1" x14ac:dyDescent="0.25">
      <c r="A85" s="162"/>
      <c r="B85" s="162"/>
      <c r="C85" s="162"/>
      <c r="D85" s="163"/>
      <c r="E85" s="162"/>
      <c r="F85" s="163"/>
      <c r="G85" s="162"/>
      <c r="H85" s="162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ht="14.25" customHeight="1" x14ac:dyDescent="0.25">
      <c r="A86" s="162"/>
      <c r="B86" s="162"/>
      <c r="C86" s="162"/>
      <c r="D86" s="163"/>
      <c r="E86" s="162"/>
      <c r="F86" s="163"/>
      <c r="G86" s="162"/>
      <c r="H86" s="162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ht="14.25" customHeight="1" x14ac:dyDescent="0.25">
      <c r="A87" s="162"/>
      <c r="B87" s="162"/>
      <c r="C87" s="162"/>
      <c r="D87" s="163"/>
      <c r="E87" s="162"/>
      <c r="F87" s="163"/>
      <c r="G87" s="162"/>
      <c r="H87" s="162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ht="14.25" customHeight="1" x14ac:dyDescent="0.25">
      <c r="A88" s="162"/>
      <c r="B88" s="162"/>
      <c r="C88" s="162"/>
      <c r="D88" s="163"/>
      <c r="E88" s="162"/>
      <c r="F88" s="163"/>
      <c r="G88" s="162"/>
      <c r="H88" s="162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ht="14.25" customHeight="1" x14ac:dyDescent="0.25">
      <c r="A89" s="162"/>
      <c r="B89" s="162"/>
      <c r="C89" s="162"/>
      <c r="D89" s="163"/>
      <c r="E89" s="162"/>
      <c r="F89" s="163"/>
      <c r="G89" s="162"/>
      <c r="H89" s="162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14.25" customHeight="1" x14ac:dyDescent="0.25">
      <c r="A90" s="162"/>
      <c r="B90" s="162"/>
      <c r="C90" s="162"/>
      <c r="D90" s="163"/>
      <c r="E90" s="162"/>
      <c r="F90" s="163"/>
      <c r="G90" s="162"/>
      <c r="H90" s="162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ht="14.25" customHeight="1" x14ac:dyDescent="0.25">
      <c r="A91" s="162"/>
      <c r="B91" s="162"/>
      <c r="C91" s="162"/>
      <c r="D91" s="163"/>
      <c r="E91" s="162"/>
      <c r="F91" s="163"/>
      <c r="G91" s="162"/>
      <c r="H91" s="162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14.25" customHeight="1" x14ac:dyDescent="0.25">
      <c r="A92" s="162"/>
      <c r="B92" s="162"/>
      <c r="C92" s="162"/>
      <c r="D92" s="163"/>
      <c r="E92" s="162"/>
      <c r="F92" s="163"/>
      <c r="G92" s="162"/>
      <c r="H92" s="162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ht="14.25" customHeight="1" x14ac:dyDescent="0.25">
      <c r="A93" s="162"/>
      <c r="B93" s="162"/>
      <c r="C93" s="162"/>
      <c r="D93" s="163"/>
      <c r="E93" s="162"/>
      <c r="F93" s="163"/>
      <c r="G93" s="162"/>
      <c r="H93" s="162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14.25" customHeight="1" x14ac:dyDescent="0.25">
      <c r="A94" s="162"/>
      <c r="B94" s="162"/>
      <c r="C94" s="162"/>
      <c r="D94" s="163"/>
      <c r="E94" s="162"/>
      <c r="F94" s="163"/>
      <c r="G94" s="162"/>
      <c r="H94" s="162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14.25" customHeight="1" x14ac:dyDescent="0.25">
      <c r="A95" s="162"/>
      <c r="B95" s="162"/>
      <c r="C95" s="162"/>
      <c r="D95" s="163"/>
      <c r="E95" s="162"/>
      <c r="F95" s="163"/>
      <c r="G95" s="162"/>
      <c r="H95" s="162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14.25" customHeight="1" x14ac:dyDescent="0.25">
      <c r="A96" s="162"/>
      <c r="B96" s="162"/>
      <c r="C96" s="162"/>
      <c r="D96" s="163"/>
      <c r="E96" s="162"/>
      <c r="F96" s="163"/>
      <c r="G96" s="162"/>
      <c r="H96" s="162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14.25" customHeight="1" x14ac:dyDescent="0.25">
      <c r="A97" s="162"/>
      <c r="B97" s="162"/>
      <c r="C97" s="162"/>
      <c r="D97" s="163"/>
      <c r="E97" s="162"/>
      <c r="F97" s="163"/>
      <c r="G97" s="162"/>
      <c r="H97" s="162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14.25" customHeight="1" x14ac:dyDescent="0.25">
      <c r="A98" s="162"/>
      <c r="B98" s="162"/>
      <c r="C98" s="162"/>
      <c r="D98" s="163"/>
      <c r="E98" s="162"/>
      <c r="F98" s="163"/>
      <c r="G98" s="162"/>
      <c r="H98" s="162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14.25" customHeight="1" x14ac:dyDescent="0.25">
      <c r="A99" s="162"/>
      <c r="B99" s="162"/>
      <c r="C99" s="162"/>
      <c r="D99" s="163"/>
      <c r="E99" s="162"/>
      <c r="F99" s="163"/>
      <c r="G99" s="162"/>
      <c r="H99" s="162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14.25" customHeight="1" x14ac:dyDescent="0.25">
      <c r="A100" s="162"/>
      <c r="B100" s="162"/>
      <c r="C100" s="162"/>
      <c r="D100" s="163"/>
      <c r="E100" s="162"/>
      <c r="F100" s="163"/>
      <c r="G100" s="162"/>
      <c r="H100" s="162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14.25" customHeight="1" x14ac:dyDescent="0.25">
      <c r="A101" s="162"/>
      <c r="B101" s="162"/>
      <c r="C101" s="162"/>
      <c r="D101" s="163"/>
      <c r="E101" s="162"/>
      <c r="F101" s="163"/>
      <c r="G101" s="162"/>
      <c r="H101" s="162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14.25" customHeight="1" x14ac:dyDescent="0.25">
      <c r="A102" s="162"/>
      <c r="B102" s="162"/>
      <c r="C102" s="162"/>
      <c r="D102" s="163"/>
      <c r="E102" s="162"/>
      <c r="F102" s="163"/>
      <c r="G102" s="162"/>
      <c r="H102" s="162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14.25" customHeight="1" x14ac:dyDescent="0.25">
      <c r="A103" s="162"/>
      <c r="B103" s="162"/>
      <c r="C103" s="162"/>
      <c r="D103" s="163"/>
      <c r="E103" s="162"/>
      <c r="F103" s="163"/>
      <c r="G103" s="162"/>
      <c r="H103" s="162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14.25" customHeight="1" x14ac:dyDescent="0.25">
      <c r="A104" s="162"/>
      <c r="B104" s="162"/>
      <c r="C104" s="162"/>
      <c r="D104" s="163"/>
      <c r="E104" s="162"/>
      <c r="F104" s="163"/>
      <c r="G104" s="162"/>
      <c r="H104" s="162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14.25" customHeight="1" x14ac:dyDescent="0.25">
      <c r="A105" s="162"/>
      <c r="B105" s="162"/>
      <c r="C105" s="162"/>
      <c r="D105" s="163"/>
      <c r="E105" s="162"/>
      <c r="F105" s="163"/>
      <c r="G105" s="162"/>
      <c r="H105" s="162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14.25" customHeight="1" x14ac:dyDescent="0.25">
      <c r="A106" s="162"/>
      <c r="B106" s="162"/>
      <c r="C106" s="162"/>
      <c r="D106" s="163"/>
      <c r="E106" s="162"/>
      <c r="F106" s="163"/>
      <c r="G106" s="162"/>
      <c r="H106" s="162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14.25" customHeight="1" x14ac:dyDescent="0.25">
      <c r="A107" s="162"/>
      <c r="B107" s="162"/>
      <c r="C107" s="162"/>
      <c r="D107" s="163"/>
      <c r="E107" s="162"/>
      <c r="F107" s="163"/>
      <c r="G107" s="162"/>
      <c r="H107" s="162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14.25" customHeight="1" x14ac:dyDescent="0.25">
      <c r="A108" s="162"/>
      <c r="B108" s="162"/>
      <c r="C108" s="162"/>
      <c r="D108" s="163"/>
      <c r="E108" s="162"/>
      <c r="F108" s="163"/>
      <c r="G108" s="162"/>
      <c r="H108" s="162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14.25" customHeight="1" x14ac:dyDescent="0.25">
      <c r="A109" s="162"/>
      <c r="B109" s="162"/>
      <c r="C109" s="162"/>
      <c r="D109" s="163"/>
      <c r="E109" s="162"/>
      <c r="F109" s="163"/>
      <c r="G109" s="162"/>
      <c r="H109" s="162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14.25" customHeight="1" x14ac:dyDescent="0.25">
      <c r="A110" s="162"/>
      <c r="B110" s="162"/>
      <c r="C110" s="162"/>
      <c r="D110" s="163"/>
      <c r="E110" s="162"/>
      <c r="F110" s="163"/>
      <c r="G110" s="162"/>
      <c r="H110" s="162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14.25" customHeight="1" x14ac:dyDescent="0.25">
      <c r="A111" s="162"/>
      <c r="B111" s="162"/>
      <c r="C111" s="162"/>
      <c r="D111" s="163"/>
      <c r="E111" s="162"/>
      <c r="F111" s="163"/>
      <c r="G111" s="162"/>
      <c r="H111" s="162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14.25" customHeight="1" x14ac:dyDescent="0.25">
      <c r="A112" s="162"/>
      <c r="B112" s="162"/>
      <c r="C112" s="162"/>
      <c r="D112" s="163"/>
      <c r="E112" s="162"/>
      <c r="F112" s="163"/>
      <c r="G112" s="162"/>
      <c r="H112" s="162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ht="14.25" customHeight="1" x14ac:dyDescent="0.25">
      <c r="A113" s="162"/>
      <c r="B113" s="162"/>
      <c r="C113" s="162"/>
      <c r="D113" s="163"/>
      <c r="E113" s="162"/>
      <c r="F113" s="163"/>
      <c r="G113" s="162"/>
      <c r="H113" s="162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ht="14.25" customHeight="1" x14ac:dyDescent="0.25">
      <c r="A114" s="162"/>
      <c r="B114" s="162"/>
      <c r="C114" s="162"/>
      <c r="D114" s="163"/>
      <c r="E114" s="162"/>
      <c r="F114" s="163"/>
      <c r="G114" s="162"/>
      <c r="H114" s="162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ht="14.25" customHeight="1" x14ac:dyDescent="0.25">
      <c r="A115" s="162"/>
      <c r="B115" s="162"/>
      <c r="C115" s="162"/>
      <c r="D115" s="163"/>
      <c r="E115" s="162"/>
      <c r="F115" s="163"/>
      <c r="G115" s="162"/>
      <c r="H115" s="162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ht="14.25" customHeight="1" x14ac:dyDescent="0.25">
      <c r="A116" s="162"/>
      <c r="B116" s="162"/>
      <c r="C116" s="162"/>
      <c r="D116" s="163"/>
      <c r="E116" s="162"/>
      <c r="F116" s="163"/>
      <c r="G116" s="162"/>
      <c r="H116" s="162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ht="14.25" customHeight="1" x14ac:dyDescent="0.25">
      <c r="A117" s="162"/>
      <c r="B117" s="162"/>
      <c r="C117" s="162"/>
      <c r="D117" s="163"/>
      <c r="E117" s="162"/>
      <c r="F117" s="163"/>
      <c r="G117" s="162"/>
      <c r="H117" s="162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ht="14.25" customHeight="1" x14ac:dyDescent="0.25">
      <c r="A118" s="162"/>
      <c r="B118" s="162"/>
      <c r="C118" s="162"/>
      <c r="D118" s="163"/>
      <c r="E118" s="162"/>
      <c r="F118" s="163"/>
      <c r="G118" s="162"/>
      <c r="H118" s="162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ht="14.25" customHeight="1" x14ac:dyDescent="0.25">
      <c r="A119" s="162"/>
      <c r="B119" s="162"/>
      <c r="C119" s="162"/>
      <c r="D119" s="163"/>
      <c r="E119" s="162"/>
      <c r="F119" s="163"/>
      <c r="G119" s="162"/>
      <c r="H119" s="162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ht="14.25" customHeight="1" x14ac:dyDescent="0.25">
      <c r="A120" s="162"/>
      <c r="B120" s="162"/>
      <c r="C120" s="162"/>
      <c r="D120" s="163"/>
      <c r="E120" s="162"/>
      <c r="F120" s="163"/>
      <c r="G120" s="162"/>
      <c r="H120" s="162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ht="14.25" customHeight="1" x14ac:dyDescent="0.25">
      <c r="A121" s="162"/>
      <c r="B121" s="162"/>
      <c r="C121" s="162"/>
      <c r="D121" s="163"/>
      <c r="E121" s="162"/>
      <c r="F121" s="163"/>
      <c r="G121" s="162"/>
      <c r="H121" s="162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14.25" customHeight="1" x14ac:dyDescent="0.25">
      <c r="A122" s="162"/>
      <c r="B122" s="162"/>
      <c r="C122" s="162"/>
      <c r="D122" s="163"/>
      <c r="E122" s="162"/>
      <c r="F122" s="163"/>
      <c r="G122" s="162"/>
      <c r="H122" s="162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14.25" customHeight="1" x14ac:dyDescent="0.25">
      <c r="A123" s="162"/>
      <c r="B123" s="162"/>
      <c r="C123" s="162"/>
      <c r="D123" s="163"/>
      <c r="E123" s="162"/>
      <c r="F123" s="163"/>
      <c r="G123" s="162"/>
      <c r="H123" s="162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ht="14.25" customHeight="1" x14ac:dyDescent="0.25">
      <c r="A124" s="162"/>
      <c r="B124" s="162"/>
      <c r="C124" s="162"/>
      <c r="D124" s="163"/>
      <c r="E124" s="162"/>
      <c r="F124" s="163"/>
      <c r="G124" s="162"/>
      <c r="H124" s="162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ht="14.25" customHeight="1" x14ac:dyDescent="0.25">
      <c r="A125" s="162"/>
      <c r="B125" s="162"/>
      <c r="C125" s="162"/>
      <c r="D125" s="163"/>
      <c r="E125" s="162"/>
      <c r="F125" s="163"/>
      <c r="G125" s="162"/>
      <c r="H125" s="162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ht="14.25" customHeight="1" x14ac:dyDescent="0.25">
      <c r="A126" s="162"/>
      <c r="B126" s="162"/>
      <c r="C126" s="162"/>
      <c r="D126" s="163"/>
      <c r="E126" s="162"/>
      <c r="F126" s="163"/>
      <c r="G126" s="162"/>
      <c r="H126" s="162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ht="14.25" customHeight="1" x14ac:dyDescent="0.25">
      <c r="A127" s="162"/>
      <c r="B127" s="162"/>
      <c r="C127" s="162"/>
      <c r="D127" s="163"/>
      <c r="E127" s="162"/>
      <c r="F127" s="163"/>
      <c r="G127" s="162"/>
      <c r="H127" s="162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ht="14.25" customHeight="1" x14ac:dyDescent="0.25">
      <c r="A128" s="162"/>
      <c r="B128" s="162"/>
      <c r="C128" s="162"/>
      <c r="D128" s="163"/>
      <c r="E128" s="162"/>
      <c r="F128" s="163"/>
      <c r="G128" s="162"/>
      <c r="H128" s="162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14.25" customHeight="1" x14ac:dyDescent="0.25">
      <c r="A129" s="162"/>
      <c r="B129" s="162"/>
      <c r="C129" s="162"/>
      <c r="D129" s="163"/>
      <c r="E129" s="162"/>
      <c r="F129" s="163"/>
      <c r="G129" s="162"/>
      <c r="H129" s="162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ht="14.25" customHeight="1" x14ac:dyDescent="0.25">
      <c r="A130" s="162"/>
      <c r="B130" s="162"/>
      <c r="C130" s="162"/>
      <c r="D130" s="163"/>
      <c r="E130" s="162"/>
      <c r="F130" s="163"/>
      <c r="G130" s="162"/>
      <c r="H130" s="162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ht="14.25" customHeight="1" x14ac:dyDescent="0.25">
      <c r="A131" s="162"/>
      <c r="B131" s="162"/>
      <c r="C131" s="162"/>
      <c r="D131" s="163"/>
      <c r="E131" s="162"/>
      <c r="F131" s="163"/>
      <c r="G131" s="162"/>
      <c r="H131" s="162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 ht="14.25" customHeight="1" x14ac:dyDescent="0.25">
      <c r="A132" s="162"/>
      <c r="B132" s="162"/>
      <c r="C132" s="162"/>
      <c r="D132" s="163"/>
      <c r="E132" s="162"/>
      <c r="F132" s="163"/>
      <c r="G132" s="162"/>
      <c r="H132" s="162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ht="14.25" customHeight="1" x14ac:dyDescent="0.25">
      <c r="A133" s="162"/>
      <c r="B133" s="162"/>
      <c r="C133" s="162"/>
      <c r="D133" s="163"/>
      <c r="E133" s="162"/>
      <c r="F133" s="163"/>
      <c r="G133" s="162"/>
      <c r="H133" s="162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ht="14.25" customHeight="1" x14ac:dyDescent="0.25">
      <c r="A134" s="162"/>
      <c r="B134" s="162"/>
      <c r="C134" s="162"/>
      <c r="D134" s="163"/>
      <c r="E134" s="162"/>
      <c r="F134" s="163"/>
      <c r="G134" s="162"/>
      <c r="H134" s="162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ht="14.25" customHeight="1" x14ac:dyDescent="0.25">
      <c r="A135" s="162"/>
      <c r="B135" s="162"/>
      <c r="C135" s="162"/>
      <c r="D135" s="163"/>
      <c r="E135" s="162"/>
      <c r="F135" s="163"/>
      <c r="G135" s="162"/>
      <c r="H135" s="162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ht="14.25" customHeight="1" x14ac:dyDescent="0.25">
      <c r="A136" s="162"/>
      <c r="B136" s="162"/>
      <c r="C136" s="162"/>
      <c r="D136" s="163"/>
      <c r="E136" s="162"/>
      <c r="F136" s="163"/>
      <c r="G136" s="162"/>
      <c r="H136" s="162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ht="14.25" customHeight="1" x14ac:dyDescent="0.25">
      <c r="A137" s="162"/>
      <c r="B137" s="162"/>
      <c r="C137" s="162"/>
      <c r="D137" s="163"/>
      <c r="E137" s="162"/>
      <c r="F137" s="163"/>
      <c r="G137" s="162"/>
      <c r="H137" s="162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ht="14.25" customHeight="1" x14ac:dyDescent="0.25">
      <c r="A138" s="162"/>
      <c r="B138" s="162"/>
      <c r="C138" s="162"/>
      <c r="D138" s="163"/>
      <c r="E138" s="162"/>
      <c r="F138" s="163"/>
      <c r="G138" s="162"/>
      <c r="H138" s="162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ht="14.25" customHeight="1" x14ac:dyDescent="0.25">
      <c r="A139" s="162"/>
      <c r="B139" s="162"/>
      <c r="C139" s="162"/>
      <c r="D139" s="163"/>
      <c r="E139" s="162"/>
      <c r="F139" s="163"/>
      <c r="G139" s="162"/>
      <c r="H139" s="162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ht="14.25" customHeight="1" x14ac:dyDescent="0.25">
      <c r="A140" s="162"/>
      <c r="B140" s="162"/>
      <c r="C140" s="162"/>
      <c r="D140" s="163"/>
      <c r="E140" s="162"/>
      <c r="F140" s="163"/>
      <c r="G140" s="162"/>
      <c r="H140" s="162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ht="14.25" customHeight="1" x14ac:dyDescent="0.25">
      <c r="A141" s="162"/>
      <c r="B141" s="162"/>
      <c r="C141" s="162"/>
      <c r="D141" s="163"/>
      <c r="E141" s="162"/>
      <c r="F141" s="163"/>
      <c r="G141" s="162"/>
      <c r="H141" s="162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ht="14.25" customHeight="1" x14ac:dyDescent="0.25">
      <c r="A142" s="162"/>
      <c r="B142" s="162"/>
      <c r="C142" s="162"/>
      <c r="D142" s="163"/>
      <c r="E142" s="162"/>
      <c r="F142" s="163"/>
      <c r="G142" s="162"/>
      <c r="H142" s="162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ht="14.25" customHeight="1" x14ac:dyDescent="0.25">
      <c r="A143" s="162"/>
      <c r="B143" s="162"/>
      <c r="C143" s="162"/>
      <c r="D143" s="163"/>
      <c r="E143" s="162"/>
      <c r="F143" s="163"/>
      <c r="G143" s="162"/>
      <c r="H143" s="162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ht="14.25" customHeight="1" x14ac:dyDescent="0.25">
      <c r="A144" s="162"/>
      <c r="B144" s="162"/>
      <c r="C144" s="162"/>
      <c r="D144" s="163"/>
      <c r="E144" s="162"/>
      <c r="F144" s="163"/>
      <c r="G144" s="162"/>
      <c r="H144" s="162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ht="14.25" customHeight="1" x14ac:dyDescent="0.25">
      <c r="A145" s="162"/>
      <c r="B145" s="162"/>
      <c r="C145" s="162"/>
      <c r="D145" s="163"/>
      <c r="E145" s="162"/>
      <c r="F145" s="163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ht="14.25" customHeight="1" x14ac:dyDescent="0.25">
      <c r="A146" s="162"/>
      <c r="B146" s="162"/>
      <c r="C146" s="162"/>
      <c r="D146" s="163"/>
      <c r="E146" s="162"/>
      <c r="F146" s="163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ht="14.25" customHeight="1" x14ac:dyDescent="0.25">
      <c r="A147" s="162"/>
      <c r="B147" s="162"/>
      <c r="C147" s="162"/>
      <c r="D147" s="163"/>
      <c r="E147" s="162"/>
      <c r="F147" s="163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ht="14.25" customHeight="1" x14ac:dyDescent="0.25">
      <c r="A148" s="162"/>
      <c r="B148" s="162"/>
      <c r="C148" s="162"/>
      <c r="D148" s="163"/>
      <c r="E148" s="162"/>
      <c r="F148" s="163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ht="14.25" customHeight="1" x14ac:dyDescent="0.25">
      <c r="A149" s="162"/>
      <c r="B149" s="162"/>
      <c r="C149" s="162"/>
      <c r="D149" s="163"/>
      <c r="E149" s="162"/>
      <c r="F149" s="163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ht="14.25" customHeight="1" x14ac:dyDescent="0.25">
      <c r="A150" s="162"/>
      <c r="B150" s="162"/>
      <c r="C150" s="162"/>
      <c r="D150" s="163"/>
      <c r="E150" s="162"/>
      <c r="F150" s="163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ht="14.25" customHeight="1" x14ac:dyDescent="0.25">
      <c r="A151" s="162"/>
      <c r="B151" s="162"/>
      <c r="C151" s="162"/>
      <c r="D151" s="163"/>
      <c r="E151" s="162"/>
      <c r="F151" s="163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ht="14.25" customHeight="1" x14ac:dyDescent="0.25">
      <c r="A152" s="162"/>
      <c r="B152" s="162"/>
      <c r="C152" s="162"/>
      <c r="D152" s="163"/>
      <c r="E152" s="162"/>
      <c r="F152" s="163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ht="14.25" customHeight="1" x14ac:dyDescent="0.25">
      <c r="A153" s="162"/>
      <c r="B153" s="162"/>
      <c r="C153" s="162"/>
      <c r="D153" s="163"/>
      <c r="E153" s="162"/>
      <c r="F153" s="163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ht="14.25" customHeight="1" x14ac:dyDescent="0.25">
      <c r="A154" s="162"/>
      <c r="B154" s="162"/>
      <c r="C154" s="162"/>
      <c r="D154" s="163"/>
      <c r="E154" s="162"/>
      <c r="F154" s="163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ht="14.25" customHeight="1" x14ac:dyDescent="0.25">
      <c r="A155" s="162"/>
      <c r="B155" s="162"/>
      <c r="C155" s="162"/>
      <c r="D155" s="163"/>
      <c r="E155" s="162"/>
      <c r="F155" s="163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ht="14.25" customHeight="1" x14ac:dyDescent="0.25">
      <c r="A156" s="162"/>
      <c r="B156" s="162"/>
      <c r="C156" s="162"/>
      <c r="D156" s="163"/>
      <c r="E156" s="162"/>
      <c r="F156" s="163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ht="14.25" customHeight="1" x14ac:dyDescent="0.25">
      <c r="A157" s="162"/>
      <c r="B157" s="162"/>
      <c r="C157" s="162"/>
      <c r="D157" s="163"/>
      <c r="E157" s="162"/>
      <c r="F157" s="163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ht="14.25" customHeight="1" x14ac:dyDescent="0.25">
      <c r="A158" s="162"/>
      <c r="B158" s="162"/>
      <c r="C158" s="162"/>
      <c r="D158" s="163"/>
      <c r="E158" s="162"/>
      <c r="F158" s="163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ht="14.25" customHeight="1" x14ac:dyDescent="0.25">
      <c r="A159" s="162"/>
      <c r="B159" s="162"/>
      <c r="C159" s="162"/>
      <c r="D159" s="163"/>
      <c r="E159" s="162"/>
      <c r="F159" s="163"/>
      <c r="G159" s="162"/>
      <c r="H159" s="162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ht="14.25" customHeight="1" x14ac:dyDescent="0.25">
      <c r="A160" s="162"/>
      <c r="B160" s="162"/>
      <c r="C160" s="162"/>
      <c r="D160" s="163"/>
      <c r="E160" s="162"/>
      <c r="F160" s="163"/>
      <c r="G160" s="162"/>
      <c r="H160" s="162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ht="14.25" customHeight="1" x14ac:dyDescent="0.25">
      <c r="A161" s="162"/>
      <c r="B161" s="162"/>
      <c r="C161" s="162"/>
      <c r="D161" s="163"/>
      <c r="E161" s="162"/>
      <c r="F161" s="163"/>
      <c r="G161" s="162"/>
      <c r="H161" s="162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ht="14.25" customHeight="1" x14ac:dyDescent="0.25">
      <c r="A162" s="162"/>
      <c r="B162" s="162"/>
      <c r="C162" s="162"/>
      <c r="D162" s="163"/>
      <c r="E162" s="162"/>
      <c r="F162" s="163"/>
      <c r="G162" s="162"/>
      <c r="H162" s="162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ht="14.25" customHeight="1" x14ac:dyDescent="0.25">
      <c r="A163" s="162"/>
      <c r="B163" s="162"/>
      <c r="C163" s="162"/>
      <c r="D163" s="163"/>
      <c r="E163" s="162"/>
      <c r="F163" s="163"/>
      <c r="G163" s="162"/>
      <c r="H163" s="162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ht="14.25" customHeight="1" x14ac:dyDescent="0.25">
      <c r="A164" s="162"/>
      <c r="B164" s="162"/>
      <c r="C164" s="162"/>
      <c r="D164" s="163"/>
      <c r="E164" s="162"/>
      <c r="F164" s="163"/>
      <c r="G164" s="162"/>
      <c r="H164" s="162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ht="14.25" customHeight="1" x14ac:dyDescent="0.25">
      <c r="A165" s="162"/>
      <c r="B165" s="162"/>
      <c r="C165" s="162"/>
      <c r="D165" s="163"/>
      <c r="E165" s="162"/>
      <c r="F165" s="163"/>
      <c r="G165" s="162"/>
      <c r="H165" s="162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ht="14.25" customHeight="1" x14ac:dyDescent="0.25">
      <c r="A166" s="162"/>
      <c r="B166" s="162"/>
      <c r="C166" s="162"/>
      <c r="D166" s="163"/>
      <c r="E166" s="162"/>
      <c r="F166" s="163"/>
      <c r="G166" s="162"/>
      <c r="H166" s="162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ht="14.25" customHeight="1" x14ac:dyDescent="0.25">
      <c r="A167" s="162"/>
      <c r="B167" s="162"/>
      <c r="C167" s="162"/>
      <c r="D167" s="163"/>
      <c r="E167" s="162"/>
      <c r="F167" s="163"/>
      <c r="G167" s="162"/>
      <c r="H167" s="162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14.25" customHeight="1" x14ac:dyDescent="0.25">
      <c r="A168" s="162"/>
      <c r="B168" s="162"/>
      <c r="C168" s="162"/>
      <c r="D168" s="163"/>
      <c r="E168" s="162"/>
      <c r="F168" s="163"/>
      <c r="G168" s="162"/>
      <c r="H168" s="162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14.25" customHeight="1" x14ac:dyDescent="0.25">
      <c r="A169" s="162"/>
      <c r="B169" s="162"/>
      <c r="C169" s="162"/>
      <c r="D169" s="163"/>
      <c r="E169" s="162"/>
      <c r="F169" s="163"/>
      <c r="G169" s="162"/>
      <c r="H169" s="162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14.25" customHeight="1" x14ac:dyDescent="0.25">
      <c r="A170" s="162"/>
      <c r="B170" s="162"/>
      <c r="C170" s="162"/>
      <c r="D170" s="163"/>
      <c r="E170" s="162"/>
      <c r="F170" s="163"/>
      <c r="G170" s="162"/>
      <c r="H170" s="162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14.25" customHeight="1" x14ac:dyDescent="0.25">
      <c r="A171" s="162"/>
      <c r="B171" s="162"/>
      <c r="C171" s="162"/>
      <c r="D171" s="163"/>
      <c r="E171" s="162"/>
      <c r="F171" s="163"/>
      <c r="G171" s="162"/>
      <c r="H171" s="162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14.25" customHeight="1" x14ac:dyDescent="0.25">
      <c r="A172" s="162"/>
      <c r="B172" s="162"/>
      <c r="C172" s="162"/>
      <c r="D172" s="163"/>
      <c r="E172" s="162"/>
      <c r="F172" s="163"/>
      <c r="G172" s="162"/>
      <c r="H172" s="162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14.25" customHeight="1" x14ac:dyDescent="0.25">
      <c r="A173" s="162"/>
      <c r="B173" s="162"/>
      <c r="C173" s="162"/>
      <c r="D173" s="163"/>
      <c r="E173" s="162"/>
      <c r="F173" s="163"/>
      <c r="G173" s="162"/>
      <c r="H173" s="162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14.25" customHeight="1" x14ac:dyDescent="0.25">
      <c r="A174" s="162"/>
      <c r="B174" s="162"/>
      <c r="C174" s="162"/>
      <c r="D174" s="163"/>
      <c r="E174" s="162"/>
      <c r="F174" s="163"/>
      <c r="G174" s="162"/>
      <c r="H174" s="162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14.25" customHeight="1" x14ac:dyDescent="0.25">
      <c r="A175" s="162"/>
      <c r="B175" s="162"/>
      <c r="C175" s="162"/>
      <c r="D175" s="163"/>
      <c r="E175" s="162"/>
      <c r="F175" s="163"/>
      <c r="G175" s="162"/>
      <c r="H175" s="162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14.25" customHeight="1" x14ac:dyDescent="0.25">
      <c r="A176" s="162"/>
      <c r="B176" s="162"/>
      <c r="C176" s="162"/>
      <c r="D176" s="163"/>
      <c r="E176" s="162"/>
      <c r="F176" s="163"/>
      <c r="G176" s="162"/>
      <c r="H176" s="162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14.25" customHeight="1" x14ac:dyDescent="0.25">
      <c r="A177" s="162"/>
      <c r="B177" s="162"/>
      <c r="C177" s="162"/>
      <c r="D177" s="163"/>
      <c r="E177" s="162"/>
      <c r="F177" s="163"/>
      <c r="G177" s="162"/>
      <c r="H177" s="162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14.25" customHeight="1" x14ac:dyDescent="0.25">
      <c r="A178" s="162"/>
      <c r="B178" s="162"/>
      <c r="C178" s="162"/>
      <c r="D178" s="163"/>
      <c r="E178" s="162"/>
      <c r="F178" s="163"/>
      <c r="G178" s="162"/>
      <c r="H178" s="162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14.25" customHeight="1" x14ac:dyDescent="0.25">
      <c r="A179" s="162"/>
      <c r="B179" s="162"/>
      <c r="C179" s="162"/>
      <c r="D179" s="163"/>
      <c r="E179" s="162"/>
      <c r="F179" s="163"/>
      <c r="G179" s="162"/>
      <c r="H179" s="162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14.25" customHeight="1" x14ac:dyDescent="0.25">
      <c r="A180" s="162"/>
      <c r="B180" s="162"/>
      <c r="C180" s="162"/>
      <c r="D180" s="163"/>
      <c r="E180" s="162"/>
      <c r="F180" s="163"/>
      <c r="G180" s="162"/>
      <c r="H180" s="162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14.25" customHeight="1" x14ac:dyDescent="0.25">
      <c r="A181" s="162"/>
      <c r="B181" s="162"/>
      <c r="C181" s="162"/>
      <c r="D181" s="163"/>
      <c r="E181" s="162"/>
      <c r="F181" s="163"/>
      <c r="G181" s="162"/>
      <c r="H181" s="162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14.25" customHeight="1" x14ac:dyDescent="0.25">
      <c r="A182" s="162"/>
      <c r="B182" s="162"/>
      <c r="C182" s="162"/>
      <c r="D182" s="163"/>
      <c r="E182" s="162"/>
      <c r="F182" s="163"/>
      <c r="G182" s="162"/>
      <c r="H182" s="162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14.25" customHeight="1" x14ac:dyDescent="0.25">
      <c r="A183" s="162"/>
      <c r="B183" s="162"/>
      <c r="C183" s="162"/>
      <c r="D183" s="163"/>
      <c r="E183" s="162"/>
      <c r="F183" s="163"/>
      <c r="G183" s="162"/>
      <c r="H183" s="162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ht="14.25" customHeight="1" x14ac:dyDescent="0.25">
      <c r="A184" s="162"/>
      <c r="B184" s="162"/>
      <c r="C184" s="162"/>
      <c r="D184" s="163"/>
      <c r="E184" s="162"/>
      <c r="F184" s="163"/>
      <c r="G184" s="162"/>
      <c r="H184" s="162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ht="14.25" customHeight="1" x14ac:dyDescent="0.25">
      <c r="A185" s="162"/>
      <c r="B185" s="162"/>
      <c r="C185" s="162"/>
      <c r="D185" s="163"/>
      <c r="E185" s="162"/>
      <c r="F185" s="163"/>
      <c r="G185" s="162"/>
      <c r="H185" s="162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ht="14.25" customHeight="1" x14ac:dyDescent="0.25">
      <c r="A186" s="162"/>
      <c r="B186" s="162"/>
      <c r="C186" s="162"/>
      <c r="D186" s="163"/>
      <c r="E186" s="162"/>
      <c r="F186" s="163"/>
      <c r="G186" s="162"/>
      <c r="H186" s="162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ht="14.25" customHeight="1" x14ac:dyDescent="0.25">
      <c r="A187" s="162"/>
      <c r="B187" s="162"/>
      <c r="C187" s="162"/>
      <c r="D187" s="163"/>
      <c r="E187" s="162"/>
      <c r="F187" s="163"/>
      <c r="G187" s="162"/>
      <c r="H187" s="162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ht="14.25" customHeight="1" x14ac:dyDescent="0.25">
      <c r="A188" s="162"/>
      <c r="B188" s="162"/>
      <c r="C188" s="162"/>
      <c r="D188" s="163"/>
      <c r="E188" s="162"/>
      <c r="F188" s="163"/>
      <c r="G188" s="162"/>
      <c r="H188" s="162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ht="14.25" customHeight="1" x14ac:dyDescent="0.25">
      <c r="A189" s="162"/>
      <c r="B189" s="162"/>
      <c r="C189" s="162"/>
      <c r="D189" s="163"/>
      <c r="E189" s="162"/>
      <c r="F189" s="163"/>
      <c r="G189" s="162"/>
      <c r="H189" s="162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ht="14.25" customHeight="1" x14ac:dyDescent="0.25">
      <c r="A190" s="162"/>
      <c r="B190" s="162"/>
      <c r="C190" s="162"/>
      <c r="D190" s="163"/>
      <c r="E190" s="162"/>
      <c r="F190" s="163"/>
      <c r="G190" s="162"/>
      <c r="H190" s="162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ht="14.25" customHeight="1" x14ac:dyDescent="0.25">
      <c r="A191" s="162"/>
      <c r="B191" s="162"/>
      <c r="C191" s="162"/>
      <c r="D191" s="163"/>
      <c r="E191" s="162"/>
      <c r="F191" s="163"/>
      <c r="G191" s="162"/>
      <c r="H191" s="162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ht="14.25" customHeight="1" x14ac:dyDescent="0.25">
      <c r="A192" s="162"/>
      <c r="B192" s="162"/>
      <c r="C192" s="162"/>
      <c r="D192" s="163"/>
      <c r="E192" s="162"/>
      <c r="F192" s="163"/>
      <c r="G192" s="162"/>
      <c r="H192" s="162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ht="14.25" customHeight="1" x14ac:dyDescent="0.25">
      <c r="A193" s="162"/>
      <c r="B193" s="162"/>
      <c r="C193" s="162"/>
      <c r="D193" s="163"/>
      <c r="E193" s="162"/>
      <c r="F193" s="163"/>
      <c r="G193" s="162"/>
      <c r="H193" s="162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ht="14.25" customHeight="1" x14ac:dyDescent="0.25">
      <c r="A194" s="162"/>
      <c r="B194" s="162"/>
      <c r="C194" s="162"/>
      <c r="D194" s="163"/>
      <c r="E194" s="162"/>
      <c r="F194" s="163"/>
      <c r="G194" s="162"/>
      <c r="H194" s="162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ht="14.25" customHeight="1" x14ac:dyDescent="0.25">
      <c r="A195" s="162"/>
      <c r="B195" s="162"/>
      <c r="C195" s="162"/>
      <c r="D195" s="163"/>
      <c r="E195" s="162"/>
      <c r="F195" s="163"/>
      <c r="G195" s="162"/>
      <c r="H195" s="162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ht="14.25" customHeight="1" x14ac:dyDescent="0.25">
      <c r="A196" s="162"/>
      <c r="B196" s="162"/>
      <c r="C196" s="162"/>
      <c r="D196" s="163"/>
      <c r="E196" s="162"/>
      <c r="F196" s="163"/>
      <c r="G196" s="162"/>
      <c r="H196" s="162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ht="14.25" customHeight="1" x14ac:dyDescent="0.25">
      <c r="A197" s="162"/>
      <c r="B197" s="162"/>
      <c r="C197" s="162"/>
      <c r="D197" s="163"/>
      <c r="E197" s="162"/>
      <c r="F197" s="163"/>
      <c r="G197" s="162"/>
      <c r="H197" s="162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ht="14.25" customHeight="1" x14ac:dyDescent="0.25">
      <c r="A198" s="162"/>
      <c r="B198" s="162"/>
      <c r="C198" s="162"/>
      <c r="D198" s="163"/>
      <c r="E198" s="162"/>
      <c r="F198" s="163"/>
      <c r="G198" s="162"/>
      <c r="H198" s="162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ht="14.25" customHeight="1" x14ac:dyDescent="0.25">
      <c r="A199" s="162"/>
      <c r="B199" s="162"/>
      <c r="C199" s="162"/>
      <c r="D199" s="163"/>
      <c r="E199" s="162"/>
      <c r="F199" s="163"/>
      <c r="G199" s="162"/>
      <c r="H199" s="162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ht="14.25" customHeight="1" x14ac:dyDescent="0.25">
      <c r="A200" s="162"/>
      <c r="B200" s="162"/>
      <c r="C200" s="162"/>
      <c r="D200" s="163"/>
      <c r="E200" s="162"/>
      <c r="F200" s="163"/>
      <c r="G200" s="162"/>
      <c r="H200" s="162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ht="14.25" customHeight="1" x14ac:dyDescent="0.25">
      <c r="A201" s="162"/>
      <c r="B201" s="162"/>
      <c r="C201" s="162"/>
      <c r="D201" s="163"/>
      <c r="E201" s="162"/>
      <c r="F201" s="163"/>
      <c r="G201" s="162"/>
      <c r="H201" s="162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ht="14.25" customHeight="1" x14ac:dyDescent="0.25">
      <c r="A202" s="162"/>
      <c r="B202" s="162"/>
      <c r="C202" s="162"/>
      <c r="D202" s="163"/>
      <c r="E202" s="162"/>
      <c r="F202" s="163"/>
      <c r="G202" s="162"/>
      <c r="H202" s="162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ht="14.25" customHeight="1" x14ac:dyDescent="0.25">
      <c r="A203" s="162"/>
      <c r="B203" s="162"/>
      <c r="C203" s="162"/>
      <c r="D203" s="163"/>
      <c r="E203" s="162"/>
      <c r="F203" s="163"/>
      <c r="G203" s="162"/>
      <c r="H203" s="162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ht="14.25" customHeight="1" x14ac:dyDescent="0.25">
      <c r="A204" s="162"/>
      <c r="B204" s="162"/>
      <c r="C204" s="162"/>
      <c r="D204" s="163"/>
      <c r="E204" s="162"/>
      <c r="F204" s="163"/>
      <c r="G204" s="162"/>
      <c r="H204" s="162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ht="14.25" customHeight="1" x14ac:dyDescent="0.25">
      <c r="A205" s="162"/>
      <c r="B205" s="162"/>
      <c r="C205" s="162"/>
      <c r="D205" s="163"/>
      <c r="E205" s="162"/>
      <c r="F205" s="163"/>
      <c r="G205" s="162"/>
      <c r="H205" s="162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ht="14.25" customHeight="1" x14ac:dyDescent="0.25">
      <c r="A206" s="162"/>
      <c r="B206" s="162"/>
      <c r="C206" s="162"/>
      <c r="D206" s="163"/>
      <c r="E206" s="162"/>
      <c r="F206" s="163"/>
      <c r="G206" s="162"/>
      <c r="H206" s="162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ht="14.25" customHeight="1" x14ac:dyDescent="0.25">
      <c r="A207" s="162"/>
      <c r="B207" s="162"/>
      <c r="C207" s="162"/>
      <c r="D207" s="163"/>
      <c r="E207" s="162"/>
      <c r="F207" s="163"/>
      <c r="G207" s="162"/>
      <c r="H207" s="162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ht="14.25" customHeight="1" x14ac:dyDescent="0.25">
      <c r="A208" s="162"/>
      <c r="B208" s="162"/>
      <c r="C208" s="162"/>
      <c r="D208" s="163"/>
      <c r="E208" s="162"/>
      <c r="F208" s="163"/>
      <c r="G208" s="162"/>
      <c r="H208" s="162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ht="14.25" customHeight="1" x14ac:dyDescent="0.25">
      <c r="A209" s="162"/>
      <c r="B209" s="162"/>
      <c r="C209" s="162"/>
      <c r="D209" s="163"/>
      <c r="E209" s="162"/>
      <c r="F209" s="163"/>
      <c r="G209" s="162"/>
      <c r="H209" s="162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ht="14.25" customHeight="1" x14ac:dyDescent="0.25">
      <c r="A210" s="162"/>
      <c r="B210" s="162"/>
      <c r="C210" s="162"/>
      <c r="D210" s="163"/>
      <c r="E210" s="162"/>
      <c r="F210" s="163"/>
      <c r="G210" s="162"/>
      <c r="H210" s="162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ht="14.25" customHeight="1" x14ac:dyDescent="0.25">
      <c r="A211" s="162"/>
      <c r="B211" s="162"/>
      <c r="C211" s="162"/>
      <c r="D211" s="163"/>
      <c r="E211" s="162"/>
      <c r="F211" s="163"/>
      <c r="G211" s="162"/>
      <c r="H211" s="162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ht="14.25" customHeight="1" x14ac:dyDescent="0.25">
      <c r="A212" s="162"/>
      <c r="B212" s="162"/>
      <c r="C212" s="162"/>
      <c r="D212" s="163"/>
      <c r="E212" s="162"/>
      <c r="F212" s="163"/>
      <c r="G212" s="162"/>
      <c r="H212" s="162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ht="14.25" customHeight="1" x14ac:dyDescent="0.25">
      <c r="A213" s="162"/>
      <c r="B213" s="162"/>
      <c r="C213" s="162"/>
      <c r="D213" s="163"/>
      <c r="E213" s="162"/>
      <c r="F213" s="163"/>
      <c r="G213" s="162"/>
      <c r="H213" s="162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ht="14.25" customHeight="1" x14ac:dyDescent="0.25">
      <c r="A214" s="162"/>
      <c r="B214" s="162"/>
      <c r="C214" s="162"/>
      <c r="D214" s="163"/>
      <c r="E214" s="162"/>
      <c r="F214" s="163"/>
      <c r="G214" s="162"/>
      <c r="H214" s="162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ht="14.25" customHeight="1" x14ac:dyDescent="0.25">
      <c r="A215" s="162"/>
      <c r="B215" s="162"/>
      <c r="C215" s="162"/>
      <c r="D215" s="163"/>
      <c r="E215" s="162"/>
      <c r="F215" s="163"/>
      <c r="G215" s="162"/>
      <c r="H215" s="162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ht="14.25" customHeight="1" x14ac:dyDescent="0.25">
      <c r="A216" s="162"/>
      <c r="B216" s="162"/>
      <c r="C216" s="162"/>
      <c r="D216" s="163"/>
      <c r="E216" s="162"/>
      <c r="F216" s="163"/>
      <c r="G216" s="162"/>
      <c r="H216" s="162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ht="14.25" customHeight="1" x14ac:dyDescent="0.25">
      <c r="A217" s="162"/>
      <c r="B217" s="162"/>
      <c r="C217" s="162"/>
      <c r="D217" s="163"/>
      <c r="E217" s="162"/>
      <c r="F217" s="163"/>
      <c r="G217" s="162"/>
      <c r="H217" s="162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ht="14.25" customHeight="1" x14ac:dyDescent="0.25">
      <c r="A218" s="162"/>
      <c r="B218" s="162"/>
      <c r="C218" s="162"/>
      <c r="D218" s="163"/>
      <c r="E218" s="162"/>
      <c r="F218" s="163"/>
      <c r="G218" s="162"/>
      <c r="H218" s="162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ht="14.25" customHeight="1" x14ac:dyDescent="0.25">
      <c r="A219" s="162"/>
      <c r="B219" s="162"/>
      <c r="C219" s="162"/>
      <c r="D219" s="163"/>
      <c r="E219" s="162"/>
      <c r="F219" s="163"/>
      <c r="G219" s="162"/>
      <c r="H219" s="162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ht="14.25" customHeight="1" x14ac:dyDescent="0.25">
      <c r="A220" s="162"/>
      <c r="B220" s="162"/>
      <c r="C220" s="162"/>
      <c r="D220" s="163"/>
      <c r="E220" s="162"/>
      <c r="F220" s="163"/>
      <c r="G220" s="162"/>
      <c r="H220" s="162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ht="14.25" customHeight="1" x14ac:dyDescent="0.25">
      <c r="A221" s="162"/>
      <c r="B221" s="162"/>
      <c r="C221" s="162"/>
      <c r="D221" s="163"/>
      <c r="E221" s="162"/>
      <c r="F221" s="163"/>
      <c r="G221" s="162"/>
      <c r="H221" s="162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ht="14.25" customHeight="1" x14ac:dyDescent="0.25">
      <c r="A222" s="162"/>
      <c r="B222" s="162"/>
      <c r="C222" s="162"/>
      <c r="D222" s="163"/>
      <c r="E222" s="162"/>
      <c r="F222" s="163"/>
      <c r="G222" s="162"/>
      <c r="H222" s="162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ht="14.25" customHeight="1" x14ac:dyDescent="0.25">
      <c r="A223" s="162"/>
      <c r="B223" s="162"/>
      <c r="C223" s="162"/>
      <c r="D223" s="163"/>
      <c r="E223" s="162"/>
      <c r="F223" s="163"/>
      <c r="G223" s="162"/>
      <c r="H223" s="162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ht="14.25" customHeight="1" x14ac:dyDescent="0.25">
      <c r="A224" s="162"/>
      <c r="B224" s="162"/>
      <c r="C224" s="162"/>
      <c r="D224" s="163"/>
      <c r="E224" s="162"/>
      <c r="F224" s="163"/>
      <c r="G224" s="162"/>
      <c r="H224" s="162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ht="14.25" customHeight="1" x14ac:dyDescent="0.25">
      <c r="A225" s="162"/>
      <c r="B225" s="162"/>
      <c r="C225" s="162"/>
      <c r="D225" s="163"/>
      <c r="E225" s="162"/>
      <c r="F225" s="163"/>
      <c r="G225" s="162"/>
      <c r="H225" s="162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ht="14.25" customHeight="1" x14ac:dyDescent="0.25">
      <c r="A226" s="162"/>
      <c r="B226" s="162"/>
      <c r="C226" s="162"/>
      <c r="D226" s="163"/>
      <c r="E226" s="162"/>
      <c r="F226" s="163"/>
      <c r="G226" s="162"/>
      <c r="H226" s="162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ht="14.25" customHeight="1" x14ac:dyDescent="0.25">
      <c r="A227" s="162"/>
      <c r="B227" s="162"/>
      <c r="C227" s="162"/>
      <c r="D227" s="163"/>
      <c r="E227" s="162"/>
      <c r="F227" s="163"/>
      <c r="G227" s="162"/>
      <c r="H227" s="162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ht="14.25" customHeight="1" x14ac:dyDescent="0.25">
      <c r="A228" s="162"/>
      <c r="B228" s="162"/>
      <c r="C228" s="162"/>
      <c r="D228" s="163"/>
      <c r="E228" s="162"/>
      <c r="F228" s="163"/>
      <c r="G228" s="162"/>
      <c r="H228" s="162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ht="14.25" customHeight="1" x14ac:dyDescent="0.25">
      <c r="A229" s="162"/>
      <c r="B229" s="162"/>
      <c r="C229" s="162"/>
      <c r="D229" s="163"/>
      <c r="E229" s="162"/>
      <c r="F229" s="163"/>
      <c r="G229" s="162"/>
      <c r="H229" s="162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ht="14.25" customHeight="1" x14ac:dyDescent="0.25">
      <c r="A230" s="162"/>
      <c r="B230" s="162"/>
      <c r="C230" s="162"/>
      <c r="D230" s="163"/>
      <c r="E230" s="162"/>
      <c r="F230" s="163"/>
      <c r="G230" s="162"/>
      <c r="H230" s="162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 ht="14.25" customHeight="1" x14ac:dyDescent="0.25">
      <c r="A231" s="162"/>
      <c r="B231" s="162"/>
      <c r="C231" s="162"/>
      <c r="D231" s="163"/>
      <c r="E231" s="162"/>
      <c r="F231" s="163"/>
      <c r="G231" s="162"/>
      <c r="H231" s="162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 ht="14.25" customHeight="1" x14ac:dyDescent="0.25">
      <c r="A232" s="162"/>
      <c r="B232" s="162"/>
      <c r="C232" s="162"/>
      <c r="D232" s="163"/>
      <c r="E232" s="162"/>
      <c r="F232" s="163"/>
      <c r="G232" s="162"/>
      <c r="H232" s="162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</row>
    <row r="233" spans="1:26" ht="14.25" customHeight="1" x14ac:dyDescent="0.25">
      <c r="A233" s="162"/>
      <c r="B233" s="162"/>
      <c r="C233" s="162"/>
      <c r="D233" s="163"/>
      <c r="E233" s="162"/>
      <c r="F233" s="163"/>
      <c r="G233" s="162"/>
      <c r="H233" s="162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</row>
    <row r="234" spans="1:26" ht="14.25" customHeight="1" x14ac:dyDescent="0.25">
      <c r="A234" s="162"/>
      <c r="B234" s="162"/>
      <c r="C234" s="162"/>
      <c r="D234" s="163"/>
      <c r="E234" s="162"/>
      <c r="F234" s="163"/>
      <c r="G234" s="162"/>
      <c r="H234" s="162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</row>
    <row r="235" spans="1:26" ht="14.25" customHeight="1" x14ac:dyDescent="0.25">
      <c r="A235" s="162"/>
      <c r="B235" s="162"/>
      <c r="C235" s="162"/>
      <c r="D235" s="163"/>
      <c r="E235" s="162"/>
      <c r="F235" s="163"/>
      <c r="G235" s="162"/>
      <c r="H235" s="162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</row>
    <row r="236" spans="1:26" ht="14.25" customHeight="1" x14ac:dyDescent="0.25">
      <c r="A236" s="162"/>
      <c r="B236" s="162"/>
      <c r="C236" s="162"/>
      <c r="D236" s="163"/>
      <c r="E236" s="162"/>
      <c r="F236" s="163"/>
      <c r="G236" s="162"/>
      <c r="H236" s="162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</row>
    <row r="237" spans="1:26" ht="14.25" customHeight="1" x14ac:dyDescent="0.25">
      <c r="A237" s="162"/>
      <c r="B237" s="162"/>
      <c r="C237" s="162"/>
      <c r="D237" s="163"/>
      <c r="E237" s="162"/>
      <c r="F237" s="163"/>
      <c r="G237" s="162"/>
      <c r="H237" s="162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</row>
    <row r="238" spans="1:26" ht="14.25" customHeight="1" x14ac:dyDescent="0.25">
      <c r="A238" s="162"/>
      <c r="B238" s="162"/>
      <c r="C238" s="162"/>
      <c r="D238" s="163"/>
      <c r="E238" s="162"/>
      <c r="F238" s="163"/>
      <c r="G238" s="162"/>
      <c r="H238" s="162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</row>
    <row r="239" spans="1:26" ht="14.25" customHeight="1" x14ac:dyDescent="0.25">
      <c r="A239" s="162"/>
      <c r="B239" s="162"/>
      <c r="C239" s="162"/>
      <c r="D239" s="163"/>
      <c r="E239" s="162"/>
      <c r="F239" s="163"/>
      <c r="G239" s="162"/>
      <c r="H239" s="162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</row>
    <row r="240" spans="1:26" ht="14.25" customHeight="1" x14ac:dyDescent="0.25">
      <c r="A240" s="162"/>
      <c r="B240" s="162"/>
      <c r="C240" s="162"/>
      <c r="D240" s="163"/>
      <c r="E240" s="162"/>
      <c r="F240" s="163"/>
      <c r="G240" s="162"/>
      <c r="H240" s="162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</row>
    <row r="241" spans="1:26" ht="14.25" customHeight="1" x14ac:dyDescent="0.25">
      <c r="A241" s="162"/>
      <c r="B241" s="162"/>
      <c r="C241" s="162"/>
      <c r="D241" s="163"/>
      <c r="E241" s="162"/>
      <c r="F241" s="163"/>
      <c r="G241" s="162"/>
      <c r="H241" s="162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</row>
    <row r="242" spans="1:26" ht="14.25" customHeight="1" x14ac:dyDescent="0.25">
      <c r="A242" s="162"/>
      <c r="B242" s="162"/>
      <c r="C242" s="162"/>
      <c r="D242" s="163"/>
      <c r="E242" s="162"/>
      <c r="F242" s="163"/>
      <c r="G242" s="162"/>
      <c r="H242" s="162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</row>
    <row r="243" spans="1:26" ht="14.25" customHeight="1" x14ac:dyDescent="0.25">
      <c r="A243" s="162"/>
      <c r="B243" s="162"/>
      <c r="C243" s="162"/>
      <c r="D243" s="163"/>
      <c r="E243" s="162"/>
      <c r="F243" s="163"/>
      <c r="G243" s="162"/>
      <c r="H243" s="162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</row>
    <row r="244" spans="1:26" ht="14.25" customHeight="1" x14ac:dyDescent="0.25">
      <c r="A244" s="162"/>
      <c r="B244" s="162"/>
      <c r="C244" s="162"/>
      <c r="D244" s="163"/>
      <c r="E244" s="162"/>
      <c r="F244" s="163"/>
      <c r="G244" s="162"/>
      <c r="H244" s="162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</row>
    <row r="245" spans="1:26" ht="14.25" customHeight="1" x14ac:dyDescent="0.25">
      <c r="A245" s="162"/>
      <c r="B245" s="162"/>
      <c r="C245" s="162"/>
      <c r="D245" s="163"/>
      <c r="E245" s="162"/>
      <c r="F245" s="163"/>
      <c r="G245" s="162"/>
      <c r="H245" s="162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</row>
    <row r="246" spans="1:26" ht="14.25" customHeight="1" x14ac:dyDescent="0.25">
      <c r="A246" s="162"/>
      <c r="B246" s="162"/>
      <c r="C246" s="162"/>
      <c r="D246" s="163"/>
      <c r="E246" s="162"/>
      <c r="F246" s="163"/>
      <c r="G246" s="162"/>
      <c r="H246" s="162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</row>
    <row r="247" spans="1:26" ht="14.25" customHeight="1" x14ac:dyDescent="0.25">
      <c r="A247" s="162"/>
      <c r="B247" s="162"/>
      <c r="C247" s="162"/>
      <c r="D247" s="163"/>
      <c r="E247" s="162"/>
      <c r="F247" s="163"/>
      <c r="G247" s="162"/>
      <c r="H247" s="162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</row>
    <row r="248" spans="1:26" ht="14.25" customHeight="1" x14ac:dyDescent="0.25">
      <c r="A248" s="162"/>
      <c r="B248" s="162"/>
      <c r="C248" s="162"/>
      <c r="D248" s="163"/>
      <c r="E248" s="162"/>
      <c r="F248" s="163"/>
      <c r="G248" s="162"/>
      <c r="H248" s="162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</row>
    <row r="249" spans="1:26" ht="14.25" customHeight="1" x14ac:dyDescent="0.25">
      <c r="A249" s="162"/>
      <c r="B249" s="162"/>
      <c r="C249" s="162"/>
      <c r="D249" s="163"/>
      <c r="E249" s="162"/>
      <c r="F249" s="163"/>
      <c r="G249" s="162"/>
      <c r="H249" s="162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4"/>
    </row>
    <row r="250" spans="1:26" ht="14.25" customHeight="1" x14ac:dyDescent="0.25">
      <c r="A250" s="162"/>
      <c r="B250" s="162"/>
      <c r="C250" s="162"/>
      <c r="D250" s="163"/>
      <c r="E250" s="162"/>
      <c r="F250" s="163"/>
      <c r="G250" s="162"/>
      <c r="H250" s="162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4"/>
    </row>
    <row r="251" spans="1:26" ht="14.25" customHeight="1" x14ac:dyDescent="0.25">
      <c r="A251" s="162"/>
      <c r="B251" s="162"/>
      <c r="C251" s="162"/>
      <c r="D251" s="163"/>
      <c r="E251" s="162"/>
      <c r="F251" s="163"/>
      <c r="G251" s="162"/>
      <c r="H251" s="162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</row>
    <row r="252" spans="1:26" ht="14.25" customHeight="1" x14ac:dyDescent="0.25">
      <c r="A252" s="162"/>
      <c r="B252" s="162"/>
      <c r="C252" s="162"/>
      <c r="D252" s="163"/>
      <c r="E252" s="162"/>
      <c r="F252" s="163"/>
      <c r="G252" s="162"/>
      <c r="H252" s="162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</row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</sheetData>
  <mergeCells count="20">
    <mergeCell ref="H2:J2"/>
    <mergeCell ref="H3:J3"/>
    <mergeCell ref="B5:J5"/>
    <mergeCell ref="B6:J6"/>
    <mergeCell ref="B7:J7"/>
    <mergeCell ref="B15:C15"/>
    <mergeCell ref="B18:D18"/>
    <mergeCell ref="E18:J18"/>
    <mergeCell ref="B50:C50"/>
    <mergeCell ref="B8:J8"/>
    <mergeCell ref="E10:J10"/>
    <mergeCell ref="B10:D10"/>
    <mergeCell ref="E31:E35"/>
    <mergeCell ref="G31:G35"/>
    <mergeCell ref="H31:H35"/>
    <mergeCell ref="J31:J35"/>
    <mergeCell ref="E37:E38"/>
    <mergeCell ref="G37:G38"/>
    <mergeCell ref="H37:H38"/>
    <mergeCell ref="J37:J38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</dc:creator>
  <cp:lastModifiedBy>Заступник голов бух</cp:lastModifiedBy>
  <cp:lastPrinted>2021-01-06T11:09:47Z</cp:lastPrinted>
  <dcterms:created xsi:type="dcterms:W3CDTF">2021-01-04T08:44:18Z</dcterms:created>
  <dcterms:modified xsi:type="dcterms:W3CDTF">2021-01-21T12:50:27Z</dcterms:modified>
</cp:coreProperties>
</file>