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len\Desktop\!!YANKO-grant\"/>
    </mc:Choice>
  </mc:AlternateContent>
  <bookViews>
    <workbookView xWindow="0" yWindow="0" windowWidth="19200" windowHeight="6930" activeTab="1"/>
  </bookViews>
  <sheets>
    <sheet name="Звіт" sheetId="1" r:id="rId1"/>
    <sheet name="Реєстр" sheetId="2" r:id="rId2"/>
  </sheets>
  <definedNames>
    <definedName name="_xlnm._FilterDatabase" localSheetId="0" hidden="1">Звіт!$A$19:$T$19</definedName>
  </definedNames>
  <calcPr calcId="162913"/>
  <extLst>
    <ext uri="GoogleSheetsCustomDataVersion1">
      <go:sheetsCustomData xmlns:go="http://customooxmlschemas.google.com/" r:id="rId6" roundtripDataSignature="AMtx7mgKfSRIHVibnl1bMFSfxWTLZh05ng=="/>
    </ext>
  </extLst>
</workbook>
</file>

<file path=xl/calcChain.xml><?xml version="1.0" encoding="utf-8"?>
<calcChain xmlns="http://schemas.openxmlformats.org/spreadsheetml/2006/main">
  <c r="I35" i="2" l="1"/>
  <c r="I36" i="2"/>
  <c r="F34" i="2" l="1"/>
  <c r="I34" i="2" s="1"/>
  <c r="F26" i="2" l="1"/>
  <c r="I26" i="2" s="1"/>
  <c r="F25" i="2"/>
  <c r="I25" i="2" s="1"/>
  <c r="O76" i="1"/>
  <c r="P76" i="1" s="1"/>
  <c r="L76" i="1"/>
  <c r="M76" i="1" s="1"/>
  <c r="P73" i="1"/>
  <c r="R73" i="1" s="1"/>
  <c r="D40" i="2" s="1"/>
  <c r="F40" i="2" s="1"/>
  <c r="M73" i="1"/>
  <c r="Q73" i="1" s="1"/>
  <c r="P72" i="1"/>
  <c r="R72" i="1" s="1"/>
  <c r="D39" i="2" s="1"/>
  <c r="I39" i="2" s="1"/>
  <c r="M72" i="1"/>
  <c r="Q72" i="1" s="1"/>
  <c r="P71" i="1"/>
  <c r="R71" i="1" s="1"/>
  <c r="D38" i="2" s="1"/>
  <c r="F38" i="2" s="1"/>
  <c r="M71" i="1"/>
  <c r="Q71" i="1" s="1"/>
  <c r="P70" i="1"/>
  <c r="R70" i="1" s="1"/>
  <c r="D37" i="2" s="1"/>
  <c r="I37" i="2" s="1"/>
  <c r="M70" i="1"/>
  <c r="Q70" i="1" s="1"/>
  <c r="P69" i="1"/>
  <c r="R69" i="1" s="1"/>
  <c r="D34" i="2" s="1"/>
  <c r="M69" i="1"/>
  <c r="Q69" i="1" s="1"/>
  <c r="P68" i="1"/>
  <c r="R68" i="1" s="1"/>
  <c r="D33" i="2" s="1"/>
  <c r="I33" i="2" s="1"/>
  <c r="P67" i="1"/>
  <c r="R67" i="1" s="1"/>
  <c r="D32" i="2" s="1"/>
  <c r="F32" i="2" s="1"/>
  <c r="P66" i="1"/>
  <c r="P65" i="1"/>
  <c r="P64" i="1"/>
  <c r="M68" i="1"/>
  <c r="M67" i="1"/>
  <c r="Q67" i="1" s="1"/>
  <c r="M66" i="1"/>
  <c r="M65" i="1"/>
  <c r="M64" i="1"/>
  <c r="Q68" i="1"/>
  <c r="P58" i="1"/>
  <c r="M58" i="1"/>
  <c r="P57" i="1"/>
  <c r="P59" i="1" s="1"/>
  <c r="M57" i="1"/>
  <c r="M59" i="1" s="1"/>
  <c r="J58" i="1"/>
  <c r="G58" i="1"/>
  <c r="P45" i="1"/>
  <c r="M45" i="1"/>
  <c r="J44" i="1"/>
  <c r="G44" i="1"/>
  <c r="J45" i="1"/>
  <c r="G45" i="1"/>
  <c r="P34" i="1"/>
  <c r="P33" i="1"/>
  <c r="P32" i="1"/>
  <c r="P31" i="1"/>
  <c r="P30" i="1"/>
  <c r="P29" i="1"/>
  <c r="P28" i="1"/>
  <c r="P27" i="1"/>
  <c r="M34" i="1"/>
  <c r="M33" i="1"/>
  <c r="M32" i="1"/>
  <c r="M31" i="1"/>
  <c r="M30" i="1"/>
  <c r="M29" i="1"/>
  <c r="M28" i="1"/>
  <c r="M27" i="1"/>
  <c r="J34" i="1"/>
  <c r="G34" i="1"/>
  <c r="J33" i="1"/>
  <c r="G33" i="1"/>
  <c r="J32" i="1"/>
  <c r="G32" i="1"/>
  <c r="J31" i="1"/>
  <c r="G31" i="1"/>
  <c r="J30" i="1"/>
  <c r="R30" i="1" s="1"/>
  <c r="D18" i="2" s="1"/>
  <c r="I18" i="2" s="1"/>
  <c r="G30" i="1"/>
  <c r="J29" i="1"/>
  <c r="G29" i="1"/>
  <c r="J28" i="1"/>
  <c r="G28" i="1"/>
  <c r="S70" i="1" l="1"/>
  <c r="M74" i="1"/>
  <c r="I32" i="2"/>
  <c r="F37" i="2"/>
  <c r="F33" i="2"/>
  <c r="F18" i="2"/>
  <c r="I40" i="2"/>
  <c r="I38" i="2"/>
  <c r="F39" i="2"/>
  <c r="P74" i="1"/>
  <c r="R31" i="1"/>
  <c r="D19" i="2" s="1"/>
  <c r="F19" i="2" s="1"/>
  <c r="S73" i="1"/>
  <c r="S72" i="1"/>
  <c r="S71" i="1"/>
  <c r="S69" i="1"/>
  <c r="S68" i="1"/>
  <c r="S67" i="1"/>
  <c r="R58" i="1"/>
  <c r="D27" i="2" s="1"/>
  <c r="I27" i="2" s="1"/>
  <c r="Q58" i="1"/>
  <c r="S58" i="1" s="1"/>
  <c r="R45" i="1"/>
  <c r="D24" i="2" s="1"/>
  <c r="F24" i="2" s="1"/>
  <c r="Q28" i="1"/>
  <c r="R28" i="1"/>
  <c r="D16" i="2" s="1"/>
  <c r="F16" i="2" s="1"/>
  <c r="M26" i="1"/>
  <c r="K41" i="1" s="1"/>
  <c r="P26" i="1"/>
  <c r="N41" i="1" s="1"/>
  <c r="Q29" i="1"/>
  <c r="Q45" i="1"/>
  <c r="Q32" i="1"/>
  <c r="R32" i="1"/>
  <c r="D20" i="2" s="1"/>
  <c r="F20" i="2" s="1"/>
  <c r="R33" i="1"/>
  <c r="D21" i="2" s="1"/>
  <c r="F21" i="2" s="1"/>
  <c r="R29" i="1"/>
  <c r="D17" i="2" s="1"/>
  <c r="I17" i="2" s="1"/>
  <c r="R34" i="1"/>
  <c r="D22" i="2" s="1"/>
  <c r="I22" i="2" s="1"/>
  <c r="Q34" i="1"/>
  <c r="Q31" i="1"/>
  <c r="Q33" i="1"/>
  <c r="Q30" i="1"/>
  <c r="S30" i="1" s="1"/>
  <c r="I21" i="2" l="1"/>
  <c r="F22" i="2"/>
  <c r="F27" i="2"/>
  <c r="I16" i="2"/>
  <c r="I20" i="2"/>
  <c r="I24" i="2"/>
  <c r="F17" i="2"/>
  <c r="I19" i="2"/>
  <c r="S31" i="1"/>
  <c r="S28" i="1"/>
  <c r="S45" i="1"/>
  <c r="S29" i="1"/>
  <c r="S32" i="1"/>
  <c r="S33" i="1"/>
  <c r="S34" i="1"/>
  <c r="R66" i="1" l="1"/>
  <c r="R65" i="1"/>
  <c r="D30" i="2" s="1"/>
  <c r="Q66" i="1"/>
  <c r="Q65" i="1"/>
  <c r="P61" i="1"/>
  <c r="M61" i="1"/>
  <c r="F30" i="2" l="1"/>
  <c r="I30" i="2"/>
  <c r="D31" i="2"/>
  <c r="S65" i="1"/>
  <c r="S66" i="1"/>
  <c r="I31" i="2" l="1"/>
  <c r="F31" i="2"/>
  <c r="J77" i="1"/>
  <c r="G77" i="1"/>
  <c r="R76" i="1"/>
  <c r="M77" i="1"/>
  <c r="J74" i="1"/>
  <c r="G74" i="1"/>
  <c r="J61" i="1"/>
  <c r="G61" i="1"/>
  <c r="J57" i="1"/>
  <c r="G57" i="1"/>
  <c r="P48" i="1"/>
  <c r="M48" i="1"/>
  <c r="J48" i="1"/>
  <c r="G48" i="1"/>
  <c r="P44" i="1"/>
  <c r="P46" i="1" s="1"/>
  <c r="M44" i="1"/>
  <c r="M46" i="1" s="1"/>
  <c r="G46" i="1"/>
  <c r="P41" i="1"/>
  <c r="M41" i="1"/>
  <c r="J41" i="1"/>
  <c r="G41" i="1"/>
  <c r="P38" i="1"/>
  <c r="R38" i="1" s="1"/>
  <c r="M38" i="1"/>
  <c r="Q38" i="1" s="1"/>
  <c r="Q36" i="1"/>
  <c r="J27" i="1"/>
  <c r="J26" i="1" s="1"/>
  <c r="J39" i="1" s="1"/>
  <c r="G27" i="1"/>
  <c r="P22" i="1"/>
  <c r="M22" i="1"/>
  <c r="J22" i="1"/>
  <c r="G22" i="1"/>
  <c r="R21" i="1"/>
  <c r="R22" i="1" s="1"/>
  <c r="Q21" i="1"/>
  <c r="Q22" i="1" s="1"/>
  <c r="R77" i="1" l="1"/>
  <c r="D41" i="2"/>
  <c r="R54" i="1"/>
  <c r="G42" i="1"/>
  <c r="J42" i="1"/>
  <c r="G59" i="1"/>
  <c r="Q61" i="1"/>
  <c r="Q62" i="1" s="1"/>
  <c r="J52" i="1"/>
  <c r="J59" i="1"/>
  <c r="P49" i="1"/>
  <c r="R44" i="1"/>
  <c r="R46" i="1" s="1"/>
  <c r="J62" i="1"/>
  <c r="R61" i="1"/>
  <c r="D28" i="2" s="1"/>
  <c r="M62" i="1"/>
  <c r="G55" i="1"/>
  <c r="J55" i="1"/>
  <c r="G62" i="1"/>
  <c r="J49" i="1"/>
  <c r="G49" i="1"/>
  <c r="M49" i="1"/>
  <c r="Q54" i="1"/>
  <c r="M55" i="1"/>
  <c r="P77" i="1"/>
  <c r="Q27" i="1"/>
  <c r="Q26" i="1" s="1"/>
  <c r="Q41" i="1"/>
  <c r="M52" i="1"/>
  <c r="P39" i="1"/>
  <c r="R41" i="1"/>
  <c r="D23" i="2" s="1"/>
  <c r="J46" i="1"/>
  <c r="P55" i="1"/>
  <c r="Q51" i="1"/>
  <c r="P62" i="1"/>
  <c r="Q48" i="1"/>
  <c r="P52" i="1"/>
  <c r="G26" i="1"/>
  <c r="G39" i="1" s="1"/>
  <c r="S21" i="1"/>
  <c r="S22" i="1" s="1"/>
  <c r="S38" i="1"/>
  <c r="R48" i="1"/>
  <c r="R49" i="1" s="1"/>
  <c r="Q64" i="1"/>
  <c r="Q74" i="1" s="1"/>
  <c r="R64" i="1"/>
  <c r="Q76" i="1"/>
  <c r="Q57" i="1"/>
  <c r="Q59" i="1" s="1"/>
  <c r="R27" i="1"/>
  <c r="R36" i="1"/>
  <c r="Q44" i="1"/>
  <c r="R51" i="1"/>
  <c r="G52" i="1"/>
  <c r="R57" i="1"/>
  <c r="R26" i="1" l="1"/>
  <c r="D15" i="2"/>
  <c r="F28" i="2"/>
  <c r="I28" i="2"/>
  <c r="F23" i="2"/>
  <c r="I23" i="2"/>
  <c r="R59" i="1"/>
  <c r="D25" i="2"/>
  <c r="Q46" i="1"/>
  <c r="D10" i="2"/>
  <c r="F41" i="2"/>
  <c r="I41" i="2"/>
  <c r="D29" i="2"/>
  <c r="R74" i="1"/>
  <c r="S54" i="1"/>
  <c r="S61" i="1"/>
  <c r="S62" i="1" s="1"/>
  <c r="Q52" i="1"/>
  <c r="Q55" i="1"/>
  <c r="R62" i="1"/>
  <c r="R52" i="1"/>
  <c r="J78" i="1"/>
  <c r="J80" i="1" s="1"/>
  <c r="M39" i="1"/>
  <c r="R55" i="1"/>
  <c r="R42" i="1"/>
  <c r="P42" i="1"/>
  <c r="P78" i="1" s="1"/>
  <c r="P80" i="1" s="1"/>
  <c r="S48" i="1"/>
  <c r="S49" i="1" s="1"/>
  <c r="G78" i="1"/>
  <c r="G80" i="1" s="1"/>
  <c r="S41" i="1"/>
  <c r="Q49" i="1"/>
  <c r="S27" i="1"/>
  <c r="S26" i="1" s="1"/>
  <c r="S57" i="1"/>
  <c r="S59" i="1" s="1"/>
  <c r="Q39" i="1"/>
  <c r="S44" i="1"/>
  <c r="S46" i="1" s="1"/>
  <c r="Q77" i="1"/>
  <c r="S76" i="1"/>
  <c r="S77" i="1" s="1"/>
  <c r="S51" i="1"/>
  <c r="S52" i="1" s="1"/>
  <c r="S64" i="1"/>
  <c r="S74" i="1" s="1"/>
  <c r="R39" i="1"/>
  <c r="S36" i="1"/>
  <c r="F29" i="2" l="1"/>
  <c r="I29" i="2"/>
  <c r="I10" i="2"/>
  <c r="I11" i="2" s="1"/>
  <c r="F10" i="2"/>
  <c r="F11" i="2" s="1"/>
  <c r="D11" i="2"/>
  <c r="I15" i="2"/>
  <c r="F15" i="2"/>
  <c r="D42" i="2"/>
  <c r="D44" i="2" s="1"/>
  <c r="S55" i="1"/>
  <c r="S39" i="1"/>
  <c r="R78" i="1"/>
  <c r="R80" i="1" s="1"/>
  <c r="F42" i="2" l="1"/>
  <c r="F44" i="2" s="1"/>
  <c r="I42" i="2"/>
  <c r="I44" i="2" s="1"/>
  <c r="M42" i="1"/>
  <c r="M78" i="1" s="1"/>
  <c r="M80" i="1" s="1"/>
  <c r="S42" i="1" l="1"/>
  <c r="S78" i="1" s="1"/>
  <c r="S80" i="1" s="1"/>
  <c r="Q42" i="1"/>
  <c r="Q78" i="1" s="1"/>
  <c r="Q80" i="1" s="1"/>
</calcChain>
</file>

<file path=xl/sharedStrings.xml><?xml version="1.0" encoding="utf-8"?>
<sst xmlns="http://schemas.openxmlformats.org/spreadsheetml/2006/main" count="417" uniqueCount="264">
  <si>
    <t>до Договору про надання гранту інституційної підтримки</t>
  </si>
  <si>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</si>
  <si>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</si>
  <si>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</si>
  <si>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</si>
  <si>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</si>
  <si>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</si>
  <si>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</si>
  <si>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</si>
  <si>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</si>
  <si>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</si>
  <si>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</si>
  <si>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</si>
  <si>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</si>
  <si>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</si>
  <si>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</si>
  <si>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</si>
  <si>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</si>
  <si>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</si>
  <si>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</si>
  <si>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</si>
  <si>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</si>
  <si>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</si>
  <si>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</si>
  <si>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</si>
  <si>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</si>
  <si>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</si>
  <si>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</si>
  <si>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</si>
  <si>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</si>
  <si>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</si>
  <si>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</si>
  <si>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</si>
  <si>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</si>
  <si>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</si>
  <si>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</si>
  <si>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</si>
  <si>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</si>
  <si>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</si>
  <si>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</si>
  <si>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</si>
  <si>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1.2</t>
  </si>
  <si>
    <t>За договорами ЦПХ</t>
  </si>
  <si>
    <t>НЕ ЗАПОВНЮЄТЬСЯ!</t>
  </si>
  <si>
    <t>1.3</t>
  </si>
  <si>
    <t>За договорами з ФОП</t>
  </si>
  <si>
    <t>1.3.1</t>
  </si>
  <si>
    <t>Всього по статті 1 "Оплата праці "</t>
  </si>
  <si>
    <t>2</t>
  </si>
  <si>
    <t>Соціальні внески з оплати праці (нарахування ЄСВ)</t>
  </si>
  <si>
    <t>2.1</t>
  </si>
  <si>
    <t>Штатні працівники</t>
  </si>
  <si>
    <t>Всього по статті 2 "Соціальні внески з оплати праці (нарахування ЄСВ)"</t>
  </si>
  <si>
    <t>3</t>
  </si>
  <si>
    <t>Оренда приміщень та земельних ділянок</t>
  </si>
  <si>
    <t>3.1</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</si>
  <si>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</si>
  <si>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</si>
  <si>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</si>
  <si>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</si>
  <si>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</si>
  <si>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</si>
  <si>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</si>
  <si>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</si>
  <si>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</si>
  <si>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Всього по статті 5 "Оренда техніки, обладнання та інструменту"</t>
  </si>
  <si>
    <t>6</t>
  </si>
  <si>
    <t>Матеріальні витрати (за винятком капітальних видатків)</t>
  </si>
  <si>
    <t>6.1</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</si>
  <si>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</si>
  <si>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</si>
  <si>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</si>
  <si>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</si>
  <si>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Всього по статті 7 "Витрати на послуги зв'язку, інтернет, обслуговування програм"</t>
  </si>
  <si>
    <t>8</t>
  </si>
  <si>
    <t>Банківські витрати</t>
  </si>
  <si>
    <t>8.1</t>
  </si>
  <si>
    <t>Інші банківські витрати</t>
  </si>
  <si>
    <t>Всього по статті 8 "Банківські витрати"</t>
  </si>
  <si>
    <t>9</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</si>
  <si>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</si>
  <si>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</si>
  <si>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</si>
  <si>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</si>
  <si>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t>
  </si>
  <si>
    <t>Аудиторські послуги</t>
  </si>
  <si>
    <t>10.1</t>
  </si>
  <si>
    <t>послуга</t>
  </si>
  <si>
    <t>Всього по статті 9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</si>
  <si>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</si>
  <si>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</si>
  <si>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</si>
  <si>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</si>
  <si>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</si>
  <si>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</si>
  <si>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Додаток №1</t>
  </si>
  <si>
    <t>до Звіту незалежного аудитора</t>
  </si>
  <si>
    <t>*Реєстр документів, що підтверджують достовірність витрат та цільове використання коштів</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</si>
  <si>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</si>
  <si>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</si>
  <si>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</si>
  <si>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</si>
  <si>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</si>
  <si>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</si>
  <si>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</si>
  <si>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</si>
  <si>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</si>
  <si>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Витрати за даними звіту про використання гранту  інституційної підтримки УКФ (заплановані витрати) до 31.12.2020 року включно</t>
  </si>
  <si>
    <t>Додаток № 4</t>
  </si>
  <si>
    <t>9.3</t>
  </si>
  <si>
    <t>9.4</t>
  </si>
  <si>
    <t>акт №1 від 31 грудня 2020 року</t>
  </si>
  <si>
    <t>ФОП МIНЕНКОВА ОЛЬГА ВОЛОДИМИРIВНА 2229515166</t>
  </si>
  <si>
    <t>ФОП ПРОСКУРIНА ЮЛIЯ IГОРIВНА 3203017561</t>
  </si>
  <si>
    <t>ТОВ "УНIВЕРСУМ-АУДИТ" 40670540</t>
  </si>
  <si>
    <t>БОГУСЛАВСЬКИЙ ПАВЛО ОЛЕКСІЙОВИЧ</t>
  </si>
  <si>
    <t>"31" грудня 2020 року</t>
  </si>
  <si>
    <t>за проєктом інстутуційної підтримки 3INST41-00417</t>
  </si>
  <si>
    <t>у період з 30 жовтня 2020 року року по 31 грудня 2020 року</t>
  </si>
  <si>
    <t>№ 3INST41-00417 від "30" жовтня 2020 року</t>
  </si>
  <si>
    <t>Повна назва організації Грантоотримувача: товариство з обмеженою відповідальністю "Рекламно-інформаційне агентство "ЯНКО"</t>
  </si>
  <si>
    <t>НЕЧИПОРУК В.С., президент</t>
  </si>
  <si>
    <t>1.1.2</t>
  </si>
  <si>
    <t>КУРЧЕНКО В.О., бухгалтерка</t>
  </si>
  <si>
    <t>1.1.3</t>
  </si>
  <si>
    <t>СОРОКА О.М., керівниця проєкту</t>
  </si>
  <si>
    <t>1.1.5</t>
  </si>
  <si>
    <t>НЕВМЕРЖИЦЬКА Н.П., координаторка проєктів</t>
  </si>
  <si>
    <t>1.1.6</t>
  </si>
  <si>
    <t>СОРОКІНА А.М., графічна дизайнерка</t>
  </si>
  <si>
    <t>1.1.7</t>
  </si>
  <si>
    <t>ШУБІНА О. В., PR-менеджерка</t>
  </si>
  <si>
    <t>1.1.8</t>
  </si>
  <si>
    <t>МУХАЧОВА Д.О.,менеджер по роботі з дизайнерами</t>
  </si>
  <si>
    <t>1.1.9</t>
  </si>
  <si>
    <t>МАРЧУК М.В, логістик-менеджерка</t>
  </si>
  <si>
    <t>період</t>
  </si>
  <si>
    <t>3.2</t>
  </si>
  <si>
    <t>7.2</t>
  </si>
  <si>
    <t xml:space="preserve">шт. </t>
  </si>
  <si>
    <t>Послуга з розробка мерчу проєкту ФОП ГОЛУБ</t>
  </si>
  <si>
    <t>9.5</t>
  </si>
  <si>
    <t>Розробка навчальної програми резиденції "FASHION INCLUSIA" ФОП ПЧОЛКІНА</t>
  </si>
  <si>
    <t>9.6</t>
  </si>
  <si>
    <t>9.7</t>
  </si>
  <si>
    <t>9.8</t>
  </si>
  <si>
    <t>Розробка колекції FW 21|22 для платформи NEW GENERATION DAY ФОП РУСИНОВИЧ</t>
  </si>
  <si>
    <t>9.9</t>
  </si>
  <si>
    <t>9.10</t>
  </si>
  <si>
    <t>Розробка колекції FW 21|22 для платформи NEW GENERATION DAY,  ФОП РИБАЛКО</t>
  </si>
  <si>
    <t>місяців/ послуга</t>
  </si>
  <si>
    <t>Адреса орендованого приміщення/земельної діляники, із зазначенням метражу ПП "КАЛІПСО XX1"</t>
  </si>
  <si>
    <t>Послуги зв`язку ПРАТ "ВФ Україна", ПрАТ "Київстар"</t>
  </si>
  <si>
    <t>Послуги Internet ТОВ "СІТЕЛ"</t>
  </si>
  <si>
    <t>Послуги зі створення саунд-дизайну проєкту ФОП ЖДАНКОВ</t>
  </si>
  <si>
    <t>Послуга зі створення відеоанонсу FW 21|22 для платформи NEW GENERATION DAY ФОП МІНЕНКОВА</t>
  </si>
  <si>
    <t>Послуги з SMM ФОП ПРОСКУРІНА</t>
  </si>
  <si>
    <t>Відеолекторій "FASHION Акселератор" для платформи NEW GENERATION DAY ФОП ЗУБКОВ, ФОП БОБОРИКІНА, ФОП ГРІЗА</t>
  </si>
  <si>
    <t>Послуги копірайтера(редагування текстів для проєкту) ФОП КОСИНСЬКА</t>
  </si>
  <si>
    <t>Розробка колекції FW 21|22 для платформи NEW GENERATION DAY ФОП МАКСИМЕНКО</t>
  </si>
  <si>
    <t>президент ТОВ "РІА "ЯНКО"</t>
  </si>
  <si>
    <t>НЕЧИПОРУК ВОЛОДИМИР СТЕПАНОВИЧ</t>
  </si>
  <si>
    <t>акт №1 від 31.10.20, акт №2 від 30.11.20, акт №3 від 31.12.20</t>
  </si>
  <si>
    <t>особистий звіт</t>
  </si>
  <si>
    <t>№494 від 21.12.20</t>
  </si>
  <si>
    <t>№466 від 19.11.20, №484 від 21.12.20, №497 від 21.12.20</t>
  </si>
  <si>
    <t>№469 від 19.11.20, №471 від 19.11.20, №472 від 19.11.20, №473 від 19.11.20, №475 від 19.11.20, №476 від 19.11.20, №481 від 18.12.20, №482 від 21.12.20, №483 від 21.12.20, №485 від 21.12.20, №486 від 21.12.20, №495 від 21.12.20, №496 від 21.12.20, №498 від 21.12.20</t>
  </si>
  <si>
    <t>акт №1 від 31.12.20</t>
  </si>
  <si>
    <t>№Y-9.6/2 від 30.10.12</t>
  </si>
  <si>
    <t>№Y-9.6/1 від 30.10.12</t>
  </si>
  <si>
    <t>№504 від 21.12.20</t>
  </si>
  <si>
    <t>№505 від 21.12.20</t>
  </si>
  <si>
    <t>№502 від 21.12.20</t>
  </si>
  <si>
    <t>№Y-9.5 від 30.10.12</t>
  </si>
  <si>
    <t>№Y-9.8 від 30.10.12</t>
  </si>
  <si>
    <t>№501 від 21.12.20</t>
  </si>
  <si>
    <t>№Y-9.6/3 від 30.10.12</t>
  </si>
  <si>
    <t>№503 від 21.12.20</t>
  </si>
  <si>
    <t>№506 від 22.12.20</t>
  </si>
  <si>
    <t>№Y-9.10 від 30.10.12</t>
  </si>
  <si>
    <t>№465 від 19.11.20, №493 від 21.12.20, №502 від 23.12.20</t>
  </si>
  <si>
    <t>№505 від 23.12.20</t>
  </si>
  <si>
    <t>№506 від 23.12.20</t>
  </si>
  <si>
    <t>№509 від 24.12.20</t>
  </si>
  <si>
    <t>№507 від 24.12.20</t>
  </si>
  <si>
    <t>№508 від 24.12.20</t>
  </si>
  <si>
    <t>№Y-9.3 від 30.10.12</t>
  </si>
  <si>
    <t>№Y-9.2 від 30.10.12</t>
  </si>
  <si>
    <t>№463 від 06.11.20, №477 від 10.12.20, №504 від 24.12.20</t>
  </si>
  <si>
    <t>№464 від 06.11.20, №478 від 10.12.20, №505 від 24.12.20</t>
  </si>
  <si>
    <t>№462 від 06.11.20, №479 від 10.12.20, №503 від 24.12.20</t>
  </si>
  <si>
    <t>№506 від 28.12.20</t>
  </si>
  <si>
    <t>№507 від 28.12.20</t>
  </si>
  <si>
    <t>ГУ ДПС у м.Києвi Шевчен.р-н 43141267</t>
  </si>
  <si>
    <t>№Y-9.1 від 30.10.12</t>
  </si>
  <si>
    <t>ФОП ПЧОЛКIНА УЛЯНА ОЛЕГІВНА 3059825383</t>
  </si>
  <si>
    <t>ФОП ЖДАНКОВ РОМАН ВОЛОДИМИРОВИЧ 2918004177</t>
  </si>
  <si>
    <t>ПП "КАЛIПСО-ХХI" 33787458</t>
  </si>
  <si>
    <t xml:space="preserve"> ПРАТ "ВФ УКРАЇНА" 14333937</t>
  </si>
  <si>
    <t>ФОП ЗУБКОВ IГОР КОСТЯНТИНОВИЧ 3287617035</t>
  </si>
  <si>
    <t>ФОП ГРIЗА ВIКТОР АНАТОЛIЙОВИЧ 2401401272</t>
  </si>
  <si>
    <t>ФОП МАКСИМЕНКО ІРИНА МИХАЙЛІВНА 2736510704</t>
  </si>
  <si>
    <t>СОРОКА ОЛЕНА МИКОЛАЇВНА 2391805740</t>
  </si>
  <si>
    <t>НЕЧИПОРУК ВОЛОДИМИР СТЕПАНОВИЧ 2360908750</t>
  </si>
  <si>
    <t>НЕВМЕРЖИЦЬКА НАДІЯ ПЕТРІВНА 2276807425</t>
  </si>
  <si>
    <t>МУХАЧОВА ДАР`Я ОЛЕГІВНА 3653006006</t>
  </si>
  <si>
    <t>МАРЧУК МІРОСЛАВА ВОЛОДИМИРІВНА 3528002229</t>
  </si>
  <si>
    <t>КУРЧЕНКО ВАЛЕНТИНА ОЛЕКСАНДРІВНА 2631604948</t>
  </si>
  <si>
    <t>СОРОКІНА АЛІНА МИХАЙЛІВНА 2941722921</t>
  </si>
  <si>
    <t>ШУБІНА ОКСАНА ВІТАЛІЇВНА 3480614608</t>
  </si>
  <si>
    <t>№Y-9.9 від 30.10.12</t>
  </si>
  <si>
    <t>№Y-9.7 від 30.10.12</t>
  </si>
  <si>
    <t>розрахунково-платіжна відомість №НЗП за жовтень 2020 року, розрахунково-платіжна відомість №НЗП за листопад 2020 року, розрахунково-платіжна відомість №НЗП за грудень 2020 року</t>
  </si>
  <si>
    <t>Штатні працівники (8 осіб)</t>
  </si>
  <si>
    <t xml:space="preserve"> N230520 вiд 23.05.20, Додаток №1 від 23.05.20</t>
  </si>
  <si>
    <t>рах.N106-18720152 від 31.10.20, рах.N107-20000895 від 31.10.20, рах.N108-20000895 від 31.12.20</t>
  </si>
  <si>
    <t>№486 від 21.12.20, виписка з 30.10.20 по 31.12.20, №TZ009B4H7M від 19.12.20</t>
  </si>
  <si>
    <t>ПРИВАТБАНК</t>
  </si>
  <si>
    <t>ФОП ГОЛУБ МАКСИМ СЕРГІЙОВИЧ 3076700492</t>
  </si>
  <si>
    <t>Витрати за даними звіту про використання гранту  інституційної підтримки УКФ (кредиторська заборгованість) з 12.03.2020 року</t>
  </si>
  <si>
    <t xml:space="preserve">      ЗАГАЛЬНА СУМА ПО ПРОЄКТУ:</t>
  </si>
  <si>
    <t>ЗАГАЛЬНА СУМА (заплановані витрати) :</t>
  </si>
  <si>
    <t>ЗАГАЛЬНА СУМА (кредиторська заборгованість):</t>
  </si>
  <si>
    <t>деталізова інформація за жовтень 2020 року, деталізована інформація за листопад 2020 року, деталізована інформація за грудень 2020 року</t>
  </si>
  <si>
    <t>деталізація платежів за жовтень 2020 року, деталізація платежів за листопад 2020 року, деталізація платежів за грудень 2020 року</t>
  </si>
  <si>
    <t>АТ КБ "ПРИВАТБАНК"</t>
  </si>
  <si>
    <t>ТОВ "СІТЕЛ" 31108855</t>
  </si>
  <si>
    <t>ПРАТ "КИЇВСТАР" 21673832</t>
  </si>
  <si>
    <t>ФОП БОБОРЫКИНА ЄЛІЗАВЕТА ОЛЕКСАНДРІВНА 3208217723</t>
  </si>
  <si>
    <t>ФОП РУСИНОВИЧ СОФІЯ СЕРГІЇВНА 3180310583</t>
  </si>
  <si>
    <t>ФОП РИБАЛКО МАРИНА ЛЕОНІДІВНА  3162116526</t>
  </si>
  <si>
    <t>ФОП КОСИНСЬКА ОЛЬГА МИКОЛАЇВНА 2955413162</t>
  </si>
  <si>
    <t>договір №164В13 від 30.07.20, Додаток №1 від 30.07.20, Додаток №2 від 30.07.20, рах.N8361 вiд 31.10.20, акт підключення до мережі інтернет</t>
  </si>
  <si>
    <t>ПП "КАЛIПСО-ХХ1" 33787458</t>
  </si>
  <si>
    <t>№ 230520 вiд 23.05.20, Додаток №1 від 23.05.20</t>
  </si>
  <si>
    <t>МУХАЧОВА Д.О., менеджерка по роботі з дизайнерами</t>
  </si>
  <si>
    <t>Директор ТОВ "УНІВЕРСУМ-АУДИТ"</t>
  </si>
  <si>
    <t>договір № 24/12/2020-УП-2  від 24.12.20, № рахунку №14 вiд 24.12.20</t>
  </si>
  <si>
    <t>акт №10 від 31 грудня 2020 року</t>
  </si>
  <si>
    <t>https://drive.google.com/drive/u/2/folders/13T8W0vD2szvdfIghubBZ6inxaLSyRiZC</t>
  </si>
  <si>
    <t>https://drive.google.com/drive/u/2/folders/13nH624It8zwzWS0Cf619PHPNREHobAqK</t>
  </si>
  <si>
    <t>https://drive.google.com/drive/u/2/folders/1GEelOXVR54nvcLJVzOqZi5VJW3UNjy1o</t>
  </si>
  <si>
    <t>https://drive.google.com/drive/u/2/folders/1nirJpFF0KxrVmOdJ-JfNoF_odcCU9mpR</t>
  </si>
  <si>
    <t>https://drive.google.com/file/d/1KBxJ1tstN16QVJ3rpuphHhY7n5-l7w5-/view?usp=sharing</t>
  </si>
  <si>
    <t>https://drive.google.com/drive/u/2/folders/1Lm1VkVRyz50l1ygSU10Yp64OeN9ztTXt</t>
  </si>
  <si>
    <t>https://drive.google.com/drive/u/2/folders/1IGh_LBdUS0ytQgQv_ZpyN6oNTulVFw9-</t>
  </si>
  <si>
    <t>https://drive.google.com/drive/u/2/folders/16056qMWpV-YTCi5qr7s8x_gfu8klu2Vn</t>
  </si>
  <si>
    <t>https://drive.google.com/drive/u/2/folders/1F1ELaMxYIoU8Vejkb_Mb68vabXOwhBig</t>
  </si>
  <si>
    <t>https://drive.google.com/drive/folders/1KjPgwfFyy2V_1yf6eQd1axzZiBU7r80z?usp=sharing</t>
  </si>
  <si>
    <t>https://drive.google.com/file/d/1Z1TeKpUIaSD1o6RcLr9NpkNMhZ_Ujq3f/view?usp=sharing</t>
  </si>
  <si>
    <t>https://drive.google.com/file/d/1PfmLue9SkBm3hIawVsjiGBjVNzDgf4sY/view?usp=sharing</t>
  </si>
  <si>
    <t>https://drive.google.com/file/d/1AV2uMwvIMD4IxrCQAx18V32UrH7TG31a/view?usp=sharing</t>
  </si>
  <si>
    <t>https://drive.google.com/file/d/1mkvqqiC4mBQ16l9_qnBw0LnuvaCPOduT/view?usp=sharing</t>
  </si>
  <si>
    <t>https://drive.google.com/file/d/1nMxhHJAafW4YhJPudgn7_kqVWUycikeY/view?usp=sharing</t>
  </si>
  <si>
    <t>https://drive.google.com/file/d/1YL1C3YchGslTgMR0yr0D20obPcPDwT36/view?usp=sharing</t>
  </si>
  <si>
    <t>https://drive.google.com/file/d/1KG0JBxNtFoAtevBm0lEEbYb_V4Wlxlxf/view?usp=sharing</t>
  </si>
  <si>
    <t>https://drive.google.com/file/d/1-CAmr9edGr4IyT_BLsokEaV1Bl6hz3rw/view?usp=sharing</t>
  </si>
  <si>
    <t>https://drive.google.com/drive/folders/1MikLPXsgJrBAEkBDkgBs_YsJ0s20o61U?usp=sharing</t>
  </si>
  <si>
    <t>акт №808 від 30.09.20, акт №819 від 31.10.20, акт №825 від 30.11.20, акт №827 від 31.12.20, акт звіряння розрахунків з 01.05.20 по 31.12.20</t>
  </si>
  <si>
    <t>акт звіряннія розрахунків за період з 01.05.20 по 31.08.20, акт №793 від 31.08.20, акт №788 від 31.07.20, акт №766 від 30.06.20, акт №764 від 31.05.20, акт звіряння розрахунків з 01.05.20 по 31.12.20</t>
  </si>
  <si>
    <t>№ Y-9.4 від 30.12.20, рахунок № 2-81 від 20.12.20</t>
  </si>
  <si>
    <t>видаткова накладна №2-90 від 28.12.20,  прибуткова накладна №ПН-0000005 від 31.12.20, документ про прибуткування матеріальних цінностей №1 від 31 грудня 2020 року, акт сисання №СпТ-000005 від 31.12.20</t>
  </si>
  <si>
    <t>договір про особовий рахунок №295378895748, рах. 2625015608  вiд 31.10.20, рах. 2625015608  вiд 30.11.20, рах. 2625015608  вiд 31.12.20, договір 295378895748 від 04.07.20, договір 5257810 від 25.11.10, договір 5257806 від 25.11.10, договір 5257800 від 25.11.10, договір 5308152 від 18.01.11</t>
  </si>
  <si>
    <t>Послуги копірайтера (редагування текстів для проєкту) ФОП КОСИНСЬКА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</si>
</sst>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0_ ;[Red]\-#,##0.00\ "/>
    <numFmt numFmtId="166" formatCode="_-* #,##0.00\ _₴_-;\-* #,##0.00\ _₴_-;_-* &quot;-&quot;??\ _₴_-;_-@"/>
    <numFmt numFmtId="167" formatCode="_-* #,##0.00_-;\-* #,##0.00_-;_-* &quot;-&quot;??_-;_-@"/>
    <numFmt numFmtId="168" formatCode="&quot; &quot;* #,##0.00&quot;   &quot;;&quot;-&quot;* #,##0.00&quot;   &quot;;&quot; &quot;* &quot;-&quot;??&quot;   &quot;"/>
  </numFmts>
  <fonts count="30" x14ac:knownFonts="1">
    <font>
      <sz val="11"/>
      <color theme="1"/>
      <name val="Arial"/>
    </font>
    <font>
      <sz val="11"/>
      <color theme="1"/>
      <name val="Calibri"/>
    </font>
    <font>
      <b/>
      <sz val="11"/>
      <color theme="1"/>
      <name val="Calibri"/>
    </font>
    <font>
      <b/>
      <sz val="12"/>
      <color rgb="FF000000"/>
      <name val="Arial"/>
    </font>
    <font>
      <b/>
      <sz val="10"/>
      <color theme="1"/>
      <name val="Arial"/>
    </font>
    <font>
      <sz val="10"/>
      <color theme="1"/>
      <name val="Arial"/>
    </font>
    <font>
      <sz val="11"/>
      <name val="Arial"/>
    </font>
    <font>
      <sz val="11"/>
      <color theme="1"/>
      <name val="Arial"/>
      <family val="2"/>
      <charset val="204"/>
    </font>
    <font>
      <sz val="10"/>
      <color theme="1"/>
      <name val="Arial"/>
      <family val="2"/>
      <charset val="204"/>
    </font>
    <font>
      <sz val="11"/>
      <color theme="1"/>
      <name val="Calibri"/>
      <family val="2"/>
      <charset val="204"/>
    </font>
    <font>
      <b/>
      <sz val="10"/>
      <color theme="1"/>
      <name val="Arial"/>
      <family val="2"/>
      <charset val="204"/>
    </font>
    <font>
      <b/>
      <sz val="10"/>
      <color indexed="8"/>
      <name val="Arial"/>
      <family val="2"/>
      <charset val="204"/>
    </font>
    <font>
      <sz val="10"/>
      <color indexed="8"/>
      <name val="Arial"/>
      <family val="2"/>
      <charset val="204"/>
    </font>
    <font>
      <sz val="10"/>
      <name val="Arial"/>
      <family val="2"/>
      <charset val="204"/>
    </font>
    <font>
      <b/>
      <sz val="10"/>
      <color rgb="FF000000"/>
      <name val="Arial"/>
      <family val="2"/>
      <charset val="204"/>
    </font>
    <font>
      <i/>
      <sz val="11"/>
      <color theme="1"/>
      <name val="Arial"/>
      <family val="2"/>
      <charset val="204"/>
    </font>
    <font>
      <b/>
      <sz val="14"/>
      <color theme="1"/>
      <name val="Arial"/>
      <family val="2"/>
      <charset val="204"/>
    </font>
    <font>
      <b/>
      <sz val="10"/>
      <name val="Arial"/>
      <family val="2"/>
      <charset val="204"/>
    </font>
    <font>
      <b/>
      <sz val="11"/>
      <color theme="1"/>
      <name val="Arial"/>
      <family val="2"/>
      <charset val="204"/>
    </font>
    <font>
      <u/>
      <sz val="11"/>
      <color theme="10"/>
      <name val="Arial"/>
      <family val="2"/>
      <charset val="204"/>
    </font>
    <font>
      <sz val="11"/>
      <name val="Times New Roman"/>
      <family val="1"/>
      <charset val="204"/>
    </font>
    <font>
      <sz val="11"/>
      <color theme="1"/>
      <name val="Times New Roman"/>
      <family val="1"/>
      <charset val="204"/>
    </font>
    <font>
      <sz val="11"/>
      <color indexed="8"/>
      <name val="Times New Roman"/>
      <family val="1"/>
      <charset val="204"/>
    </font>
    <font>
      <b/>
      <sz val="11"/>
      <color theme="1"/>
      <name val="Times New Roman"/>
      <family val="1"/>
      <charset val="204"/>
    </font>
    <font>
      <b/>
      <sz val="11"/>
      <color indexed="8"/>
      <name val="Times New Roman"/>
      <family val="1"/>
      <charset val="204"/>
    </font>
    <font>
      <b/>
      <sz val="11"/>
      <color rgb="FF000000"/>
      <name val="Times New Roman"/>
      <family val="1"/>
      <charset val="204"/>
    </font>
    <font>
      <u/>
      <sz val="11"/>
      <color theme="10"/>
      <name val="Times New Roman"/>
      <family val="1"/>
      <charset val="204"/>
    </font>
    <font>
      <vertAlign val="subscript"/>
      <sz val="11"/>
      <color theme="1"/>
      <name val="Times New Roman"/>
      <family val="1"/>
      <charset val="204"/>
    </font>
    <font>
      <b/>
      <i/>
      <sz val="11"/>
      <color theme="1"/>
      <name val="Times New Roman"/>
      <family val="1"/>
      <charset val="204"/>
    </font>
    <font>
      <sz val="11"/>
      <color rgb="FFFF0000"/>
      <name val="Times New Roman"/>
      <family val="1"/>
      <charset val="204"/>
    </font>
  </fonts>
  <fills count="10">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s>
  <borders count="46">
    <border>
      <left/>
      <right/>
      <top/>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2">
    <xf numFmtId="0" fontId="0" fillId="0" borderId="0"/>
    <xf numFmtId="0" fontId="19" fillId="0" borderId="0" applyNumberFormat="0" applyFill="0" applyBorder="0" applyAlignment="0" applyProtection="0"/>
  </cellStyleXfs>
  <cellXfs count="23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3" fillId="0" borderId="0" xfId="0" applyFont="1" applyAlignment="1">
      <alignment horizontal="center" vertical="center" wrapText="1"/>
    </xf>
    <xf numFmtId="0" fontId="1" fillId="0" borderId="0" xfId="0" applyFont="1" applyAlignment="1">
      <alignment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3" fontId="5" fillId="0" borderId="0" xfId="0" applyNumberFormat="1" applyFont="1" applyAlignment="1">
      <alignment wrapText="1"/>
    </xf>
    <xf numFmtId="0" fontId="5" fillId="0" borderId="0" xfId="0" applyFont="1" applyAlignment="1">
      <alignment wrapText="1"/>
    </xf>
    <xf numFmtId="0" fontId="4" fillId="0" borderId="0" xfId="0" applyFont="1" applyAlignment="1">
      <alignment horizontal="center" wrapText="1"/>
    </xf>
    <xf numFmtId="0" fontId="0" fillId="0" borderId="0" xfId="0" applyFont="1" applyAlignment="1">
      <alignment wrapText="1"/>
    </xf>
    <xf numFmtId="0" fontId="0" fillId="0" borderId="0" xfId="0" applyFont="1"/>
    <xf numFmtId="0" fontId="9" fillId="0" borderId="0" xfId="0" applyFont="1" applyAlignment="1">
      <alignment vertical="top"/>
    </xf>
    <xf numFmtId="0" fontId="7" fillId="0" borderId="0" xfId="0" applyFont="1" applyAlignment="1"/>
    <xf numFmtId="0" fontId="7" fillId="0" borderId="0" xfId="0" applyFont="1"/>
    <xf numFmtId="49" fontId="10" fillId="0" borderId="19"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0" xfId="0" applyFont="1" applyAlignment="1">
      <alignment horizontal="center" vertical="center" wrapText="1"/>
    </xf>
    <xf numFmtId="49" fontId="11" fillId="7" borderId="19" xfId="0" applyNumberFormat="1" applyFont="1" applyFill="1" applyBorder="1" applyAlignment="1">
      <alignment horizontal="center" vertical="center" wrapText="1"/>
    </xf>
    <xf numFmtId="4" fontId="12" fillId="7" borderId="19" xfId="0" applyNumberFormat="1" applyFont="1" applyFill="1" applyBorder="1" applyAlignment="1">
      <alignment horizontal="center" vertical="center" wrapText="1"/>
    </xf>
    <xf numFmtId="49" fontId="14" fillId="0" borderId="19" xfId="0" applyNumberFormat="1" applyFont="1" applyBorder="1" applyAlignment="1">
      <alignment horizontal="center" vertical="center" wrapText="1"/>
    </xf>
    <xf numFmtId="0" fontId="8" fillId="0" borderId="0" xfId="0" applyFont="1" applyAlignment="1">
      <alignment horizontal="center" vertical="center"/>
    </xf>
    <xf numFmtId="4" fontId="8" fillId="0" borderId="3" xfId="0" applyNumberFormat="1" applyFont="1" applyBorder="1" applyAlignment="1">
      <alignment horizontal="center" vertical="center"/>
    </xf>
    <xf numFmtId="0" fontId="8" fillId="0" borderId="3" xfId="0" applyFont="1" applyBorder="1" applyAlignment="1">
      <alignment horizontal="center" vertical="center" wrapText="1"/>
    </xf>
    <xf numFmtId="0" fontId="10" fillId="0" borderId="0" xfId="0" applyFont="1" applyAlignment="1">
      <alignment horizontal="center" vertical="center"/>
    </xf>
    <xf numFmtId="49" fontId="12" fillId="7" borderId="19" xfId="0" applyNumberFormat="1" applyFont="1" applyFill="1" applyBorder="1" applyAlignment="1">
      <alignment horizontal="left" vertical="center" wrapText="1"/>
    </xf>
    <xf numFmtId="0" fontId="8" fillId="0" borderId="3" xfId="0" applyFont="1" applyBorder="1" applyAlignment="1">
      <alignment horizontal="left" vertical="center" wrapText="1"/>
    </xf>
    <xf numFmtId="0" fontId="7" fillId="0" borderId="0" xfId="0" applyFont="1" applyAlignment="1">
      <alignment wrapText="1"/>
    </xf>
    <xf numFmtId="4" fontId="7" fillId="0" borderId="0" xfId="0" applyNumberFormat="1" applyFont="1"/>
    <xf numFmtId="0" fontId="15" fillId="0" borderId="0" xfId="0" applyFont="1" applyAlignment="1">
      <alignment horizontal="right"/>
    </xf>
    <xf numFmtId="4" fontId="8" fillId="7" borderId="3" xfId="0" applyNumberFormat="1" applyFont="1" applyFill="1" applyBorder="1" applyAlignment="1">
      <alignment horizontal="center" vertical="center"/>
    </xf>
    <xf numFmtId="9" fontId="8" fillId="0" borderId="3" xfId="0" applyNumberFormat="1" applyFont="1" applyBorder="1" applyAlignment="1">
      <alignment horizontal="left" vertical="center" wrapText="1"/>
    </xf>
    <xf numFmtId="0" fontId="8" fillId="7" borderId="3" xfId="0" applyFont="1" applyFill="1" applyBorder="1" applyAlignment="1">
      <alignment horizontal="left" vertical="center" wrapText="1"/>
    </xf>
    <xf numFmtId="166" fontId="8" fillId="0" borderId="19" xfId="0" applyNumberFormat="1" applyFont="1" applyBorder="1" applyAlignment="1">
      <alignment vertical="center" wrapText="1"/>
    </xf>
    <xf numFmtId="0" fontId="8" fillId="0" borderId="0" xfId="0" applyFont="1" applyAlignment="1"/>
    <xf numFmtId="49" fontId="12" fillId="7" borderId="19" xfId="0" applyNumberFormat="1" applyFont="1" applyFill="1" applyBorder="1" applyAlignment="1">
      <alignment vertical="center" wrapText="1"/>
    </xf>
    <xf numFmtId="167" fontId="8" fillId="0" borderId="19" xfId="0" applyNumberFormat="1" applyFont="1" applyBorder="1" applyAlignment="1">
      <alignment vertical="center" wrapText="1"/>
    </xf>
    <xf numFmtId="0" fontId="0" fillId="0" borderId="0" xfId="0" applyFont="1" applyAlignment="1"/>
    <xf numFmtId="0" fontId="7" fillId="0" borderId="0" xfId="0" applyFont="1" applyAlignment="1"/>
    <xf numFmtId="0" fontId="16" fillId="0" borderId="0" xfId="0" applyFont="1" applyAlignment="1">
      <alignment horizont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7" fillId="8" borderId="30" xfId="0" applyFont="1" applyFill="1" applyBorder="1" applyAlignment="1">
      <alignment wrapText="1"/>
    </xf>
    <xf numFmtId="0" fontId="10" fillId="8" borderId="31" xfId="0" applyFont="1" applyFill="1" applyBorder="1" applyAlignment="1">
      <alignment vertical="center" wrapText="1"/>
    </xf>
    <xf numFmtId="4" fontId="17" fillId="8" borderId="31" xfId="0" applyNumberFormat="1" applyFont="1" applyFill="1" applyBorder="1" applyAlignment="1">
      <alignment horizontal="center" vertical="center"/>
    </xf>
    <xf numFmtId="0" fontId="18" fillId="8" borderId="31" xfId="0" applyFont="1" applyFill="1" applyBorder="1" applyAlignment="1">
      <alignment horizontal="center" wrapText="1"/>
    </xf>
    <xf numFmtId="0" fontId="7" fillId="8" borderId="32" xfId="0" applyFont="1" applyFill="1" applyBorder="1"/>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1" fillId="0" borderId="0" xfId="0" applyFont="1" applyAlignment="1">
      <alignment horizontal="center" wrapText="1"/>
    </xf>
    <xf numFmtId="0" fontId="21" fillId="0" borderId="0" xfId="0" applyFont="1" applyAlignment="1"/>
    <xf numFmtId="0" fontId="21" fillId="0" borderId="0" xfId="0" applyFont="1" applyAlignment="1">
      <alignment wrapText="1"/>
    </xf>
    <xf numFmtId="0" fontId="21" fillId="0" borderId="0" xfId="0" applyFont="1" applyAlignment="1">
      <alignment vertical="center"/>
    </xf>
    <xf numFmtId="4" fontId="22" fillId="7" borderId="19" xfId="0" applyNumberFormat="1" applyFont="1" applyFill="1" applyBorder="1" applyAlignment="1">
      <alignment vertical="center" wrapText="1"/>
    </xf>
    <xf numFmtId="0" fontId="21" fillId="0" borderId="0" xfId="0" applyFont="1" applyAlignment="1">
      <alignment vertical="center" wrapText="1"/>
    </xf>
    <xf numFmtId="0" fontId="23" fillId="0" borderId="0" xfId="0" applyFont="1" applyAlignment="1">
      <alignment vertical="center" wrapText="1"/>
    </xf>
    <xf numFmtId="49" fontId="24" fillId="7" borderId="19" xfId="0" applyNumberFormat="1" applyFont="1" applyFill="1" applyBorder="1" applyAlignment="1">
      <alignment horizontal="center" vertical="center" wrapText="1"/>
    </xf>
    <xf numFmtId="49" fontId="22" fillId="7" borderId="19" xfId="0" applyNumberFormat="1" applyFont="1" applyFill="1" applyBorder="1" applyAlignment="1">
      <alignment vertical="center" wrapText="1"/>
    </xf>
    <xf numFmtId="49" fontId="22" fillId="7" borderId="19" xfId="0" applyNumberFormat="1" applyFont="1" applyFill="1" applyBorder="1" applyAlignment="1">
      <alignment horizontal="center" vertical="center" wrapText="1"/>
    </xf>
    <xf numFmtId="3" fontId="22" fillId="7" borderId="19" xfId="0" applyNumberFormat="1" applyFont="1" applyFill="1" applyBorder="1" applyAlignment="1">
      <alignment horizontal="center" vertical="center" wrapText="1"/>
    </xf>
    <xf numFmtId="4" fontId="20" fillId="7" borderId="19" xfId="0" applyNumberFormat="1" applyFont="1" applyFill="1" applyBorder="1" applyAlignment="1">
      <alignment vertical="center"/>
    </xf>
    <xf numFmtId="4" fontId="22" fillId="7" borderId="19" xfId="0" applyNumberFormat="1" applyFont="1" applyFill="1" applyBorder="1" applyAlignment="1">
      <alignment horizontal="right" vertical="center" wrapText="1"/>
    </xf>
    <xf numFmtId="49" fontId="24" fillId="7" borderId="19" xfId="0" applyNumberFormat="1" applyFont="1" applyFill="1" applyBorder="1" applyAlignment="1">
      <alignment vertical="center" wrapText="1"/>
    </xf>
    <xf numFmtId="168" fontId="22" fillId="7" borderId="19" xfId="0" applyNumberFormat="1" applyFont="1" applyFill="1" applyBorder="1" applyAlignment="1">
      <alignment horizontal="center" vertical="center" wrapText="1"/>
    </xf>
    <xf numFmtId="4" fontId="22" fillId="7" borderId="19" xfId="0" applyNumberFormat="1" applyFont="1" applyFill="1" applyBorder="1" applyAlignment="1">
      <alignment horizontal="center" vertical="center" wrapText="1"/>
    </xf>
    <xf numFmtId="49" fontId="22" fillId="7" borderId="19" xfId="0" applyNumberFormat="1" applyFont="1" applyFill="1" applyBorder="1" applyAlignment="1">
      <alignment vertical="center"/>
    </xf>
    <xf numFmtId="4" fontId="22" fillId="7" borderId="19" xfId="0" applyNumberFormat="1" applyFont="1" applyFill="1" applyBorder="1" applyAlignment="1">
      <alignment horizontal="center" vertical="center"/>
    </xf>
    <xf numFmtId="49" fontId="22" fillId="7" borderId="19" xfId="0" applyNumberFormat="1" applyFont="1" applyFill="1" applyBorder="1" applyAlignment="1">
      <alignment horizontal="left" vertical="center" wrapText="1"/>
    </xf>
    <xf numFmtId="49" fontId="23" fillId="5" borderId="19" xfId="0" applyNumberFormat="1" applyFont="1" applyFill="1" applyBorder="1" applyAlignment="1">
      <alignment horizontal="center" vertical="center" wrapText="1"/>
    </xf>
    <xf numFmtId="166" fontId="25" fillId="5" borderId="19" xfId="0" applyNumberFormat="1" applyFont="1" applyFill="1" applyBorder="1" applyAlignment="1">
      <alignment vertical="center" wrapText="1"/>
    </xf>
    <xf numFmtId="0" fontId="26" fillId="0" borderId="19" xfId="1" applyFont="1" applyBorder="1" applyAlignment="1">
      <alignment vertical="center" wrapText="1"/>
    </xf>
    <xf numFmtId="49" fontId="25" fillId="5" borderId="19" xfId="0" applyNumberFormat="1" applyFont="1" applyFill="1" applyBorder="1" applyAlignment="1">
      <alignment horizontal="center" vertical="center" wrapText="1"/>
    </xf>
    <xf numFmtId="49" fontId="25" fillId="0" borderId="19" xfId="0" applyNumberFormat="1" applyFont="1" applyBorder="1" applyAlignment="1">
      <alignment horizontal="center" vertical="center" wrapText="1"/>
    </xf>
    <xf numFmtId="167" fontId="21" fillId="0" borderId="19" xfId="0" applyNumberFormat="1" applyFont="1" applyBorder="1" applyAlignment="1">
      <alignment vertical="center" wrapText="1"/>
    </xf>
    <xf numFmtId="0" fontId="27" fillId="0" borderId="0" xfId="0" applyFont="1" applyAlignment="1">
      <alignment horizontal="center"/>
    </xf>
    <xf numFmtId="0" fontId="27" fillId="0" borderId="0" xfId="0" applyFont="1"/>
    <xf numFmtId="3" fontId="27" fillId="0" borderId="0" xfId="0" applyNumberFormat="1" applyFont="1" applyAlignment="1">
      <alignment horizontal="center"/>
    </xf>
    <xf numFmtId="0" fontId="27" fillId="0" borderId="0" xfId="0" applyFont="1" applyAlignment="1">
      <alignment horizontal="right"/>
    </xf>
    <xf numFmtId="3" fontId="27" fillId="0" borderId="0" xfId="0" applyNumberFormat="1" applyFont="1" applyAlignment="1">
      <alignment horizontal="right"/>
    </xf>
    <xf numFmtId="3" fontId="23" fillId="2" borderId="19" xfId="0" applyNumberFormat="1" applyFont="1" applyFill="1" applyBorder="1" applyAlignment="1">
      <alignment horizontal="center" vertical="center" wrapText="1"/>
    </xf>
    <xf numFmtId="0" fontId="23" fillId="3" borderId="19" xfId="0" applyFont="1" applyFill="1" applyBorder="1" applyAlignment="1">
      <alignment vertical="center" wrapText="1"/>
    </xf>
    <xf numFmtId="0" fontId="23" fillId="3" borderId="19" xfId="0" applyFont="1" applyFill="1" applyBorder="1" applyAlignment="1">
      <alignment horizontal="center" vertical="center" wrapText="1"/>
    </xf>
    <xf numFmtId="3" fontId="23" fillId="3" borderId="19" xfId="0" applyNumberFormat="1" applyFont="1" applyFill="1" applyBorder="1" applyAlignment="1">
      <alignment horizontal="center" vertical="center" wrapText="1"/>
    </xf>
    <xf numFmtId="0" fontId="23" fillId="4" borderId="19" xfId="0" applyFont="1" applyFill="1" applyBorder="1" applyAlignment="1">
      <alignment vertical="center" wrapText="1"/>
    </xf>
    <xf numFmtId="0" fontId="23" fillId="4" borderId="19" xfId="0" applyFont="1" applyFill="1" applyBorder="1" applyAlignment="1">
      <alignment horizontal="center" vertical="center" wrapText="1"/>
    </xf>
    <xf numFmtId="165" fontId="21" fillId="4" borderId="19" xfId="0" applyNumberFormat="1" applyFont="1" applyFill="1" applyBorder="1" applyAlignment="1">
      <alignment vertical="center" wrapText="1"/>
    </xf>
    <xf numFmtId="3" fontId="21" fillId="4" borderId="19" xfId="0" applyNumberFormat="1" applyFont="1" applyFill="1" applyBorder="1" applyAlignment="1">
      <alignment vertical="center" wrapText="1"/>
    </xf>
    <xf numFmtId="4" fontId="21" fillId="4" borderId="19" xfId="0" applyNumberFormat="1" applyFont="1" applyFill="1" applyBorder="1" applyAlignment="1">
      <alignment vertical="center" wrapText="1"/>
    </xf>
    <xf numFmtId="4" fontId="21" fillId="4" borderId="19" xfId="0" applyNumberFormat="1" applyFont="1" applyFill="1" applyBorder="1" applyAlignment="1">
      <alignment horizontal="right" vertical="center" wrapText="1"/>
    </xf>
    <xf numFmtId="0" fontId="21" fillId="4" borderId="19" xfId="0" applyFont="1" applyFill="1" applyBorder="1" applyAlignment="1">
      <alignment vertical="center" wrapText="1"/>
    </xf>
    <xf numFmtId="166" fontId="23" fillId="0" borderId="19" xfId="0" applyNumberFormat="1" applyFont="1" applyBorder="1" applyAlignment="1">
      <alignment vertical="center" wrapText="1"/>
    </xf>
    <xf numFmtId="49" fontId="23" fillId="0" borderId="19" xfId="0" applyNumberFormat="1" applyFont="1" applyBorder="1" applyAlignment="1">
      <alignment horizontal="center" vertical="center" wrapText="1"/>
    </xf>
    <xf numFmtId="166" fontId="21" fillId="0" borderId="19" xfId="0" applyNumberFormat="1" applyFont="1" applyBorder="1" applyAlignment="1">
      <alignment vertical="center" wrapText="1"/>
    </xf>
    <xf numFmtId="166" fontId="21" fillId="0" borderId="19" xfId="0" applyNumberFormat="1" applyFont="1" applyBorder="1" applyAlignment="1">
      <alignment horizontal="center" vertical="center" wrapText="1"/>
    </xf>
    <xf numFmtId="3" fontId="21" fillId="0" borderId="19" xfId="0" applyNumberFormat="1" applyFont="1" applyBorder="1" applyAlignment="1">
      <alignment horizontal="center" vertical="center" wrapText="1"/>
    </xf>
    <xf numFmtId="4" fontId="21" fillId="0" borderId="19" xfId="0" applyNumberFormat="1" applyFont="1" applyBorder="1" applyAlignment="1">
      <alignment horizontal="center" vertical="center" wrapText="1"/>
    </xf>
    <xf numFmtId="4" fontId="21" fillId="0" borderId="19" xfId="0" applyNumberFormat="1" applyFont="1" applyBorder="1" applyAlignment="1">
      <alignment horizontal="right" vertical="center" wrapText="1"/>
    </xf>
    <xf numFmtId="3" fontId="21" fillId="7" borderId="19" xfId="0" applyNumberFormat="1" applyFont="1" applyFill="1" applyBorder="1" applyAlignment="1">
      <alignment horizontal="center" vertical="center" wrapText="1"/>
    </xf>
    <xf numFmtId="4" fontId="21" fillId="7" borderId="19" xfId="0" applyNumberFormat="1" applyFont="1" applyFill="1" applyBorder="1" applyAlignment="1">
      <alignment horizontal="center" vertical="center" wrapText="1"/>
    </xf>
    <xf numFmtId="0" fontId="21" fillId="0" borderId="19" xfId="0" applyFont="1" applyBorder="1" applyAlignment="1">
      <alignment vertical="center" wrapText="1"/>
    </xf>
    <xf numFmtId="167" fontId="28" fillId="4" borderId="19" xfId="0" applyNumberFormat="1" applyFont="1" applyFill="1" applyBorder="1" applyAlignment="1">
      <alignment vertical="center"/>
    </xf>
    <xf numFmtId="167" fontId="23" fillId="4" borderId="19" xfId="0" applyNumberFormat="1" applyFont="1" applyFill="1" applyBorder="1" applyAlignment="1">
      <alignment horizontal="center" vertical="center"/>
    </xf>
    <xf numFmtId="167" fontId="23" fillId="4" borderId="19" xfId="0" applyNumberFormat="1" applyFont="1" applyFill="1" applyBorder="1" applyAlignment="1">
      <alignment vertical="center"/>
    </xf>
    <xf numFmtId="3" fontId="23" fillId="4" borderId="19" xfId="0" applyNumberFormat="1" applyFont="1" applyFill="1" applyBorder="1" applyAlignment="1">
      <alignment vertical="center"/>
    </xf>
    <xf numFmtId="4" fontId="23" fillId="4" borderId="19" xfId="0" applyNumberFormat="1" applyFont="1" applyFill="1" applyBorder="1" applyAlignment="1">
      <alignment vertical="center"/>
    </xf>
    <xf numFmtId="4" fontId="23" fillId="4" borderId="19" xfId="0" applyNumberFormat="1" applyFont="1" applyFill="1" applyBorder="1" applyAlignment="1">
      <alignment horizontal="right" vertical="center"/>
    </xf>
    <xf numFmtId="3" fontId="21" fillId="0" borderId="19" xfId="0" applyNumberFormat="1" applyFont="1" applyBorder="1" applyAlignment="1">
      <alignment vertical="center" wrapText="1"/>
    </xf>
    <xf numFmtId="4" fontId="21" fillId="0" borderId="19" xfId="0" applyNumberFormat="1" applyFont="1" applyBorder="1" applyAlignment="1">
      <alignment vertical="center" wrapText="1"/>
    </xf>
    <xf numFmtId="166" fontId="23" fillId="5" borderId="19" xfId="0" applyNumberFormat="1" applyFont="1" applyFill="1" applyBorder="1" applyAlignment="1">
      <alignment vertical="center" wrapText="1"/>
    </xf>
    <xf numFmtId="166" fontId="23" fillId="5" borderId="19" xfId="0" applyNumberFormat="1" applyFont="1" applyFill="1" applyBorder="1" applyAlignment="1">
      <alignment horizontal="center" vertical="center" wrapText="1"/>
    </xf>
    <xf numFmtId="3" fontId="23" fillId="5" borderId="19" xfId="0" applyNumberFormat="1" applyFont="1" applyFill="1" applyBorder="1" applyAlignment="1">
      <alignment horizontal="center" vertical="center" wrapText="1"/>
    </xf>
    <xf numFmtId="4" fontId="23" fillId="5" borderId="19" xfId="0" applyNumberFormat="1" applyFont="1" applyFill="1" applyBorder="1" applyAlignment="1">
      <alignment horizontal="center" vertical="center" wrapText="1"/>
    </xf>
    <xf numFmtId="4" fontId="23" fillId="5" borderId="19" xfId="0" applyNumberFormat="1" applyFont="1" applyFill="1" applyBorder="1" applyAlignment="1">
      <alignment horizontal="right" vertical="center" wrapText="1"/>
    </xf>
    <xf numFmtId="0" fontId="23" fillId="5" borderId="19" xfId="0" applyFont="1" applyFill="1" applyBorder="1" applyAlignment="1">
      <alignment vertical="center" wrapText="1"/>
    </xf>
    <xf numFmtId="4" fontId="21" fillId="7" borderId="19" xfId="0" applyNumberFormat="1" applyFont="1" applyFill="1" applyBorder="1" applyAlignment="1">
      <alignment horizontal="right" vertical="center" wrapText="1"/>
    </xf>
    <xf numFmtId="0" fontId="21" fillId="0" borderId="19" xfId="0" applyFont="1" applyBorder="1" applyAlignment="1">
      <alignment horizontal="left" vertical="center" wrapText="1"/>
    </xf>
    <xf numFmtId="166" fontId="23" fillId="6" borderId="19" xfId="0" applyNumberFormat="1" applyFont="1" applyFill="1" applyBorder="1" applyAlignment="1">
      <alignment vertical="center"/>
    </xf>
    <xf numFmtId="49" fontId="23" fillId="6" borderId="19" xfId="0" applyNumberFormat="1" applyFont="1" applyFill="1" applyBorder="1" applyAlignment="1">
      <alignment horizontal="center" vertical="center"/>
    </xf>
    <xf numFmtId="166" fontId="21" fillId="6" borderId="19" xfId="0" applyNumberFormat="1" applyFont="1" applyFill="1" applyBorder="1" applyAlignment="1">
      <alignment vertical="center"/>
    </xf>
    <xf numFmtId="166" fontId="21" fillId="6" borderId="19" xfId="0" applyNumberFormat="1" applyFont="1" applyFill="1" applyBorder="1" applyAlignment="1">
      <alignment horizontal="center" vertical="center" wrapText="1"/>
    </xf>
    <xf numFmtId="3" fontId="21" fillId="6" borderId="19" xfId="0" applyNumberFormat="1" applyFont="1" applyFill="1" applyBorder="1" applyAlignment="1">
      <alignment horizontal="center" vertical="center" wrapText="1"/>
    </xf>
    <xf numFmtId="4" fontId="21" fillId="6" borderId="19" xfId="0" applyNumberFormat="1" applyFont="1" applyFill="1" applyBorder="1" applyAlignment="1">
      <alignment horizontal="center" vertical="center" wrapText="1"/>
    </xf>
    <xf numFmtId="4" fontId="21" fillId="6" borderId="19" xfId="0" applyNumberFormat="1" applyFont="1" applyFill="1" applyBorder="1" applyAlignment="1">
      <alignment horizontal="right" vertical="center" wrapText="1"/>
    </xf>
    <xf numFmtId="0" fontId="21" fillId="6" borderId="19" xfId="0" applyFont="1" applyFill="1" applyBorder="1" applyAlignment="1">
      <alignment vertical="center" wrapText="1"/>
    </xf>
    <xf numFmtId="4" fontId="29" fillId="0" borderId="19" xfId="0" applyNumberFormat="1" applyFont="1" applyBorder="1" applyAlignment="1">
      <alignment horizontal="center" vertical="center" wrapText="1"/>
    </xf>
    <xf numFmtId="166" fontId="25" fillId="6" borderId="19" xfId="0" applyNumberFormat="1" applyFont="1" applyFill="1" applyBorder="1" applyAlignment="1">
      <alignment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9" xfId="0" applyFont="1" applyBorder="1" applyAlignment="1">
      <alignment horizontal="center" vertical="center" wrapText="1"/>
    </xf>
    <xf numFmtId="166" fontId="28" fillId="4" borderId="1" xfId="0" applyNumberFormat="1" applyFont="1" applyFill="1" applyBorder="1" applyAlignment="1">
      <alignment vertical="center"/>
    </xf>
    <xf numFmtId="166" fontId="23" fillId="4" borderId="5" xfId="0" applyNumberFormat="1" applyFont="1" applyFill="1" applyBorder="1" applyAlignment="1">
      <alignment horizontal="center" vertical="center"/>
    </xf>
    <xf numFmtId="166" fontId="23" fillId="4" borderId="6" xfId="0" applyNumberFormat="1" applyFont="1" applyFill="1" applyBorder="1" applyAlignment="1">
      <alignment vertical="center"/>
    </xf>
    <xf numFmtId="166" fontId="23" fillId="4" borderId="2" xfId="0" applyNumberFormat="1" applyFont="1" applyFill="1" applyBorder="1" applyAlignment="1">
      <alignment vertical="center"/>
    </xf>
    <xf numFmtId="3" fontId="23" fillId="4" borderId="1" xfId="0" applyNumberFormat="1" applyFont="1" applyFill="1" applyBorder="1" applyAlignment="1">
      <alignment vertical="center"/>
    </xf>
    <xf numFmtId="4" fontId="23" fillId="4" borderId="5" xfId="0" applyNumberFormat="1" applyFont="1" applyFill="1" applyBorder="1" applyAlignment="1">
      <alignment vertical="center"/>
    </xf>
    <xf numFmtId="4" fontId="23" fillId="4" borderId="6" xfId="0" applyNumberFormat="1" applyFont="1" applyFill="1" applyBorder="1" applyAlignment="1">
      <alignment horizontal="right" vertical="center"/>
    </xf>
    <xf numFmtId="0" fontId="23" fillId="4" borderId="9" xfId="0" applyFont="1" applyFill="1" applyBorder="1" applyAlignment="1">
      <alignment vertical="center" wrapText="1"/>
    </xf>
    <xf numFmtId="166" fontId="21" fillId="0" borderId="14" xfId="0" applyNumberFormat="1" applyFont="1" applyBorder="1" applyAlignment="1">
      <alignment vertical="center" wrapText="1"/>
    </xf>
    <xf numFmtId="3" fontId="21" fillId="0" borderId="14" xfId="0" applyNumberFormat="1" applyFont="1" applyBorder="1" applyAlignment="1">
      <alignment vertical="center" wrapText="1"/>
    </xf>
    <xf numFmtId="4" fontId="21" fillId="0" borderId="14" xfId="0" applyNumberFormat="1" applyFont="1" applyBorder="1" applyAlignment="1">
      <alignment vertical="center" wrapText="1"/>
    </xf>
    <xf numFmtId="4" fontId="21" fillId="0" borderId="14" xfId="0" applyNumberFormat="1" applyFont="1" applyBorder="1" applyAlignment="1">
      <alignment horizontal="right" vertical="center" wrapText="1"/>
    </xf>
    <xf numFmtId="0" fontId="21" fillId="0" borderId="12" xfId="0" applyFont="1" applyBorder="1" applyAlignment="1">
      <alignment vertical="center" wrapText="1"/>
    </xf>
    <xf numFmtId="166" fontId="23" fillId="4" borderId="4" xfId="0" applyNumberFormat="1" applyFont="1" applyFill="1" applyBorder="1" applyAlignment="1">
      <alignment vertical="center" wrapText="1"/>
    </xf>
    <xf numFmtId="3" fontId="23" fillId="4" borderId="16" xfId="0" applyNumberFormat="1" applyFont="1" applyFill="1" applyBorder="1" applyAlignment="1">
      <alignment vertical="center" wrapText="1"/>
    </xf>
    <xf numFmtId="4" fontId="23" fillId="4" borderId="7" xfId="0" applyNumberFormat="1" applyFont="1" applyFill="1" applyBorder="1" applyAlignment="1">
      <alignment vertical="center" wrapText="1"/>
    </xf>
    <xf numFmtId="4" fontId="23" fillId="4" borderId="7" xfId="0" applyNumberFormat="1" applyFont="1" applyFill="1" applyBorder="1" applyAlignment="1">
      <alignment horizontal="right" vertical="center" wrapText="1"/>
    </xf>
    <xf numFmtId="3" fontId="23" fillId="4" borderId="7" xfId="0" applyNumberFormat="1" applyFont="1" applyFill="1" applyBorder="1" applyAlignment="1">
      <alignment vertical="center" wrapText="1"/>
    </xf>
    <xf numFmtId="4" fontId="23" fillId="4" borderId="17" xfId="0" applyNumberFormat="1" applyFont="1" applyFill="1" applyBorder="1" applyAlignment="1">
      <alignment horizontal="right" vertical="center" wrapText="1"/>
    </xf>
    <xf numFmtId="4" fontId="23" fillId="4" borderId="4" xfId="0" applyNumberFormat="1" applyFont="1" applyFill="1" applyBorder="1" applyAlignment="1">
      <alignment horizontal="right" vertical="center" wrapText="1"/>
    </xf>
    <xf numFmtId="0" fontId="23" fillId="4" borderId="8" xfId="0" applyFont="1" applyFill="1" applyBorder="1" applyAlignment="1">
      <alignment vertical="center" wrapText="1"/>
    </xf>
    <xf numFmtId="0" fontId="23" fillId="0" borderId="0" xfId="0" applyFont="1" applyAlignment="1">
      <alignment horizontal="center" wrapText="1"/>
    </xf>
    <xf numFmtId="3" fontId="21" fillId="0" borderId="0" xfId="0" applyNumberFormat="1" applyFont="1" applyAlignment="1">
      <alignment wrapText="1"/>
    </xf>
    <xf numFmtId="0" fontId="21" fillId="0" borderId="11" xfId="0" applyFont="1" applyBorder="1" applyAlignment="1">
      <alignment wrapText="1"/>
    </xf>
    <xf numFmtId="3" fontId="21" fillId="0" borderId="11" xfId="0" applyNumberFormat="1" applyFont="1" applyBorder="1" applyAlignment="1">
      <alignment wrapText="1"/>
    </xf>
    <xf numFmtId="3" fontId="21" fillId="0" borderId="11" xfId="0" applyNumberFormat="1" applyFont="1" applyBorder="1" applyAlignment="1"/>
    <xf numFmtId="0" fontId="21" fillId="0" borderId="0" xfId="0" applyFont="1" applyAlignment="1">
      <alignment horizontal="right" wrapText="1"/>
    </xf>
    <xf numFmtId="0" fontId="27" fillId="0" borderId="0" xfId="0" applyFont="1" applyAlignment="1">
      <alignment wrapText="1"/>
    </xf>
    <xf numFmtId="49" fontId="8" fillId="0" borderId="10"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8" fillId="7" borderId="39" xfId="0" applyFont="1" applyFill="1" applyBorder="1" applyAlignment="1">
      <alignment horizontal="center" vertical="center" wrapText="1"/>
    </xf>
    <xf numFmtId="4" fontId="10" fillId="9" borderId="42" xfId="0" applyNumberFormat="1"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8" fillId="0" borderId="39" xfId="0" applyFont="1" applyBorder="1" applyAlignment="1">
      <alignment horizontal="center" vertical="center" wrapText="1"/>
    </xf>
    <xf numFmtId="166" fontId="23" fillId="4" borderId="13" xfId="0" applyNumberFormat="1" applyFont="1" applyFill="1" applyBorder="1" applyAlignment="1">
      <alignment horizontal="left" vertical="center" wrapText="1"/>
    </xf>
    <xf numFmtId="0" fontId="20" fillId="0" borderId="14" xfId="0" applyFont="1" applyBorder="1" applyAlignment="1">
      <alignment vertical="center"/>
    </xf>
    <xf numFmtId="0" fontId="20" fillId="0" borderId="15" xfId="0" applyFont="1" applyBorder="1" applyAlignment="1">
      <alignment vertical="center"/>
    </xf>
    <xf numFmtId="3" fontId="21" fillId="0" borderId="18" xfId="0" applyNumberFormat="1" applyFont="1" applyBorder="1" applyAlignment="1">
      <alignment horizontal="center" wrapText="1"/>
    </xf>
    <xf numFmtId="0" fontId="20" fillId="0" borderId="18" xfId="0" applyFont="1" applyBorder="1"/>
    <xf numFmtId="0" fontId="25" fillId="2" borderId="19" xfId="0" applyFont="1" applyFill="1" applyBorder="1" applyAlignment="1">
      <alignment horizontal="center" vertical="center" wrapText="1"/>
    </xf>
    <xf numFmtId="0" fontId="20" fillId="0" borderId="19" xfId="0" applyFont="1" applyBorder="1"/>
    <xf numFmtId="167" fontId="21" fillId="0" borderId="19" xfId="0" applyNumberFormat="1" applyFont="1" applyBorder="1" applyAlignment="1">
      <alignment horizontal="center" vertical="center" wrapText="1"/>
    </xf>
    <xf numFmtId="0" fontId="21" fillId="0" borderId="19" xfId="0" applyFont="1" applyBorder="1" applyAlignment="1">
      <alignment vertical="center"/>
    </xf>
    <xf numFmtId="3" fontId="21" fillId="0" borderId="19" xfId="0" applyNumberFormat="1" applyFont="1" applyBorder="1" applyAlignment="1">
      <alignment horizontal="center" vertical="center" wrapText="1"/>
    </xf>
    <xf numFmtId="0" fontId="20" fillId="0" borderId="19" xfId="0" applyFont="1" applyBorder="1" applyAlignment="1">
      <alignment vertical="center"/>
    </xf>
    <xf numFmtId="3" fontId="21" fillId="7" borderId="19" xfId="0" applyNumberFormat="1" applyFont="1" applyFill="1" applyBorder="1" applyAlignment="1">
      <alignment horizontal="center" vertical="center" wrapText="1"/>
    </xf>
    <xf numFmtId="0" fontId="20" fillId="7" borderId="19" xfId="0" applyFont="1" applyFill="1" applyBorder="1" applyAlignment="1">
      <alignment vertical="center"/>
    </xf>
    <xf numFmtId="4" fontId="21" fillId="0" borderId="19" xfId="0" applyNumberFormat="1" applyFont="1" applyBorder="1" applyAlignment="1">
      <alignment horizontal="center" vertical="center" wrapText="1"/>
    </xf>
    <xf numFmtId="166" fontId="21" fillId="0" borderId="13" xfId="0" applyNumberFormat="1" applyFont="1" applyBorder="1" applyAlignment="1">
      <alignment horizontal="center" vertical="center" wrapText="1"/>
    </xf>
    <xf numFmtId="0" fontId="23" fillId="2" borderId="19" xfId="0" applyFont="1" applyFill="1" applyBorder="1" applyAlignment="1">
      <alignment horizontal="center" vertical="center" wrapText="1"/>
    </xf>
    <xf numFmtId="164" fontId="23" fillId="2" borderId="19" xfId="0" applyNumberFormat="1" applyFont="1" applyFill="1" applyBorder="1" applyAlignment="1">
      <alignment horizontal="center" vertical="center" wrapText="1"/>
    </xf>
    <xf numFmtId="0" fontId="20" fillId="0" borderId="19" xfId="0" applyFont="1" applyBorder="1" applyAlignment="1">
      <alignment wrapText="1"/>
    </xf>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left" vertical="center"/>
    </xf>
    <xf numFmtId="3" fontId="23" fillId="2" borderId="19" xfId="0" applyNumberFormat="1" applyFont="1" applyFill="1" applyBorder="1" applyAlignment="1">
      <alignment horizontal="center" vertical="center" wrapText="1"/>
    </xf>
    <xf numFmtId="0" fontId="10" fillId="9" borderId="40" xfId="0" applyFont="1" applyFill="1" applyBorder="1" applyAlignment="1">
      <alignment horizontal="center" vertical="center" wrapText="1"/>
    </xf>
    <xf numFmtId="0" fontId="13" fillId="9" borderId="41" xfId="0" applyFont="1" applyFill="1" applyBorder="1" applyAlignment="1">
      <alignment horizontal="center" vertical="center"/>
    </xf>
    <xf numFmtId="49" fontId="11" fillId="7" borderId="20" xfId="0" applyNumberFormat="1" applyFont="1" applyFill="1" applyBorder="1" applyAlignment="1">
      <alignment horizontal="center" vertical="center" wrapText="1"/>
    </xf>
    <xf numFmtId="49" fontId="11" fillId="7" borderId="21" xfId="0" applyNumberFormat="1" applyFont="1" applyFill="1" applyBorder="1" applyAlignment="1">
      <alignment horizontal="center" vertical="center" wrapText="1"/>
    </xf>
    <xf numFmtId="49" fontId="12" fillId="7" borderId="20" xfId="0" applyNumberFormat="1" applyFont="1" applyFill="1" applyBorder="1" applyAlignment="1">
      <alignment horizontal="left" vertical="center" wrapText="1"/>
    </xf>
    <xf numFmtId="49" fontId="12" fillId="7" borderId="21" xfId="0" applyNumberFormat="1" applyFont="1" applyFill="1" applyBorder="1" applyAlignment="1">
      <alignment horizontal="left" vertical="center" wrapText="1"/>
    </xf>
    <xf numFmtId="0" fontId="16" fillId="0" borderId="0" xfId="0" applyFont="1" applyAlignment="1">
      <alignment horizontal="center" wrapText="1"/>
    </xf>
    <xf numFmtId="0" fontId="7" fillId="0" borderId="0" xfId="0" applyFont="1" applyAlignment="1"/>
    <xf numFmtId="4" fontId="10" fillId="5" borderId="36" xfId="0" applyNumberFormat="1" applyFont="1" applyFill="1" applyBorder="1" applyAlignment="1">
      <alignment horizontal="center" vertical="center" wrapText="1"/>
    </xf>
    <xf numFmtId="0" fontId="13" fillId="0" borderId="34" xfId="0" applyFont="1" applyBorder="1"/>
    <xf numFmtId="0" fontId="13" fillId="0" borderId="37" xfId="0" applyFont="1" applyBorder="1"/>
    <xf numFmtId="0" fontId="10" fillId="5" borderId="33" xfId="0" applyFont="1" applyFill="1" applyBorder="1" applyAlignment="1">
      <alignment horizontal="center" vertical="center" wrapText="1"/>
    </xf>
    <xf numFmtId="0" fontId="13" fillId="0" borderId="35" xfId="0" applyFont="1" applyBorder="1"/>
    <xf numFmtId="4" fontId="12" fillId="7" borderId="24" xfId="0" applyNumberFormat="1" applyFont="1" applyFill="1" applyBorder="1" applyAlignment="1">
      <alignment horizontal="center" vertical="center" wrapText="1"/>
    </xf>
    <xf numFmtId="4" fontId="12" fillId="7" borderId="25" xfId="0" applyNumberFormat="1"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49" fontId="12" fillId="7" borderId="23" xfId="0" applyNumberFormat="1" applyFont="1" applyFill="1" applyBorder="1" applyAlignment="1">
      <alignment horizontal="left" vertical="center" wrapText="1"/>
    </xf>
    <xf numFmtId="49" fontId="11" fillId="7" borderId="23" xfId="0" applyNumberFormat="1" applyFont="1" applyFill="1" applyBorder="1" applyAlignment="1">
      <alignment horizontal="center" vertical="center" wrapText="1"/>
    </xf>
    <xf numFmtId="4" fontId="12" fillId="7" borderId="29" xfId="0" applyNumberFormat="1"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 fillId="5" borderId="33" xfId="0" applyFont="1" applyFill="1" applyBorder="1" applyAlignment="1">
      <alignment horizontal="center" vertical="center" wrapText="1"/>
    </xf>
    <xf numFmtId="0" fontId="6" fillId="0" borderId="34" xfId="0" applyFont="1" applyBorder="1"/>
    <xf numFmtId="0" fontId="6" fillId="0" borderId="35" xfId="0" applyFont="1" applyBorder="1"/>
    <xf numFmtId="4" fontId="2" fillId="5" borderId="36" xfId="0" applyNumberFormat="1" applyFont="1" applyFill="1" applyBorder="1" applyAlignment="1">
      <alignment horizontal="center" vertical="center" wrapText="1"/>
    </xf>
    <xf numFmtId="0" fontId="6" fillId="0" borderId="37" xfId="0" applyFont="1" applyBorder="1"/>
    <xf numFmtId="0" fontId="15" fillId="0" borderId="0" xfId="0" applyFont="1" applyAlignment="1">
      <alignment horizontal="righ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142875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u/2/folders/1Lm1VkVRyz50l1ygSU10Yp64OeN9ztTX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997"/>
  <sheetViews>
    <sheetView topLeftCell="A72" zoomScale="60" zoomScaleNormal="60" workbookViewId="0">
      <selection activeCell="G23" sqref="G23"/>
    </sheetView>
  </sheetViews>
  <sheetFormatPr defaultColWidth="12.625" defaultRowHeight="15" customHeight="1" x14ac:dyDescent="0.2"/>
  <cols>
    <col min="1" max="1" width="9.625" customWidth="1"/>
    <col min="2" max="2" width="6.5" customWidth="1"/>
    <col min="3" max="3" width="29.5" customWidth="1"/>
    <col min="4" max="4" width="9.375" customWidth="1"/>
    <col min="5" max="5" width="8.875" bestFit="1" customWidth="1"/>
    <col min="6" max="6" width="9.875" bestFit="1" customWidth="1"/>
    <col min="7" max="7" width="13.375" bestFit="1" customWidth="1"/>
    <col min="8" max="8" width="8.875" bestFit="1" customWidth="1"/>
    <col min="9" max="9" width="9.875" bestFit="1" customWidth="1"/>
    <col min="10" max="10" width="13.375" bestFit="1" customWidth="1"/>
    <col min="11" max="11" width="10.625" customWidth="1"/>
    <col min="12" max="12" width="14.25" customWidth="1"/>
    <col min="13" max="13" width="13.5" customWidth="1"/>
    <col min="14" max="14" width="10.625" customWidth="1"/>
    <col min="15" max="15" width="14.25" customWidth="1"/>
    <col min="16" max="19" width="13.5" customWidth="1"/>
    <col min="20" max="20" width="31.625" style="18" customWidth="1"/>
    <col min="21" max="38" width="5" customWidth="1"/>
  </cols>
  <sheetData>
    <row r="1" spans="1:38" x14ac:dyDescent="0.25">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c r="AH1" s="1"/>
      <c r="AI1" s="1"/>
      <c r="AJ1" s="1"/>
    </row>
    <row r="2" spans="1:38" x14ac:dyDescent="0.25">
      <c r="A2" s="1"/>
      <c r="B2" s="2"/>
      <c r="C2" s="4"/>
      <c r="D2" s="1"/>
      <c r="E2" s="3"/>
      <c r="F2" s="1"/>
      <c r="G2" s="1"/>
      <c r="H2" s="3"/>
      <c r="I2" s="1"/>
      <c r="J2" s="1"/>
      <c r="K2" s="3"/>
      <c r="L2" s="1"/>
      <c r="M2" s="4"/>
      <c r="N2" s="3"/>
      <c r="O2" s="1"/>
      <c r="P2" s="5" t="s">
        <v>108</v>
      </c>
      <c r="Q2" s="1"/>
      <c r="R2" s="1"/>
      <c r="S2" s="1"/>
      <c r="T2" s="1"/>
      <c r="U2" s="1"/>
      <c r="V2" s="1"/>
      <c r="W2" s="1"/>
      <c r="X2" s="1"/>
      <c r="Y2" s="1"/>
      <c r="Z2" s="1"/>
      <c r="AA2" s="1"/>
      <c r="AB2" s="1"/>
      <c r="AC2" s="1"/>
      <c r="AD2" s="1"/>
      <c r="AE2" s="1"/>
      <c r="AF2" s="1"/>
      <c r="AG2" s="1"/>
      <c r="AH2" s="1"/>
      <c r="AI2" s="1"/>
      <c r="AJ2" s="1"/>
    </row>
    <row r="3" spans="1:38" x14ac:dyDescent="0.25">
      <c r="A3" s="1"/>
      <c r="B3" s="2"/>
      <c r="C3" s="5"/>
      <c r="D3" s="1"/>
      <c r="E3" s="3"/>
      <c r="F3" s="1"/>
      <c r="G3" s="1"/>
      <c r="H3" s="3"/>
      <c r="I3" s="1"/>
      <c r="J3" s="1"/>
      <c r="K3" s="3"/>
      <c r="L3" s="1"/>
      <c r="M3" s="5"/>
      <c r="N3" s="3"/>
      <c r="O3" s="1"/>
      <c r="P3" s="5" t="s">
        <v>0</v>
      </c>
      <c r="Q3" s="1"/>
      <c r="R3" s="1"/>
      <c r="S3" s="1"/>
      <c r="T3" s="1"/>
      <c r="U3" s="1"/>
      <c r="V3" s="1"/>
      <c r="W3" s="1"/>
      <c r="X3" s="1"/>
      <c r="Y3" s="1"/>
      <c r="Z3" s="1"/>
      <c r="AA3" s="1"/>
      <c r="AB3" s="1"/>
      <c r="AC3" s="1"/>
      <c r="AD3" s="1"/>
      <c r="AE3" s="1"/>
      <c r="AF3" s="1"/>
      <c r="AG3" s="1"/>
      <c r="AH3" s="1"/>
      <c r="AI3" s="1"/>
      <c r="AJ3" s="1"/>
    </row>
    <row r="4" spans="1:38" x14ac:dyDescent="0.25">
      <c r="A4" s="1"/>
      <c r="B4" s="2"/>
      <c r="C4" s="5"/>
      <c r="D4" s="1"/>
      <c r="E4" s="3"/>
      <c r="F4" s="1"/>
      <c r="G4" s="1"/>
      <c r="H4" s="3"/>
      <c r="I4" s="1"/>
      <c r="J4" s="1"/>
      <c r="K4" s="3"/>
      <c r="L4" s="1"/>
      <c r="M4" s="5"/>
      <c r="N4" s="3"/>
      <c r="O4" s="1"/>
      <c r="P4" s="20" t="s">
        <v>119</v>
      </c>
      <c r="Q4" s="1"/>
      <c r="R4" s="1"/>
      <c r="S4" s="1"/>
      <c r="T4" s="1"/>
      <c r="U4" s="1"/>
      <c r="V4" s="1"/>
      <c r="W4" s="1"/>
      <c r="X4" s="1"/>
      <c r="Y4" s="1"/>
      <c r="Z4" s="1"/>
      <c r="AA4" s="1"/>
      <c r="AB4" s="1"/>
      <c r="AC4" s="1"/>
      <c r="AD4" s="1"/>
      <c r="AE4" s="1"/>
      <c r="AF4" s="1"/>
      <c r="AG4" s="1"/>
      <c r="AH4" s="1"/>
      <c r="AI4" s="1"/>
      <c r="AJ4" s="1"/>
    </row>
    <row r="5" spans="1:38" x14ac:dyDescent="0.25">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c r="AH5" s="1"/>
      <c r="AI5" s="1"/>
      <c r="AJ5" s="1"/>
    </row>
    <row r="6" spans="1:38" x14ac:dyDescent="0.25">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c r="AH6" s="1"/>
      <c r="AI6" s="1"/>
      <c r="AJ6" s="1"/>
    </row>
    <row r="7" spans="1:38" x14ac:dyDescent="0.25">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c r="AH7" s="1"/>
      <c r="AI7" s="1"/>
      <c r="AJ7" s="1"/>
      <c r="AK7" s="1"/>
      <c r="AL7" s="1"/>
    </row>
    <row r="8" spans="1:38" x14ac:dyDescent="0.25">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c r="AL8" s="1"/>
    </row>
    <row r="9" spans="1:38" x14ac:dyDescent="0.25">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c r="AL9" s="1"/>
    </row>
    <row r="10" spans="1:38" x14ac:dyDescent="0.25">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25">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196" t="s">
        <v>1</v>
      </c>
      <c r="B12" s="197"/>
      <c r="C12" s="197"/>
      <c r="D12" s="197"/>
      <c r="E12" s="197"/>
      <c r="F12" s="197"/>
      <c r="G12" s="197"/>
      <c r="H12" s="197"/>
      <c r="I12" s="197"/>
      <c r="J12" s="197"/>
      <c r="K12" s="197"/>
      <c r="L12" s="197"/>
      <c r="M12" s="197"/>
      <c r="N12" s="197"/>
      <c r="O12" s="197"/>
      <c r="P12" s="197"/>
      <c r="Q12" s="197"/>
      <c r="R12" s="197"/>
      <c r="S12" s="197"/>
      <c r="T12" s="197"/>
      <c r="U12" s="7"/>
      <c r="V12" s="7"/>
      <c r="W12" s="7"/>
      <c r="X12" s="7"/>
      <c r="Y12" s="7"/>
      <c r="Z12" s="7"/>
      <c r="AA12" s="7"/>
      <c r="AB12" s="7"/>
      <c r="AC12" s="7"/>
      <c r="AD12" s="7"/>
      <c r="AE12" s="7"/>
      <c r="AF12" s="7"/>
      <c r="AG12" s="7"/>
      <c r="AH12" s="7"/>
      <c r="AI12" s="7"/>
      <c r="AJ12" s="7"/>
      <c r="AK12" s="7"/>
      <c r="AL12" s="7"/>
    </row>
    <row r="13" spans="1:38" ht="15.75" customHeight="1" x14ac:dyDescent="0.2">
      <c r="A13" s="196" t="s">
        <v>2</v>
      </c>
      <c r="B13" s="197"/>
      <c r="C13" s="197"/>
      <c r="D13" s="197"/>
      <c r="E13" s="197"/>
      <c r="F13" s="197"/>
      <c r="G13" s="197"/>
      <c r="H13" s="197"/>
      <c r="I13" s="197"/>
      <c r="J13" s="197"/>
      <c r="K13" s="197"/>
      <c r="L13" s="197"/>
      <c r="M13" s="197"/>
      <c r="N13" s="197"/>
      <c r="O13" s="197"/>
      <c r="P13" s="197"/>
      <c r="Q13" s="197"/>
      <c r="R13" s="197"/>
      <c r="S13" s="197"/>
      <c r="T13" s="197"/>
      <c r="U13" s="7"/>
      <c r="V13" s="7"/>
      <c r="W13" s="7"/>
      <c r="X13" s="7"/>
      <c r="Y13" s="7"/>
      <c r="Z13" s="7"/>
      <c r="AA13" s="7"/>
      <c r="AB13" s="7"/>
      <c r="AC13" s="7"/>
      <c r="AD13" s="7"/>
      <c r="AE13" s="7"/>
      <c r="AF13" s="7"/>
      <c r="AG13" s="7"/>
      <c r="AH13" s="7"/>
      <c r="AI13" s="7"/>
      <c r="AJ13" s="7"/>
      <c r="AK13" s="7"/>
      <c r="AL13" s="7"/>
    </row>
    <row r="14" spans="1:38" ht="15.75" customHeight="1" x14ac:dyDescent="0.2">
      <c r="A14" s="6"/>
      <c r="B14" s="6"/>
      <c r="C14" s="6"/>
      <c r="D14" s="6"/>
      <c r="E14" s="8"/>
      <c r="F14" s="6"/>
      <c r="G14" s="6"/>
      <c r="H14" s="8"/>
      <c r="I14" s="6"/>
      <c r="J14" s="6"/>
      <c r="K14" s="8"/>
      <c r="L14" s="6"/>
      <c r="M14" s="6"/>
      <c r="N14" s="8"/>
      <c r="O14" s="6"/>
      <c r="P14" s="6"/>
      <c r="Q14" s="6"/>
      <c r="R14" s="6"/>
      <c r="S14" s="6"/>
      <c r="T14" s="57"/>
      <c r="U14" s="7"/>
      <c r="V14" s="7"/>
      <c r="W14" s="7"/>
      <c r="X14" s="7"/>
      <c r="Y14" s="7"/>
      <c r="Z14" s="7"/>
      <c r="AA14" s="7"/>
      <c r="AB14" s="7"/>
      <c r="AC14" s="7"/>
      <c r="AD14" s="7"/>
      <c r="AE14" s="7"/>
      <c r="AF14" s="7"/>
      <c r="AG14" s="7"/>
      <c r="AH14" s="7"/>
      <c r="AI14" s="7"/>
      <c r="AJ14" s="7"/>
      <c r="AK14" s="7"/>
      <c r="AL14" s="7"/>
    </row>
    <row r="15" spans="1:38" x14ac:dyDescent="0.25">
      <c r="A15" s="198" t="s">
        <v>120</v>
      </c>
      <c r="B15" s="197"/>
      <c r="C15" s="197"/>
      <c r="D15" s="197"/>
      <c r="E15" s="197"/>
      <c r="F15" s="197"/>
      <c r="G15" s="197"/>
      <c r="H15" s="197"/>
      <c r="I15" s="197"/>
      <c r="J15" s="197"/>
      <c r="K15" s="197"/>
      <c r="L15" s="197"/>
      <c r="M15" s="197"/>
      <c r="N15" s="197"/>
      <c r="O15" s="197"/>
      <c r="P15" s="197"/>
      <c r="Q15" s="197"/>
      <c r="R15" s="197"/>
      <c r="S15" s="197"/>
      <c r="T15" s="197"/>
      <c r="U15" s="1"/>
      <c r="V15" s="1"/>
      <c r="W15" s="1"/>
      <c r="X15" s="1"/>
      <c r="Y15" s="1"/>
      <c r="Z15" s="1"/>
      <c r="AA15" s="1"/>
      <c r="AB15" s="1"/>
      <c r="AC15" s="1"/>
      <c r="AD15" s="1"/>
      <c r="AE15" s="1"/>
      <c r="AF15" s="1"/>
      <c r="AG15" s="1"/>
      <c r="AH15" s="1"/>
      <c r="AI15" s="1"/>
      <c r="AJ15" s="1"/>
      <c r="AK15" s="1"/>
      <c r="AL15" s="1"/>
    </row>
    <row r="16" spans="1:38" x14ac:dyDescent="0.25">
      <c r="A16" s="9"/>
      <c r="B16" s="10"/>
      <c r="C16" s="11"/>
      <c r="D16" s="12"/>
      <c r="E16" s="13"/>
      <c r="F16" s="12"/>
      <c r="G16" s="12"/>
      <c r="H16" s="13"/>
      <c r="I16" s="12"/>
      <c r="J16" s="12"/>
      <c r="K16" s="13"/>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c r="AL16" s="1"/>
    </row>
    <row r="17" spans="1:38" s="61" customFormat="1" ht="71.25" customHeight="1" x14ac:dyDescent="0.25">
      <c r="A17" s="193" t="s">
        <v>3</v>
      </c>
      <c r="B17" s="193" t="s">
        <v>4</v>
      </c>
      <c r="C17" s="193" t="s">
        <v>5</v>
      </c>
      <c r="D17" s="199" t="s">
        <v>6</v>
      </c>
      <c r="E17" s="183" t="s">
        <v>7</v>
      </c>
      <c r="F17" s="184"/>
      <c r="G17" s="184"/>
      <c r="H17" s="183" t="s">
        <v>8</v>
      </c>
      <c r="I17" s="184"/>
      <c r="J17" s="184"/>
      <c r="K17" s="183" t="s">
        <v>9</v>
      </c>
      <c r="L17" s="184"/>
      <c r="M17" s="184"/>
      <c r="N17" s="183" t="s">
        <v>10</v>
      </c>
      <c r="O17" s="184"/>
      <c r="P17" s="184"/>
      <c r="Q17" s="193" t="s">
        <v>11</v>
      </c>
      <c r="R17" s="184"/>
      <c r="S17" s="184"/>
      <c r="T17" s="194" t="s">
        <v>12</v>
      </c>
      <c r="U17" s="60"/>
      <c r="V17" s="60"/>
      <c r="W17" s="60"/>
      <c r="X17" s="60"/>
      <c r="Y17" s="60"/>
      <c r="Z17" s="60"/>
      <c r="AA17" s="60"/>
      <c r="AB17" s="60"/>
      <c r="AC17" s="60"/>
      <c r="AD17" s="60"/>
      <c r="AE17" s="60"/>
      <c r="AF17" s="60"/>
      <c r="AG17" s="60"/>
      <c r="AH17" s="60"/>
      <c r="AI17" s="60"/>
      <c r="AJ17" s="60"/>
      <c r="AK17" s="60"/>
      <c r="AL17" s="60"/>
    </row>
    <row r="18" spans="1:38" s="61" customFormat="1" ht="41.25" customHeight="1" x14ac:dyDescent="0.25">
      <c r="A18" s="184"/>
      <c r="B18" s="184"/>
      <c r="C18" s="184"/>
      <c r="D18" s="184"/>
      <c r="E18" s="90" t="s">
        <v>13</v>
      </c>
      <c r="F18" s="90" t="s">
        <v>14</v>
      </c>
      <c r="G18" s="90" t="s">
        <v>15</v>
      </c>
      <c r="H18" s="90" t="s">
        <v>13</v>
      </c>
      <c r="I18" s="90" t="s">
        <v>14</v>
      </c>
      <c r="J18" s="90" t="s">
        <v>16</v>
      </c>
      <c r="K18" s="90" t="s">
        <v>13</v>
      </c>
      <c r="L18" s="90" t="s">
        <v>14</v>
      </c>
      <c r="M18" s="90" t="s">
        <v>17</v>
      </c>
      <c r="N18" s="90" t="s">
        <v>13</v>
      </c>
      <c r="O18" s="90" t="s">
        <v>14</v>
      </c>
      <c r="P18" s="90" t="s">
        <v>18</v>
      </c>
      <c r="Q18" s="90" t="s">
        <v>19</v>
      </c>
      <c r="R18" s="90" t="s">
        <v>20</v>
      </c>
      <c r="S18" s="90" t="s">
        <v>21</v>
      </c>
      <c r="T18" s="195"/>
      <c r="U18" s="62"/>
      <c r="V18" s="62"/>
      <c r="W18" s="62"/>
      <c r="X18" s="62"/>
      <c r="Y18" s="62"/>
      <c r="Z18" s="62"/>
      <c r="AA18" s="62"/>
      <c r="AB18" s="62"/>
      <c r="AC18" s="62"/>
      <c r="AD18" s="62"/>
      <c r="AE18" s="62"/>
      <c r="AF18" s="62"/>
      <c r="AG18" s="62"/>
      <c r="AH18" s="62"/>
      <c r="AI18" s="62"/>
      <c r="AJ18" s="62"/>
      <c r="AK18" s="62"/>
      <c r="AL18" s="62"/>
    </row>
    <row r="19" spans="1:38" s="61" customFormat="1" x14ac:dyDescent="0.25">
      <c r="A19" s="91" t="s">
        <v>22</v>
      </c>
      <c r="B19" s="92">
        <v>1</v>
      </c>
      <c r="C19" s="92">
        <v>2</v>
      </c>
      <c r="D19" s="93">
        <v>3</v>
      </c>
      <c r="E19" s="93">
        <v>4</v>
      </c>
      <c r="F19" s="93">
        <v>5</v>
      </c>
      <c r="G19" s="93">
        <v>6</v>
      </c>
      <c r="H19" s="93">
        <v>5</v>
      </c>
      <c r="I19" s="93">
        <v>6</v>
      </c>
      <c r="J19" s="93">
        <v>7</v>
      </c>
      <c r="K19" s="93">
        <v>8</v>
      </c>
      <c r="L19" s="93">
        <v>9</v>
      </c>
      <c r="M19" s="93">
        <v>10</v>
      </c>
      <c r="N19" s="93">
        <v>11</v>
      </c>
      <c r="O19" s="93">
        <v>12</v>
      </c>
      <c r="P19" s="93">
        <v>13</v>
      </c>
      <c r="Q19" s="93">
        <v>14</v>
      </c>
      <c r="R19" s="93">
        <v>15</v>
      </c>
      <c r="S19" s="93">
        <v>16</v>
      </c>
      <c r="T19" s="92">
        <v>11</v>
      </c>
      <c r="U19" s="62"/>
      <c r="V19" s="62"/>
      <c r="W19" s="62"/>
      <c r="X19" s="62"/>
      <c r="Y19" s="62"/>
      <c r="Z19" s="62"/>
      <c r="AA19" s="62"/>
      <c r="AB19" s="62"/>
      <c r="AC19" s="62"/>
      <c r="AD19" s="62"/>
      <c r="AE19" s="62"/>
      <c r="AF19" s="62"/>
      <c r="AG19" s="62"/>
      <c r="AH19" s="62"/>
      <c r="AI19" s="62"/>
      <c r="AJ19" s="62"/>
      <c r="AK19" s="62"/>
      <c r="AL19" s="62"/>
    </row>
    <row r="20" spans="1:38" s="63" customFormat="1" ht="19.5" customHeight="1" x14ac:dyDescent="0.2">
      <c r="A20" s="94" t="s">
        <v>23</v>
      </c>
      <c r="B20" s="95" t="s">
        <v>24</v>
      </c>
      <c r="C20" s="94" t="s">
        <v>25</v>
      </c>
      <c r="D20" s="96"/>
      <c r="E20" s="97"/>
      <c r="F20" s="98"/>
      <c r="G20" s="99"/>
      <c r="H20" s="97"/>
      <c r="I20" s="98"/>
      <c r="J20" s="99"/>
      <c r="K20" s="97"/>
      <c r="L20" s="98"/>
      <c r="M20" s="99"/>
      <c r="N20" s="97"/>
      <c r="O20" s="98"/>
      <c r="P20" s="99"/>
      <c r="Q20" s="99"/>
      <c r="R20" s="99"/>
      <c r="S20" s="99"/>
      <c r="T20" s="100"/>
      <c r="U20" s="65"/>
      <c r="V20" s="65"/>
      <c r="W20" s="65"/>
      <c r="X20" s="65"/>
      <c r="Y20" s="65"/>
      <c r="Z20" s="65"/>
      <c r="AA20" s="65"/>
      <c r="AB20" s="65"/>
      <c r="AC20" s="65"/>
      <c r="AD20" s="65"/>
      <c r="AE20" s="65"/>
      <c r="AF20" s="65"/>
      <c r="AG20" s="65"/>
      <c r="AH20" s="65"/>
      <c r="AI20" s="65"/>
      <c r="AJ20" s="65"/>
      <c r="AK20" s="65"/>
      <c r="AL20" s="65"/>
    </row>
    <row r="21" spans="1:38" s="63" customFormat="1" ht="30" customHeight="1" x14ac:dyDescent="0.2">
      <c r="A21" s="101" t="s">
        <v>26</v>
      </c>
      <c r="B21" s="102" t="s">
        <v>27</v>
      </c>
      <c r="C21" s="103" t="s">
        <v>28</v>
      </c>
      <c r="D21" s="104" t="s">
        <v>29</v>
      </c>
      <c r="E21" s="105"/>
      <c r="F21" s="106"/>
      <c r="G21" s="107">
        <v>55571.19</v>
      </c>
      <c r="H21" s="105"/>
      <c r="I21" s="106"/>
      <c r="J21" s="107">
        <v>55571.19</v>
      </c>
      <c r="K21" s="105"/>
      <c r="L21" s="106"/>
      <c r="M21" s="64">
        <v>916726.81</v>
      </c>
      <c r="N21" s="108"/>
      <c r="O21" s="109"/>
      <c r="P21" s="64">
        <v>916726.81</v>
      </c>
      <c r="Q21" s="107">
        <f>G21+M21</f>
        <v>972298</v>
      </c>
      <c r="R21" s="107">
        <f>J21+P21</f>
        <v>972298</v>
      </c>
      <c r="S21" s="107">
        <f>Q21-R21</f>
        <v>0</v>
      </c>
      <c r="T21" s="110"/>
      <c r="U21" s="65"/>
      <c r="V21" s="65"/>
      <c r="W21" s="65"/>
      <c r="X21" s="65"/>
      <c r="Y21" s="65"/>
      <c r="Z21" s="65"/>
      <c r="AA21" s="65"/>
      <c r="AB21" s="65"/>
      <c r="AC21" s="65"/>
      <c r="AD21" s="65"/>
      <c r="AE21" s="65"/>
      <c r="AF21" s="65"/>
      <c r="AG21" s="65"/>
      <c r="AH21" s="65"/>
      <c r="AI21" s="65"/>
      <c r="AJ21" s="65"/>
      <c r="AK21" s="65"/>
      <c r="AL21" s="65"/>
    </row>
    <row r="22" spans="1:38" s="63" customFormat="1" ht="19.5" customHeight="1" x14ac:dyDescent="0.2">
      <c r="A22" s="111" t="s">
        <v>30</v>
      </c>
      <c r="B22" s="112"/>
      <c r="C22" s="113"/>
      <c r="D22" s="113"/>
      <c r="E22" s="114"/>
      <c r="F22" s="115"/>
      <c r="G22" s="116">
        <f>SUM(G21)</f>
        <v>55571.19</v>
      </c>
      <c r="H22" s="114"/>
      <c r="I22" s="115"/>
      <c r="J22" s="116">
        <f>SUM(J21)</f>
        <v>55571.19</v>
      </c>
      <c r="K22" s="114"/>
      <c r="L22" s="115"/>
      <c r="M22" s="116">
        <f>SUM(M21)</f>
        <v>916726.81</v>
      </c>
      <c r="N22" s="114"/>
      <c r="O22" s="115"/>
      <c r="P22" s="116">
        <f t="shared" ref="P22:S22" si="0">SUM(P21)</f>
        <v>916726.81</v>
      </c>
      <c r="Q22" s="116">
        <f t="shared" si="0"/>
        <v>972298</v>
      </c>
      <c r="R22" s="116">
        <f t="shared" si="0"/>
        <v>972298</v>
      </c>
      <c r="S22" s="116">
        <f t="shared" si="0"/>
        <v>0</v>
      </c>
      <c r="T22" s="100"/>
      <c r="U22" s="65"/>
      <c r="V22" s="65"/>
      <c r="W22" s="65"/>
      <c r="X22" s="65"/>
      <c r="Y22" s="65"/>
      <c r="Z22" s="65"/>
      <c r="AA22" s="65"/>
      <c r="AB22" s="65"/>
      <c r="AC22" s="65"/>
      <c r="AD22" s="65"/>
      <c r="AE22" s="65"/>
      <c r="AF22" s="65"/>
      <c r="AG22" s="65"/>
      <c r="AH22" s="65"/>
      <c r="AI22" s="65"/>
      <c r="AJ22" s="65"/>
      <c r="AK22" s="65"/>
      <c r="AL22" s="65"/>
    </row>
    <row r="23" spans="1:38" s="63" customFormat="1" ht="12" customHeight="1" x14ac:dyDescent="0.2">
      <c r="A23" s="185"/>
      <c r="B23" s="186"/>
      <c r="C23" s="186"/>
      <c r="D23" s="84"/>
      <c r="E23" s="117"/>
      <c r="F23" s="118"/>
      <c r="G23" s="107"/>
      <c r="H23" s="117"/>
      <c r="I23" s="118"/>
      <c r="J23" s="107"/>
      <c r="K23" s="117"/>
      <c r="L23" s="118"/>
      <c r="M23" s="107"/>
      <c r="N23" s="117"/>
      <c r="O23" s="118"/>
      <c r="P23" s="107"/>
      <c r="Q23" s="107"/>
      <c r="R23" s="107"/>
      <c r="S23" s="107"/>
      <c r="T23" s="110"/>
      <c r="U23" s="65"/>
      <c r="V23" s="65"/>
      <c r="W23" s="65"/>
      <c r="X23" s="65"/>
      <c r="Y23" s="65"/>
      <c r="Z23" s="65"/>
      <c r="AA23" s="65"/>
      <c r="AB23" s="65"/>
      <c r="AC23" s="65"/>
      <c r="AD23" s="65"/>
      <c r="AE23" s="65"/>
      <c r="AF23" s="65"/>
      <c r="AG23" s="65"/>
      <c r="AH23" s="65"/>
      <c r="AI23" s="65"/>
      <c r="AJ23" s="65"/>
      <c r="AK23" s="65"/>
      <c r="AL23" s="65"/>
    </row>
    <row r="24" spans="1:38" s="63" customFormat="1" ht="19.5" customHeight="1" x14ac:dyDescent="0.2">
      <c r="A24" s="94" t="s">
        <v>23</v>
      </c>
      <c r="B24" s="95" t="s">
        <v>31</v>
      </c>
      <c r="C24" s="94" t="s">
        <v>32</v>
      </c>
      <c r="D24" s="96"/>
      <c r="E24" s="97"/>
      <c r="F24" s="98"/>
      <c r="G24" s="99"/>
      <c r="H24" s="97"/>
      <c r="I24" s="98"/>
      <c r="J24" s="99"/>
      <c r="K24" s="97"/>
      <c r="L24" s="98"/>
      <c r="M24" s="99"/>
      <c r="N24" s="97"/>
      <c r="O24" s="98"/>
      <c r="P24" s="99"/>
      <c r="Q24" s="99"/>
      <c r="R24" s="99"/>
      <c r="S24" s="99"/>
      <c r="T24" s="100"/>
      <c r="U24" s="65"/>
      <c r="V24" s="65"/>
      <c r="W24" s="65"/>
      <c r="X24" s="65"/>
      <c r="Y24" s="65"/>
      <c r="Z24" s="65"/>
      <c r="AA24" s="65"/>
      <c r="AB24" s="65"/>
      <c r="AC24" s="65"/>
      <c r="AD24" s="65"/>
      <c r="AE24" s="65"/>
      <c r="AF24" s="65"/>
      <c r="AG24" s="65"/>
      <c r="AH24" s="65"/>
      <c r="AI24" s="65"/>
      <c r="AJ24" s="65"/>
      <c r="AK24" s="65"/>
      <c r="AL24" s="65"/>
    </row>
    <row r="25" spans="1:38" s="63" customFormat="1" ht="30" customHeight="1" x14ac:dyDescent="0.2">
      <c r="A25" s="119" t="s">
        <v>26</v>
      </c>
      <c r="B25" s="79" t="s">
        <v>27</v>
      </c>
      <c r="C25" s="119" t="s">
        <v>33</v>
      </c>
      <c r="D25" s="120"/>
      <c r="E25" s="121"/>
      <c r="F25" s="122"/>
      <c r="G25" s="123"/>
      <c r="H25" s="121"/>
      <c r="I25" s="122"/>
      <c r="J25" s="123"/>
      <c r="K25" s="121"/>
      <c r="L25" s="122"/>
      <c r="M25" s="123"/>
      <c r="N25" s="121"/>
      <c r="O25" s="122"/>
      <c r="P25" s="123"/>
      <c r="Q25" s="123"/>
      <c r="R25" s="123"/>
      <c r="S25" s="123"/>
      <c r="T25" s="124"/>
      <c r="U25" s="66"/>
      <c r="V25" s="66"/>
      <c r="W25" s="66"/>
      <c r="X25" s="66"/>
      <c r="Y25" s="66"/>
      <c r="Z25" s="66"/>
      <c r="AA25" s="66"/>
      <c r="AB25" s="66"/>
      <c r="AC25" s="66"/>
      <c r="AD25" s="66"/>
      <c r="AE25" s="66"/>
      <c r="AF25" s="66"/>
      <c r="AG25" s="66"/>
      <c r="AH25" s="66"/>
      <c r="AI25" s="66"/>
      <c r="AJ25" s="66"/>
      <c r="AK25" s="66"/>
      <c r="AL25" s="66"/>
    </row>
    <row r="26" spans="1:38" s="63" customFormat="1" ht="28.5" customHeight="1" x14ac:dyDescent="0.2">
      <c r="A26" s="119" t="s">
        <v>34</v>
      </c>
      <c r="B26" s="79" t="s">
        <v>35</v>
      </c>
      <c r="C26" s="119" t="s">
        <v>36</v>
      </c>
      <c r="D26" s="120"/>
      <c r="E26" s="121"/>
      <c r="F26" s="122"/>
      <c r="G26" s="123">
        <f>SUM(G27:G27)</f>
        <v>0</v>
      </c>
      <c r="H26" s="121"/>
      <c r="I26" s="122"/>
      <c r="J26" s="123">
        <f>SUM(J27:J27)</f>
        <v>0</v>
      </c>
      <c r="K26" s="121"/>
      <c r="L26" s="122"/>
      <c r="M26" s="123">
        <f>SUM(M27:M34)</f>
        <v>268704</v>
      </c>
      <c r="N26" s="121"/>
      <c r="O26" s="122"/>
      <c r="P26" s="123">
        <f>SUM(P27:P34)</f>
        <v>268704</v>
      </c>
      <c r="Q26" s="123">
        <f>SUM(Q27:Q34)</f>
        <v>268704</v>
      </c>
      <c r="R26" s="123">
        <f>SUM(R27:R34)</f>
        <v>268704</v>
      </c>
      <c r="S26" s="123">
        <f>SUM(S27:S34)</f>
        <v>0</v>
      </c>
      <c r="T26" s="124"/>
      <c r="U26" s="66"/>
      <c r="V26" s="66"/>
      <c r="W26" s="66"/>
      <c r="X26" s="66"/>
      <c r="Y26" s="66"/>
      <c r="Z26" s="66"/>
      <c r="AA26" s="66"/>
      <c r="AB26" s="66"/>
      <c r="AC26" s="66"/>
      <c r="AD26" s="66"/>
      <c r="AE26" s="66"/>
      <c r="AF26" s="66"/>
      <c r="AG26" s="66"/>
      <c r="AH26" s="66"/>
      <c r="AI26" s="66"/>
      <c r="AJ26" s="66"/>
      <c r="AK26" s="66"/>
      <c r="AL26" s="66"/>
    </row>
    <row r="27" spans="1:38" s="63" customFormat="1" ht="45" x14ac:dyDescent="0.2">
      <c r="A27" s="101" t="s">
        <v>37</v>
      </c>
      <c r="B27" s="67" t="s">
        <v>38</v>
      </c>
      <c r="C27" s="68" t="s">
        <v>121</v>
      </c>
      <c r="D27" s="69" t="s">
        <v>40</v>
      </c>
      <c r="E27" s="108"/>
      <c r="F27" s="109"/>
      <c r="G27" s="125">
        <f t="shared" ref="G27" si="1">E27*F27</f>
        <v>0</v>
      </c>
      <c r="H27" s="108"/>
      <c r="I27" s="109"/>
      <c r="J27" s="125">
        <f t="shared" ref="J27" si="2">H27*I27</f>
        <v>0</v>
      </c>
      <c r="K27" s="70">
        <v>3</v>
      </c>
      <c r="L27" s="71">
        <v>14169</v>
      </c>
      <c r="M27" s="72">
        <f>K27*L27</f>
        <v>42507</v>
      </c>
      <c r="N27" s="70">
        <v>3</v>
      </c>
      <c r="O27" s="71">
        <v>14169</v>
      </c>
      <c r="P27" s="72">
        <f>N27*O27</f>
        <v>42507</v>
      </c>
      <c r="Q27" s="107">
        <f t="shared" ref="Q27" si="3">G27+M27</f>
        <v>42507</v>
      </c>
      <c r="R27" s="107">
        <f t="shared" ref="R27" si="4">J27+P27</f>
        <v>42507</v>
      </c>
      <c r="S27" s="107">
        <f t="shared" ref="S27" si="5">Q27-R27</f>
        <v>0</v>
      </c>
      <c r="T27" s="126" t="s">
        <v>249</v>
      </c>
      <c r="U27" s="65"/>
      <c r="V27" s="65"/>
      <c r="W27" s="65"/>
      <c r="X27" s="65"/>
      <c r="Y27" s="65"/>
      <c r="Z27" s="65"/>
      <c r="AA27" s="65"/>
      <c r="AB27" s="65"/>
      <c r="AC27" s="65"/>
      <c r="AD27" s="65"/>
      <c r="AE27" s="65"/>
      <c r="AF27" s="65"/>
      <c r="AG27" s="65"/>
      <c r="AH27" s="65"/>
      <c r="AI27" s="65"/>
      <c r="AJ27" s="65"/>
      <c r="AK27" s="65"/>
      <c r="AL27" s="65"/>
    </row>
    <row r="28" spans="1:38" s="63" customFormat="1" ht="45" x14ac:dyDescent="0.2">
      <c r="A28" s="101" t="s">
        <v>37</v>
      </c>
      <c r="B28" s="67" t="s">
        <v>122</v>
      </c>
      <c r="C28" s="68" t="s">
        <v>123</v>
      </c>
      <c r="D28" s="69" t="s">
        <v>40</v>
      </c>
      <c r="E28" s="108"/>
      <c r="F28" s="109"/>
      <c r="G28" s="125">
        <f t="shared" ref="G28:G34" si="6">E28*F28</f>
        <v>0</v>
      </c>
      <c r="H28" s="108"/>
      <c r="I28" s="109"/>
      <c r="J28" s="125">
        <f t="shared" ref="J28:J34" si="7">H28*I28</f>
        <v>0</v>
      </c>
      <c r="K28" s="70">
        <v>2</v>
      </c>
      <c r="L28" s="71">
        <v>14169</v>
      </c>
      <c r="M28" s="72">
        <f>K28*L28</f>
        <v>28338</v>
      </c>
      <c r="N28" s="70">
        <v>2</v>
      </c>
      <c r="O28" s="71">
        <v>14169</v>
      </c>
      <c r="P28" s="72">
        <f>N28*O28</f>
        <v>28338</v>
      </c>
      <c r="Q28" s="107">
        <f t="shared" ref="Q28:Q34" si="8">G28+M28</f>
        <v>28338</v>
      </c>
      <c r="R28" s="107">
        <f t="shared" ref="R28:R34" si="9">J28+P28</f>
        <v>28338</v>
      </c>
      <c r="S28" s="107">
        <f t="shared" ref="S28:S34" si="10">Q28-R28</f>
        <v>0</v>
      </c>
      <c r="T28" s="126" t="s">
        <v>250</v>
      </c>
      <c r="U28" s="65"/>
      <c r="V28" s="65"/>
      <c r="W28" s="65"/>
      <c r="X28" s="65"/>
      <c r="Y28" s="65"/>
      <c r="Z28" s="65"/>
      <c r="AA28" s="65"/>
      <c r="AB28" s="65"/>
      <c r="AC28" s="65"/>
      <c r="AD28" s="65"/>
      <c r="AE28" s="65"/>
      <c r="AF28" s="65"/>
      <c r="AG28" s="65"/>
      <c r="AH28" s="65"/>
      <c r="AI28" s="65"/>
      <c r="AJ28" s="65"/>
      <c r="AK28" s="65"/>
      <c r="AL28" s="65"/>
    </row>
    <row r="29" spans="1:38" s="63" customFormat="1" ht="45" x14ac:dyDescent="0.2">
      <c r="A29" s="101" t="s">
        <v>37</v>
      </c>
      <c r="B29" s="67" t="s">
        <v>124</v>
      </c>
      <c r="C29" s="68" t="s">
        <v>125</v>
      </c>
      <c r="D29" s="69" t="s">
        <v>40</v>
      </c>
      <c r="E29" s="108"/>
      <c r="F29" s="109"/>
      <c r="G29" s="125">
        <f t="shared" si="6"/>
        <v>0</v>
      </c>
      <c r="H29" s="108"/>
      <c r="I29" s="109"/>
      <c r="J29" s="125">
        <f t="shared" si="7"/>
        <v>0</v>
      </c>
      <c r="K29" s="70">
        <v>2</v>
      </c>
      <c r="L29" s="71">
        <v>14169</v>
      </c>
      <c r="M29" s="72">
        <f t="shared" ref="M29:M34" si="11">K29*L29</f>
        <v>28338</v>
      </c>
      <c r="N29" s="70">
        <v>2</v>
      </c>
      <c r="O29" s="71">
        <v>14169</v>
      </c>
      <c r="P29" s="72">
        <f t="shared" ref="P29:P34" si="12">N29*O29</f>
        <v>28338</v>
      </c>
      <c r="Q29" s="107">
        <f t="shared" si="8"/>
        <v>28338</v>
      </c>
      <c r="R29" s="107">
        <f t="shared" si="9"/>
        <v>28338</v>
      </c>
      <c r="S29" s="107">
        <f t="shared" si="10"/>
        <v>0</v>
      </c>
      <c r="T29" s="126" t="s">
        <v>251</v>
      </c>
      <c r="U29" s="65"/>
      <c r="V29" s="65"/>
      <c r="W29" s="65"/>
      <c r="X29" s="65"/>
      <c r="Y29" s="65"/>
      <c r="Z29" s="65"/>
      <c r="AA29" s="65"/>
      <c r="AB29" s="65"/>
      <c r="AC29" s="65"/>
      <c r="AD29" s="65"/>
      <c r="AE29" s="65"/>
      <c r="AF29" s="65"/>
      <c r="AG29" s="65"/>
      <c r="AH29" s="65"/>
      <c r="AI29" s="65"/>
      <c r="AJ29" s="65"/>
      <c r="AK29" s="65"/>
      <c r="AL29" s="65"/>
    </row>
    <row r="30" spans="1:38" s="63" customFormat="1" ht="45" x14ac:dyDescent="0.2">
      <c r="A30" s="101" t="s">
        <v>37</v>
      </c>
      <c r="B30" s="67" t="s">
        <v>126</v>
      </c>
      <c r="C30" s="68" t="s">
        <v>127</v>
      </c>
      <c r="D30" s="69" t="s">
        <v>40</v>
      </c>
      <c r="E30" s="108"/>
      <c r="F30" s="109"/>
      <c r="G30" s="125">
        <f t="shared" si="6"/>
        <v>0</v>
      </c>
      <c r="H30" s="108"/>
      <c r="I30" s="109"/>
      <c r="J30" s="125">
        <f t="shared" si="7"/>
        <v>0</v>
      </c>
      <c r="K30" s="70">
        <v>2</v>
      </c>
      <c r="L30" s="71">
        <v>14169</v>
      </c>
      <c r="M30" s="72">
        <f t="shared" si="11"/>
        <v>28338</v>
      </c>
      <c r="N30" s="70">
        <v>2</v>
      </c>
      <c r="O30" s="71">
        <v>14169</v>
      </c>
      <c r="P30" s="72">
        <f t="shared" si="12"/>
        <v>28338</v>
      </c>
      <c r="Q30" s="107">
        <f t="shared" si="8"/>
        <v>28338</v>
      </c>
      <c r="R30" s="107">
        <f t="shared" si="9"/>
        <v>28338</v>
      </c>
      <c r="S30" s="107">
        <f t="shared" si="10"/>
        <v>0</v>
      </c>
      <c r="T30" s="126" t="s">
        <v>252</v>
      </c>
      <c r="U30" s="65"/>
      <c r="V30" s="65"/>
      <c r="W30" s="65"/>
      <c r="X30" s="65"/>
      <c r="Y30" s="65"/>
      <c r="Z30" s="65"/>
      <c r="AA30" s="65"/>
      <c r="AB30" s="65"/>
      <c r="AC30" s="65"/>
      <c r="AD30" s="65"/>
      <c r="AE30" s="65"/>
      <c r="AF30" s="65"/>
      <c r="AG30" s="65"/>
      <c r="AH30" s="65"/>
      <c r="AI30" s="65"/>
      <c r="AJ30" s="65"/>
      <c r="AK30" s="65"/>
      <c r="AL30" s="65"/>
    </row>
    <row r="31" spans="1:38" s="63" customFormat="1" ht="45" x14ac:dyDescent="0.2">
      <c r="A31" s="101" t="s">
        <v>37</v>
      </c>
      <c r="B31" s="67" t="s">
        <v>128</v>
      </c>
      <c r="C31" s="68" t="s">
        <v>129</v>
      </c>
      <c r="D31" s="69" t="s">
        <v>40</v>
      </c>
      <c r="E31" s="108"/>
      <c r="F31" s="109"/>
      <c r="G31" s="125">
        <f t="shared" si="6"/>
        <v>0</v>
      </c>
      <c r="H31" s="108"/>
      <c r="I31" s="109"/>
      <c r="J31" s="125">
        <f t="shared" si="7"/>
        <v>0</v>
      </c>
      <c r="K31" s="70">
        <v>2</v>
      </c>
      <c r="L31" s="71">
        <v>14169</v>
      </c>
      <c r="M31" s="72">
        <f t="shared" si="11"/>
        <v>28338</v>
      </c>
      <c r="N31" s="70">
        <v>2</v>
      </c>
      <c r="O31" s="71">
        <v>14169</v>
      </c>
      <c r="P31" s="72">
        <f t="shared" si="12"/>
        <v>28338</v>
      </c>
      <c r="Q31" s="107">
        <f t="shared" si="8"/>
        <v>28338</v>
      </c>
      <c r="R31" s="107">
        <f t="shared" si="9"/>
        <v>28338</v>
      </c>
      <c r="S31" s="107">
        <f t="shared" si="10"/>
        <v>0</v>
      </c>
      <c r="T31" s="126" t="s">
        <v>253</v>
      </c>
      <c r="U31" s="65"/>
      <c r="V31" s="65"/>
      <c r="W31" s="65"/>
      <c r="X31" s="65"/>
      <c r="Y31" s="65"/>
      <c r="Z31" s="65"/>
      <c r="AA31" s="65"/>
      <c r="AB31" s="65"/>
      <c r="AC31" s="65"/>
      <c r="AD31" s="65"/>
      <c r="AE31" s="65"/>
      <c r="AF31" s="65"/>
      <c r="AG31" s="65"/>
      <c r="AH31" s="65"/>
      <c r="AI31" s="65"/>
      <c r="AJ31" s="65"/>
      <c r="AK31" s="65"/>
      <c r="AL31" s="65"/>
    </row>
    <row r="32" spans="1:38" s="63" customFormat="1" ht="45" x14ac:dyDescent="0.2">
      <c r="A32" s="101" t="s">
        <v>37</v>
      </c>
      <c r="B32" s="67" t="s">
        <v>130</v>
      </c>
      <c r="C32" s="68" t="s">
        <v>131</v>
      </c>
      <c r="D32" s="69" t="s">
        <v>40</v>
      </c>
      <c r="E32" s="108"/>
      <c r="F32" s="109"/>
      <c r="G32" s="125">
        <f t="shared" si="6"/>
        <v>0</v>
      </c>
      <c r="H32" s="108"/>
      <c r="I32" s="109"/>
      <c r="J32" s="125">
        <f t="shared" si="7"/>
        <v>0</v>
      </c>
      <c r="K32" s="70">
        <v>2</v>
      </c>
      <c r="L32" s="71">
        <v>14169</v>
      </c>
      <c r="M32" s="72">
        <f t="shared" si="11"/>
        <v>28338</v>
      </c>
      <c r="N32" s="70">
        <v>2</v>
      </c>
      <c r="O32" s="71">
        <v>14169</v>
      </c>
      <c r="P32" s="72">
        <f t="shared" si="12"/>
        <v>28338</v>
      </c>
      <c r="Q32" s="107">
        <f t="shared" si="8"/>
        <v>28338</v>
      </c>
      <c r="R32" s="107">
        <f t="shared" si="9"/>
        <v>28338</v>
      </c>
      <c r="S32" s="107">
        <f t="shared" si="10"/>
        <v>0</v>
      </c>
      <c r="T32" s="126" t="s">
        <v>254</v>
      </c>
      <c r="U32" s="65"/>
      <c r="V32" s="65"/>
      <c r="W32" s="65"/>
      <c r="X32" s="65"/>
      <c r="Y32" s="65"/>
      <c r="Z32" s="65"/>
      <c r="AA32" s="65"/>
      <c r="AB32" s="65"/>
      <c r="AC32" s="65"/>
      <c r="AD32" s="65"/>
      <c r="AE32" s="65"/>
      <c r="AF32" s="65"/>
      <c r="AG32" s="65"/>
      <c r="AH32" s="65"/>
      <c r="AI32" s="65"/>
      <c r="AJ32" s="65"/>
      <c r="AK32" s="65"/>
      <c r="AL32" s="65"/>
    </row>
    <row r="33" spans="1:38" s="63" customFormat="1" ht="45" x14ac:dyDescent="0.2">
      <c r="A33" s="101" t="s">
        <v>37</v>
      </c>
      <c r="B33" s="67" t="s">
        <v>132</v>
      </c>
      <c r="C33" s="68" t="s">
        <v>133</v>
      </c>
      <c r="D33" s="69" t="s">
        <v>40</v>
      </c>
      <c r="E33" s="108"/>
      <c r="F33" s="109"/>
      <c r="G33" s="125">
        <f t="shared" si="6"/>
        <v>0</v>
      </c>
      <c r="H33" s="108"/>
      <c r="I33" s="109"/>
      <c r="J33" s="125">
        <f t="shared" si="7"/>
        <v>0</v>
      </c>
      <c r="K33" s="70">
        <v>3</v>
      </c>
      <c r="L33" s="71">
        <v>14000</v>
      </c>
      <c r="M33" s="72">
        <f t="shared" si="11"/>
        <v>42000</v>
      </c>
      <c r="N33" s="70">
        <v>3</v>
      </c>
      <c r="O33" s="71">
        <v>14000</v>
      </c>
      <c r="P33" s="72">
        <f t="shared" si="12"/>
        <v>42000</v>
      </c>
      <c r="Q33" s="107">
        <f t="shared" si="8"/>
        <v>42000</v>
      </c>
      <c r="R33" s="107">
        <f t="shared" si="9"/>
        <v>42000</v>
      </c>
      <c r="S33" s="107">
        <f t="shared" si="10"/>
        <v>0</v>
      </c>
      <c r="T33" s="126" t="s">
        <v>255</v>
      </c>
      <c r="U33" s="65"/>
      <c r="V33" s="65"/>
      <c r="W33" s="65"/>
      <c r="X33" s="65"/>
      <c r="Y33" s="65"/>
      <c r="Z33" s="65"/>
      <c r="AA33" s="65"/>
      <c r="AB33" s="65"/>
      <c r="AC33" s="65"/>
      <c r="AD33" s="65"/>
      <c r="AE33" s="65"/>
      <c r="AF33" s="65"/>
      <c r="AG33" s="65"/>
      <c r="AH33" s="65"/>
      <c r="AI33" s="65"/>
      <c r="AJ33" s="65"/>
      <c r="AK33" s="65"/>
      <c r="AL33" s="65"/>
    </row>
    <row r="34" spans="1:38" s="63" customFormat="1" ht="45" x14ac:dyDescent="0.2">
      <c r="A34" s="101" t="s">
        <v>37</v>
      </c>
      <c r="B34" s="67" t="s">
        <v>134</v>
      </c>
      <c r="C34" s="68" t="s">
        <v>135</v>
      </c>
      <c r="D34" s="69" t="s">
        <v>40</v>
      </c>
      <c r="E34" s="108"/>
      <c r="F34" s="109"/>
      <c r="G34" s="125">
        <f t="shared" si="6"/>
        <v>0</v>
      </c>
      <c r="H34" s="108"/>
      <c r="I34" s="109"/>
      <c r="J34" s="125">
        <f t="shared" si="7"/>
        <v>0</v>
      </c>
      <c r="K34" s="70">
        <v>3</v>
      </c>
      <c r="L34" s="71">
        <v>14169</v>
      </c>
      <c r="M34" s="72">
        <f t="shared" si="11"/>
        <v>42507</v>
      </c>
      <c r="N34" s="70">
        <v>3</v>
      </c>
      <c r="O34" s="71">
        <v>14169</v>
      </c>
      <c r="P34" s="72">
        <f t="shared" si="12"/>
        <v>42507</v>
      </c>
      <c r="Q34" s="107">
        <f t="shared" si="8"/>
        <v>42507</v>
      </c>
      <c r="R34" s="107">
        <f t="shared" si="9"/>
        <v>42507</v>
      </c>
      <c r="S34" s="107">
        <f t="shared" si="10"/>
        <v>0</v>
      </c>
      <c r="T34" s="126" t="s">
        <v>256</v>
      </c>
      <c r="U34" s="65"/>
      <c r="V34" s="65"/>
      <c r="W34" s="65"/>
      <c r="X34" s="65"/>
      <c r="Y34" s="65"/>
      <c r="Z34" s="65"/>
      <c r="AA34" s="65"/>
      <c r="AB34" s="65"/>
      <c r="AC34" s="65"/>
      <c r="AD34" s="65"/>
      <c r="AE34" s="65"/>
      <c r="AF34" s="65"/>
      <c r="AG34" s="65"/>
      <c r="AH34" s="65"/>
      <c r="AI34" s="65"/>
      <c r="AJ34" s="65"/>
      <c r="AK34" s="65"/>
      <c r="AL34" s="65"/>
    </row>
    <row r="35" spans="1:38" s="63" customFormat="1" ht="45" x14ac:dyDescent="0.2">
      <c r="A35" s="119" t="s">
        <v>34</v>
      </c>
      <c r="B35" s="79" t="s">
        <v>41</v>
      </c>
      <c r="C35" s="119" t="s">
        <v>42</v>
      </c>
      <c r="D35" s="120"/>
      <c r="E35" s="121"/>
      <c r="F35" s="122"/>
      <c r="G35" s="123"/>
      <c r="H35" s="121"/>
      <c r="I35" s="122"/>
      <c r="J35" s="123"/>
      <c r="K35" s="121"/>
      <c r="L35" s="122"/>
      <c r="M35" s="123"/>
      <c r="N35" s="121"/>
      <c r="O35" s="122"/>
      <c r="P35" s="123"/>
      <c r="Q35" s="123"/>
      <c r="R35" s="123"/>
      <c r="S35" s="123"/>
      <c r="T35" s="126" t="s">
        <v>257</v>
      </c>
      <c r="U35" s="65"/>
      <c r="V35" s="65"/>
      <c r="W35" s="65"/>
      <c r="X35" s="65"/>
      <c r="Y35" s="65"/>
      <c r="Z35" s="65"/>
      <c r="AA35" s="65"/>
      <c r="AB35" s="65"/>
      <c r="AC35" s="65"/>
      <c r="AD35" s="65"/>
      <c r="AE35" s="65"/>
      <c r="AF35" s="65"/>
      <c r="AG35" s="65"/>
      <c r="AH35" s="65"/>
      <c r="AI35" s="65"/>
      <c r="AJ35" s="65"/>
      <c r="AK35" s="65"/>
      <c r="AL35" s="65"/>
    </row>
    <row r="36" spans="1:38" s="63" customFormat="1" hidden="1" x14ac:dyDescent="0.2">
      <c r="A36" s="73" t="s">
        <v>37</v>
      </c>
      <c r="B36" s="67"/>
      <c r="C36" s="68"/>
      <c r="D36" s="74"/>
      <c r="E36" s="187"/>
      <c r="F36" s="186"/>
      <c r="G36" s="188"/>
      <c r="H36" s="187"/>
      <c r="I36" s="186"/>
      <c r="J36" s="188"/>
      <c r="K36" s="70"/>
      <c r="L36" s="75"/>
      <c r="M36" s="72"/>
      <c r="N36" s="70"/>
      <c r="O36" s="75"/>
      <c r="P36" s="72"/>
      <c r="Q36" s="107">
        <f t="shared" ref="Q36" si="13">G36+M36</f>
        <v>0</v>
      </c>
      <c r="R36" s="107">
        <f t="shared" ref="R36" si="14">J36+P36</f>
        <v>0</v>
      </c>
      <c r="S36" s="107">
        <f t="shared" ref="S36" si="15">Q36-R36</f>
        <v>0</v>
      </c>
      <c r="T36" s="110"/>
      <c r="U36" s="65"/>
      <c r="V36" s="65"/>
      <c r="W36" s="65"/>
      <c r="X36" s="65"/>
      <c r="Y36" s="65"/>
      <c r="Z36" s="65"/>
      <c r="AA36" s="65"/>
      <c r="AB36" s="65"/>
      <c r="AC36" s="65"/>
      <c r="AD36" s="65"/>
      <c r="AE36" s="65"/>
      <c r="AF36" s="65"/>
      <c r="AG36" s="65"/>
      <c r="AH36" s="65"/>
      <c r="AI36" s="65"/>
      <c r="AJ36" s="65"/>
      <c r="AK36" s="65"/>
      <c r="AL36" s="65"/>
    </row>
    <row r="37" spans="1:38" s="63" customFormat="1" ht="29.1" customHeight="1" x14ac:dyDescent="0.2">
      <c r="A37" s="119" t="s">
        <v>34</v>
      </c>
      <c r="B37" s="79" t="s">
        <v>44</v>
      </c>
      <c r="C37" s="119" t="s">
        <v>45</v>
      </c>
      <c r="D37" s="120"/>
      <c r="E37" s="121"/>
      <c r="F37" s="122"/>
      <c r="G37" s="123"/>
      <c r="H37" s="121"/>
      <c r="I37" s="122"/>
      <c r="J37" s="123"/>
      <c r="K37" s="121"/>
      <c r="L37" s="122"/>
      <c r="M37" s="123"/>
      <c r="N37" s="121"/>
      <c r="O37" s="122"/>
      <c r="P37" s="123"/>
      <c r="Q37" s="123"/>
      <c r="R37" s="123"/>
      <c r="S37" s="123"/>
      <c r="T37" s="124"/>
      <c r="U37" s="65"/>
      <c r="V37" s="65"/>
      <c r="W37" s="65"/>
      <c r="X37" s="65"/>
      <c r="Y37" s="65"/>
      <c r="Z37" s="65"/>
      <c r="AA37" s="65"/>
      <c r="AB37" s="65"/>
      <c r="AC37" s="65"/>
      <c r="AD37" s="65"/>
      <c r="AE37" s="65"/>
      <c r="AF37" s="65"/>
      <c r="AG37" s="65"/>
      <c r="AH37" s="65"/>
      <c r="AI37" s="65"/>
      <c r="AJ37" s="65"/>
      <c r="AK37" s="65"/>
      <c r="AL37" s="65"/>
    </row>
    <row r="38" spans="1:38" s="63" customFormat="1" ht="30" hidden="1" customHeight="1" x14ac:dyDescent="0.2">
      <c r="A38" s="101" t="s">
        <v>37</v>
      </c>
      <c r="B38" s="102" t="s">
        <v>46</v>
      </c>
      <c r="C38" s="103" t="s">
        <v>39</v>
      </c>
      <c r="D38" s="104"/>
      <c r="E38" s="187" t="s">
        <v>43</v>
      </c>
      <c r="F38" s="186"/>
      <c r="G38" s="188"/>
      <c r="H38" s="187" t="s">
        <v>43</v>
      </c>
      <c r="I38" s="186"/>
      <c r="J38" s="188"/>
      <c r="K38" s="105"/>
      <c r="L38" s="106"/>
      <c r="M38" s="107">
        <f t="shared" ref="M38" si="16">K38*L38</f>
        <v>0</v>
      </c>
      <c r="N38" s="105"/>
      <c r="O38" s="106"/>
      <c r="P38" s="107">
        <f t="shared" ref="P38" si="17">N38*O38</f>
        <v>0</v>
      </c>
      <c r="Q38" s="107">
        <f t="shared" ref="Q38" si="18">G38+M38</f>
        <v>0</v>
      </c>
      <c r="R38" s="107">
        <f t="shared" ref="R38" si="19">J38+P38</f>
        <v>0</v>
      </c>
      <c r="S38" s="107">
        <f t="shared" ref="S38" si="20">Q38-R38</f>
        <v>0</v>
      </c>
      <c r="T38" s="110"/>
      <c r="U38" s="65"/>
      <c r="V38" s="65"/>
      <c r="W38" s="65"/>
      <c r="X38" s="65"/>
      <c r="Y38" s="65"/>
      <c r="Z38" s="65"/>
      <c r="AA38" s="65"/>
      <c r="AB38" s="65"/>
      <c r="AC38" s="65"/>
      <c r="AD38" s="65"/>
      <c r="AE38" s="65"/>
      <c r="AF38" s="65"/>
      <c r="AG38" s="65"/>
      <c r="AH38" s="65"/>
      <c r="AI38" s="65"/>
      <c r="AJ38" s="65"/>
      <c r="AK38" s="65"/>
      <c r="AL38" s="65"/>
    </row>
    <row r="39" spans="1:38" s="63" customFormat="1" ht="30" customHeight="1" x14ac:dyDescent="0.2">
      <c r="A39" s="127" t="s">
        <v>47</v>
      </c>
      <c r="B39" s="128"/>
      <c r="C39" s="129"/>
      <c r="D39" s="130"/>
      <c r="E39" s="131"/>
      <c r="F39" s="132"/>
      <c r="G39" s="133">
        <f>G26+G35+G37</f>
        <v>0</v>
      </c>
      <c r="H39" s="131"/>
      <c r="I39" s="132"/>
      <c r="J39" s="133">
        <f>J26+J35+J37</f>
        <v>0</v>
      </c>
      <c r="K39" s="131"/>
      <c r="L39" s="132"/>
      <c r="M39" s="133">
        <f>M26+M35+M37</f>
        <v>268704</v>
      </c>
      <c r="N39" s="131"/>
      <c r="O39" s="132"/>
      <c r="P39" s="133">
        <f>P26+P35+P37</f>
        <v>268704</v>
      </c>
      <c r="Q39" s="133">
        <f>Q26+Q35+Q37</f>
        <v>268704</v>
      </c>
      <c r="R39" s="133">
        <f>R26+R35+R37</f>
        <v>268704</v>
      </c>
      <c r="S39" s="133">
        <f>S26+S35+S37</f>
        <v>0</v>
      </c>
      <c r="T39" s="134"/>
      <c r="U39" s="65"/>
      <c r="V39" s="65"/>
      <c r="W39" s="65"/>
      <c r="X39" s="65"/>
      <c r="Y39" s="65"/>
      <c r="Z39" s="65"/>
      <c r="AA39" s="65"/>
      <c r="AB39" s="65"/>
      <c r="AC39" s="65"/>
      <c r="AD39" s="65"/>
      <c r="AE39" s="65"/>
      <c r="AF39" s="65"/>
      <c r="AG39" s="65"/>
      <c r="AH39" s="65"/>
      <c r="AI39" s="65"/>
      <c r="AJ39" s="65"/>
      <c r="AK39" s="65"/>
      <c r="AL39" s="65"/>
    </row>
    <row r="40" spans="1:38" s="63" customFormat="1" ht="30" customHeight="1" x14ac:dyDescent="0.2">
      <c r="A40" s="119" t="s">
        <v>26</v>
      </c>
      <c r="B40" s="79" t="s">
        <v>48</v>
      </c>
      <c r="C40" s="119" t="s">
        <v>49</v>
      </c>
      <c r="D40" s="120"/>
      <c r="E40" s="121"/>
      <c r="F40" s="122"/>
      <c r="G40" s="123"/>
      <c r="H40" s="121"/>
      <c r="I40" s="122"/>
      <c r="J40" s="123"/>
      <c r="K40" s="121"/>
      <c r="L40" s="122"/>
      <c r="M40" s="123"/>
      <c r="N40" s="121"/>
      <c r="O40" s="122"/>
      <c r="P40" s="123"/>
      <c r="Q40" s="123"/>
      <c r="R40" s="123"/>
      <c r="S40" s="123"/>
      <c r="T40" s="124"/>
      <c r="U40" s="66"/>
      <c r="V40" s="66"/>
      <c r="W40" s="66"/>
      <c r="X40" s="66"/>
      <c r="Y40" s="66"/>
      <c r="Z40" s="66"/>
      <c r="AA40" s="66"/>
      <c r="AB40" s="66"/>
      <c r="AC40" s="66"/>
      <c r="AD40" s="66"/>
      <c r="AE40" s="66"/>
      <c r="AF40" s="66"/>
      <c r="AG40" s="66"/>
      <c r="AH40" s="66"/>
      <c r="AI40" s="66"/>
      <c r="AJ40" s="66"/>
      <c r="AK40" s="66"/>
      <c r="AL40" s="66"/>
    </row>
    <row r="41" spans="1:38" s="63" customFormat="1" ht="30" customHeight="1" x14ac:dyDescent="0.2">
      <c r="A41" s="101" t="s">
        <v>37</v>
      </c>
      <c r="B41" s="102" t="s">
        <v>50</v>
      </c>
      <c r="C41" s="103" t="s">
        <v>51</v>
      </c>
      <c r="D41" s="104"/>
      <c r="E41" s="105"/>
      <c r="F41" s="135">
        <v>0.22</v>
      </c>
      <c r="G41" s="107">
        <f t="shared" ref="G41" si="21">E41*F41</f>
        <v>0</v>
      </c>
      <c r="H41" s="105"/>
      <c r="I41" s="135">
        <v>0.22</v>
      </c>
      <c r="J41" s="107">
        <f t="shared" ref="J41" si="22">H41*I41</f>
        <v>0</v>
      </c>
      <c r="K41" s="105">
        <f>M26</f>
        <v>268704</v>
      </c>
      <c r="L41" s="135">
        <v>0.22</v>
      </c>
      <c r="M41" s="107">
        <f t="shared" ref="M41" si="23">K41*L41</f>
        <v>59114.879999999997</v>
      </c>
      <c r="N41" s="105">
        <f>P26</f>
        <v>268704</v>
      </c>
      <c r="O41" s="135">
        <v>0.22</v>
      </c>
      <c r="P41" s="107">
        <f t="shared" ref="P41" si="24">N41*O41</f>
        <v>59114.879999999997</v>
      </c>
      <c r="Q41" s="107">
        <f t="shared" ref="Q41" si="25">G41+M41</f>
        <v>59114.879999999997</v>
      </c>
      <c r="R41" s="107">
        <f t="shared" ref="R41" si="26">J41+P41</f>
        <v>59114.879999999997</v>
      </c>
      <c r="S41" s="107">
        <f t="shared" ref="S41" si="27">Q41-R41</f>
        <v>0</v>
      </c>
      <c r="T41" s="110"/>
      <c r="U41" s="65"/>
      <c r="V41" s="65"/>
      <c r="W41" s="65"/>
      <c r="X41" s="65"/>
      <c r="Y41" s="65"/>
      <c r="Z41" s="65"/>
      <c r="AA41" s="65"/>
      <c r="AB41" s="65"/>
      <c r="AC41" s="65"/>
      <c r="AD41" s="65"/>
      <c r="AE41" s="65"/>
      <c r="AF41" s="65"/>
      <c r="AG41" s="65"/>
      <c r="AH41" s="65"/>
      <c r="AI41" s="65"/>
      <c r="AJ41" s="65"/>
      <c r="AK41" s="65"/>
      <c r="AL41" s="65"/>
    </row>
    <row r="42" spans="1:38" s="63" customFormat="1" ht="30" customHeight="1" x14ac:dyDescent="0.2">
      <c r="A42" s="127" t="s">
        <v>52</v>
      </c>
      <c r="B42" s="128"/>
      <c r="C42" s="129"/>
      <c r="D42" s="130"/>
      <c r="E42" s="131"/>
      <c r="F42" s="132"/>
      <c r="G42" s="133">
        <f>SUM(G41:G41)</f>
        <v>0</v>
      </c>
      <c r="H42" s="131"/>
      <c r="I42" s="132"/>
      <c r="J42" s="133">
        <f>SUM(J41:J41)</f>
        <v>0</v>
      </c>
      <c r="K42" s="131"/>
      <c r="L42" s="132"/>
      <c r="M42" s="133">
        <f>SUM(M41:M41)</f>
        <v>59114.879999999997</v>
      </c>
      <c r="N42" s="131"/>
      <c r="O42" s="132"/>
      <c r="P42" s="133">
        <f>SUM(P41:P41)</f>
        <v>59114.879999999997</v>
      </c>
      <c r="Q42" s="133">
        <f>SUM(Q41:Q41)</f>
        <v>59114.879999999997</v>
      </c>
      <c r="R42" s="133">
        <f>SUM(R41:R41)</f>
        <v>59114.879999999997</v>
      </c>
      <c r="S42" s="133">
        <f>SUM(S41:S41)</f>
        <v>0</v>
      </c>
      <c r="T42" s="134"/>
      <c r="U42" s="65"/>
      <c r="V42" s="65"/>
      <c r="W42" s="65"/>
      <c r="X42" s="65"/>
      <c r="Y42" s="65"/>
      <c r="Z42" s="65"/>
      <c r="AA42" s="65"/>
      <c r="AB42" s="65"/>
      <c r="AC42" s="65"/>
      <c r="AD42" s="65"/>
      <c r="AE42" s="65"/>
      <c r="AF42" s="65"/>
      <c r="AG42" s="65"/>
      <c r="AH42" s="65"/>
      <c r="AI42" s="65"/>
      <c r="AJ42" s="65"/>
      <c r="AK42" s="65"/>
      <c r="AL42" s="65"/>
    </row>
    <row r="43" spans="1:38" s="63" customFormat="1" ht="27.6" customHeight="1" x14ac:dyDescent="0.2">
      <c r="A43" s="119" t="s">
        <v>26</v>
      </c>
      <c r="B43" s="79" t="s">
        <v>53</v>
      </c>
      <c r="C43" s="119" t="s">
        <v>54</v>
      </c>
      <c r="D43" s="120"/>
      <c r="E43" s="121"/>
      <c r="F43" s="122"/>
      <c r="G43" s="123"/>
      <c r="H43" s="121"/>
      <c r="I43" s="122"/>
      <c r="J43" s="123"/>
      <c r="K43" s="121"/>
      <c r="L43" s="122"/>
      <c r="M43" s="123"/>
      <c r="N43" s="121"/>
      <c r="O43" s="122"/>
      <c r="P43" s="123"/>
      <c r="Q43" s="123"/>
      <c r="R43" s="123"/>
      <c r="S43" s="123"/>
      <c r="T43" s="124"/>
      <c r="U43" s="66"/>
      <c r="V43" s="66"/>
      <c r="W43" s="66"/>
      <c r="X43" s="66"/>
      <c r="Y43" s="66"/>
      <c r="Z43" s="66"/>
      <c r="AA43" s="66"/>
      <c r="AB43" s="66"/>
      <c r="AC43" s="66"/>
      <c r="AD43" s="66"/>
      <c r="AE43" s="66"/>
      <c r="AF43" s="66"/>
      <c r="AG43" s="66"/>
      <c r="AH43" s="66"/>
      <c r="AI43" s="66"/>
      <c r="AJ43" s="66"/>
      <c r="AK43" s="66"/>
      <c r="AL43" s="66"/>
    </row>
    <row r="44" spans="1:38" s="63" customFormat="1" ht="60" x14ac:dyDescent="0.2">
      <c r="A44" s="101" t="s">
        <v>37</v>
      </c>
      <c r="B44" s="67" t="s">
        <v>55</v>
      </c>
      <c r="C44" s="68" t="s">
        <v>151</v>
      </c>
      <c r="D44" s="69" t="s">
        <v>136</v>
      </c>
      <c r="E44" s="70">
        <v>1</v>
      </c>
      <c r="F44" s="75">
        <v>55571.19</v>
      </c>
      <c r="G44" s="72">
        <f>E44*F44</f>
        <v>55571.19</v>
      </c>
      <c r="H44" s="70">
        <v>1</v>
      </c>
      <c r="I44" s="75">
        <v>55571.19</v>
      </c>
      <c r="J44" s="72">
        <f>H44*I44</f>
        <v>55571.19</v>
      </c>
      <c r="K44" s="108"/>
      <c r="L44" s="109"/>
      <c r="M44" s="125">
        <f t="shared" ref="M44" si="28">K44*L44</f>
        <v>0</v>
      </c>
      <c r="N44" s="108"/>
      <c r="O44" s="109"/>
      <c r="P44" s="125">
        <f t="shared" ref="P44" si="29">N44*O44</f>
        <v>0</v>
      </c>
      <c r="Q44" s="107">
        <f t="shared" ref="Q44" si="30">G44+M44</f>
        <v>55571.19</v>
      </c>
      <c r="R44" s="107">
        <f t="shared" ref="R44" si="31">J44+P44</f>
        <v>55571.19</v>
      </c>
      <c r="S44" s="107">
        <f t="shared" ref="S44" si="32">Q44-R44</f>
        <v>0</v>
      </c>
      <c r="T44" s="110"/>
      <c r="U44" s="65"/>
      <c r="V44" s="65"/>
      <c r="W44" s="65"/>
      <c r="X44" s="65"/>
      <c r="Y44" s="65"/>
      <c r="Z44" s="65"/>
      <c r="AA44" s="65"/>
      <c r="AB44" s="65"/>
      <c r="AC44" s="65"/>
      <c r="AD44" s="65"/>
      <c r="AE44" s="65"/>
      <c r="AF44" s="65"/>
      <c r="AG44" s="65"/>
      <c r="AH44" s="65"/>
      <c r="AI44" s="65"/>
      <c r="AJ44" s="65"/>
      <c r="AK44" s="65"/>
      <c r="AL44" s="65"/>
    </row>
    <row r="45" spans="1:38" s="63" customFormat="1" ht="60" x14ac:dyDescent="0.2">
      <c r="A45" s="101" t="s">
        <v>37</v>
      </c>
      <c r="B45" s="67" t="s">
        <v>137</v>
      </c>
      <c r="C45" s="68" t="s">
        <v>151</v>
      </c>
      <c r="D45" s="69" t="s">
        <v>40</v>
      </c>
      <c r="E45" s="108"/>
      <c r="F45" s="109"/>
      <c r="G45" s="125">
        <f t="shared" ref="G45" si="33">E45*F45</f>
        <v>0</v>
      </c>
      <c r="H45" s="108"/>
      <c r="I45" s="109"/>
      <c r="J45" s="125">
        <f t="shared" ref="J45" si="34">H45*I45</f>
        <v>0</v>
      </c>
      <c r="K45" s="70">
        <v>4</v>
      </c>
      <c r="L45" s="75">
        <v>20000</v>
      </c>
      <c r="M45" s="72">
        <f>K45*L45</f>
        <v>80000</v>
      </c>
      <c r="N45" s="70">
        <v>4</v>
      </c>
      <c r="O45" s="75">
        <v>20000</v>
      </c>
      <c r="P45" s="72">
        <f>N45*O45</f>
        <v>80000</v>
      </c>
      <c r="Q45" s="107">
        <f t="shared" ref="Q45" si="35">G45+M45</f>
        <v>80000</v>
      </c>
      <c r="R45" s="107">
        <f t="shared" ref="R45" si="36">J45+P45</f>
        <v>80000</v>
      </c>
      <c r="S45" s="107">
        <f t="shared" ref="S45" si="37">Q45-R45</f>
        <v>0</v>
      </c>
      <c r="T45" s="110"/>
      <c r="U45" s="65"/>
      <c r="V45" s="65"/>
      <c r="W45" s="65"/>
      <c r="X45" s="65"/>
      <c r="Y45" s="65"/>
      <c r="Z45" s="65"/>
      <c r="AA45" s="65"/>
      <c r="AB45" s="65"/>
      <c r="AC45" s="65"/>
      <c r="AD45" s="65"/>
      <c r="AE45" s="65"/>
      <c r="AF45" s="65"/>
      <c r="AG45" s="65"/>
      <c r="AH45" s="65"/>
      <c r="AI45" s="65"/>
      <c r="AJ45" s="65"/>
      <c r="AK45" s="65"/>
      <c r="AL45" s="65"/>
    </row>
    <row r="46" spans="1:38" s="63" customFormat="1" ht="30" customHeight="1" x14ac:dyDescent="0.2">
      <c r="A46" s="127" t="s">
        <v>56</v>
      </c>
      <c r="B46" s="128"/>
      <c r="C46" s="129"/>
      <c r="D46" s="130"/>
      <c r="E46" s="131"/>
      <c r="F46" s="132"/>
      <c r="G46" s="133">
        <f>SUM(G44:G44)</f>
        <v>55571.19</v>
      </c>
      <c r="H46" s="131"/>
      <c r="I46" s="132"/>
      <c r="J46" s="133">
        <f>SUM(J44:J44)</f>
        <v>55571.19</v>
      </c>
      <c r="K46" s="131"/>
      <c r="L46" s="132"/>
      <c r="M46" s="133">
        <f>SUM(M44:M45)</f>
        <v>80000</v>
      </c>
      <c r="N46" s="131"/>
      <c r="O46" s="132"/>
      <c r="P46" s="133">
        <f>SUM(P44:P45)</f>
        <v>80000</v>
      </c>
      <c r="Q46" s="133">
        <f>SUM(Q44:Q45)</f>
        <v>135571.19</v>
      </c>
      <c r="R46" s="133">
        <f>SUM(R44:R45)</f>
        <v>135571.19</v>
      </c>
      <c r="S46" s="133">
        <f>SUM(S44:S44)</f>
        <v>0</v>
      </c>
      <c r="T46" s="134"/>
      <c r="U46" s="65"/>
      <c r="V46" s="65"/>
      <c r="W46" s="65"/>
      <c r="X46" s="65"/>
      <c r="Y46" s="65"/>
      <c r="Z46" s="65"/>
      <c r="AA46" s="65"/>
      <c r="AB46" s="65"/>
      <c r="AC46" s="65"/>
      <c r="AD46" s="65"/>
      <c r="AE46" s="65"/>
      <c r="AF46" s="65"/>
      <c r="AG46" s="65"/>
      <c r="AH46" s="65"/>
      <c r="AI46" s="65"/>
      <c r="AJ46" s="65"/>
      <c r="AK46" s="65"/>
      <c r="AL46" s="65"/>
    </row>
    <row r="47" spans="1:38" s="63" customFormat="1" ht="42.75" x14ac:dyDescent="0.2">
      <c r="A47" s="119" t="s">
        <v>26</v>
      </c>
      <c r="B47" s="79" t="s">
        <v>57</v>
      </c>
      <c r="C47" s="80" t="s">
        <v>58</v>
      </c>
      <c r="D47" s="120"/>
      <c r="E47" s="121"/>
      <c r="F47" s="122"/>
      <c r="G47" s="123"/>
      <c r="H47" s="121"/>
      <c r="I47" s="122"/>
      <c r="J47" s="123"/>
      <c r="K47" s="121"/>
      <c r="L47" s="122"/>
      <c r="M47" s="123"/>
      <c r="N47" s="121"/>
      <c r="O47" s="122"/>
      <c r="P47" s="123"/>
      <c r="Q47" s="123"/>
      <c r="R47" s="123"/>
      <c r="S47" s="123"/>
      <c r="T47" s="124"/>
      <c r="U47" s="66"/>
      <c r="V47" s="66"/>
      <c r="W47" s="66"/>
      <c r="X47" s="66"/>
      <c r="Y47" s="66"/>
      <c r="Z47" s="66"/>
      <c r="AA47" s="66"/>
      <c r="AB47" s="66"/>
      <c r="AC47" s="66"/>
      <c r="AD47" s="66"/>
      <c r="AE47" s="66"/>
      <c r="AF47" s="66"/>
      <c r="AG47" s="66"/>
      <c r="AH47" s="66"/>
      <c r="AI47" s="66"/>
      <c r="AJ47" s="66"/>
      <c r="AK47" s="66"/>
      <c r="AL47" s="66"/>
    </row>
    <row r="48" spans="1:38" s="63" customFormat="1" ht="30" hidden="1" customHeight="1" x14ac:dyDescent="0.2">
      <c r="A48" s="101" t="s">
        <v>37</v>
      </c>
      <c r="B48" s="102" t="s">
        <v>59</v>
      </c>
      <c r="C48" s="84" t="s">
        <v>60</v>
      </c>
      <c r="D48" s="104" t="s">
        <v>40</v>
      </c>
      <c r="E48" s="105"/>
      <c r="F48" s="106"/>
      <c r="G48" s="107">
        <f t="shared" ref="G48" si="38">E48*F48</f>
        <v>0</v>
      </c>
      <c r="H48" s="105"/>
      <c r="I48" s="106"/>
      <c r="J48" s="107">
        <f t="shared" ref="J48" si="39">H48*I48</f>
        <v>0</v>
      </c>
      <c r="K48" s="105"/>
      <c r="L48" s="106"/>
      <c r="M48" s="107">
        <f t="shared" ref="M48" si="40">K48*L48</f>
        <v>0</v>
      </c>
      <c r="N48" s="105"/>
      <c r="O48" s="106"/>
      <c r="P48" s="107">
        <f t="shared" ref="P48" si="41">N48*O48</f>
        <v>0</v>
      </c>
      <c r="Q48" s="107">
        <f t="shared" ref="Q48" si="42">G48+M48</f>
        <v>0</v>
      </c>
      <c r="R48" s="107">
        <f t="shared" ref="R48" si="43">J48+P48</f>
        <v>0</v>
      </c>
      <c r="S48" s="107">
        <f t="shared" ref="S48" si="44">Q48-R48</f>
        <v>0</v>
      </c>
      <c r="T48" s="110"/>
      <c r="U48" s="65"/>
      <c r="V48" s="65"/>
      <c r="W48" s="65"/>
      <c r="X48" s="65"/>
      <c r="Y48" s="65"/>
      <c r="Z48" s="65"/>
      <c r="AA48" s="65"/>
      <c r="AB48" s="65"/>
      <c r="AC48" s="65"/>
      <c r="AD48" s="65"/>
      <c r="AE48" s="65"/>
      <c r="AF48" s="65"/>
      <c r="AG48" s="65"/>
      <c r="AH48" s="65"/>
      <c r="AI48" s="65"/>
      <c r="AJ48" s="65"/>
      <c r="AK48" s="65"/>
      <c r="AL48" s="65"/>
    </row>
    <row r="49" spans="1:38" s="63" customFormat="1" ht="30" hidden="1" customHeight="1" x14ac:dyDescent="0.2">
      <c r="A49" s="136" t="s">
        <v>61</v>
      </c>
      <c r="B49" s="128"/>
      <c r="C49" s="129"/>
      <c r="D49" s="130"/>
      <c r="E49" s="131"/>
      <c r="F49" s="132"/>
      <c r="G49" s="133">
        <f>SUM(G48:G48)</f>
        <v>0</v>
      </c>
      <c r="H49" s="131"/>
      <c r="I49" s="132"/>
      <c r="J49" s="133">
        <f>SUM(J48:J48)</f>
        <v>0</v>
      </c>
      <c r="K49" s="131"/>
      <c r="L49" s="132"/>
      <c r="M49" s="133">
        <f>SUM(M48:M48)</f>
        <v>0</v>
      </c>
      <c r="N49" s="131"/>
      <c r="O49" s="132"/>
      <c r="P49" s="133">
        <f>SUM(P48:P48)</f>
        <v>0</v>
      </c>
      <c r="Q49" s="133">
        <f>SUM(Q48:Q48)</f>
        <v>0</v>
      </c>
      <c r="R49" s="133">
        <f>SUM(R48:R48)</f>
        <v>0</v>
      </c>
      <c r="S49" s="133">
        <f>SUM(S48:S48)</f>
        <v>0</v>
      </c>
      <c r="T49" s="134"/>
      <c r="U49" s="65"/>
      <c r="V49" s="65"/>
      <c r="W49" s="65"/>
      <c r="X49" s="65"/>
      <c r="Y49" s="65"/>
      <c r="Z49" s="65"/>
      <c r="AA49" s="65"/>
      <c r="AB49" s="65"/>
      <c r="AC49" s="65"/>
      <c r="AD49" s="65"/>
      <c r="AE49" s="65"/>
      <c r="AF49" s="65"/>
      <c r="AG49" s="65"/>
      <c r="AH49" s="65"/>
      <c r="AI49" s="65"/>
      <c r="AJ49" s="65"/>
      <c r="AK49" s="65"/>
      <c r="AL49" s="65"/>
    </row>
    <row r="50" spans="1:38" s="63" customFormat="1" ht="21.95" customHeight="1" x14ac:dyDescent="0.2">
      <c r="A50" s="119" t="s">
        <v>26</v>
      </c>
      <c r="B50" s="79" t="s">
        <v>62</v>
      </c>
      <c r="C50" s="119" t="s">
        <v>63</v>
      </c>
      <c r="D50" s="120"/>
      <c r="E50" s="121"/>
      <c r="F50" s="122"/>
      <c r="G50" s="123"/>
      <c r="H50" s="121"/>
      <c r="I50" s="122"/>
      <c r="J50" s="123"/>
      <c r="K50" s="121"/>
      <c r="L50" s="122"/>
      <c r="M50" s="123"/>
      <c r="N50" s="121"/>
      <c r="O50" s="122"/>
      <c r="P50" s="123"/>
      <c r="Q50" s="123"/>
      <c r="R50" s="123"/>
      <c r="S50" s="123"/>
      <c r="T50" s="124"/>
      <c r="U50" s="66"/>
      <c r="V50" s="66"/>
      <c r="W50" s="66"/>
      <c r="X50" s="66"/>
      <c r="Y50" s="66"/>
      <c r="Z50" s="66"/>
      <c r="AA50" s="66"/>
      <c r="AB50" s="66"/>
      <c r="AC50" s="66"/>
      <c r="AD50" s="66"/>
      <c r="AE50" s="66"/>
      <c r="AF50" s="66"/>
      <c r="AG50" s="66"/>
      <c r="AH50" s="66"/>
      <c r="AI50" s="66"/>
      <c r="AJ50" s="66"/>
      <c r="AK50" s="66"/>
      <c r="AL50" s="66"/>
    </row>
    <row r="51" spans="1:38" s="63" customFormat="1" hidden="1" x14ac:dyDescent="0.2">
      <c r="A51" s="73" t="s">
        <v>37</v>
      </c>
      <c r="B51" s="67" t="s">
        <v>64</v>
      </c>
      <c r="C51" s="68"/>
      <c r="D51" s="69"/>
      <c r="E51" s="105"/>
      <c r="F51" s="106"/>
      <c r="G51" s="107"/>
      <c r="H51" s="105"/>
      <c r="I51" s="106"/>
      <c r="J51" s="107"/>
      <c r="K51" s="70"/>
      <c r="L51" s="72"/>
      <c r="M51" s="72"/>
      <c r="N51" s="108"/>
      <c r="O51" s="109"/>
      <c r="P51" s="125"/>
      <c r="Q51" s="107">
        <f t="shared" ref="Q51" si="45">G51+M51</f>
        <v>0</v>
      </c>
      <c r="R51" s="107">
        <f t="shared" ref="R51" si="46">J51+P51</f>
        <v>0</v>
      </c>
      <c r="S51" s="107">
        <f t="shared" ref="S51" si="47">Q51-R51</f>
        <v>0</v>
      </c>
      <c r="T51" s="110"/>
      <c r="U51" s="65"/>
      <c r="V51" s="65"/>
      <c r="W51" s="65"/>
      <c r="X51" s="65"/>
      <c r="Y51" s="65"/>
      <c r="Z51" s="65"/>
      <c r="AA51" s="65"/>
      <c r="AB51" s="65"/>
      <c r="AC51" s="65"/>
      <c r="AD51" s="65"/>
      <c r="AE51" s="65"/>
      <c r="AF51" s="65"/>
      <c r="AG51" s="65"/>
      <c r="AH51" s="65"/>
      <c r="AI51" s="65"/>
      <c r="AJ51" s="65"/>
      <c r="AK51" s="65"/>
      <c r="AL51" s="65"/>
    </row>
    <row r="52" spans="1:38" s="63" customFormat="1" ht="30" hidden="1" customHeight="1" x14ac:dyDescent="0.2">
      <c r="A52" s="127" t="s">
        <v>65</v>
      </c>
      <c r="B52" s="128"/>
      <c r="C52" s="129"/>
      <c r="D52" s="130"/>
      <c r="E52" s="131"/>
      <c r="F52" s="132"/>
      <c r="G52" s="133">
        <f>SUM(G51:G51)</f>
        <v>0</v>
      </c>
      <c r="H52" s="131"/>
      <c r="I52" s="132"/>
      <c r="J52" s="133">
        <f>SUM(J51:J51)</f>
        <v>0</v>
      </c>
      <c r="K52" s="131"/>
      <c r="L52" s="132"/>
      <c r="M52" s="133">
        <f>SUM(M51:M51)</f>
        <v>0</v>
      </c>
      <c r="N52" s="131"/>
      <c r="O52" s="132"/>
      <c r="P52" s="133">
        <f>SUM(P51:P51)</f>
        <v>0</v>
      </c>
      <c r="Q52" s="133">
        <f>SUM(Q51:Q51)</f>
        <v>0</v>
      </c>
      <c r="R52" s="133">
        <f>SUM(R51:R51)</f>
        <v>0</v>
      </c>
      <c r="S52" s="133">
        <f>SUM(S51:S51)</f>
        <v>0</v>
      </c>
      <c r="T52" s="134"/>
      <c r="U52" s="65"/>
      <c r="V52" s="65"/>
      <c r="W52" s="65"/>
      <c r="X52" s="65"/>
      <c r="Y52" s="65"/>
      <c r="Z52" s="65"/>
      <c r="AA52" s="65"/>
      <c r="AB52" s="65"/>
      <c r="AC52" s="65"/>
      <c r="AD52" s="65"/>
      <c r="AE52" s="65"/>
      <c r="AF52" s="65"/>
      <c r="AG52" s="65"/>
      <c r="AH52" s="65"/>
      <c r="AI52" s="65"/>
      <c r="AJ52" s="65"/>
      <c r="AK52" s="65"/>
      <c r="AL52" s="65"/>
    </row>
    <row r="53" spans="1:38" s="63" customFormat="1" ht="42.75" x14ac:dyDescent="0.2">
      <c r="A53" s="119" t="s">
        <v>26</v>
      </c>
      <c r="B53" s="79" t="s">
        <v>66</v>
      </c>
      <c r="C53" s="119" t="s">
        <v>67</v>
      </c>
      <c r="D53" s="120"/>
      <c r="E53" s="121"/>
      <c r="F53" s="122"/>
      <c r="G53" s="123"/>
      <c r="H53" s="121"/>
      <c r="I53" s="122"/>
      <c r="J53" s="123"/>
      <c r="K53" s="121"/>
      <c r="L53" s="122"/>
      <c r="M53" s="123"/>
      <c r="N53" s="121"/>
      <c r="O53" s="122"/>
      <c r="P53" s="123"/>
      <c r="Q53" s="123"/>
      <c r="R53" s="123"/>
      <c r="S53" s="123"/>
      <c r="T53" s="124"/>
      <c r="U53" s="66"/>
      <c r="V53" s="66"/>
      <c r="W53" s="66"/>
      <c r="X53" s="66"/>
      <c r="Y53" s="66"/>
      <c r="Z53" s="66"/>
      <c r="AA53" s="66"/>
      <c r="AB53" s="66"/>
      <c r="AC53" s="66"/>
      <c r="AD53" s="66"/>
      <c r="AE53" s="66"/>
      <c r="AF53" s="66"/>
      <c r="AG53" s="66"/>
      <c r="AH53" s="66"/>
      <c r="AI53" s="66"/>
      <c r="AJ53" s="66"/>
      <c r="AK53" s="66"/>
      <c r="AL53" s="66"/>
    </row>
    <row r="54" spans="1:38" s="63" customFormat="1" ht="30" hidden="1" customHeight="1" x14ac:dyDescent="0.2">
      <c r="A54" s="73" t="s">
        <v>37</v>
      </c>
      <c r="B54" s="67" t="s">
        <v>68</v>
      </c>
      <c r="C54" s="76"/>
      <c r="D54" s="69"/>
      <c r="E54" s="108"/>
      <c r="F54" s="109"/>
      <c r="G54" s="125"/>
      <c r="H54" s="108"/>
      <c r="I54" s="109"/>
      <c r="J54" s="125"/>
      <c r="K54" s="70"/>
      <c r="L54" s="77"/>
      <c r="M54" s="72"/>
      <c r="N54" s="108"/>
      <c r="O54" s="109"/>
      <c r="P54" s="125"/>
      <c r="Q54" s="107">
        <f t="shared" ref="Q54" si="48">G54+M54</f>
        <v>0</v>
      </c>
      <c r="R54" s="107">
        <f t="shared" ref="R54" si="49">J54+P54</f>
        <v>0</v>
      </c>
      <c r="S54" s="107">
        <f t="shared" ref="S54" si="50">Q54-R54</f>
        <v>0</v>
      </c>
      <c r="T54" s="110"/>
      <c r="U54" s="65"/>
      <c r="V54" s="65"/>
      <c r="W54" s="65"/>
      <c r="X54" s="65"/>
      <c r="Y54" s="65"/>
      <c r="Z54" s="65"/>
      <c r="AA54" s="65"/>
      <c r="AB54" s="65"/>
      <c r="AC54" s="65"/>
      <c r="AD54" s="65"/>
      <c r="AE54" s="65"/>
      <c r="AF54" s="65"/>
      <c r="AG54" s="65"/>
      <c r="AH54" s="65"/>
      <c r="AI54" s="65"/>
      <c r="AJ54" s="65"/>
      <c r="AK54" s="65"/>
      <c r="AL54" s="65"/>
    </row>
    <row r="55" spans="1:38" s="63" customFormat="1" ht="30" hidden="1" customHeight="1" x14ac:dyDescent="0.2">
      <c r="A55" s="127" t="s">
        <v>69</v>
      </c>
      <c r="B55" s="128"/>
      <c r="C55" s="129"/>
      <c r="D55" s="130"/>
      <c r="E55" s="131"/>
      <c r="F55" s="132"/>
      <c r="G55" s="133">
        <f>SUM(G54:G54)</f>
        <v>0</v>
      </c>
      <c r="H55" s="131"/>
      <c r="I55" s="132"/>
      <c r="J55" s="133">
        <f>SUM(J54:J54)</f>
        <v>0</v>
      </c>
      <c r="K55" s="131"/>
      <c r="L55" s="132"/>
      <c r="M55" s="133">
        <f>SUM(M54:M54)</f>
        <v>0</v>
      </c>
      <c r="N55" s="131"/>
      <c r="O55" s="132"/>
      <c r="P55" s="133">
        <f>SUM(P54:P54)</f>
        <v>0</v>
      </c>
      <c r="Q55" s="133">
        <f>SUM(Q54:Q54)</f>
        <v>0</v>
      </c>
      <c r="R55" s="133">
        <f>SUM(R54:R54)</f>
        <v>0</v>
      </c>
      <c r="S55" s="133">
        <f>SUM(S54:S54)</f>
        <v>0</v>
      </c>
      <c r="T55" s="134"/>
      <c r="U55" s="65"/>
      <c r="V55" s="65"/>
      <c r="W55" s="65"/>
      <c r="X55" s="65"/>
      <c r="Y55" s="65"/>
      <c r="Z55" s="65"/>
      <c r="AA55" s="65"/>
      <c r="AB55" s="65"/>
      <c r="AC55" s="65"/>
      <c r="AD55" s="65"/>
      <c r="AE55" s="65"/>
      <c r="AF55" s="65"/>
      <c r="AG55" s="65"/>
      <c r="AH55" s="65"/>
      <c r="AI55" s="65"/>
      <c r="AJ55" s="65"/>
      <c r="AK55" s="65"/>
      <c r="AL55" s="65"/>
    </row>
    <row r="56" spans="1:38" s="63" customFormat="1" ht="42" customHeight="1" x14ac:dyDescent="0.2">
      <c r="A56" s="119" t="s">
        <v>26</v>
      </c>
      <c r="B56" s="79" t="s">
        <v>70</v>
      </c>
      <c r="C56" s="80" t="s">
        <v>71</v>
      </c>
      <c r="D56" s="120"/>
      <c r="E56" s="121"/>
      <c r="F56" s="122"/>
      <c r="G56" s="123"/>
      <c r="H56" s="121"/>
      <c r="I56" s="122"/>
      <c r="J56" s="123"/>
      <c r="K56" s="121"/>
      <c r="L56" s="122"/>
      <c r="M56" s="123"/>
      <c r="N56" s="121"/>
      <c r="O56" s="122"/>
      <c r="P56" s="123"/>
      <c r="Q56" s="123"/>
      <c r="R56" s="123"/>
      <c r="S56" s="123"/>
      <c r="T56" s="124"/>
      <c r="U56" s="66"/>
      <c r="V56" s="66"/>
      <c r="W56" s="66"/>
      <c r="X56" s="66"/>
      <c r="Y56" s="66"/>
      <c r="Z56" s="66"/>
      <c r="AA56" s="66"/>
      <c r="AB56" s="66"/>
      <c r="AC56" s="66"/>
      <c r="AD56" s="66"/>
      <c r="AE56" s="66"/>
      <c r="AF56" s="66"/>
      <c r="AG56" s="66"/>
      <c r="AH56" s="66"/>
      <c r="AI56" s="66"/>
      <c r="AJ56" s="66"/>
      <c r="AK56" s="66"/>
      <c r="AL56" s="66"/>
    </row>
    <row r="57" spans="1:38" s="63" customFormat="1" ht="30" x14ac:dyDescent="0.2">
      <c r="A57" s="73" t="s">
        <v>37</v>
      </c>
      <c r="B57" s="67" t="s">
        <v>72</v>
      </c>
      <c r="C57" s="78" t="s">
        <v>152</v>
      </c>
      <c r="D57" s="69" t="s">
        <v>40</v>
      </c>
      <c r="E57" s="108"/>
      <c r="F57" s="109"/>
      <c r="G57" s="125">
        <f t="shared" ref="G57" si="51">E57*F57</f>
        <v>0</v>
      </c>
      <c r="H57" s="108"/>
      <c r="I57" s="109"/>
      <c r="J57" s="125">
        <f t="shared" ref="J57" si="52">H57*I57</f>
        <v>0</v>
      </c>
      <c r="K57" s="70">
        <v>3</v>
      </c>
      <c r="L57" s="75">
        <v>3800</v>
      </c>
      <c r="M57" s="72">
        <f>K57*L57</f>
        <v>11400</v>
      </c>
      <c r="N57" s="70">
        <v>3</v>
      </c>
      <c r="O57" s="75">
        <v>3800</v>
      </c>
      <c r="P57" s="72">
        <f>N57*O57</f>
        <v>11400</v>
      </c>
      <c r="Q57" s="107">
        <f t="shared" ref="Q57" si="53">G57+M57</f>
        <v>11400</v>
      </c>
      <c r="R57" s="107">
        <f t="shared" ref="R57" si="54">J57+P57</f>
        <v>11400</v>
      </c>
      <c r="S57" s="107">
        <f t="shared" ref="S57" si="55">Q57-R57</f>
        <v>0</v>
      </c>
      <c r="T57" s="110"/>
      <c r="U57" s="65"/>
      <c r="V57" s="65"/>
      <c r="W57" s="65"/>
      <c r="X57" s="65"/>
      <c r="Y57" s="65"/>
      <c r="Z57" s="65"/>
      <c r="AA57" s="65"/>
      <c r="AB57" s="65"/>
      <c r="AC57" s="65"/>
      <c r="AD57" s="65"/>
      <c r="AE57" s="65"/>
      <c r="AF57" s="65"/>
      <c r="AG57" s="65"/>
      <c r="AH57" s="65"/>
      <c r="AI57" s="65"/>
      <c r="AJ57" s="65"/>
      <c r="AK57" s="65"/>
      <c r="AL57" s="65"/>
    </row>
    <row r="58" spans="1:38" s="63" customFormat="1" x14ac:dyDescent="0.2">
      <c r="A58" s="73" t="s">
        <v>37</v>
      </c>
      <c r="B58" s="67" t="s">
        <v>138</v>
      </c>
      <c r="C58" s="78" t="s">
        <v>153</v>
      </c>
      <c r="D58" s="69" t="s">
        <v>40</v>
      </c>
      <c r="E58" s="108"/>
      <c r="F58" s="109"/>
      <c r="G58" s="125">
        <f t="shared" ref="G58" si="56">E58*F58</f>
        <v>0</v>
      </c>
      <c r="H58" s="108"/>
      <c r="I58" s="109"/>
      <c r="J58" s="125">
        <f t="shared" ref="J58" si="57">H58*I58</f>
        <v>0</v>
      </c>
      <c r="K58" s="70">
        <v>3</v>
      </c>
      <c r="L58" s="75">
        <v>2150</v>
      </c>
      <c r="M58" s="72">
        <f>K58*L58</f>
        <v>6450</v>
      </c>
      <c r="N58" s="70">
        <v>3</v>
      </c>
      <c r="O58" s="75">
        <v>2150</v>
      </c>
      <c r="P58" s="72">
        <f>N58*O58</f>
        <v>6450</v>
      </c>
      <c r="Q58" s="107">
        <f t="shared" ref="Q58" si="58">G58+M58</f>
        <v>6450</v>
      </c>
      <c r="R58" s="107">
        <f t="shared" ref="R58" si="59">J58+P58</f>
        <v>6450</v>
      </c>
      <c r="S58" s="107">
        <f t="shared" ref="S58" si="60">Q58-R58</f>
        <v>0</v>
      </c>
      <c r="T58" s="110"/>
      <c r="U58" s="65"/>
      <c r="V58" s="65"/>
      <c r="W58" s="65"/>
      <c r="X58" s="65"/>
      <c r="Y58" s="65"/>
      <c r="Z58" s="65"/>
      <c r="AA58" s="65"/>
      <c r="AB58" s="65"/>
      <c r="AC58" s="65"/>
      <c r="AD58" s="65"/>
      <c r="AE58" s="65"/>
      <c r="AF58" s="65"/>
      <c r="AG58" s="65"/>
      <c r="AH58" s="65"/>
      <c r="AI58" s="65"/>
      <c r="AJ58" s="65"/>
      <c r="AK58" s="65"/>
      <c r="AL58" s="65"/>
    </row>
    <row r="59" spans="1:38" s="63" customFormat="1" ht="30" customHeight="1" x14ac:dyDescent="0.2">
      <c r="A59" s="127" t="s">
        <v>73</v>
      </c>
      <c r="B59" s="128"/>
      <c r="C59" s="129"/>
      <c r="D59" s="130"/>
      <c r="E59" s="131"/>
      <c r="F59" s="132"/>
      <c r="G59" s="133">
        <f>SUM(G57:G57)</f>
        <v>0</v>
      </c>
      <c r="H59" s="131"/>
      <c r="I59" s="132"/>
      <c r="J59" s="133">
        <f>SUM(J57:J57)</f>
        <v>0</v>
      </c>
      <c r="K59" s="131"/>
      <c r="L59" s="132"/>
      <c r="M59" s="133">
        <f>SUM(M57:M58)</f>
        <v>17850</v>
      </c>
      <c r="N59" s="131"/>
      <c r="O59" s="132"/>
      <c r="P59" s="133">
        <f>SUM(P57:P58)</f>
        <v>17850</v>
      </c>
      <c r="Q59" s="133">
        <f>SUM(Q57:Q58)</f>
        <v>17850</v>
      </c>
      <c r="R59" s="133">
        <f>SUM(R57:R58)</f>
        <v>17850</v>
      </c>
      <c r="S59" s="133">
        <f>SUM(S57:S58)</f>
        <v>0</v>
      </c>
      <c r="T59" s="134"/>
      <c r="U59" s="65"/>
      <c r="V59" s="65"/>
      <c r="W59" s="65"/>
      <c r="X59" s="65"/>
      <c r="Y59" s="65"/>
      <c r="Z59" s="65"/>
      <c r="AA59" s="65"/>
      <c r="AB59" s="65"/>
      <c r="AC59" s="65"/>
      <c r="AD59" s="65"/>
      <c r="AE59" s="65"/>
      <c r="AF59" s="65"/>
      <c r="AG59" s="65"/>
      <c r="AH59" s="65"/>
      <c r="AI59" s="65"/>
      <c r="AJ59" s="65"/>
      <c r="AK59" s="65"/>
      <c r="AL59" s="65"/>
    </row>
    <row r="60" spans="1:38" s="63" customFormat="1" ht="30" customHeight="1" x14ac:dyDescent="0.2">
      <c r="A60" s="119" t="s">
        <v>26</v>
      </c>
      <c r="B60" s="79" t="s">
        <v>74</v>
      </c>
      <c r="C60" s="80" t="s">
        <v>75</v>
      </c>
      <c r="D60" s="120"/>
      <c r="E60" s="121"/>
      <c r="F60" s="122"/>
      <c r="G60" s="123"/>
      <c r="H60" s="121"/>
      <c r="I60" s="122"/>
      <c r="J60" s="123"/>
      <c r="K60" s="121"/>
      <c r="L60" s="122"/>
      <c r="M60" s="123"/>
      <c r="N60" s="121"/>
      <c r="O60" s="122"/>
      <c r="P60" s="123"/>
      <c r="Q60" s="123"/>
      <c r="R60" s="123"/>
      <c r="S60" s="123"/>
      <c r="T60" s="124"/>
      <c r="U60" s="66"/>
      <c r="V60" s="66"/>
      <c r="W60" s="66"/>
      <c r="X60" s="66"/>
      <c r="Y60" s="66"/>
      <c r="Z60" s="66"/>
      <c r="AA60" s="66"/>
      <c r="AB60" s="66"/>
      <c r="AC60" s="66"/>
      <c r="AD60" s="66"/>
      <c r="AE60" s="66"/>
      <c r="AF60" s="66"/>
      <c r="AG60" s="66"/>
      <c r="AH60" s="66"/>
      <c r="AI60" s="66"/>
      <c r="AJ60" s="66"/>
      <c r="AK60" s="66"/>
      <c r="AL60" s="66"/>
    </row>
    <row r="61" spans="1:38" s="63" customFormat="1" ht="30" customHeight="1" x14ac:dyDescent="0.2">
      <c r="A61" s="73" t="s">
        <v>37</v>
      </c>
      <c r="B61" s="67" t="s">
        <v>76</v>
      </c>
      <c r="C61" s="68" t="s">
        <v>77</v>
      </c>
      <c r="D61" s="74" t="s">
        <v>87</v>
      </c>
      <c r="E61" s="108"/>
      <c r="F61" s="109"/>
      <c r="G61" s="125">
        <f t="shared" ref="G61" si="61">E61*F61</f>
        <v>0</v>
      </c>
      <c r="H61" s="108"/>
      <c r="I61" s="109"/>
      <c r="J61" s="125">
        <f t="shared" ref="J61" si="62">H61*I61</f>
        <v>0</v>
      </c>
      <c r="K61" s="70">
        <v>1</v>
      </c>
      <c r="L61" s="75">
        <v>300</v>
      </c>
      <c r="M61" s="72">
        <f>K61*L61</f>
        <v>300</v>
      </c>
      <c r="N61" s="70">
        <v>1</v>
      </c>
      <c r="O61" s="75">
        <v>312.99</v>
      </c>
      <c r="P61" s="72">
        <f>N61*O61</f>
        <v>312.99</v>
      </c>
      <c r="Q61" s="107">
        <f t="shared" ref="Q61" si="63">G61+M61</f>
        <v>300</v>
      </c>
      <c r="R61" s="107">
        <f t="shared" ref="R61" si="64">J61+P61</f>
        <v>312.99</v>
      </c>
      <c r="S61" s="107">
        <f t="shared" ref="S61" si="65">Q61-R61</f>
        <v>-12.990000000000009</v>
      </c>
      <c r="T61" s="110"/>
      <c r="U61" s="65"/>
      <c r="V61" s="65"/>
      <c r="W61" s="65"/>
      <c r="X61" s="65"/>
      <c r="Y61" s="65"/>
      <c r="Z61" s="65"/>
      <c r="AA61" s="65"/>
      <c r="AB61" s="65"/>
      <c r="AC61" s="65"/>
      <c r="AD61" s="65"/>
      <c r="AE61" s="65"/>
      <c r="AF61" s="65"/>
      <c r="AG61" s="65"/>
      <c r="AH61" s="65"/>
      <c r="AI61" s="65"/>
      <c r="AJ61" s="65"/>
      <c r="AK61" s="65"/>
      <c r="AL61" s="65"/>
    </row>
    <row r="62" spans="1:38" s="63" customFormat="1" ht="30" customHeight="1" x14ac:dyDescent="0.2">
      <c r="A62" s="136" t="s">
        <v>78</v>
      </c>
      <c r="B62" s="128"/>
      <c r="C62" s="129"/>
      <c r="D62" s="130"/>
      <c r="E62" s="131"/>
      <c r="F62" s="132"/>
      <c r="G62" s="133">
        <f>SUM(G61:G61)</f>
        <v>0</v>
      </c>
      <c r="H62" s="131"/>
      <c r="I62" s="132"/>
      <c r="J62" s="133">
        <f>SUM(J61:J61)</f>
        <v>0</v>
      </c>
      <c r="K62" s="131"/>
      <c r="L62" s="132"/>
      <c r="M62" s="133">
        <f>SUM(M61:M61)</f>
        <v>300</v>
      </c>
      <c r="N62" s="131"/>
      <c r="O62" s="132"/>
      <c r="P62" s="133">
        <f>SUM(P61:P61)</f>
        <v>312.99</v>
      </c>
      <c r="Q62" s="133">
        <f>SUM(Q61:Q61)</f>
        <v>300</v>
      </c>
      <c r="R62" s="133">
        <f>SUM(R61:R61)</f>
        <v>312.99</v>
      </c>
      <c r="S62" s="133">
        <f>SUM(S61:S61)</f>
        <v>-12.990000000000009</v>
      </c>
      <c r="T62" s="134"/>
      <c r="U62" s="65"/>
      <c r="V62" s="65"/>
      <c r="W62" s="65"/>
      <c r="X62" s="65"/>
      <c r="Y62" s="65"/>
      <c r="Z62" s="65"/>
      <c r="AA62" s="65"/>
      <c r="AB62" s="65"/>
      <c r="AC62" s="65"/>
      <c r="AD62" s="65"/>
      <c r="AE62" s="65"/>
      <c r="AF62" s="65"/>
      <c r="AG62" s="65"/>
      <c r="AH62" s="65"/>
      <c r="AI62" s="65"/>
      <c r="AJ62" s="65"/>
      <c r="AK62" s="65"/>
      <c r="AL62" s="65"/>
    </row>
    <row r="63" spans="1:38" s="63" customFormat="1" ht="43.5" customHeight="1" x14ac:dyDescent="0.2">
      <c r="A63" s="119" t="s">
        <v>26</v>
      </c>
      <c r="B63" s="79" t="s">
        <v>79</v>
      </c>
      <c r="C63" s="80" t="s">
        <v>80</v>
      </c>
      <c r="D63" s="120"/>
      <c r="E63" s="121"/>
      <c r="F63" s="122"/>
      <c r="G63" s="123"/>
      <c r="H63" s="121"/>
      <c r="I63" s="122"/>
      <c r="J63" s="123"/>
      <c r="K63" s="121"/>
      <c r="L63" s="122"/>
      <c r="M63" s="123"/>
      <c r="N63" s="121"/>
      <c r="O63" s="122"/>
      <c r="P63" s="123"/>
      <c r="Q63" s="123"/>
      <c r="R63" s="123"/>
      <c r="S63" s="123"/>
      <c r="T63" s="124"/>
      <c r="U63" s="66"/>
      <c r="V63" s="66"/>
      <c r="W63" s="66"/>
      <c r="X63" s="66"/>
      <c r="Y63" s="66"/>
      <c r="Z63" s="66"/>
      <c r="AA63" s="66"/>
      <c r="AB63" s="66"/>
      <c r="AC63" s="66"/>
      <c r="AD63" s="66"/>
      <c r="AE63" s="66"/>
      <c r="AF63" s="66"/>
      <c r="AG63" s="66"/>
      <c r="AH63" s="66"/>
      <c r="AI63" s="66"/>
      <c r="AJ63" s="66"/>
      <c r="AK63" s="66"/>
      <c r="AL63" s="66"/>
    </row>
    <row r="64" spans="1:38" s="63" customFormat="1" ht="45" x14ac:dyDescent="0.2">
      <c r="A64" s="73" t="s">
        <v>37</v>
      </c>
      <c r="B64" s="67" t="s">
        <v>81</v>
      </c>
      <c r="C64" s="68" t="s">
        <v>154</v>
      </c>
      <c r="D64" s="69" t="s">
        <v>139</v>
      </c>
      <c r="E64" s="189" t="s">
        <v>43</v>
      </c>
      <c r="F64" s="190"/>
      <c r="G64" s="190"/>
      <c r="H64" s="189" t="s">
        <v>43</v>
      </c>
      <c r="I64" s="190"/>
      <c r="J64" s="190"/>
      <c r="K64" s="70">
        <v>1</v>
      </c>
      <c r="L64" s="75">
        <v>26000</v>
      </c>
      <c r="M64" s="72">
        <f t="shared" ref="M64:M73" si="66">K64*L64</f>
        <v>26000</v>
      </c>
      <c r="N64" s="70">
        <v>1</v>
      </c>
      <c r="O64" s="75">
        <v>28500</v>
      </c>
      <c r="P64" s="72">
        <f t="shared" ref="P64:P73" si="67">N64*O64</f>
        <v>28500</v>
      </c>
      <c r="Q64" s="107">
        <f t="shared" ref="Q64" si="68">G64+M64</f>
        <v>26000</v>
      </c>
      <c r="R64" s="107">
        <f t="shared" ref="R64" si="69">J64+P64</f>
        <v>28500</v>
      </c>
      <c r="S64" s="107">
        <f t="shared" ref="S64" si="70">Q64-R64</f>
        <v>-2500</v>
      </c>
      <c r="T64" s="126" t="s">
        <v>239</v>
      </c>
      <c r="U64" s="65"/>
      <c r="V64" s="65"/>
      <c r="W64" s="65"/>
      <c r="X64" s="65"/>
      <c r="Y64" s="65"/>
      <c r="Z64" s="65"/>
      <c r="AA64" s="65"/>
      <c r="AB64" s="65"/>
      <c r="AC64" s="65"/>
      <c r="AD64" s="65"/>
      <c r="AE64" s="65"/>
      <c r="AF64" s="65"/>
      <c r="AG64" s="65"/>
      <c r="AH64" s="65"/>
      <c r="AI64" s="65"/>
      <c r="AJ64" s="65"/>
      <c r="AK64" s="65"/>
      <c r="AL64" s="65"/>
    </row>
    <row r="65" spans="1:38" s="63" customFormat="1" ht="60" x14ac:dyDescent="0.2">
      <c r="A65" s="73" t="s">
        <v>37</v>
      </c>
      <c r="B65" s="67" t="s">
        <v>82</v>
      </c>
      <c r="C65" s="68" t="s">
        <v>155</v>
      </c>
      <c r="D65" s="69" t="s">
        <v>139</v>
      </c>
      <c r="E65" s="189"/>
      <c r="F65" s="190"/>
      <c r="G65" s="190"/>
      <c r="H65" s="189"/>
      <c r="I65" s="190"/>
      <c r="J65" s="190"/>
      <c r="K65" s="70">
        <v>1</v>
      </c>
      <c r="L65" s="75">
        <v>28300</v>
      </c>
      <c r="M65" s="72">
        <f t="shared" si="66"/>
        <v>28300</v>
      </c>
      <c r="N65" s="70">
        <v>1</v>
      </c>
      <c r="O65" s="75">
        <v>28300</v>
      </c>
      <c r="P65" s="72">
        <f t="shared" si="67"/>
        <v>28300</v>
      </c>
      <c r="Q65" s="107">
        <f t="shared" ref="Q65:Q67" si="71">G65+M65</f>
        <v>28300</v>
      </c>
      <c r="R65" s="107">
        <f t="shared" ref="R65:R67" si="72">J65+P65</f>
        <v>28300</v>
      </c>
      <c r="S65" s="107">
        <f t="shared" ref="S65:S67" si="73">Q65-R65</f>
        <v>0</v>
      </c>
      <c r="T65" s="126" t="s">
        <v>240</v>
      </c>
      <c r="U65" s="65"/>
      <c r="V65" s="65"/>
      <c r="W65" s="65"/>
      <c r="X65" s="65"/>
      <c r="Y65" s="65"/>
      <c r="Z65" s="65"/>
      <c r="AA65" s="65"/>
      <c r="AB65" s="65"/>
      <c r="AC65" s="65"/>
      <c r="AD65" s="65"/>
      <c r="AE65" s="65"/>
      <c r="AF65" s="65"/>
      <c r="AG65" s="65"/>
      <c r="AH65" s="65"/>
      <c r="AI65" s="65"/>
      <c r="AJ65" s="65"/>
      <c r="AK65" s="65"/>
      <c r="AL65" s="65"/>
    </row>
    <row r="66" spans="1:38" s="63" customFormat="1" ht="45" x14ac:dyDescent="0.2">
      <c r="A66" s="73" t="s">
        <v>37</v>
      </c>
      <c r="B66" s="67" t="s">
        <v>109</v>
      </c>
      <c r="C66" s="68" t="s">
        <v>156</v>
      </c>
      <c r="D66" s="69" t="s">
        <v>139</v>
      </c>
      <c r="E66" s="189"/>
      <c r="F66" s="190"/>
      <c r="G66" s="190"/>
      <c r="H66" s="189"/>
      <c r="I66" s="190"/>
      <c r="J66" s="190"/>
      <c r="K66" s="70">
        <v>1</v>
      </c>
      <c r="L66" s="75">
        <v>24000</v>
      </c>
      <c r="M66" s="72">
        <f t="shared" si="66"/>
        <v>24000</v>
      </c>
      <c r="N66" s="70">
        <v>1</v>
      </c>
      <c r="O66" s="75">
        <v>27000</v>
      </c>
      <c r="P66" s="72">
        <f t="shared" si="67"/>
        <v>27000</v>
      </c>
      <c r="Q66" s="107">
        <f t="shared" si="71"/>
        <v>24000</v>
      </c>
      <c r="R66" s="107">
        <f t="shared" si="72"/>
        <v>27000</v>
      </c>
      <c r="S66" s="107">
        <f t="shared" si="73"/>
        <v>-3000</v>
      </c>
      <c r="T66" s="126" t="s">
        <v>241</v>
      </c>
      <c r="U66" s="65"/>
      <c r="V66" s="65"/>
      <c r="W66" s="65"/>
      <c r="X66" s="65"/>
      <c r="Y66" s="65"/>
      <c r="Z66" s="65"/>
      <c r="AA66" s="65"/>
      <c r="AB66" s="65"/>
      <c r="AC66" s="65"/>
      <c r="AD66" s="65"/>
      <c r="AE66" s="65"/>
      <c r="AF66" s="65"/>
      <c r="AG66" s="65"/>
      <c r="AH66" s="65"/>
      <c r="AI66" s="65"/>
      <c r="AJ66" s="65"/>
      <c r="AK66" s="65"/>
      <c r="AL66" s="65"/>
    </row>
    <row r="67" spans="1:38" s="63" customFormat="1" ht="30" customHeight="1" x14ac:dyDescent="0.2">
      <c r="A67" s="73" t="s">
        <v>37</v>
      </c>
      <c r="B67" s="67" t="s">
        <v>110</v>
      </c>
      <c r="C67" s="68" t="s">
        <v>140</v>
      </c>
      <c r="D67" s="69" t="s">
        <v>139</v>
      </c>
      <c r="E67" s="189"/>
      <c r="F67" s="190"/>
      <c r="G67" s="190"/>
      <c r="H67" s="189"/>
      <c r="I67" s="190"/>
      <c r="J67" s="190"/>
      <c r="K67" s="70">
        <v>1</v>
      </c>
      <c r="L67" s="75">
        <v>25000</v>
      </c>
      <c r="M67" s="72">
        <f t="shared" si="66"/>
        <v>25000</v>
      </c>
      <c r="N67" s="70">
        <v>1</v>
      </c>
      <c r="O67" s="75">
        <v>26190</v>
      </c>
      <c r="P67" s="72">
        <f t="shared" si="67"/>
        <v>26190</v>
      </c>
      <c r="Q67" s="107">
        <f t="shared" si="71"/>
        <v>25000</v>
      </c>
      <c r="R67" s="107">
        <f t="shared" si="72"/>
        <v>26190</v>
      </c>
      <c r="S67" s="107">
        <f t="shared" si="73"/>
        <v>-1190</v>
      </c>
      <c r="T67" s="126" t="s">
        <v>242</v>
      </c>
      <c r="U67" s="65"/>
      <c r="V67" s="65"/>
      <c r="W67" s="65"/>
      <c r="X67" s="65"/>
      <c r="Y67" s="65"/>
      <c r="Z67" s="65"/>
      <c r="AA67" s="65"/>
      <c r="AB67" s="65"/>
      <c r="AC67" s="65"/>
      <c r="AD67" s="65"/>
      <c r="AE67" s="65"/>
      <c r="AF67" s="65"/>
      <c r="AG67" s="65"/>
      <c r="AH67" s="65"/>
      <c r="AI67" s="65"/>
      <c r="AJ67" s="65"/>
      <c r="AK67" s="65"/>
      <c r="AL67" s="65"/>
    </row>
    <row r="68" spans="1:38" s="63" customFormat="1" ht="45" x14ac:dyDescent="0.2">
      <c r="A68" s="73" t="s">
        <v>37</v>
      </c>
      <c r="B68" s="67" t="s">
        <v>141</v>
      </c>
      <c r="C68" s="68" t="s">
        <v>142</v>
      </c>
      <c r="D68" s="69" t="s">
        <v>139</v>
      </c>
      <c r="E68" s="189"/>
      <c r="F68" s="190"/>
      <c r="G68" s="190"/>
      <c r="H68" s="189"/>
      <c r="I68" s="190"/>
      <c r="J68" s="190"/>
      <c r="K68" s="70">
        <v>1</v>
      </c>
      <c r="L68" s="75">
        <v>27300</v>
      </c>
      <c r="M68" s="72">
        <f t="shared" si="66"/>
        <v>27300</v>
      </c>
      <c r="N68" s="70">
        <v>1</v>
      </c>
      <c r="O68" s="75">
        <v>27300</v>
      </c>
      <c r="P68" s="72">
        <f t="shared" si="67"/>
        <v>27300</v>
      </c>
      <c r="Q68" s="107">
        <f t="shared" ref="Q68:Q69" si="74">G68+M68</f>
        <v>27300</v>
      </c>
      <c r="R68" s="107">
        <f t="shared" ref="R68:R69" si="75">J68+P68</f>
        <v>27300</v>
      </c>
      <c r="S68" s="107">
        <f t="shared" ref="S68:S69" si="76">Q68-R68</f>
        <v>0</v>
      </c>
      <c r="T68" s="137" t="s">
        <v>243</v>
      </c>
      <c r="U68" s="65"/>
      <c r="V68" s="65"/>
      <c r="W68" s="65"/>
      <c r="X68" s="65"/>
      <c r="Y68" s="65"/>
      <c r="Z68" s="65"/>
      <c r="AA68" s="65"/>
      <c r="AB68" s="65"/>
      <c r="AC68" s="65"/>
      <c r="AD68" s="65"/>
      <c r="AE68" s="65"/>
      <c r="AF68" s="65"/>
      <c r="AG68" s="65"/>
      <c r="AH68" s="65"/>
      <c r="AI68" s="65"/>
      <c r="AJ68" s="65"/>
      <c r="AK68" s="65"/>
      <c r="AL68" s="65"/>
    </row>
    <row r="69" spans="1:38" s="63" customFormat="1" ht="75" x14ac:dyDescent="0.2">
      <c r="A69" s="73" t="s">
        <v>37</v>
      </c>
      <c r="B69" s="67" t="s">
        <v>143</v>
      </c>
      <c r="C69" s="68" t="s">
        <v>157</v>
      </c>
      <c r="D69" s="69" t="s">
        <v>139</v>
      </c>
      <c r="E69" s="189"/>
      <c r="F69" s="190"/>
      <c r="G69" s="190"/>
      <c r="H69" s="189"/>
      <c r="I69" s="190"/>
      <c r="J69" s="190"/>
      <c r="K69" s="70">
        <v>6</v>
      </c>
      <c r="L69" s="75">
        <v>29500</v>
      </c>
      <c r="M69" s="72">
        <f t="shared" si="66"/>
        <v>177000</v>
      </c>
      <c r="N69" s="70">
        <v>6</v>
      </c>
      <c r="O69" s="75">
        <v>29500</v>
      </c>
      <c r="P69" s="72">
        <f t="shared" si="67"/>
        <v>177000</v>
      </c>
      <c r="Q69" s="107">
        <f t="shared" si="74"/>
        <v>177000</v>
      </c>
      <c r="R69" s="107">
        <f t="shared" si="75"/>
        <v>177000</v>
      </c>
      <c r="S69" s="107">
        <f t="shared" si="76"/>
        <v>0</v>
      </c>
      <c r="T69" s="81" t="s">
        <v>244</v>
      </c>
      <c r="U69" s="65"/>
      <c r="V69" s="65"/>
      <c r="W69" s="65"/>
      <c r="X69" s="65"/>
      <c r="Y69" s="65"/>
      <c r="Z69" s="65"/>
      <c r="AA69" s="65"/>
      <c r="AB69" s="65"/>
      <c r="AC69" s="65"/>
      <c r="AD69" s="65"/>
      <c r="AE69" s="65"/>
      <c r="AF69" s="65"/>
      <c r="AG69" s="65"/>
      <c r="AH69" s="65"/>
      <c r="AI69" s="65"/>
      <c r="AJ69" s="65"/>
      <c r="AK69" s="65"/>
      <c r="AL69" s="65"/>
    </row>
    <row r="70" spans="1:38" s="63" customFormat="1" ht="45" x14ac:dyDescent="0.2">
      <c r="A70" s="73" t="s">
        <v>37</v>
      </c>
      <c r="B70" s="67" t="s">
        <v>144</v>
      </c>
      <c r="C70" s="68" t="s">
        <v>158</v>
      </c>
      <c r="D70" s="69" t="s">
        <v>139</v>
      </c>
      <c r="E70" s="189"/>
      <c r="F70" s="190"/>
      <c r="G70" s="190"/>
      <c r="H70" s="189"/>
      <c r="I70" s="190"/>
      <c r="J70" s="190"/>
      <c r="K70" s="70">
        <v>1</v>
      </c>
      <c r="L70" s="75">
        <v>28000</v>
      </c>
      <c r="M70" s="72">
        <f t="shared" si="66"/>
        <v>28000</v>
      </c>
      <c r="N70" s="70">
        <v>1</v>
      </c>
      <c r="O70" s="75">
        <v>28000</v>
      </c>
      <c r="P70" s="72">
        <f t="shared" si="67"/>
        <v>28000</v>
      </c>
      <c r="Q70" s="107">
        <f t="shared" ref="Q70:Q73" si="77">G70+M70</f>
        <v>28000</v>
      </c>
      <c r="R70" s="107">
        <f t="shared" ref="R70:R73" si="78">J70+P70</f>
        <v>28000</v>
      </c>
      <c r="S70" s="107">
        <f t="shared" ref="S70:S73" si="79">Q70-R70</f>
        <v>0</v>
      </c>
      <c r="T70" s="138" t="s">
        <v>245</v>
      </c>
      <c r="U70" s="65"/>
      <c r="V70" s="65"/>
      <c r="W70" s="65"/>
      <c r="X70" s="65"/>
      <c r="Y70" s="65"/>
      <c r="Z70" s="65"/>
      <c r="AA70" s="65"/>
      <c r="AB70" s="65"/>
      <c r="AC70" s="65"/>
      <c r="AD70" s="65"/>
      <c r="AE70" s="65"/>
      <c r="AF70" s="65"/>
      <c r="AG70" s="65"/>
      <c r="AH70" s="65"/>
      <c r="AI70" s="65"/>
      <c r="AJ70" s="65"/>
      <c r="AK70" s="65"/>
      <c r="AL70" s="65"/>
    </row>
    <row r="71" spans="1:38" s="63" customFormat="1" ht="45" x14ac:dyDescent="0.2">
      <c r="A71" s="73" t="s">
        <v>37</v>
      </c>
      <c r="B71" s="67" t="s">
        <v>145</v>
      </c>
      <c r="C71" s="68" t="s">
        <v>146</v>
      </c>
      <c r="D71" s="69" t="s">
        <v>150</v>
      </c>
      <c r="E71" s="189"/>
      <c r="F71" s="190"/>
      <c r="G71" s="190"/>
      <c r="H71" s="189"/>
      <c r="I71" s="190"/>
      <c r="J71" s="190"/>
      <c r="K71" s="70">
        <v>3</v>
      </c>
      <c r="L71" s="75">
        <v>14169</v>
      </c>
      <c r="M71" s="72">
        <f t="shared" si="66"/>
        <v>42507</v>
      </c>
      <c r="N71" s="70">
        <v>1</v>
      </c>
      <c r="O71" s="75">
        <v>42507</v>
      </c>
      <c r="P71" s="72">
        <f t="shared" si="67"/>
        <v>42507</v>
      </c>
      <c r="Q71" s="107">
        <f t="shared" si="77"/>
        <v>42507</v>
      </c>
      <c r="R71" s="107">
        <f t="shared" si="78"/>
        <v>42507</v>
      </c>
      <c r="S71" s="107">
        <f t="shared" si="79"/>
        <v>0</v>
      </c>
      <c r="T71" s="126" t="s">
        <v>246</v>
      </c>
      <c r="U71" s="65"/>
      <c r="V71" s="65"/>
      <c r="W71" s="65"/>
      <c r="X71" s="65"/>
      <c r="Y71" s="65"/>
      <c r="Z71" s="65"/>
      <c r="AA71" s="65"/>
      <c r="AB71" s="65"/>
      <c r="AC71" s="65"/>
      <c r="AD71" s="65"/>
      <c r="AE71" s="65"/>
      <c r="AF71" s="65"/>
      <c r="AG71" s="65"/>
      <c r="AH71" s="65"/>
      <c r="AI71" s="65"/>
      <c r="AJ71" s="65"/>
      <c r="AK71" s="65"/>
      <c r="AL71" s="65"/>
    </row>
    <row r="72" spans="1:38" s="63" customFormat="1" ht="45" x14ac:dyDescent="0.2">
      <c r="A72" s="73" t="s">
        <v>37</v>
      </c>
      <c r="B72" s="67" t="s">
        <v>147</v>
      </c>
      <c r="C72" s="68" t="s">
        <v>159</v>
      </c>
      <c r="D72" s="69" t="s">
        <v>150</v>
      </c>
      <c r="E72" s="189"/>
      <c r="F72" s="190"/>
      <c r="G72" s="190"/>
      <c r="H72" s="189"/>
      <c r="I72" s="190"/>
      <c r="J72" s="190"/>
      <c r="K72" s="70">
        <v>3</v>
      </c>
      <c r="L72" s="75">
        <v>14168</v>
      </c>
      <c r="M72" s="72">
        <f t="shared" si="66"/>
        <v>42504</v>
      </c>
      <c r="N72" s="70">
        <v>1</v>
      </c>
      <c r="O72" s="75">
        <v>42503.94</v>
      </c>
      <c r="P72" s="72">
        <f t="shared" si="67"/>
        <v>42503.94</v>
      </c>
      <c r="Q72" s="107">
        <f t="shared" si="77"/>
        <v>42504</v>
      </c>
      <c r="R72" s="107">
        <f t="shared" si="78"/>
        <v>42503.94</v>
      </c>
      <c r="S72" s="107">
        <f t="shared" si="79"/>
        <v>5.9999999997671694E-2</v>
      </c>
      <c r="T72" s="139" t="s">
        <v>248</v>
      </c>
      <c r="U72" s="65"/>
      <c r="V72" s="65"/>
      <c r="W72" s="65"/>
      <c r="X72" s="65"/>
      <c r="Y72" s="65"/>
      <c r="Z72" s="65"/>
      <c r="AA72" s="65"/>
      <c r="AB72" s="65"/>
      <c r="AC72" s="65"/>
      <c r="AD72" s="65"/>
      <c r="AE72" s="65"/>
      <c r="AF72" s="65"/>
      <c r="AG72" s="65"/>
      <c r="AH72" s="65"/>
      <c r="AI72" s="65"/>
      <c r="AJ72" s="65"/>
      <c r="AK72" s="65"/>
      <c r="AL72" s="65"/>
    </row>
    <row r="73" spans="1:38" s="63" customFormat="1" ht="45" x14ac:dyDescent="0.2">
      <c r="A73" s="73" t="s">
        <v>37</v>
      </c>
      <c r="B73" s="67" t="s">
        <v>148</v>
      </c>
      <c r="C73" s="68" t="s">
        <v>149</v>
      </c>
      <c r="D73" s="69" t="s">
        <v>150</v>
      </c>
      <c r="E73" s="189"/>
      <c r="F73" s="190"/>
      <c r="G73" s="190"/>
      <c r="H73" s="189"/>
      <c r="I73" s="190"/>
      <c r="J73" s="190"/>
      <c r="K73" s="70">
        <v>3</v>
      </c>
      <c r="L73" s="75">
        <v>14148</v>
      </c>
      <c r="M73" s="72">
        <f t="shared" si="66"/>
        <v>42444</v>
      </c>
      <c r="N73" s="70">
        <v>1</v>
      </c>
      <c r="O73" s="75">
        <v>42444</v>
      </c>
      <c r="P73" s="72">
        <f t="shared" si="67"/>
        <v>42444</v>
      </c>
      <c r="Q73" s="107">
        <f t="shared" si="77"/>
        <v>42444</v>
      </c>
      <c r="R73" s="107">
        <f t="shared" si="78"/>
        <v>42444</v>
      </c>
      <c r="S73" s="107">
        <f t="shared" si="79"/>
        <v>0</v>
      </c>
      <c r="T73" s="126" t="s">
        <v>247</v>
      </c>
      <c r="U73" s="65"/>
      <c r="V73" s="65"/>
      <c r="W73" s="65"/>
      <c r="X73" s="65"/>
      <c r="Y73" s="65"/>
      <c r="Z73" s="65"/>
      <c r="AA73" s="65"/>
      <c r="AB73" s="65"/>
      <c r="AC73" s="65"/>
      <c r="AD73" s="65"/>
      <c r="AE73" s="65"/>
      <c r="AF73" s="65"/>
      <c r="AG73" s="65"/>
      <c r="AH73" s="65"/>
      <c r="AI73" s="65"/>
      <c r="AJ73" s="65"/>
      <c r="AK73" s="65"/>
      <c r="AL73" s="65"/>
    </row>
    <row r="74" spans="1:38" s="63" customFormat="1" ht="30" customHeight="1" x14ac:dyDescent="0.2">
      <c r="A74" s="136" t="s">
        <v>83</v>
      </c>
      <c r="B74" s="128"/>
      <c r="C74" s="129"/>
      <c r="D74" s="130"/>
      <c r="E74" s="131"/>
      <c r="F74" s="132"/>
      <c r="G74" s="133">
        <f>SUM(G64:G73)</f>
        <v>0</v>
      </c>
      <c r="H74" s="131"/>
      <c r="I74" s="132"/>
      <c r="J74" s="133">
        <f>SUM(J64:J73)</f>
        <v>0</v>
      </c>
      <c r="K74" s="131"/>
      <c r="L74" s="132"/>
      <c r="M74" s="133">
        <f>SUM(M64:M73)</f>
        <v>463055</v>
      </c>
      <c r="N74" s="131"/>
      <c r="O74" s="132"/>
      <c r="P74" s="133">
        <f>SUM(P64:P73)</f>
        <v>469744.94</v>
      </c>
      <c r="Q74" s="133">
        <f>SUM(Q64:Q73)</f>
        <v>463055</v>
      </c>
      <c r="R74" s="133">
        <f>SUM(R64:R73)</f>
        <v>469744.94</v>
      </c>
      <c r="S74" s="133">
        <f>SUM(S64:S73)</f>
        <v>-6689.9400000000023</v>
      </c>
      <c r="T74" s="134"/>
      <c r="U74" s="65"/>
      <c r="V74" s="65"/>
      <c r="W74" s="65"/>
      <c r="X74" s="65"/>
      <c r="Y74" s="65"/>
      <c r="Z74" s="65"/>
      <c r="AA74" s="65"/>
      <c r="AB74" s="65"/>
      <c r="AC74" s="65"/>
      <c r="AD74" s="65"/>
      <c r="AE74" s="65"/>
      <c r="AF74" s="65"/>
      <c r="AG74" s="65"/>
      <c r="AH74" s="65"/>
      <c r="AI74" s="65"/>
      <c r="AJ74" s="65"/>
      <c r="AK74" s="65"/>
      <c r="AL74" s="65"/>
    </row>
    <row r="75" spans="1:38" s="63" customFormat="1" ht="30" customHeight="1" x14ac:dyDescent="0.2">
      <c r="A75" s="119" t="s">
        <v>26</v>
      </c>
      <c r="B75" s="82" t="s">
        <v>84</v>
      </c>
      <c r="C75" s="80" t="s">
        <v>85</v>
      </c>
      <c r="D75" s="120"/>
      <c r="E75" s="121"/>
      <c r="F75" s="122"/>
      <c r="G75" s="123"/>
      <c r="H75" s="121"/>
      <c r="I75" s="122"/>
      <c r="J75" s="123"/>
      <c r="K75" s="121"/>
      <c r="L75" s="122"/>
      <c r="M75" s="123"/>
      <c r="N75" s="121"/>
      <c r="O75" s="122"/>
      <c r="P75" s="123"/>
      <c r="Q75" s="123"/>
      <c r="R75" s="123"/>
      <c r="S75" s="123"/>
      <c r="T75" s="124"/>
      <c r="U75" s="66"/>
      <c r="V75" s="66"/>
      <c r="W75" s="66"/>
      <c r="X75" s="66"/>
      <c r="Y75" s="66"/>
      <c r="Z75" s="66"/>
      <c r="AA75" s="66"/>
      <c r="AB75" s="66"/>
      <c r="AC75" s="66"/>
      <c r="AD75" s="66"/>
      <c r="AE75" s="66"/>
      <c r="AF75" s="66"/>
      <c r="AG75" s="66"/>
      <c r="AH75" s="66"/>
      <c r="AI75" s="66"/>
      <c r="AJ75" s="66"/>
      <c r="AK75" s="66"/>
      <c r="AL75" s="66"/>
    </row>
    <row r="76" spans="1:38" s="63" customFormat="1" ht="41.25" customHeight="1" x14ac:dyDescent="0.2">
      <c r="A76" s="101" t="s">
        <v>37</v>
      </c>
      <c r="B76" s="83" t="s">
        <v>86</v>
      </c>
      <c r="C76" s="84" t="s">
        <v>85</v>
      </c>
      <c r="D76" s="104" t="s">
        <v>87</v>
      </c>
      <c r="E76" s="191" t="s">
        <v>43</v>
      </c>
      <c r="F76" s="188"/>
      <c r="G76" s="188"/>
      <c r="H76" s="191" t="s">
        <v>43</v>
      </c>
      <c r="I76" s="188"/>
      <c r="J76" s="188"/>
      <c r="K76" s="70">
        <v>1</v>
      </c>
      <c r="L76" s="75">
        <f>27702.93</f>
        <v>27702.93</v>
      </c>
      <c r="M76" s="72">
        <f>K76*L76</f>
        <v>27702.93</v>
      </c>
      <c r="N76" s="70">
        <v>1</v>
      </c>
      <c r="O76" s="75">
        <f>21000</f>
        <v>21000</v>
      </c>
      <c r="P76" s="72">
        <f>N76*O76</f>
        <v>21000</v>
      </c>
      <c r="Q76" s="107">
        <f>G76+M76</f>
        <v>27702.93</v>
      </c>
      <c r="R76" s="107">
        <f>J76+P76</f>
        <v>21000</v>
      </c>
      <c r="S76" s="107">
        <f>Q76-R76</f>
        <v>6702.93</v>
      </c>
      <c r="T76" s="110"/>
      <c r="U76" s="65"/>
      <c r="V76" s="65"/>
      <c r="W76" s="65"/>
      <c r="X76" s="65"/>
      <c r="Y76" s="65"/>
      <c r="Z76" s="65"/>
      <c r="AA76" s="65"/>
      <c r="AB76" s="65"/>
      <c r="AC76" s="65"/>
      <c r="AD76" s="65"/>
      <c r="AE76" s="65"/>
      <c r="AF76" s="65"/>
      <c r="AG76" s="65"/>
      <c r="AH76" s="65"/>
      <c r="AI76" s="65"/>
      <c r="AJ76" s="65"/>
      <c r="AK76" s="65"/>
      <c r="AL76" s="65"/>
    </row>
    <row r="77" spans="1:38" s="63" customFormat="1" ht="30" customHeight="1" x14ac:dyDescent="0.2">
      <c r="A77" s="136" t="s">
        <v>88</v>
      </c>
      <c r="B77" s="128"/>
      <c r="C77" s="129"/>
      <c r="D77" s="130"/>
      <c r="E77" s="131"/>
      <c r="F77" s="132"/>
      <c r="G77" s="133">
        <f>SUM(G76)</f>
        <v>0</v>
      </c>
      <c r="H77" s="131"/>
      <c r="I77" s="132"/>
      <c r="J77" s="133">
        <f>SUM(J76)</f>
        <v>0</v>
      </c>
      <c r="K77" s="131"/>
      <c r="L77" s="132"/>
      <c r="M77" s="133">
        <f>SUM(M76)</f>
        <v>27702.93</v>
      </c>
      <c r="N77" s="131"/>
      <c r="O77" s="132"/>
      <c r="P77" s="133">
        <f t="shared" ref="P77:S77" si="80">SUM(P76)</f>
        <v>21000</v>
      </c>
      <c r="Q77" s="133">
        <f t="shared" si="80"/>
        <v>27702.93</v>
      </c>
      <c r="R77" s="133">
        <f t="shared" si="80"/>
        <v>21000</v>
      </c>
      <c r="S77" s="133">
        <f t="shared" si="80"/>
        <v>6702.93</v>
      </c>
      <c r="T77" s="134"/>
      <c r="U77" s="65"/>
      <c r="V77" s="65"/>
      <c r="W77" s="65"/>
      <c r="X77" s="65"/>
      <c r="Y77" s="65"/>
      <c r="Z77" s="65"/>
      <c r="AA77" s="65"/>
      <c r="AB77" s="65"/>
      <c r="AC77" s="65"/>
      <c r="AD77" s="65"/>
      <c r="AE77" s="65"/>
      <c r="AF77" s="65"/>
      <c r="AG77" s="65"/>
      <c r="AH77" s="65"/>
      <c r="AI77" s="65"/>
      <c r="AJ77" s="65"/>
      <c r="AK77" s="65"/>
      <c r="AL77" s="65"/>
    </row>
    <row r="78" spans="1:38" s="63" customFormat="1" ht="19.5" customHeight="1" thickBot="1" x14ac:dyDescent="0.25">
      <c r="A78" s="140" t="s">
        <v>89</v>
      </c>
      <c r="B78" s="141"/>
      <c r="C78" s="142"/>
      <c r="D78" s="143"/>
      <c r="E78" s="144"/>
      <c r="F78" s="145"/>
      <c r="G78" s="146">
        <f>G39+G42+G46+G49+G52+G55+G59+G62+G74+G77</f>
        <v>55571.19</v>
      </c>
      <c r="H78" s="144"/>
      <c r="I78" s="145"/>
      <c r="J78" s="146">
        <f>J39+J42+J46+J49+J52+J55+J59+J62+J74+J77</f>
        <v>55571.19</v>
      </c>
      <c r="K78" s="144"/>
      <c r="L78" s="145"/>
      <c r="M78" s="146">
        <f>M39+M42+M46+M49+M52+M55+M59+M62+M74+M77</f>
        <v>916726.81</v>
      </c>
      <c r="N78" s="144"/>
      <c r="O78" s="145"/>
      <c r="P78" s="146">
        <f>P39+P42+P46+P49+P52+P55+P59+P62+P74+P77</f>
        <v>916726.81</v>
      </c>
      <c r="Q78" s="146">
        <f>Q39+Q42+Q46+Q49+Q52+Q55+Q59+Q62+Q74+Q77</f>
        <v>972298.00000000012</v>
      </c>
      <c r="R78" s="146">
        <f>R39+R42+R46+R49+R52+R55+R59+R62+R74+R77</f>
        <v>972298</v>
      </c>
      <c r="S78" s="146">
        <f>S39+S42+S46+S49+S52+S55+S59+S62+S74+S77</f>
        <v>0</v>
      </c>
      <c r="T78" s="147"/>
    </row>
    <row r="79" spans="1:38" s="63" customFormat="1" ht="15.75" customHeight="1" thickBot="1" x14ac:dyDescent="0.25">
      <c r="A79" s="192"/>
      <c r="B79" s="179"/>
      <c r="C79" s="179"/>
      <c r="D79" s="148"/>
      <c r="E79" s="149"/>
      <c r="F79" s="150"/>
      <c r="G79" s="151"/>
      <c r="H79" s="149"/>
      <c r="I79" s="150"/>
      <c r="J79" s="151"/>
      <c r="K79" s="149"/>
      <c r="L79" s="150"/>
      <c r="M79" s="151"/>
      <c r="N79" s="149"/>
      <c r="O79" s="150"/>
      <c r="P79" s="151"/>
      <c r="Q79" s="151"/>
      <c r="R79" s="151"/>
      <c r="S79" s="151"/>
      <c r="T79" s="152"/>
      <c r="U79" s="65"/>
      <c r="V79" s="65"/>
      <c r="W79" s="65"/>
      <c r="X79" s="65"/>
      <c r="Y79" s="65"/>
      <c r="Z79" s="65"/>
      <c r="AA79" s="65"/>
      <c r="AB79" s="65"/>
      <c r="AC79" s="65"/>
      <c r="AD79" s="65"/>
      <c r="AE79" s="65"/>
      <c r="AF79" s="65"/>
      <c r="AG79" s="65"/>
      <c r="AH79" s="65"/>
      <c r="AI79" s="65"/>
      <c r="AJ79" s="65"/>
      <c r="AK79" s="65"/>
      <c r="AL79" s="65"/>
    </row>
    <row r="80" spans="1:38" s="63" customFormat="1" ht="19.5" customHeight="1" x14ac:dyDescent="0.2">
      <c r="A80" s="178" t="s">
        <v>90</v>
      </c>
      <c r="B80" s="179"/>
      <c r="C80" s="180"/>
      <c r="D80" s="153"/>
      <c r="E80" s="154"/>
      <c r="F80" s="155"/>
      <c r="G80" s="156">
        <f>G22-G78</f>
        <v>0</v>
      </c>
      <c r="H80" s="154"/>
      <c r="I80" s="155"/>
      <c r="J80" s="156">
        <f>J22-J78</f>
        <v>0</v>
      </c>
      <c r="K80" s="157"/>
      <c r="L80" s="155"/>
      <c r="M80" s="158">
        <f>M22-M78</f>
        <v>0</v>
      </c>
      <c r="N80" s="157"/>
      <c r="O80" s="155"/>
      <c r="P80" s="158">
        <f>P22-P78</f>
        <v>0</v>
      </c>
      <c r="Q80" s="159">
        <f>Q22-Q78</f>
        <v>0</v>
      </c>
      <c r="R80" s="159">
        <f>R22-R78</f>
        <v>0</v>
      </c>
      <c r="S80" s="159">
        <f>S22-S78</f>
        <v>0</v>
      </c>
      <c r="T80" s="160"/>
      <c r="U80" s="65"/>
      <c r="V80" s="65"/>
      <c r="W80" s="65"/>
      <c r="X80" s="65"/>
      <c r="Y80" s="65"/>
      <c r="Z80" s="65"/>
      <c r="AA80" s="65"/>
      <c r="AB80" s="65"/>
      <c r="AC80" s="65"/>
      <c r="AD80" s="65"/>
      <c r="AE80" s="65"/>
      <c r="AF80" s="65"/>
      <c r="AG80" s="65"/>
      <c r="AH80" s="65"/>
      <c r="AI80" s="65"/>
      <c r="AJ80" s="65"/>
      <c r="AK80" s="65"/>
      <c r="AL80" s="65"/>
    </row>
    <row r="81" spans="1:38" s="61" customFormat="1" ht="15.75" customHeight="1" x14ac:dyDescent="0.25">
      <c r="A81" s="62"/>
      <c r="B81" s="161"/>
      <c r="C81" s="62"/>
      <c r="D81" s="62"/>
      <c r="E81" s="162"/>
      <c r="F81" s="62"/>
      <c r="G81" s="62"/>
      <c r="H81" s="162"/>
      <c r="I81" s="62"/>
      <c r="J81" s="62"/>
      <c r="K81" s="162"/>
      <c r="L81" s="62"/>
      <c r="M81" s="62"/>
      <c r="N81" s="162"/>
      <c r="O81" s="62"/>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1:38" s="61" customFormat="1" ht="15.75" customHeight="1" x14ac:dyDescent="0.25">
      <c r="A82" s="62"/>
      <c r="B82" s="161"/>
      <c r="C82" s="62"/>
      <c r="D82" s="62"/>
      <c r="E82" s="162"/>
      <c r="F82" s="62"/>
      <c r="G82" s="62"/>
      <c r="H82" s="162"/>
      <c r="I82" s="62"/>
      <c r="J82" s="62"/>
      <c r="K82" s="162"/>
      <c r="L82" s="62"/>
      <c r="M82" s="62"/>
      <c r="N82" s="162"/>
      <c r="O82" s="62"/>
      <c r="P82" s="62"/>
      <c r="Q82" s="62"/>
      <c r="R82" s="62"/>
      <c r="S82" s="62"/>
      <c r="T82" s="62"/>
      <c r="U82" s="62"/>
      <c r="V82" s="62"/>
      <c r="W82" s="62"/>
      <c r="X82" s="62"/>
      <c r="Y82" s="62"/>
      <c r="Z82" s="62"/>
      <c r="AA82" s="62"/>
      <c r="AB82" s="62"/>
      <c r="AC82" s="62"/>
      <c r="AD82" s="62"/>
      <c r="AE82" s="62"/>
      <c r="AF82" s="62"/>
      <c r="AG82" s="62"/>
      <c r="AH82" s="62"/>
      <c r="AI82" s="62"/>
      <c r="AJ82" s="62"/>
      <c r="AK82" s="62"/>
      <c r="AL82" s="62"/>
    </row>
    <row r="83" spans="1:38" s="61" customFormat="1" ht="15.75" customHeight="1" x14ac:dyDescent="0.25">
      <c r="A83" s="62" t="s">
        <v>91</v>
      </c>
      <c r="B83" s="161"/>
      <c r="C83" s="163" t="s">
        <v>160</v>
      </c>
      <c r="D83" s="62"/>
      <c r="E83" s="164"/>
      <c r="F83" s="163"/>
      <c r="G83" s="62"/>
      <c r="H83" s="165" t="s">
        <v>161</v>
      </c>
      <c r="I83" s="163"/>
      <c r="J83" s="163"/>
      <c r="K83" s="165"/>
      <c r="L83" s="62"/>
      <c r="M83" s="62"/>
      <c r="N83" s="162"/>
      <c r="O83" s="62"/>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1:38" s="61" customFormat="1" ht="15.75" customHeight="1" x14ac:dyDescent="0.25">
      <c r="A84" s="62"/>
      <c r="B84" s="62"/>
      <c r="C84" s="60" t="s">
        <v>92</v>
      </c>
      <c r="D84" s="62"/>
      <c r="E84" s="181" t="s">
        <v>93</v>
      </c>
      <c r="F84" s="182"/>
      <c r="G84" s="62"/>
      <c r="H84" s="162"/>
      <c r="I84" s="166" t="s">
        <v>94</v>
      </c>
      <c r="J84" s="62"/>
      <c r="K84" s="162"/>
      <c r="L84" s="166"/>
      <c r="M84" s="62"/>
      <c r="N84" s="162"/>
      <c r="O84" s="166"/>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1:38" s="61" customFormat="1" ht="15.75" customHeight="1" x14ac:dyDescent="0.3">
      <c r="A85" s="62"/>
      <c r="B85" s="62"/>
      <c r="C85" s="85"/>
      <c r="D85" s="86"/>
      <c r="E85" s="87"/>
      <c r="F85" s="167"/>
      <c r="G85" s="88"/>
      <c r="H85" s="87"/>
      <c r="I85" s="167"/>
      <c r="J85" s="88"/>
      <c r="K85" s="89"/>
      <c r="L85" s="167"/>
      <c r="M85" s="88"/>
      <c r="N85" s="89"/>
      <c r="O85" s="167"/>
      <c r="P85" s="88"/>
      <c r="Q85" s="88"/>
      <c r="R85" s="88"/>
      <c r="S85" s="88"/>
      <c r="T85" s="62"/>
      <c r="U85" s="62"/>
      <c r="V85" s="62"/>
      <c r="W85" s="62"/>
      <c r="X85" s="62"/>
      <c r="Y85" s="62"/>
      <c r="Z85" s="62"/>
      <c r="AA85" s="62"/>
      <c r="AB85" s="62"/>
      <c r="AC85" s="62"/>
      <c r="AD85" s="62"/>
      <c r="AE85" s="62"/>
      <c r="AF85" s="62"/>
      <c r="AG85" s="62"/>
      <c r="AH85" s="62"/>
      <c r="AI85" s="62"/>
      <c r="AJ85" s="62"/>
      <c r="AK85" s="62"/>
      <c r="AL85" s="62"/>
    </row>
    <row r="86" spans="1:38" ht="15.75" customHeight="1" x14ac:dyDescent="0.25">
      <c r="A86" s="16"/>
      <c r="B86" s="17"/>
      <c r="C86" s="16"/>
      <c r="D86" s="16"/>
      <c r="E86" s="15"/>
      <c r="F86" s="16"/>
      <c r="G86" s="16"/>
      <c r="H86" s="15"/>
      <c r="I86" s="16"/>
      <c r="J86" s="16"/>
      <c r="K86" s="15"/>
      <c r="L86" s="16"/>
      <c r="M86" s="16"/>
      <c r="N86" s="15"/>
      <c r="O86" s="16"/>
      <c r="P86" s="16"/>
      <c r="Q86" s="16"/>
      <c r="R86" s="16"/>
      <c r="S86" s="16"/>
      <c r="T86" s="16"/>
      <c r="U86" s="1"/>
      <c r="V86" s="1"/>
      <c r="W86" s="1"/>
      <c r="X86" s="1"/>
      <c r="Y86" s="1"/>
      <c r="Z86" s="1"/>
      <c r="AA86" s="1"/>
      <c r="AB86" s="1"/>
      <c r="AC86" s="1"/>
      <c r="AD86" s="1"/>
      <c r="AE86" s="1"/>
      <c r="AF86" s="1"/>
      <c r="AG86" s="1"/>
      <c r="AH86" s="1"/>
      <c r="AI86" s="1"/>
      <c r="AJ86" s="1"/>
      <c r="AK86" s="1"/>
      <c r="AL86" s="1"/>
    </row>
    <row r="87" spans="1:38" ht="15.75" customHeight="1" x14ac:dyDescent="0.25">
      <c r="A87" s="16"/>
      <c r="B87" s="17"/>
      <c r="C87" s="16"/>
      <c r="D87" s="16"/>
      <c r="E87" s="15"/>
      <c r="F87" s="16"/>
      <c r="G87" s="16"/>
      <c r="H87" s="15"/>
      <c r="I87" s="16"/>
      <c r="J87" s="16"/>
      <c r="K87" s="15"/>
      <c r="L87" s="16"/>
      <c r="M87" s="16"/>
      <c r="N87" s="15"/>
      <c r="O87" s="16"/>
      <c r="P87" s="16"/>
      <c r="Q87" s="16"/>
      <c r="R87" s="16"/>
      <c r="S87" s="16"/>
      <c r="T87" s="16"/>
      <c r="U87" s="1"/>
      <c r="V87" s="1"/>
      <c r="W87" s="1"/>
      <c r="X87" s="1"/>
      <c r="Y87" s="1"/>
      <c r="Z87" s="1"/>
      <c r="AA87" s="1"/>
      <c r="AB87" s="1"/>
      <c r="AC87" s="1"/>
      <c r="AD87" s="1"/>
      <c r="AE87" s="1"/>
      <c r="AF87" s="1"/>
      <c r="AG87" s="1"/>
      <c r="AH87" s="1"/>
      <c r="AI87" s="1"/>
      <c r="AJ87" s="1"/>
      <c r="AK87" s="1"/>
      <c r="AL87" s="1"/>
    </row>
    <row r="88" spans="1:38" ht="15.75" customHeight="1" x14ac:dyDescent="0.25">
      <c r="A88" s="16"/>
      <c r="B88" s="17"/>
      <c r="C88" s="16"/>
      <c r="D88" s="16"/>
      <c r="E88" s="15"/>
      <c r="F88" s="16"/>
      <c r="G88" s="16"/>
      <c r="H88" s="15"/>
      <c r="I88" s="16"/>
      <c r="J88" s="16"/>
      <c r="K88" s="15"/>
      <c r="L88" s="16"/>
      <c r="M88" s="16"/>
      <c r="N88" s="15"/>
      <c r="O88" s="16"/>
      <c r="P88" s="16"/>
      <c r="Q88" s="16"/>
      <c r="R88" s="16"/>
      <c r="S88" s="16"/>
      <c r="T88" s="16"/>
      <c r="U88" s="1"/>
      <c r="V88" s="1"/>
      <c r="W88" s="1"/>
      <c r="X88" s="1"/>
      <c r="Y88" s="1"/>
      <c r="Z88" s="1"/>
      <c r="AA88" s="1"/>
      <c r="AB88" s="1"/>
      <c r="AC88" s="1"/>
      <c r="AD88" s="1"/>
      <c r="AE88" s="1"/>
      <c r="AF88" s="1"/>
      <c r="AG88" s="1"/>
      <c r="AH88" s="1"/>
      <c r="AI88" s="1"/>
      <c r="AJ88" s="1"/>
      <c r="AK88" s="1"/>
      <c r="AL88" s="1"/>
    </row>
    <row r="89" spans="1:38" ht="15.75" customHeight="1" x14ac:dyDescent="0.25">
      <c r="A89" s="16"/>
      <c r="B89" s="17"/>
      <c r="C89" s="16"/>
      <c r="D89" s="16"/>
      <c r="E89" s="15"/>
      <c r="F89" s="16"/>
      <c r="G89" s="16"/>
      <c r="H89" s="15"/>
      <c r="I89" s="16"/>
      <c r="J89" s="16"/>
      <c r="K89" s="15"/>
      <c r="L89" s="16"/>
      <c r="M89" s="16"/>
      <c r="N89" s="15"/>
      <c r="O89" s="16"/>
      <c r="P89" s="16"/>
      <c r="Q89" s="16"/>
      <c r="R89" s="16"/>
      <c r="S89" s="16"/>
      <c r="T89" s="16"/>
      <c r="U89" s="1"/>
      <c r="V89" s="1"/>
      <c r="W89" s="1"/>
      <c r="X89" s="1"/>
      <c r="Y89" s="1"/>
      <c r="Z89" s="1"/>
      <c r="AA89" s="1"/>
      <c r="AB89" s="1"/>
      <c r="AC89" s="1"/>
      <c r="AD89" s="1"/>
      <c r="AE89" s="1"/>
      <c r="AF89" s="1"/>
      <c r="AG89" s="1"/>
      <c r="AH89" s="1"/>
      <c r="AI89" s="1"/>
      <c r="AJ89" s="1"/>
      <c r="AK89" s="1"/>
      <c r="AL89" s="1"/>
    </row>
    <row r="90" spans="1:38" ht="15.75" customHeight="1" x14ac:dyDescent="0.25">
      <c r="A90" s="16"/>
      <c r="B90" s="17"/>
      <c r="C90" s="16"/>
      <c r="D90" s="16"/>
      <c r="E90" s="15"/>
      <c r="F90" s="16"/>
      <c r="G90" s="16"/>
      <c r="H90" s="15"/>
      <c r="I90" s="16"/>
      <c r="J90" s="16"/>
      <c r="K90" s="15"/>
      <c r="L90" s="16"/>
      <c r="M90" s="16"/>
      <c r="N90" s="15"/>
      <c r="O90" s="16"/>
      <c r="P90" s="16"/>
      <c r="Q90" s="16"/>
      <c r="R90" s="16"/>
      <c r="S90" s="16"/>
      <c r="T90" s="16"/>
      <c r="U90" s="1"/>
      <c r="V90" s="1"/>
      <c r="W90" s="1"/>
      <c r="X90" s="1"/>
      <c r="Y90" s="1"/>
      <c r="Z90" s="1"/>
      <c r="AA90" s="1"/>
      <c r="AB90" s="1"/>
      <c r="AC90" s="1"/>
      <c r="AD90" s="1"/>
      <c r="AE90" s="1"/>
      <c r="AF90" s="1"/>
      <c r="AG90" s="1"/>
      <c r="AH90" s="1"/>
      <c r="AI90" s="1"/>
      <c r="AJ90" s="1"/>
      <c r="AK90" s="1"/>
      <c r="AL90" s="1"/>
    </row>
    <row r="91" spans="1:38" ht="15.75" customHeight="1" x14ac:dyDescent="0.25">
      <c r="A91" s="1"/>
      <c r="B91" s="2"/>
      <c r="C91" s="1"/>
      <c r="D91" s="1"/>
      <c r="E91" s="3"/>
      <c r="F91" s="1"/>
      <c r="G91" s="1"/>
      <c r="H91" s="3"/>
      <c r="I91" s="1"/>
      <c r="J91" s="1"/>
      <c r="K91" s="3"/>
      <c r="L91" s="1"/>
      <c r="M91" s="1"/>
      <c r="N91" s="3"/>
      <c r="O91" s="1"/>
      <c r="P91" s="1"/>
      <c r="Q91" s="1"/>
      <c r="R91" s="1"/>
      <c r="S91" s="1"/>
      <c r="T91" s="1"/>
      <c r="U91" s="1"/>
      <c r="V91" s="1"/>
      <c r="W91" s="1"/>
      <c r="X91" s="1"/>
      <c r="Y91" s="1"/>
      <c r="Z91" s="1"/>
      <c r="AA91" s="1"/>
      <c r="AB91" s="1"/>
      <c r="AC91" s="1"/>
      <c r="AD91" s="1"/>
      <c r="AE91" s="1"/>
      <c r="AF91" s="1"/>
      <c r="AG91" s="1"/>
      <c r="AH91" s="1"/>
      <c r="AI91" s="1"/>
      <c r="AJ91" s="1"/>
      <c r="AK91" s="1"/>
      <c r="AL91" s="1"/>
    </row>
    <row r="92" spans="1:38" ht="15.75" customHeight="1" x14ac:dyDescent="0.25">
      <c r="A92" s="1"/>
      <c r="B92" s="2"/>
      <c r="C92" s="1"/>
      <c r="D92" s="1"/>
      <c r="E92" s="3"/>
      <c r="F92" s="1"/>
      <c r="G92" s="1"/>
      <c r="H92" s="3"/>
      <c r="I92" s="1"/>
      <c r="J92" s="1"/>
      <c r="K92" s="3"/>
      <c r="L92" s="1"/>
      <c r="M92" s="1"/>
      <c r="N92" s="3"/>
      <c r="O92" s="1"/>
      <c r="P92" s="1"/>
      <c r="Q92" s="1"/>
      <c r="R92" s="1"/>
      <c r="S92" s="1"/>
      <c r="T92" s="1"/>
      <c r="U92" s="1"/>
      <c r="V92" s="1"/>
      <c r="W92" s="1"/>
      <c r="X92" s="1"/>
      <c r="Y92" s="1"/>
      <c r="Z92" s="1"/>
      <c r="AA92" s="1"/>
      <c r="AB92" s="1"/>
      <c r="AC92" s="1"/>
      <c r="AD92" s="1"/>
      <c r="AE92" s="1"/>
      <c r="AF92" s="1"/>
      <c r="AG92" s="1"/>
      <c r="AH92" s="1"/>
      <c r="AI92" s="1"/>
      <c r="AJ92" s="1"/>
      <c r="AK92" s="1"/>
      <c r="AL92" s="1"/>
    </row>
    <row r="93" spans="1:38" ht="15.75" customHeight="1" x14ac:dyDescent="0.25">
      <c r="A93" s="1"/>
      <c r="B93" s="2"/>
      <c r="C93" s="1"/>
      <c r="D93" s="1"/>
      <c r="E93" s="3"/>
      <c r="F93" s="1"/>
      <c r="G93" s="1"/>
      <c r="H93" s="3"/>
      <c r="I93" s="1"/>
      <c r="J93" s="1"/>
      <c r="K93" s="3"/>
      <c r="L93" s="1"/>
      <c r="M93" s="1"/>
      <c r="N93" s="3"/>
      <c r="O93" s="1"/>
      <c r="P93" s="1"/>
      <c r="Q93" s="1"/>
      <c r="R93" s="1"/>
      <c r="S93" s="1"/>
      <c r="T93" s="1"/>
      <c r="U93" s="1"/>
      <c r="V93" s="1"/>
      <c r="W93" s="1"/>
      <c r="X93" s="1"/>
      <c r="Y93" s="1"/>
      <c r="Z93" s="1"/>
      <c r="AA93" s="1"/>
      <c r="AB93" s="1"/>
      <c r="AC93" s="1"/>
      <c r="AD93" s="1"/>
      <c r="AE93" s="1"/>
      <c r="AF93" s="1"/>
      <c r="AG93" s="1"/>
      <c r="AH93" s="1"/>
      <c r="AI93" s="1"/>
      <c r="AJ93" s="1"/>
      <c r="AK93" s="1"/>
      <c r="AL93" s="1"/>
    </row>
    <row r="94" spans="1:38" ht="15.75" customHeight="1" x14ac:dyDescent="0.25">
      <c r="A94" s="1"/>
      <c r="B94" s="2"/>
      <c r="C94" s="1"/>
      <c r="D94" s="1"/>
      <c r="E94" s="3"/>
      <c r="F94" s="1"/>
      <c r="G94" s="1"/>
      <c r="H94" s="3"/>
      <c r="I94" s="1"/>
      <c r="J94" s="1"/>
      <c r="K94" s="3"/>
      <c r="L94" s="1"/>
      <c r="M94" s="1"/>
      <c r="N94" s="3"/>
      <c r="O94" s="1"/>
      <c r="P94" s="1"/>
      <c r="Q94" s="1"/>
      <c r="R94" s="1"/>
      <c r="S94" s="1"/>
      <c r="T94" s="1"/>
      <c r="U94" s="1"/>
      <c r="V94" s="1"/>
      <c r="W94" s="1"/>
      <c r="X94" s="1"/>
      <c r="Y94" s="1"/>
      <c r="Z94" s="1"/>
      <c r="AA94" s="1"/>
      <c r="AB94" s="1"/>
      <c r="AC94" s="1"/>
      <c r="AD94" s="1"/>
      <c r="AE94" s="1"/>
      <c r="AF94" s="1"/>
      <c r="AG94" s="1"/>
      <c r="AH94" s="1"/>
      <c r="AI94" s="1"/>
      <c r="AJ94" s="1"/>
      <c r="AK94" s="1"/>
      <c r="AL94" s="1"/>
    </row>
    <row r="95" spans="1:38" ht="15.75" customHeight="1" x14ac:dyDescent="0.25">
      <c r="A95" s="1"/>
      <c r="B95" s="2"/>
      <c r="C95" s="1"/>
      <c r="D95" s="1"/>
      <c r="E95" s="3"/>
      <c r="F95" s="1"/>
      <c r="G95" s="1"/>
      <c r="H95" s="3"/>
      <c r="I95" s="1"/>
      <c r="J95" s="1"/>
      <c r="K95" s="3"/>
      <c r="L95" s="1"/>
      <c r="M95" s="1"/>
      <c r="N95" s="3"/>
      <c r="O95" s="1"/>
      <c r="P95" s="1"/>
      <c r="Q95" s="1"/>
      <c r="R95" s="1"/>
      <c r="S95" s="1"/>
      <c r="T95" s="1"/>
      <c r="U95" s="1"/>
      <c r="V95" s="1"/>
      <c r="W95" s="1"/>
      <c r="X95" s="1"/>
      <c r="Y95" s="1"/>
      <c r="Z95" s="1"/>
      <c r="AA95" s="1"/>
      <c r="AB95" s="1"/>
      <c r="AC95" s="1"/>
      <c r="AD95" s="1"/>
      <c r="AE95" s="1"/>
      <c r="AF95" s="1"/>
      <c r="AG95" s="1"/>
      <c r="AH95" s="1"/>
      <c r="AI95" s="1"/>
      <c r="AJ95" s="1"/>
      <c r="AK95" s="1"/>
      <c r="AL95" s="1"/>
    </row>
    <row r="96" spans="1:38" ht="15.75" customHeight="1" x14ac:dyDescent="0.25">
      <c r="A96" s="1"/>
      <c r="B96" s="2"/>
      <c r="C96" s="1"/>
      <c r="D96" s="1"/>
      <c r="E96" s="3"/>
      <c r="F96" s="1"/>
      <c r="G96" s="1"/>
      <c r="H96" s="3"/>
      <c r="I96" s="1"/>
      <c r="J96" s="1"/>
      <c r="K96" s="3"/>
      <c r="L96" s="1"/>
      <c r="M96" s="1"/>
      <c r="N96" s="3"/>
      <c r="O96" s="1"/>
      <c r="P96" s="1"/>
      <c r="Q96" s="1"/>
      <c r="R96" s="1"/>
      <c r="S96" s="1"/>
      <c r="T96" s="1"/>
      <c r="U96" s="1"/>
      <c r="V96" s="1"/>
      <c r="W96" s="1"/>
      <c r="X96" s="1"/>
      <c r="Y96" s="1"/>
      <c r="Z96" s="1"/>
      <c r="AA96" s="1"/>
      <c r="AB96" s="1"/>
      <c r="AC96" s="1"/>
      <c r="AD96" s="1"/>
      <c r="AE96" s="1"/>
      <c r="AF96" s="1"/>
      <c r="AG96" s="1"/>
      <c r="AH96" s="1"/>
      <c r="AI96" s="1"/>
      <c r="AJ96" s="1"/>
      <c r="AK96" s="1"/>
      <c r="AL96" s="1"/>
    </row>
    <row r="97" spans="1:38" ht="15.75" customHeight="1" x14ac:dyDescent="0.25">
      <c r="A97" s="1"/>
      <c r="B97" s="2"/>
      <c r="C97" s="1"/>
      <c r="D97" s="1"/>
      <c r="E97" s="3"/>
      <c r="F97" s="1"/>
      <c r="G97" s="1"/>
      <c r="H97" s="3"/>
      <c r="I97" s="1"/>
      <c r="J97" s="1"/>
      <c r="K97" s="3"/>
      <c r="L97" s="1"/>
      <c r="M97" s="1"/>
      <c r="N97" s="3"/>
      <c r="O97" s="1"/>
      <c r="P97" s="1"/>
      <c r="Q97" s="1"/>
      <c r="R97" s="1"/>
      <c r="S97" s="1"/>
      <c r="T97" s="1"/>
      <c r="U97" s="1"/>
      <c r="V97" s="1"/>
      <c r="W97" s="1"/>
      <c r="X97" s="1"/>
      <c r="Y97" s="1"/>
      <c r="Z97" s="1"/>
      <c r="AA97" s="1"/>
      <c r="AB97" s="1"/>
      <c r="AC97" s="1"/>
      <c r="AD97" s="1"/>
      <c r="AE97" s="1"/>
      <c r="AF97" s="1"/>
      <c r="AG97" s="1"/>
      <c r="AH97" s="1"/>
      <c r="AI97" s="1"/>
      <c r="AJ97" s="1"/>
      <c r="AK97" s="1"/>
      <c r="AL97" s="1"/>
    </row>
    <row r="98" spans="1:38" ht="15.75" customHeight="1" x14ac:dyDescent="0.25">
      <c r="A98" s="1"/>
      <c r="B98" s="2"/>
      <c r="C98" s="1"/>
      <c r="D98" s="1"/>
      <c r="E98" s="3"/>
      <c r="F98" s="1"/>
      <c r="G98" s="1"/>
      <c r="H98" s="3"/>
      <c r="I98" s="1"/>
      <c r="J98" s="1"/>
      <c r="K98" s="3"/>
      <c r="L98" s="1"/>
      <c r="M98" s="1"/>
      <c r="N98" s="3"/>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ustomHeight="1" x14ac:dyDescent="0.25">
      <c r="A99" s="1"/>
      <c r="B99" s="2"/>
      <c r="C99" s="1"/>
      <c r="D99" s="1"/>
      <c r="E99" s="3"/>
      <c r="F99" s="1"/>
      <c r="G99" s="1"/>
      <c r="H99" s="3"/>
      <c r="I99" s="1"/>
      <c r="J99" s="1"/>
      <c r="K99" s="3"/>
      <c r="L99" s="1"/>
      <c r="M99" s="1"/>
      <c r="N99" s="3"/>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ustomHeight="1" x14ac:dyDescent="0.25">
      <c r="A100" s="1"/>
      <c r="B100" s="2"/>
      <c r="C100" s="1"/>
      <c r="D100" s="1"/>
      <c r="E100" s="3"/>
      <c r="F100" s="1"/>
      <c r="G100" s="1"/>
      <c r="H100" s="3"/>
      <c r="I100" s="1"/>
      <c r="J100" s="1"/>
      <c r="K100" s="3"/>
      <c r="L100" s="1"/>
      <c r="M100" s="1"/>
      <c r="N100" s="3"/>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ustomHeight="1" x14ac:dyDescent="0.25">
      <c r="A101" s="1"/>
      <c r="B101" s="2"/>
      <c r="C101" s="1"/>
      <c r="D101" s="1"/>
      <c r="E101" s="3"/>
      <c r="F101" s="1"/>
      <c r="G101" s="1"/>
      <c r="H101" s="3"/>
      <c r="I101" s="1"/>
      <c r="J101" s="1"/>
      <c r="K101" s="3"/>
      <c r="L101" s="1"/>
      <c r="M101" s="1"/>
      <c r="N101" s="3"/>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ustomHeight="1" x14ac:dyDescent="0.25">
      <c r="A102" s="1"/>
      <c r="B102" s="2"/>
      <c r="C102" s="1"/>
      <c r="D102" s="1"/>
      <c r="E102" s="3"/>
      <c r="F102" s="1"/>
      <c r="G102" s="1"/>
      <c r="H102" s="3"/>
      <c r="I102" s="1"/>
      <c r="J102" s="1"/>
      <c r="K102" s="3"/>
      <c r="L102" s="1"/>
      <c r="M102" s="1"/>
      <c r="N102" s="3"/>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ustomHeight="1" x14ac:dyDescent="0.25">
      <c r="A103" s="1"/>
      <c r="B103" s="2"/>
      <c r="C103" s="1"/>
      <c r="D103" s="1"/>
      <c r="E103" s="3"/>
      <c r="F103" s="1"/>
      <c r="G103" s="1"/>
      <c r="H103" s="3"/>
      <c r="I103" s="1"/>
      <c r="J103" s="1"/>
      <c r="K103" s="3"/>
      <c r="L103" s="1"/>
      <c r="M103" s="1"/>
      <c r="N103" s="3"/>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ustomHeight="1" x14ac:dyDescent="0.25">
      <c r="A104" s="1"/>
      <c r="B104" s="2"/>
      <c r="C104" s="1"/>
      <c r="D104" s="1"/>
      <c r="E104" s="3"/>
      <c r="F104" s="1"/>
      <c r="G104" s="1"/>
      <c r="H104" s="3"/>
      <c r="I104" s="1"/>
      <c r="J104" s="1"/>
      <c r="K104" s="3"/>
      <c r="L104" s="1"/>
      <c r="M104" s="1"/>
      <c r="N104" s="3"/>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ustomHeight="1" x14ac:dyDescent="0.25">
      <c r="A105" s="1"/>
      <c r="B105" s="2"/>
      <c r="C105" s="1"/>
      <c r="D105" s="1"/>
      <c r="E105" s="3"/>
      <c r="F105" s="1"/>
      <c r="G105" s="1"/>
      <c r="H105" s="3"/>
      <c r="I105" s="1"/>
      <c r="J105" s="1"/>
      <c r="K105" s="3"/>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ustomHeight="1" x14ac:dyDescent="0.25">
      <c r="A106" s="1"/>
      <c r="B106" s="2"/>
      <c r="C106" s="1"/>
      <c r="D106" s="1"/>
      <c r="E106" s="3"/>
      <c r="F106" s="1"/>
      <c r="G106" s="1"/>
      <c r="H106" s="3"/>
      <c r="I106" s="1"/>
      <c r="J106" s="1"/>
      <c r="K106" s="3"/>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ustomHeight="1" x14ac:dyDescent="0.25">
      <c r="A107" s="1"/>
      <c r="B107" s="2"/>
      <c r="C107" s="1"/>
      <c r="D107" s="1"/>
      <c r="E107" s="3"/>
      <c r="F107" s="1"/>
      <c r="G107" s="1"/>
      <c r="H107" s="3"/>
      <c r="I107" s="1"/>
      <c r="J107" s="1"/>
      <c r="K107" s="3"/>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ustomHeight="1" x14ac:dyDescent="0.25">
      <c r="A108" s="1"/>
      <c r="B108" s="2"/>
      <c r="C108" s="1"/>
      <c r="D108" s="1"/>
      <c r="E108" s="3"/>
      <c r="F108" s="1"/>
      <c r="G108" s="1"/>
      <c r="H108" s="3"/>
      <c r="I108" s="1"/>
      <c r="J108" s="1"/>
      <c r="K108" s="3"/>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ustomHeight="1" x14ac:dyDescent="0.25">
      <c r="A109" s="1"/>
      <c r="B109" s="2"/>
      <c r="C109" s="1"/>
      <c r="D109" s="1"/>
      <c r="E109" s="3"/>
      <c r="F109" s="1"/>
      <c r="G109" s="1"/>
      <c r="H109" s="3"/>
      <c r="I109" s="1"/>
      <c r="J109" s="1"/>
      <c r="K109" s="3"/>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ustomHeight="1" x14ac:dyDescent="0.25">
      <c r="A110" s="1"/>
      <c r="B110" s="2"/>
      <c r="C110" s="1"/>
      <c r="D110" s="1"/>
      <c r="E110" s="3"/>
      <c r="F110" s="1"/>
      <c r="G110" s="1"/>
      <c r="H110" s="3"/>
      <c r="I110" s="1"/>
      <c r="J110" s="1"/>
      <c r="K110" s="3"/>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ustomHeight="1" x14ac:dyDescent="0.25">
      <c r="A111" s="1"/>
      <c r="B111" s="2"/>
      <c r="C111" s="1"/>
      <c r="D111" s="1"/>
      <c r="E111" s="3"/>
      <c r="F111" s="1"/>
      <c r="G111" s="1"/>
      <c r="H111" s="3"/>
      <c r="I111" s="1"/>
      <c r="J111" s="1"/>
      <c r="K111" s="3"/>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ustomHeight="1" x14ac:dyDescent="0.25">
      <c r="A112" s="1"/>
      <c r="B112" s="2"/>
      <c r="C112" s="1"/>
      <c r="D112" s="1"/>
      <c r="E112" s="3"/>
      <c r="F112" s="1"/>
      <c r="G112" s="1"/>
      <c r="H112" s="3"/>
      <c r="I112" s="1"/>
      <c r="J112" s="1"/>
      <c r="K112" s="3"/>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ustomHeight="1" x14ac:dyDescent="0.25">
      <c r="A113" s="1"/>
      <c r="B113" s="2"/>
      <c r="C113" s="1"/>
      <c r="D113" s="1"/>
      <c r="E113" s="3"/>
      <c r="F113" s="1"/>
      <c r="G113" s="1"/>
      <c r="H113" s="3"/>
      <c r="I113" s="1"/>
      <c r="J113" s="1"/>
      <c r="K113" s="3"/>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ustomHeight="1" x14ac:dyDescent="0.25">
      <c r="A114" s="1"/>
      <c r="B114" s="2"/>
      <c r="C114" s="1"/>
      <c r="D114" s="1"/>
      <c r="E114" s="3"/>
      <c r="F114" s="1"/>
      <c r="G114" s="1"/>
      <c r="H114" s="3"/>
      <c r="I114" s="1"/>
      <c r="J114" s="1"/>
      <c r="K114" s="3"/>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ustomHeight="1" x14ac:dyDescent="0.25">
      <c r="A115" s="1"/>
      <c r="B115" s="2"/>
      <c r="C115" s="1"/>
      <c r="D115" s="1"/>
      <c r="E115" s="3"/>
      <c r="F115" s="1"/>
      <c r="G115" s="1"/>
      <c r="H115" s="3"/>
      <c r="I115" s="1"/>
      <c r="J115" s="1"/>
      <c r="K115" s="3"/>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ustomHeight="1" x14ac:dyDescent="0.25">
      <c r="A116" s="1"/>
      <c r="B116" s="2"/>
      <c r="C116" s="1"/>
      <c r="D116" s="1"/>
      <c r="E116" s="3"/>
      <c r="F116" s="1"/>
      <c r="G116" s="1"/>
      <c r="H116" s="3"/>
      <c r="I116" s="1"/>
      <c r="J116" s="1"/>
      <c r="K116" s="3"/>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ustomHeight="1" x14ac:dyDescent="0.25">
      <c r="A117" s="1"/>
      <c r="B117" s="2"/>
      <c r="C117" s="1"/>
      <c r="D117" s="1"/>
      <c r="E117" s="3"/>
      <c r="F117" s="1"/>
      <c r="G117" s="1"/>
      <c r="H117" s="3"/>
      <c r="I117" s="1"/>
      <c r="J117" s="1"/>
      <c r="K117" s="3"/>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ustomHeight="1" x14ac:dyDescent="0.25">
      <c r="A118" s="1"/>
      <c r="B118" s="2"/>
      <c r="C118" s="1"/>
      <c r="D118" s="1"/>
      <c r="E118" s="3"/>
      <c r="F118" s="1"/>
      <c r="G118" s="1"/>
      <c r="H118" s="3"/>
      <c r="I118" s="1"/>
      <c r="J118" s="1"/>
      <c r="K118" s="3"/>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ustomHeight="1" x14ac:dyDescent="0.25">
      <c r="A119" s="1"/>
      <c r="B119" s="2"/>
      <c r="C119" s="1"/>
      <c r="D119" s="1"/>
      <c r="E119" s="3"/>
      <c r="F119" s="1"/>
      <c r="G119" s="1"/>
      <c r="H119" s="3"/>
      <c r="I119" s="1"/>
      <c r="J119" s="1"/>
      <c r="K119" s="3"/>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ustomHeight="1" x14ac:dyDescent="0.25">
      <c r="A120" s="1"/>
      <c r="B120" s="2"/>
      <c r="C120" s="1"/>
      <c r="D120" s="1"/>
      <c r="E120" s="3"/>
      <c r="F120" s="1"/>
      <c r="G120" s="1"/>
      <c r="H120" s="3"/>
      <c r="I120" s="1"/>
      <c r="J120" s="1"/>
      <c r="K120" s="3"/>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ustomHeight="1" x14ac:dyDescent="0.25">
      <c r="A121" s="1"/>
      <c r="B121" s="2"/>
      <c r="C121" s="1"/>
      <c r="D121" s="1"/>
      <c r="E121" s="3"/>
      <c r="F121" s="1"/>
      <c r="G121" s="1"/>
      <c r="H121" s="3"/>
      <c r="I121" s="1"/>
      <c r="J121" s="1"/>
      <c r="K121" s="3"/>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ustomHeight="1" x14ac:dyDescent="0.25">
      <c r="A122" s="1"/>
      <c r="B122" s="2"/>
      <c r="C122" s="1"/>
      <c r="D122" s="1"/>
      <c r="E122" s="3"/>
      <c r="F122" s="1"/>
      <c r="G122" s="1"/>
      <c r="H122" s="3"/>
      <c r="I122" s="1"/>
      <c r="J122" s="1"/>
      <c r="K122" s="3"/>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ustomHeight="1" x14ac:dyDescent="0.25">
      <c r="A123" s="1"/>
      <c r="B123" s="2"/>
      <c r="C123" s="1"/>
      <c r="D123" s="1"/>
      <c r="E123" s="3"/>
      <c r="F123" s="1"/>
      <c r="G123" s="1"/>
      <c r="H123" s="3"/>
      <c r="I123" s="1"/>
      <c r="J123" s="1"/>
      <c r="K123" s="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ustomHeight="1" x14ac:dyDescent="0.25">
      <c r="A124" s="1"/>
      <c r="B124" s="2"/>
      <c r="C124" s="1"/>
      <c r="D124" s="1"/>
      <c r="E124" s="3"/>
      <c r="F124" s="1"/>
      <c r="G124" s="1"/>
      <c r="H124" s="3"/>
      <c r="I124" s="1"/>
      <c r="J124" s="1"/>
      <c r="K124" s="3"/>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ustomHeight="1" x14ac:dyDescent="0.25">
      <c r="A125" s="1"/>
      <c r="B125" s="2"/>
      <c r="C125" s="1"/>
      <c r="D125" s="1"/>
      <c r="E125" s="3"/>
      <c r="F125" s="1"/>
      <c r="G125" s="1"/>
      <c r="H125" s="3"/>
      <c r="I125" s="1"/>
      <c r="J125" s="1"/>
      <c r="K125" s="3"/>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ustomHeight="1" x14ac:dyDescent="0.25">
      <c r="A126" s="1"/>
      <c r="B126" s="2"/>
      <c r="C126" s="1"/>
      <c r="D126" s="1"/>
      <c r="E126" s="3"/>
      <c r="F126" s="1"/>
      <c r="G126" s="1"/>
      <c r="H126" s="3"/>
      <c r="I126" s="1"/>
      <c r="J126" s="1"/>
      <c r="K126" s="3"/>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ustomHeight="1" x14ac:dyDescent="0.25">
      <c r="A127" s="1"/>
      <c r="B127" s="2"/>
      <c r="C127" s="1"/>
      <c r="D127" s="1"/>
      <c r="E127" s="3"/>
      <c r="F127" s="1"/>
      <c r="G127" s="1"/>
      <c r="H127" s="3"/>
      <c r="I127" s="1"/>
      <c r="J127" s="1"/>
      <c r="K127" s="3"/>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ustomHeight="1" x14ac:dyDescent="0.25">
      <c r="A128" s="1"/>
      <c r="B128" s="2"/>
      <c r="C128" s="1"/>
      <c r="D128" s="1"/>
      <c r="E128" s="3"/>
      <c r="F128" s="1"/>
      <c r="G128" s="1"/>
      <c r="H128" s="3"/>
      <c r="I128" s="1"/>
      <c r="J128" s="1"/>
      <c r="K128" s="3"/>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ustomHeight="1" x14ac:dyDescent="0.25">
      <c r="A129" s="1"/>
      <c r="B129" s="2"/>
      <c r="C129" s="1"/>
      <c r="D129" s="1"/>
      <c r="E129" s="3"/>
      <c r="F129" s="1"/>
      <c r="G129" s="1"/>
      <c r="H129" s="3"/>
      <c r="I129" s="1"/>
      <c r="J129" s="1"/>
      <c r="K129" s="3"/>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ustomHeight="1" x14ac:dyDescent="0.25">
      <c r="A130" s="1"/>
      <c r="B130" s="2"/>
      <c r="C130" s="1"/>
      <c r="D130" s="1"/>
      <c r="E130" s="3"/>
      <c r="F130" s="1"/>
      <c r="G130" s="1"/>
      <c r="H130" s="3"/>
      <c r="I130" s="1"/>
      <c r="J130" s="1"/>
      <c r="K130" s="3"/>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ustomHeight="1" x14ac:dyDescent="0.25">
      <c r="A131" s="1"/>
      <c r="B131" s="2"/>
      <c r="C131" s="1"/>
      <c r="D131" s="1"/>
      <c r="E131" s="3"/>
      <c r="F131" s="1"/>
      <c r="G131" s="1"/>
      <c r="H131" s="3"/>
      <c r="I131" s="1"/>
      <c r="J131" s="1"/>
      <c r="K131" s="3"/>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ustomHeight="1" x14ac:dyDescent="0.25">
      <c r="A132" s="1"/>
      <c r="B132" s="2"/>
      <c r="C132" s="1"/>
      <c r="D132" s="1"/>
      <c r="E132" s="3"/>
      <c r="F132" s="1"/>
      <c r="G132" s="1"/>
      <c r="H132" s="3"/>
      <c r="I132" s="1"/>
      <c r="J132" s="1"/>
      <c r="K132" s="3"/>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ustomHeight="1" x14ac:dyDescent="0.25">
      <c r="A133" s="1"/>
      <c r="B133" s="2"/>
      <c r="C133" s="1"/>
      <c r="D133" s="1"/>
      <c r="E133" s="3"/>
      <c r="F133" s="1"/>
      <c r="G133" s="1"/>
      <c r="H133" s="3"/>
      <c r="I133" s="1"/>
      <c r="J133" s="1"/>
      <c r="K133" s="3"/>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ustomHeight="1" x14ac:dyDescent="0.25">
      <c r="A134" s="1"/>
      <c r="B134" s="2"/>
      <c r="C134" s="1"/>
      <c r="D134" s="1"/>
      <c r="E134" s="3"/>
      <c r="F134" s="1"/>
      <c r="G134" s="1"/>
      <c r="H134" s="3"/>
      <c r="I134" s="1"/>
      <c r="J134" s="1"/>
      <c r="K134" s="3"/>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ustomHeight="1" x14ac:dyDescent="0.25">
      <c r="A135" s="1"/>
      <c r="B135" s="2"/>
      <c r="C135" s="1"/>
      <c r="D135" s="1"/>
      <c r="E135" s="3"/>
      <c r="F135" s="1"/>
      <c r="G135" s="1"/>
      <c r="H135" s="3"/>
      <c r="I135" s="1"/>
      <c r="J135" s="1"/>
      <c r="K135" s="3"/>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ustomHeight="1" x14ac:dyDescent="0.25">
      <c r="A136" s="1"/>
      <c r="B136" s="2"/>
      <c r="C136" s="1"/>
      <c r="D136" s="1"/>
      <c r="E136" s="3"/>
      <c r="F136" s="1"/>
      <c r="G136" s="1"/>
      <c r="H136" s="3"/>
      <c r="I136" s="1"/>
      <c r="J136" s="1"/>
      <c r="K136" s="3"/>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ustomHeight="1" x14ac:dyDescent="0.25">
      <c r="A137" s="1"/>
      <c r="B137" s="2"/>
      <c r="C137" s="1"/>
      <c r="D137" s="1"/>
      <c r="E137" s="3"/>
      <c r="F137" s="1"/>
      <c r="G137" s="1"/>
      <c r="H137" s="3"/>
      <c r="I137" s="1"/>
      <c r="J137" s="1"/>
      <c r="K137" s="3"/>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ustomHeight="1" x14ac:dyDescent="0.25">
      <c r="A138" s="1"/>
      <c r="B138" s="2"/>
      <c r="C138" s="1"/>
      <c r="D138" s="1"/>
      <c r="E138" s="3"/>
      <c r="F138" s="1"/>
      <c r="G138" s="1"/>
      <c r="H138" s="3"/>
      <c r="I138" s="1"/>
      <c r="J138" s="1"/>
      <c r="K138" s="3"/>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ustomHeight="1" x14ac:dyDescent="0.25">
      <c r="A139" s="1"/>
      <c r="B139" s="2"/>
      <c r="C139" s="1"/>
      <c r="D139" s="1"/>
      <c r="E139" s="3"/>
      <c r="F139" s="1"/>
      <c r="G139" s="1"/>
      <c r="H139" s="3"/>
      <c r="I139" s="1"/>
      <c r="J139" s="1"/>
      <c r="K139" s="3"/>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ustomHeight="1" x14ac:dyDescent="0.25">
      <c r="A140" s="1"/>
      <c r="B140" s="2"/>
      <c r="C140" s="1"/>
      <c r="D140" s="1"/>
      <c r="E140" s="3"/>
      <c r="F140" s="1"/>
      <c r="G140" s="1"/>
      <c r="H140" s="3"/>
      <c r="I140" s="1"/>
      <c r="J140" s="1"/>
      <c r="K140" s="3"/>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ustomHeight="1" x14ac:dyDescent="0.25">
      <c r="A141" s="1"/>
      <c r="B141" s="2"/>
      <c r="C141" s="1"/>
      <c r="D141" s="1"/>
      <c r="E141" s="3"/>
      <c r="F141" s="1"/>
      <c r="G141" s="1"/>
      <c r="H141" s="3"/>
      <c r="I141" s="1"/>
      <c r="J141" s="1"/>
      <c r="K141" s="3"/>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ustomHeight="1" x14ac:dyDescent="0.25">
      <c r="A142" s="1"/>
      <c r="B142" s="2"/>
      <c r="C142" s="1"/>
      <c r="D142" s="1"/>
      <c r="E142" s="3"/>
      <c r="F142" s="1"/>
      <c r="G142" s="1"/>
      <c r="H142" s="3"/>
      <c r="I142" s="1"/>
      <c r="J142" s="1"/>
      <c r="K142" s="3"/>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ustomHeight="1" x14ac:dyDescent="0.25">
      <c r="A143" s="1"/>
      <c r="B143" s="2"/>
      <c r="C143" s="1"/>
      <c r="D143" s="1"/>
      <c r="E143" s="3"/>
      <c r="F143" s="1"/>
      <c r="G143" s="1"/>
      <c r="H143" s="3"/>
      <c r="I143" s="1"/>
      <c r="J143" s="1"/>
      <c r="K143" s="3"/>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ustomHeight="1" x14ac:dyDescent="0.25">
      <c r="A144" s="1"/>
      <c r="B144" s="2"/>
      <c r="C144" s="1"/>
      <c r="D144" s="1"/>
      <c r="E144" s="3"/>
      <c r="F144" s="1"/>
      <c r="G144" s="1"/>
      <c r="H144" s="3"/>
      <c r="I144" s="1"/>
      <c r="J144" s="1"/>
      <c r="K144" s="3"/>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ustomHeight="1" x14ac:dyDescent="0.25">
      <c r="A145" s="1"/>
      <c r="B145" s="2"/>
      <c r="C145" s="1"/>
      <c r="D145" s="1"/>
      <c r="E145" s="3"/>
      <c r="F145" s="1"/>
      <c r="G145" s="1"/>
      <c r="H145" s="3"/>
      <c r="I145" s="1"/>
      <c r="J145" s="1"/>
      <c r="K145" s="3"/>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ustomHeight="1" x14ac:dyDescent="0.25">
      <c r="A146" s="1"/>
      <c r="B146" s="2"/>
      <c r="C146" s="1"/>
      <c r="D146" s="1"/>
      <c r="E146" s="3"/>
      <c r="F146" s="1"/>
      <c r="G146" s="1"/>
      <c r="H146" s="3"/>
      <c r="I146" s="1"/>
      <c r="J146" s="1"/>
      <c r="K146" s="3"/>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ustomHeight="1" x14ac:dyDescent="0.25">
      <c r="A147" s="1"/>
      <c r="B147" s="2"/>
      <c r="C147" s="1"/>
      <c r="D147" s="1"/>
      <c r="E147" s="3"/>
      <c r="F147" s="1"/>
      <c r="G147" s="1"/>
      <c r="H147" s="3"/>
      <c r="I147" s="1"/>
      <c r="J147" s="1"/>
      <c r="K147" s="3"/>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ustomHeight="1" x14ac:dyDescent="0.25">
      <c r="A148" s="1"/>
      <c r="B148" s="2"/>
      <c r="C148" s="1"/>
      <c r="D148" s="1"/>
      <c r="E148" s="3"/>
      <c r="F148" s="1"/>
      <c r="G148" s="1"/>
      <c r="H148" s="3"/>
      <c r="I148" s="1"/>
      <c r="J148" s="1"/>
      <c r="K148" s="3"/>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ustomHeight="1" x14ac:dyDescent="0.25">
      <c r="A149" s="1"/>
      <c r="B149" s="2"/>
      <c r="C149" s="1"/>
      <c r="D149" s="1"/>
      <c r="E149" s="3"/>
      <c r="F149" s="1"/>
      <c r="G149" s="1"/>
      <c r="H149" s="3"/>
      <c r="I149" s="1"/>
      <c r="J149" s="1"/>
      <c r="K149" s="3"/>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ustomHeight="1" x14ac:dyDescent="0.25">
      <c r="A150" s="1"/>
      <c r="B150" s="2"/>
      <c r="C150" s="1"/>
      <c r="D150" s="1"/>
      <c r="E150" s="3"/>
      <c r="F150" s="1"/>
      <c r="G150" s="1"/>
      <c r="H150" s="3"/>
      <c r="I150" s="1"/>
      <c r="J150" s="1"/>
      <c r="K150" s="3"/>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ustomHeight="1" x14ac:dyDescent="0.25">
      <c r="A151" s="1"/>
      <c r="B151" s="2"/>
      <c r="C151" s="1"/>
      <c r="D151" s="1"/>
      <c r="E151" s="3"/>
      <c r="F151" s="1"/>
      <c r="G151" s="1"/>
      <c r="H151" s="3"/>
      <c r="I151" s="1"/>
      <c r="J151" s="1"/>
      <c r="K151" s="3"/>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ustomHeight="1" x14ac:dyDescent="0.25">
      <c r="A152" s="1"/>
      <c r="B152" s="2"/>
      <c r="C152" s="1"/>
      <c r="D152" s="1"/>
      <c r="E152" s="3"/>
      <c r="F152" s="1"/>
      <c r="G152" s="1"/>
      <c r="H152" s="3"/>
      <c r="I152" s="1"/>
      <c r="J152" s="1"/>
      <c r="K152" s="3"/>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ustomHeight="1" x14ac:dyDescent="0.25">
      <c r="A153" s="1"/>
      <c r="B153" s="2"/>
      <c r="C153" s="1"/>
      <c r="D153" s="1"/>
      <c r="E153" s="3"/>
      <c r="F153" s="1"/>
      <c r="G153" s="1"/>
      <c r="H153" s="3"/>
      <c r="I153" s="1"/>
      <c r="J153" s="1"/>
      <c r="K153" s="3"/>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ustomHeight="1" x14ac:dyDescent="0.25">
      <c r="A154" s="1"/>
      <c r="B154" s="2"/>
      <c r="C154" s="1"/>
      <c r="D154" s="1"/>
      <c r="E154" s="3"/>
      <c r="F154" s="1"/>
      <c r="G154" s="1"/>
      <c r="H154" s="3"/>
      <c r="I154" s="1"/>
      <c r="J154" s="1"/>
      <c r="K154" s="3"/>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ustomHeight="1" x14ac:dyDescent="0.25">
      <c r="A155" s="1"/>
      <c r="B155" s="2"/>
      <c r="C155" s="1"/>
      <c r="D155" s="1"/>
      <c r="E155" s="3"/>
      <c r="F155" s="1"/>
      <c r="G155" s="1"/>
      <c r="H155" s="3"/>
      <c r="I155" s="1"/>
      <c r="J155" s="1"/>
      <c r="K155" s="3"/>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ustomHeight="1" x14ac:dyDescent="0.25">
      <c r="A156" s="1"/>
      <c r="B156" s="2"/>
      <c r="C156" s="1"/>
      <c r="D156" s="1"/>
      <c r="E156" s="3"/>
      <c r="F156" s="1"/>
      <c r="G156" s="1"/>
      <c r="H156" s="3"/>
      <c r="I156" s="1"/>
      <c r="J156" s="1"/>
      <c r="K156" s="3"/>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ustomHeight="1" x14ac:dyDescent="0.25">
      <c r="A157" s="1"/>
      <c r="B157" s="2"/>
      <c r="C157" s="1"/>
      <c r="D157" s="1"/>
      <c r="E157" s="3"/>
      <c r="F157" s="1"/>
      <c r="G157" s="1"/>
      <c r="H157" s="3"/>
      <c r="I157" s="1"/>
      <c r="J157" s="1"/>
      <c r="K157" s="3"/>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ustomHeight="1" x14ac:dyDescent="0.25">
      <c r="A158" s="1"/>
      <c r="B158" s="2"/>
      <c r="C158" s="1"/>
      <c r="D158" s="1"/>
      <c r="E158" s="3"/>
      <c r="F158" s="1"/>
      <c r="G158" s="1"/>
      <c r="H158" s="3"/>
      <c r="I158" s="1"/>
      <c r="J158" s="1"/>
      <c r="K158" s="3"/>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ustomHeight="1" x14ac:dyDescent="0.25">
      <c r="A159" s="1"/>
      <c r="B159" s="2"/>
      <c r="C159" s="1"/>
      <c r="D159" s="1"/>
      <c r="E159" s="3"/>
      <c r="F159" s="1"/>
      <c r="G159" s="1"/>
      <c r="H159" s="3"/>
      <c r="I159" s="1"/>
      <c r="J159" s="1"/>
      <c r="K159" s="3"/>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ustomHeight="1" x14ac:dyDescent="0.25">
      <c r="A160" s="1"/>
      <c r="B160" s="2"/>
      <c r="C160" s="1"/>
      <c r="D160" s="1"/>
      <c r="E160" s="3"/>
      <c r="F160" s="1"/>
      <c r="G160" s="1"/>
      <c r="H160" s="3"/>
      <c r="I160" s="1"/>
      <c r="J160" s="1"/>
      <c r="K160" s="3"/>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ustomHeight="1" x14ac:dyDescent="0.25">
      <c r="A161" s="1"/>
      <c r="B161" s="2"/>
      <c r="C161" s="1"/>
      <c r="D161" s="1"/>
      <c r="E161" s="3"/>
      <c r="F161" s="1"/>
      <c r="G161" s="1"/>
      <c r="H161" s="3"/>
      <c r="I161" s="1"/>
      <c r="J161" s="1"/>
      <c r="K161" s="3"/>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ustomHeight="1" x14ac:dyDescent="0.25">
      <c r="A162" s="1"/>
      <c r="B162" s="2"/>
      <c r="C162" s="1"/>
      <c r="D162" s="1"/>
      <c r="E162" s="3"/>
      <c r="F162" s="1"/>
      <c r="G162" s="1"/>
      <c r="H162" s="3"/>
      <c r="I162" s="1"/>
      <c r="J162" s="1"/>
      <c r="K162" s="3"/>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ustomHeight="1" x14ac:dyDescent="0.25">
      <c r="A163" s="1"/>
      <c r="B163" s="2"/>
      <c r="C163" s="1"/>
      <c r="D163" s="1"/>
      <c r="E163" s="3"/>
      <c r="F163" s="1"/>
      <c r="G163" s="1"/>
      <c r="H163" s="3"/>
      <c r="I163" s="1"/>
      <c r="J163" s="1"/>
      <c r="K163" s="3"/>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ustomHeight="1" x14ac:dyDescent="0.25">
      <c r="A164" s="1"/>
      <c r="B164" s="2"/>
      <c r="C164" s="1"/>
      <c r="D164" s="1"/>
      <c r="E164" s="3"/>
      <c r="F164" s="1"/>
      <c r="G164" s="1"/>
      <c r="H164" s="3"/>
      <c r="I164" s="1"/>
      <c r="J164" s="1"/>
      <c r="K164" s="3"/>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ustomHeight="1" x14ac:dyDescent="0.25">
      <c r="A165" s="1"/>
      <c r="B165" s="2"/>
      <c r="C165" s="1"/>
      <c r="D165" s="1"/>
      <c r="E165" s="3"/>
      <c r="F165" s="1"/>
      <c r="G165" s="1"/>
      <c r="H165" s="3"/>
      <c r="I165" s="1"/>
      <c r="J165" s="1"/>
      <c r="K165" s="3"/>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ustomHeight="1" x14ac:dyDescent="0.25">
      <c r="A166" s="1"/>
      <c r="B166" s="2"/>
      <c r="C166" s="1"/>
      <c r="D166" s="1"/>
      <c r="E166" s="3"/>
      <c r="F166" s="1"/>
      <c r="G166" s="1"/>
      <c r="H166" s="3"/>
      <c r="I166" s="1"/>
      <c r="J166" s="1"/>
      <c r="K166" s="3"/>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ustomHeight="1" x14ac:dyDescent="0.25">
      <c r="A167" s="1"/>
      <c r="B167" s="2"/>
      <c r="C167" s="1"/>
      <c r="D167" s="1"/>
      <c r="E167" s="3"/>
      <c r="F167" s="1"/>
      <c r="G167" s="1"/>
      <c r="H167" s="3"/>
      <c r="I167" s="1"/>
      <c r="J167" s="1"/>
      <c r="K167" s="3"/>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ustomHeight="1" x14ac:dyDescent="0.25">
      <c r="A168" s="1"/>
      <c r="B168" s="2"/>
      <c r="C168" s="1"/>
      <c r="D168" s="1"/>
      <c r="E168" s="3"/>
      <c r="F168" s="1"/>
      <c r="G168" s="1"/>
      <c r="H168" s="3"/>
      <c r="I168" s="1"/>
      <c r="J168" s="1"/>
      <c r="K168" s="3"/>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ustomHeight="1" x14ac:dyDescent="0.25">
      <c r="A169" s="1"/>
      <c r="B169" s="2"/>
      <c r="C169" s="1"/>
      <c r="D169" s="1"/>
      <c r="E169" s="3"/>
      <c r="F169" s="1"/>
      <c r="G169" s="1"/>
      <c r="H169" s="3"/>
      <c r="I169" s="1"/>
      <c r="J169" s="1"/>
      <c r="K169" s="3"/>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ustomHeight="1" x14ac:dyDescent="0.25">
      <c r="A170" s="1"/>
      <c r="B170" s="2"/>
      <c r="C170" s="1"/>
      <c r="D170" s="1"/>
      <c r="E170" s="3"/>
      <c r="F170" s="1"/>
      <c r="G170" s="1"/>
      <c r="H170" s="3"/>
      <c r="I170" s="1"/>
      <c r="J170" s="1"/>
      <c r="K170" s="3"/>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ustomHeight="1" x14ac:dyDescent="0.25">
      <c r="A171" s="1"/>
      <c r="B171" s="2"/>
      <c r="C171" s="1"/>
      <c r="D171" s="1"/>
      <c r="E171" s="3"/>
      <c r="F171" s="1"/>
      <c r="G171" s="1"/>
      <c r="H171" s="3"/>
      <c r="I171" s="1"/>
      <c r="J171" s="1"/>
      <c r="K171" s="3"/>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ustomHeight="1" x14ac:dyDescent="0.25">
      <c r="A172" s="1"/>
      <c r="B172" s="2"/>
      <c r="C172" s="1"/>
      <c r="D172" s="1"/>
      <c r="E172" s="3"/>
      <c r="F172" s="1"/>
      <c r="G172" s="1"/>
      <c r="H172" s="3"/>
      <c r="I172" s="1"/>
      <c r="J172" s="1"/>
      <c r="K172" s="3"/>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ustomHeight="1" x14ac:dyDescent="0.25">
      <c r="A173" s="1"/>
      <c r="B173" s="2"/>
      <c r="C173" s="1"/>
      <c r="D173" s="1"/>
      <c r="E173" s="3"/>
      <c r="F173" s="1"/>
      <c r="G173" s="1"/>
      <c r="H173" s="3"/>
      <c r="I173" s="1"/>
      <c r="J173" s="1"/>
      <c r="K173" s="3"/>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ustomHeight="1" x14ac:dyDescent="0.25">
      <c r="A174" s="1"/>
      <c r="B174" s="2"/>
      <c r="C174" s="1"/>
      <c r="D174" s="1"/>
      <c r="E174" s="3"/>
      <c r="F174" s="1"/>
      <c r="G174" s="1"/>
      <c r="H174" s="3"/>
      <c r="I174" s="1"/>
      <c r="J174" s="1"/>
      <c r="K174" s="3"/>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ustomHeight="1" x14ac:dyDescent="0.25">
      <c r="A175" s="1"/>
      <c r="B175" s="2"/>
      <c r="C175" s="1"/>
      <c r="D175" s="1"/>
      <c r="E175" s="3"/>
      <c r="F175" s="1"/>
      <c r="G175" s="1"/>
      <c r="H175" s="3"/>
      <c r="I175" s="1"/>
      <c r="J175" s="1"/>
      <c r="K175" s="3"/>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ustomHeight="1" x14ac:dyDescent="0.25">
      <c r="A176" s="1"/>
      <c r="B176" s="2"/>
      <c r="C176" s="1"/>
      <c r="D176" s="1"/>
      <c r="E176" s="3"/>
      <c r="F176" s="1"/>
      <c r="G176" s="1"/>
      <c r="H176" s="3"/>
      <c r="I176" s="1"/>
      <c r="J176" s="1"/>
      <c r="K176" s="3"/>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ustomHeight="1" x14ac:dyDescent="0.25">
      <c r="A177" s="1"/>
      <c r="B177" s="2"/>
      <c r="C177" s="1"/>
      <c r="D177" s="1"/>
      <c r="E177" s="3"/>
      <c r="F177" s="1"/>
      <c r="G177" s="1"/>
      <c r="H177" s="3"/>
      <c r="I177" s="1"/>
      <c r="J177" s="1"/>
      <c r="K177" s="3"/>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ustomHeight="1" x14ac:dyDescent="0.25">
      <c r="A178" s="1"/>
      <c r="B178" s="2"/>
      <c r="C178" s="1"/>
      <c r="D178" s="1"/>
      <c r="E178" s="3"/>
      <c r="F178" s="1"/>
      <c r="G178" s="1"/>
      <c r="H178" s="3"/>
      <c r="I178" s="1"/>
      <c r="J178" s="1"/>
      <c r="K178" s="3"/>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ustomHeight="1" x14ac:dyDescent="0.25">
      <c r="A179" s="1"/>
      <c r="B179" s="2"/>
      <c r="C179" s="1"/>
      <c r="D179" s="1"/>
      <c r="E179" s="3"/>
      <c r="F179" s="1"/>
      <c r="G179" s="1"/>
      <c r="H179" s="3"/>
      <c r="I179" s="1"/>
      <c r="J179" s="1"/>
      <c r="K179" s="3"/>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ustomHeight="1" x14ac:dyDescent="0.25">
      <c r="A180" s="1"/>
      <c r="B180" s="2"/>
      <c r="C180" s="1"/>
      <c r="D180" s="1"/>
      <c r="E180" s="3"/>
      <c r="F180" s="1"/>
      <c r="G180" s="1"/>
      <c r="H180" s="3"/>
      <c r="I180" s="1"/>
      <c r="J180" s="1"/>
      <c r="K180" s="3"/>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ustomHeight="1" x14ac:dyDescent="0.25">
      <c r="A181" s="1"/>
      <c r="B181" s="2"/>
      <c r="C181" s="1"/>
      <c r="D181" s="1"/>
      <c r="E181" s="3"/>
      <c r="F181" s="1"/>
      <c r="G181" s="1"/>
      <c r="H181" s="3"/>
      <c r="I181" s="1"/>
      <c r="J181" s="1"/>
      <c r="K181" s="3"/>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ustomHeight="1" x14ac:dyDescent="0.25">
      <c r="A182" s="1"/>
      <c r="B182" s="2"/>
      <c r="C182" s="1"/>
      <c r="D182" s="1"/>
      <c r="E182" s="3"/>
      <c r="F182" s="1"/>
      <c r="G182" s="1"/>
      <c r="H182" s="3"/>
      <c r="I182" s="1"/>
      <c r="J182" s="1"/>
      <c r="K182" s="3"/>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ustomHeight="1" x14ac:dyDescent="0.25">
      <c r="A183" s="1"/>
      <c r="B183" s="2"/>
      <c r="C183" s="1"/>
      <c r="D183" s="1"/>
      <c r="E183" s="3"/>
      <c r="F183" s="1"/>
      <c r="G183" s="1"/>
      <c r="H183" s="3"/>
      <c r="I183" s="1"/>
      <c r="J183" s="1"/>
      <c r="K183" s="3"/>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ustomHeight="1" x14ac:dyDescent="0.25">
      <c r="A184" s="1"/>
      <c r="B184" s="2"/>
      <c r="C184" s="1"/>
      <c r="D184" s="1"/>
      <c r="E184" s="3"/>
      <c r="F184" s="1"/>
      <c r="G184" s="1"/>
      <c r="H184" s="3"/>
      <c r="I184" s="1"/>
      <c r="J184" s="1"/>
      <c r="K184" s="3"/>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ustomHeight="1" x14ac:dyDescent="0.25">
      <c r="A185" s="1"/>
      <c r="B185" s="2"/>
      <c r="C185" s="1"/>
      <c r="D185" s="1"/>
      <c r="E185" s="3"/>
      <c r="F185" s="1"/>
      <c r="G185" s="1"/>
      <c r="H185" s="3"/>
      <c r="I185" s="1"/>
      <c r="J185" s="1"/>
      <c r="K185" s="3"/>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ustomHeight="1" x14ac:dyDescent="0.25">
      <c r="A186" s="1"/>
      <c r="B186" s="2"/>
      <c r="C186" s="1"/>
      <c r="D186" s="1"/>
      <c r="E186" s="3"/>
      <c r="F186" s="1"/>
      <c r="G186" s="1"/>
      <c r="H186" s="3"/>
      <c r="I186" s="1"/>
      <c r="J186" s="1"/>
      <c r="K186" s="3"/>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ustomHeight="1" x14ac:dyDescent="0.25">
      <c r="A187" s="1"/>
      <c r="B187" s="2"/>
      <c r="C187" s="1"/>
      <c r="D187" s="1"/>
      <c r="E187" s="3"/>
      <c r="F187" s="1"/>
      <c r="G187" s="1"/>
      <c r="H187" s="3"/>
      <c r="I187" s="1"/>
      <c r="J187" s="1"/>
      <c r="K187" s="3"/>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ustomHeight="1" x14ac:dyDescent="0.25">
      <c r="A188" s="1"/>
      <c r="B188" s="2"/>
      <c r="C188" s="1"/>
      <c r="D188" s="1"/>
      <c r="E188" s="3"/>
      <c r="F188" s="1"/>
      <c r="G188" s="1"/>
      <c r="H188" s="3"/>
      <c r="I188" s="1"/>
      <c r="J188" s="1"/>
      <c r="K188" s="3"/>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ustomHeight="1" x14ac:dyDescent="0.25">
      <c r="A189" s="1"/>
      <c r="B189" s="2"/>
      <c r="C189" s="1"/>
      <c r="D189" s="1"/>
      <c r="E189" s="3"/>
      <c r="F189" s="1"/>
      <c r="G189" s="1"/>
      <c r="H189" s="3"/>
      <c r="I189" s="1"/>
      <c r="J189" s="1"/>
      <c r="K189" s="3"/>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ustomHeight="1" x14ac:dyDescent="0.25">
      <c r="A190" s="1"/>
      <c r="B190" s="2"/>
      <c r="C190" s="1"/>
      <c r="D190" s="1"/>
      <c r="E190" s="3"/>
      <c r="F190" s="1"/>
      <c r="G190" s="1"/>
      <c r="H190" s="3"/>
      <c r="I190" s="1"/>
      <c r="J190" s="1"/>
      <c r="K190" s="3"/>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ustomHeight="1" x14ac:dyDescent="0.25">
      <c r="A191" s="1"/>
      <c r="B191" s="2"/>
      <c r="C191" s="1"/>
      <c r="D191" s="1"/>
      <c r="E191" s="3"/>
      <c r="F191" s="1"/>
      <c r="G191" s="1"/>
      <c r="H191" s="3"/>
      <c r="I191" s="1"/>
      <c r="J191" s="1"/>
      <c r="K191" s="3"/>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ustomHeight="1" x14ac:dyDescent="0.25">
      <c r="A192" s="1"/>
      <c r="B192" s="2"/>
      <c r="C192" s="1"/>
      <c r="D192" s="1"/>
      <c r="E192" s="3"/>
      <c r="F192" s="1"/>
      <c r="G192" s="1"/>
      <c r="H192" s="3"/>
      <c r="I192" s="1"/>
      <c r="J192" s="1"/>
      <c r="K192" s="3"/>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ustomHeight="1" x14ac:dyDescent="0.25">
      <c r="A193" s="1"/>
      <c r="B193" s="2"/>
      <c r="C193" s="1"/>
      <c r="D193" s="1"/>
      <c r="E193" s="3"/>
      <c r="F193" s="1"/>
      <c r="G193" s="1"/>
      <c r="H193" s="3"/>
      <c r="I193" s="1"/>
      <c r="J193" s="1"/>
      <c r="K193" s="3"/>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ustomHeight="1" x14ac:dyDescent="0.25">
      <c r="A194" s="1"/>
      <c r="B194" s="2"/>
      <c r="C194" s="1"/>
      <c r="D194" s="1"/>
      <c r="E194" s="3"/>
      <c r="F194" s="1"/>
      <c r="G194" s="1"/>
      <c r="H194" s="3"/>
      <c r="I194" s="1"/>
      <c r="J194" s="1"/>
      <c r="K194" s="3"/>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ustomHeight="1" x14ac:dyDescent="0.25">
      <c r="A195" s="1"/>
      <c r="B195" s="2"/>
      <c r="C195" s="1"/>
      <c r="D195" s="1"/>
      <c r="E195" s="3"/>
      <c r="F195" s="1"/>
      <c r="G195" s="1"/>
      <c r="H195" s="3"/>
      <c r="I195" s="1"/>
      <c r="J195" s="1"/>
      <c r="K195" s="3"/>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ustomHeight="1" x14ac:dyDescent="0.25">
      <c r="A196" s="1"/>
      <c r="B196" s="2"/>
      <c r="C196" s="1"/>
      <c r="D196" s="1"/>
      <c r="E196" s="3"/>
      <c r="F196" s="1"/>
      <c r="G196" s="1"/>
      <c r="H196" s="3"/>
      <c r="I196" s="1"/>
      <c r="J196" s="1"/>
      <c r="K196" s="3"/>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ustomHeight="1" x14ac:dyDescent="0.25">
      <c r="A197" s="1"/>
      <c r="B197" s="2"/>
      <c r="C197" s="1"/>
      <c r="D197" s="1"/>
      <c r="E197" s="3"/>
      <c r="F197" s="1"/>
      <c r="G197" s="1"/>
      <c r="H197" s="3"/>
      <c r="I197" s="1"/>
      <c r="J197" s="1"/>
      <c r="K197" s="3"/>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ustomHeight="1" x14ac:dyDescent="0.25">
      <c r="A198" s="1"/>
      <c r="B198" s="2"/>
      <c r="C198" s="1"/>
      <c r="D198" s="1"/>
      <c r="E198" s="3"/>
      <c r="F198" s="1"/>
      <c r="G198" s="1"/>
      <c r="H198" s="3"/>
      <c r="I198" s="1"/>
      <c r="J198" s="1"/>
      <c r="K198" s="3"/>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ustomHeight="1" x14ac:dyDescent="0.25">
      <c r="A199" s="1"/>
      <c r="B199" s="2"/>
      <c r="C199" s="1"/>
      <c r="D199" s="1"/>
      <c r="E199" s="3"/>
      <c r="F199" s="1"/>
      <c r="G199" s="1"/>
      <c r="H199" s="3"/>
      <c r="I199" s="1"/>
      <c r="J199" s="1"/>
      <c r="K199" s="3"/>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ustomHeight="1" x14ac:dyDescent="0.25">
      <c r="A200" s="1"/>
      <c r="B200" s="2"/>
      <c r="C200" s="1"/>
      <c r="D200" s="1"/>
      <c r="E200" s="3"/>
      <c r="F200" s="1"/>
      <c r="G200" s="1"/>
      <c r="H200" s="3"/>
      <c r="I200" s="1"/>
      <c r="J200" s="1"/>
      <c r="K200" s="3"/>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ustomHeight="1" x14ac:dyDescent="0.25">
      <c r="A201" s="1"/>
      <c r="B201" s="2"/>
      <c r="C201" s="1"/>
      <c r="D201" s="1"/>
      <c r="E201" s="3"/>
      <c r="F201" s="1"/>
      <c r="G201" s="1"/>
      <c r="H201" s="3"/>
      <c r="I201" s="1"/>
      <c r="J201" s="1"/>
      <c r="K201" s="3"/>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ustomHeight="1" x14ac:dyDescent="0.25">
      <c r="A202" s="1"/>
      <c r="B202" s="2"/>
      <c r="C202" s="1"/>
      <c r="D202" s="1"/>
      <c r="E202" s="3"/>
      <c r="F202" s="1"/>
      <c r="G202" s="1"/>
      <c r="H202" s="3"/>
      <c r="I202" s="1"/>
      <c r="J202" s="1"/>
      <c r="K202" s="3"/>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ustomHeight="1" x14ac:dyDescent="0.25">
      <c r="A203" s="1"/>
      <c r="B203" s="2"/>
      <c r="C203" s="1"/>
      <c r="D203" s="1"/>
      <c r="E203" s="3"/>
      <c r="F203" s="1"/>
      <c r="G203" s="1"/>
      <c r="H203" s="3"/>
      <c r="I203" s="1"/>
      <c r="J203" s="1"/>
      <c r="K203" s="3"/>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ustomHeight="1" x14ac:dyDescent="0.25">
      <c r="A204" s="1"/>
      <c r="B204" s="2"/>
      <c r="C204" s="1"/>
      <c r="D204" s="1"/>
      <c r="E204" s="3"/>
      <c r="F204" s="1"/>
      <c r="G204" s="1"/>
      <c r="H204" s="3"/>
      <c r="I204" s="1"/>
      <c r="J204" s="1"/>
      <c r="K204" s="3"/>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ustomHeight="1" x14ac:dyDescent="0.25">
      <c r="A205" s="1"/>
      <c r="B205" s="2"/>
      <c r="C205" s="1"/>
      <c r="D205" s="1"/>
      <c r="E205" s="3"/>
      <c r="F205" s="1"/>
      <c r="G205" s="1"/>
      <c r="H205" s="3"/>
      <c r="I205" s="1"/>
      <c r="J205" s="1"/>
      <c r="K205" s="3"/>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ustomHeight="1" x14ac:dyDescent="0.25">
      <c r="A206" s="1"/>
      <c r="B206" s="2"/>
      <c r="C206" s="1"/>
      <c r="D206" s="1"/>
      <c r="E206" s="3"/>
      <c r="F206" s="1"/>
      <c r="G206" s="1"/>
      <c r="H206" s="3"/>
      <c r="I206" s="1"/>
      <c r="J206" s="1"/>
      <c r="K206" s="3"/>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ustomHeight="1" x14ac:dyDescent="0.25">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ustomHeight="1" x14ac:dyDescent="0.25">
      <c r="A208" s="1"/>
      <c r="B208" s="2"/>
      <c r="C208" s="1"/>
      <c r="D208" s="1"/>
      <c r="E208" s="3"/>
      <c r="F208" s="1"/>
      <c r="G208" s="1"/>
      <c r="H208" s="3"/>
      <c r="I208" s="1"/>
      <c r="J208" s="1"/>
      <c r="K208" s="3"/>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ustomHeight="1" x14ac:dyDescent="0.25">
      <c r="A209" s="1"/>
      <c r="B209" s="2"/>
      <c r="C209" s="1"/>
      <c r="D209" s="1"/>
      <c r="E209" s="3"/>
      <c r="F209" s="1"/>
      <c r="G209" s="1"/>
      <c r="H209" s="3"/>
      <c r="I209" s="1"/>
      <c r="J209" s="1"/>
      <c r="K209" s="3"/>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ustomHeight="1" x14ac:dyDescent="0.25">
      <c r="A210" s="1"/>
      <c r="B210" s="2"/>
      <c r="C210" s="1"/>
      <c r="D210" s="1"/>
      <c r="E210" s="3"/>
      <c r="F210" s="1"/>
      <c r="G210" s="1"/>
      <c r="H210" s="3"/>
      <c r="I210" s="1"/>
      <c r="J210" s="1"/>
      <c r="K210" s="3"/>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ustomHeight="1" x14ac:dyDescent="0.25">
      <c r="A211" s="1"/>
      <c r="B211" s="2"/>
      <c r="C211" s="1"/>
      <c r="D211" s="1"/>
      <c r="E211" s="3"/>
      <c r="F211" s="1"/>
      <c r="G211" s="1"/>
      <c r="H211" s="3"/>
      <c r="I211" s="1"/>
      <c r="J211" s="1"/>
      <c r="K211" s="3"/>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ustomHeight="1" x14ac:dyDescent="0.25">
      <c r="A212" s="1"/>
      <c r="B212" s="2"/>
      <c r="C212" s="1"/>
      <c r="D212" s="1"/>
      <c r="E212" s="3"/>
      <c r="F212" s="1"/>
      <c r="G212" s="1"/>
      <c r="H212" s="3"/>
      <c r="I212" s="1"/>
      <c r="J212" s="1"/>
      <c r="K212" s="3"/>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ustomHeight="1" x14ac:dyDescent="0.25">
      <c r="A213" s="1"/>
      <c r="B213" s="2"/>
      <c r="C213" s="1"/>
      <c r="D213" s="1"/>
      <c r="E213" s="3"/>
      <c r="F213" s="1"/>
      <c r="G213" s="1"/>
      <c r="H213" s="3"/>
      <c r="I213" s="1"/>
      <c r="J213" s="1"/>
      <c r="K213" s="3"/>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ustomHeight="1" x14ac:dyDescent="0.25">
      <c r="A214" s="1"/>
      <c r="B214" s="2"/>
      <c r="C214" s="1"/>
      <c r="D214" s="1"/>
      <c r="E214" s="3"/>
      <c r="F214" s="1"/>
      <c r="G214" s="1"/>
      <c r="H214" s="3"/>
      <c r="I214" s="1"/>
      <c r="J214" s="1"/>
      <c r="K214" s="3"/>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ustomHeight="1" x14ac:dyDescent="0.25">
      <c r="A215" s="1"/>
      <c r="B215" s="2"/>
      <c r="C215" s="1"/>
      <c r="D215" s="1"/>
      <c r="E215" s="3"/>
      <c r="F215" s="1"/>
      <c r="G215" s="1"/>
      <c r="H215" s="3"/>
      <c r="I215" s="1"/>
      <c r="J215" s="1"/>
      <c r="K215" s="3"/>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ustomHeight="1" x14ac:dyDescent="0.25">
      <c r="A216" s="1"/>
      <c r="B216" s="2"/>
      <c r="C216" s="1"/>
      <c r="D216" s="1"/>
      <c r="E216" s="3"/>
      <c r="F216" s="1"/>
      <c r="G216" s="1"/>
      <c r="H216" s="3"/>
      <c r="I216" s="1"/>
      <c r="J216" s="1"/>
      <c r="K216" s="3"/>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ustomHeight="1" x14ac:dyDescent="0.25">
      <c r="A217" s="1"/>
      <c r="B217" s="2"/>
      <c r="C217" s="1"/>
      <c r="D217" s="1"/>
      <c r="E217" s="3"/>
      <c r="F217" s="1"/>
      <c r="G217" s="1"/>
      <c r="H217" s="3"/>
      <c r="I217" s="1"/>
      <c r="J217" s="1"/>
      <c r="K217" s="3"/>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ustomHeight="1" x14ac:dyDescent="0.25">
      <c r="A218" s="1"/>
      <c r="B218" s="2"/>
      <c r="C218" s="1"/>
      <c r="D218" s="1"/>
      <c r="E218" s="3"/>
      <c r="F218" s="1"/>
      <c r="G218" s="1"/>
      <c r="H218" s="3"/>
      <c r="I218" s="1"/>
      <c r="J218" s="1"/>
      <c r="K218" s="3"/>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ustomHeight="1" x14ac:dyDescent="0.25">
      <c r="A219" s="1"/>
      <c r="B219" s="2"/>
      <c r="C219" s="1"/>
      <c r="D219" s="1"/>
      <c r="E219" s="3"/>
      <c r="F219" s="1"/>
      <c r="G219" s="1"/>
      <c r="H219" s="3"/>
      <c r="I219" s="1"/>
      <c r="J219" s="1"/>
      <c r="K219" s="3"/>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ustomHeight="1" x14ac:dyDescent="0.25">
      <c r="A220" s="1"/>
      <c r="B220" s="2"/>
      <c r="C220" s="1"/>
      <c r="D220" s="1"/>
      <c r="E220" s="3"/>
      <c r="F220" s="1"/>
      <c r="G220" s="1"/>
      <c r="H220" s="3"/>
      <c r="I220" s="1"/>
      <c r="J220" s="1"/>
      <c r="K220" s="3"/>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ustomHeight="1" x14ac:dyDescent="0.25">
      <c r="A221" s="1"/>
      <c r="B221" s="2"/>
      <c r="C221" s="1"/>
      <c r="D221" s="1"/>
      <c r="E221" s="3"/>
      <c r="F221" s="1"/>
      <c r="G221" s="1"/>
      <c r="H221" s="3"/>
      <c r="I221" s="1"/>
      <c r="J221" s="1"/>
      <c r="K221" s="3"/>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5.75" customHeight="1" x14ac:dyDescent="0.25">
      <c r="A222" s="1"/>
      <c r="B222" s="2"/>
      <c r="C222" s="1"/>
      <c r="D222" s="1"/>
      <c r="E222" s="3"/>
      <c r="F222" s="1"/>
      <c r="G222" s="1"/>
      <c r="H222" s="3"/>
      <c r="I222" s="1"/>
      <c r="J222" s="1"/>
      <c r="K222" s="3"/>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5.75" customHeight="1" x14ac:dyDescent="0.25">
      <c r="A223" s="1"/>
      <c r="B223" s="2"/>
      <c r="C223" s="1"/>
      <c r="D223" s="1"/>
      <c r="E223" s="3"/>
      <c r="F223" s="1"/>
      <c r="G223" s="1"/>
      <c r="H223" s="3"/>
      <c r="I223" s="1"/>
      <c r="J223" s="1"/>
      <c r="K223" s="3"/>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5.75" customHeight="1" x14ac:dyDescent="0.25">
      <c r="A224" s="1"/>
      <c r="B224" s="2"/>
      <c r="C224" s="1"/>
      <c r="D224" s="1"/>
      <c r="E224" s="3"/>
      <c r="F224" s="1"/>
      <c r="G224" s="1"/>
      <c r="H224" s="3"/>
      <c r="I224" s="1"/>
      <c r="J224" s="1"/>
      <c r="K224" s="3"/>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5.75" customHeight="1" x14ac:dyDescent="0.25">
      <c r="A225" s="1"/>
      <c r="B225" s="2"/>
      <c r="C225" s="1"/>
      <c r="D225" s="1"/>
      <c r="E225" s="3"/>
      <c r="F225" s="1"/>
      <c r="G225" s="1"/>
      <c r="H225" s="3"/>
      <c r="I225" s="1"/>
      <c r="J225" s="1"/>
      <c r="K225" s="3"/>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5.75" customHeight="1" x14ac:dyDescent="0.25">
      <c r="A226" s="1"/>
      <c r="B226" s="2"/>
      <c r="C226" s="1"/>
      <c r="D226" s="1"/>
      <c r="E226" s="3"/>
      <c r="F226" s="1"/>
      <c r="G226" s="1"/>
      <c r="H226" s="3"/>
      <c r="I226" s="1"/>
      <c r="J226" s="1"/>
      <c r="K226" s="3"/>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5.75" customHeight="1" x14ac:dyDescent="0.25">
      <c r="A227" s="1"/>
      <c r="B227" s="2"/>
      <c r="C227" s="1"/>
      <c r="D227" s="1"/>
      <c r="E227" s="3"/>
      <c r="F227" s="1"/>
      <c r="G227" s="1"/>
      <c r="H227" s="3"/>
      <c r="I227" s="1"/>
      <c r="J227" s="1"/>
      <c r="K227" s="3"/>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5.75" customHeight="1" x14ac:dyDescent="0.25">
      <c r="A228" s="1"/>
      <c r="B228" s="2"/>
      <c r="C228" s="1"/>
      <c r="D228" s="1"/>
      <c r="E228" s="3"/>
      <c r="F228" s="1"/>
      <c r="G228" s="1"/>
      <c r="H228" s="3"/>
      <c r="I228" s="1"/>
      <c r="J228" s="1"/>
      <c r="K228" s="3"/>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5.75" customHeight="1" x14ac:dyDescent="0.25">
      <c r="A229" s="1"/>
      <c r="B229" s="2"/>
      <c r="C229" s="1"/>
      <c r="D229" s="1"/>
      <c r="E229" s="3"/>
      <c r="F229" s="1"/>
      <c r="G229" s="1"/>
      <c r="H229" s="3"/>
      <c r="I229" s="1"/>
      <c r="J229" s="1"/>
      <c r="K229" s="3"/>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5.75" customHeight="1" x14ac:dyDescent="0.25">
      <c r="A230" s="1"/>
      <c r="B230" s="2"/>
      <c r="C230" s="1"/>
      <c r="D230" s="1"/>
      <c r="E230" s="3"/>
      <c r="F230" s="1"/>
      <c r="G230" s="1"/>
      <c r="H230" s="3"/>
      <c r="I230" s="1"/>
      <c r="J230" s="1"/>
      <c r="K230" s="3"/>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5.75" customHeight="1" x14ac:dyDescent="0.25">
      <c r="A231" s="1"/>
      <c r="B231" s="2"/>
      <c r="C231" s="1"/>
      <c r="D231" s="1"/>
      <c r="E231" s="3"/>
      <c r="F231" s="1"/>
      <c r="G231" s="1"/>
      <c r="H231" s="3"/>
      <c r="I231" s="1"/>
      <c r="J231" s="1"/>
      <c r="K231" s="3"/>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5.75" customHeight="1" x14ac:dyDescent="0.25">
      <c r="A232" s="1"/>
      <c r="B232" s="2"/>
      <c r="C232" s="1"/>
      <c r="D232" s="1"/>
      <c r="E232" s="3"/>
      <c r="F232" s="1"/>
      <c r="G232" s="1"/>
      <c r="H232" s="3"/>
      <c r="I232" s="1"/>
      <c r="J232" s="1"/>
      <c r="K232" s="3"/>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5.75" customHeight="1" x14ac:dyDescent="0.25">
      <c r="A233" s="1"/>
      <c r="B233" s="2"/>
      <c r="C233" s="1"/>
      <c r="D233" s="1"/>
      <c r="E233" s="3"/>
      <c r="F233" s="1"/>
      <c r="G233" s="1"/>
      <c r="H233" s="3"/>
      <c r="I233" s="1"/>
      <c r="J233" s="1"/>
      <c r="K233" s="3"/>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5.75" customHeight="1" x14ac:dyDescent="0.25">
      <c r="A234" s="1"/>
      <c r="B234" s="2"/>
      <c r="C234" s="1"/>
      <c r="D234" s="1"/>
      <c r="E234" s="3"/>
      <c r="F234" s="1"/>
      <c r="G234" s="1"/>
      <c r="H234" s="3"/>
      <c r="I234" s="1"/>
      <c r="J234" s="1"/>
      <c r="K234" s="3"/>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5.75" customHeight="1" x14ac:dyDescent="0.25">
      <c r="A235" s="1"/>
      <c r="B235" s="2"/>
      <c r="C235" s="1"/>
      <c r="D235" s="1"/>
      <c r="E235" s="3"/>
      <c r="F235" s="1"/>
      <c r="G235" s="1"/>
      <c r="H235" s="3"/>
      <c r="I235" s="1"/>
      <c r="J235" s="1"/>
      <c r="K235" s="3"/>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5.75" customHeight="1" x14ac:dyDescent="0.25">
      <c r="A236" s="1"/>
      <c r="B236" s="2"/>
      <c r="C236" s="1"/>
      <c r="D236" s="1"/>
      <c r="E236" s="3"/>
      <c r="F236" s="1"/>
      <c r="G236" s="1"/>
      <c r="H236" s="3"/>
      <c r="I236" s="1"/>
      <c r="J236" s="1"/>
      <c r="K236" s="3"/>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5.75" customHeight="1" x14ac:dyDescent="0.25">
      <c r="A237" s="1"/>
      <c r="B237" s="2"/>
      <c r="C237" s="1"/>
      <c r="D237" s="1"/>
      <c r="E237" s="3"/>
      <c r="F237" s="1"/>
      <c r="G237" s="1"/>
      <c r="H237" s="3"/>
      <c r="I237" s="1"/>
      <c r="J237" s="1"/>
      <c r="K237" s="3"/>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5.75" customHeight="1" x14ac:dyDescent="0.25">
      <c r="A238" s="1"/>
      <c r="B238" s="2"/>
      <c r="C238" s="1"/>
      <c r="D238" s="1"/>
      <c r="E238" s="3"/>
      <c r="F238" s="1"/>
      <c r="G238" s="1"/>
      <c r="H238" s="3"/>
      <c r="I238" s="1"/>
      <c r="J238" s="1"/>
      <c r="K238" s="3"/>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5.75" customHeight="1" x14ac:dyDescent="0.25">
      <c r="A239" s="1"/>
      <c r="B239" s="2"/>
      <c r="C239" s="1"/>
      <c r="D239" s="1"/>
      <c r="E239" s="3"/>
      <c r="F239" s="1"/>
      <c r="G239" s="1"/>
      <c r="H239" s="3"/>
      <c r="I239" s="1"/>
      <c r="J239" s="1"/>
      <c r="K239" s="3"/>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5.75" customHeight="1" x14ac:dyDescent="0.25">
      <c r="A240" s="1"/>
      <c r="B240" s="2"/>
      <c r="C240" s="1"/>
      <c r="D240" s="1"/>
      <c r="E240" s="3"/>
      <c r="F240" s="1"/>
      <c r="G240" s="1"/>
      <c r="H240" s="3"/>
      <c r="I240" s="1"/>
      <c r="J240" s="1"/>
      <c r="K240" s="3"/>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5.75" customHeight="1" x14ac:dyDescent="0.25">
      <c r="A241" s="1"/>
      <c r="B241" s="2"/>
      <c r="C241" s="1"/>
      <c r="D241" s="1"/>
      <c r="E241" s="3"/>
      <c r="F241" s="1"/>
      <c r="G241" s="1"/>
      <c r="H241" s="3"/>
      <c r="I241" s="1"/>
      <c r="J241" s="1"/>
      <c r="K241" s="3"/>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5.75" customHeight="1" x14ac:dyDescent="0.25">
      <c r="A242" s="1"/>
      <c r="B242" s="2"/>
      <c r="C242" s="1"/>
      <c r="D242" s="1"/>
      <c r="E242" s="3"/>
      <c r="F242" s="1"/>
      <c r="G242" s="1"/>
      <c r="H242" s="3"/>
      <c r="I242" s="1"/>
      <c r="J242" s="1"/>
      <c r="K242" s="3"/>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5.75" customHeight="1" x14ac:dyDescent="0.25">
      <c r="A243" s="1"/>
      <c r="B243" s="2"/>
      <c r="C243" s="1"/>
      <c r="D243" s="1"/>
      <c r="E243" s="3"/>
      <c r="F243" s="1"/>
      <c r="G243" s="1"/>
      <c r="H243" s="3"/>
      <c r="I243" s="1"/>
      <c r="J243" s="1"/>
      <c r="K243" s="3"/>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5.75" customHeight="1" x14ac:dyDescent="0.25">
      <c r="A244" s="1"/>
      <c r="B244" s="2"/>
      <c r="C244" s="1"/>
      <c r="D244" s="1"/>
      <c r="E244" s="3"/>
      <c r="F244" s="1"/>
      <c r="G244" s="1"/>
      <c r="H244" s="3"/>
      <c r="I244" s="1"/>
      <c r="J244" s="1"/>
      <c r="K244" s="3"/>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5.75" customHeight="1" x14ac:dyDescent="0.25">
      <c r="A245" s="1"/>
      <c r="B245" s="2"/>
      <c r="C245" s="1"/>
      <c r="D245" s="1"/>
      <c r="E245" s="3"/>
      <c r="F245" s="1"/>
      <c r="G245" s="1"/>
      <c r="H245" s="3"/>
      <c r="I245" s="1"/>
      <c r="J245" s="1"/>
      <c r="K245" s="3"/>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5.75" customHeight="1" x14ac:dyDescent="0.25">
      <c r="A246" s="1"/>
      <c r="B246" s="2"/>
      <c r="C246" s="1"/>
      <c r="D246" s="1"/>
      <c r="E246" s="3"/>
      <c r="F246" s="1"/>
      <c r="G246" s="1"/>
      <c r="H246" s="3"/>
      <c r="I246" s="1"/>
      <c r="J246" s="1"/>
      <c r="K246" s="3"/>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5.75" customHeight="1" x14ac:dyDescent="0.25">
      <c r="A247" s="1"/>
      <c r="B247" s="2"/>
      <c r="C247" s="1"/>
      <c r="D247" s="1"/>
      <c r="E247" s="3"/>
      <c r="F247" s="1"/>
      <c r="G247" s="1"/>
      <c r="H247" s="3"/>
      <c r="I247" s="1"/>
      <c r="J247" s="1"/>
      <c r="K247" s="3"/>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5.75" customHeight="1" x14ac:dyDescent="0.25">
      <c r="A248" s="1"/>
      <c r="B248" s="2"/>
      <c r="C248" s="1"/>
      <c r="D248" s="1"/>
      <c r="E248" s="3"/>
      <c r="F248" s="1"/>
      <c r="G248" s="1"/>
      <c r="H248" s="3"/>
      <c r="I248" s="1"/>
      <c r="J248" s="1"/>
      <c r="K248" s="3"/>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5.75" customHeight="1" x14ac:dyDescent="0.25">
      <c r="A249" s="1"/>
      <c r="B249" s="2"/>
      <c r="C249" s="1"/>
      <c r="D249" s="1"/>
      <c r="E249" s="3"/>
      <c r="F249" s="1"/>
      <c r="G249" s="1"/>
      <c r="H249" s="3"/>
      <c r="I249" s="1"/>
      <c r="J249" s="1"/>
      <c r="K249" s="3"/>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5.75" customHeight="1" x14ac:dyDescent="0.25">
      <c r="A250" s="1"/>
      <c r="B250" s="2"/>
      <c r="C250" s="1"/>
      <c r="D250" s="1"/>
      <c r="E250" s="3"/>
      <c r="F250" s="1"/>
      <c r="G250" s="1"/>
      <c r="H250" s="3"/>
      <c r="I250" s="1"/>
      <c r="J250" s="1"/>
      <c r="K250" s="3"/>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5.75" customHeight="1" x14ac:dyDescent="0.25">
      <c r="A251" s="1"/>
      <c r="B251" s="2"/>
      <c r="C251" s="1"/>
      <c r="D251" s="1"/>
      <c r="E251" s="3"/>
      <c r="F251" s="1"/>
      <c r="G251" s="1"/>
      <c r="H251" s="3"/>
      <c r="I251" s="1"/>
      <c r="J251" s="1"/>
      <c r="K251" s="3"/>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5.75" customHeight="1" x14ac:dyDescent="0.25">
      <c r="A252" s="1"/>
      <c r="B252" s="2"/>
      <c r="C252" s="1"/>
      <c r="D252" s="1"/>
      <c r="E252" s="3"/>
      <c r="F252" s="1"/>
      <c r="G252" s="1"/>
      <c r="H252" s="3"/>
      <c r="I252" s="1"/>
      <c r="J252" s="1"/>
      <c r="K252" s="3"/>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5.75" customHeight="1" x14ac:dyDescent="0.25">
      <c r="A253" s="1"/>
      <c r="B253" s="2"/>
      <c r="C253" s="1"/>
      <c r="D253" s="1"/>
      <c r="E253" s="3"/>
      <c r="F253" s="1"/>
      <c r="G253" s="1"/>
      <c r="H253" s="3"/>
      <c r="I253" s="1"/>
      <c r="J253" s="1"/>
      <c r="K253" s="3"/>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5.75" customHeight="1" x14ac:dyDescent="0.25">
      <c r="A254" s="1"/>
      <c r="B254" s="2"/>
      <c r="C254" s="1"/>
      <c r="D254" s="1"/>
      <c r="E254" s="3"/>
      <c r="F254" s="1"/>
      <c r="G254" s="1"/>
      <c r="H254" s="3"/>
      <c r="I254" s="1"/>
      <c r="J254" s="1"/>
      <c r="K254" s="3"/>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5.75" customHeight="1" x14ac:dyDescent="0.25">
      <c r="A255" s="1"/>
      <c r="B255" s="2"/>
      <c r="C255" s="1"/>
      <c r="D255" s="1"/>
      <c r="E255" s="3"/>
      <c r="F255" s="1"/>
      <c r="G255" s="1"/>
      <c r="H255" s="3"/>
      <c r="I255" s="1"/>
      <c r="J255" s="1"/>
      <c r="K255" s="3"/>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5.75" customHeight="1" x14ac:dyDescent="0.25">
      <c r="A256" s="1"/>
      <c r="B256" s="2"/>
      <c r="C256" s="1"/>
      <c r="D256" s="1"/>
      <c r="E256" s="3"/>
      <c r="F256" s="1"/>
      <c r="G256" s="1"/>
      <c r="H256" s="3"/>
      <c r="I256" s="1"/>
      <c r="J256" s="1"/>
      <c r="K256" s="3"/>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5.75" customHeight="1" x14ac:dyDescent="0.25">
      <c r="A257" s="1"/>
      <c r="B257" s="2"/>
      <c r="C257" s="1"/>
      <c r="D257" s="1"/>
      <c r="E257" s="3"/>
      <c r="F257" s="1"/>
      <c r="G257" s="1"/>
      <c r="H257" s="3"/>
      <c r="I257" s="1"/>
      <c r="J257" s="1"/>
      <c r="K257" s="3"/>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5.75" customHeight="1" x14ac:dyDescent="0.25">
      <c r="A258" s="1"/>
      <c r="B258" s="2"/>
      <c r="C258" s="1"/>
      <c r="D258" s="1"/>
      <c r="E258" s="3"/>
      <c r="F258" s="1"/>
      <c r="G258" s="1"/>
      <c r="H258" s="3"/>
      <c r="I258" s="1"/>
      <c r="J258" s="1"/>
      <c r="K258" s="3"/>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5.75" customHeight="1" x14ac:dyDescent="0.25">
      <c r="A259" s="1"/>
      <c r="B259" s="2"/>
      <c r="C259" s="1"/>
      <c r="D259" s="1"/>
      <c r="E259" s="3"/>
      <c r="F259" s="1"/>
      <c r="G259" s="1"/>
      <c r="H259" s="3"/>
      <c r="I259" s="1"/>
      <c r="J259" s="1"/>
      <c r="K259" s="3"/>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5.75" customHeight="1" x14ac:dyDescent="0.25">
      <c r="A260" s="1"/>
      <c r="B260" s="2"/>
      <c r="C260" s="1"/>
      <c r="D260" s="1"/>
      <c r="E260" s="3"/>
      <c r="F260" s="1"/>
      <c r="G260" s="1"/>
      <c r="H260" s="3"/>
      <c r="I260" s="1"/>
      <c r="J260" s="1"/>
      <c r="K260" s="3"/>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5.75" customHeight="1" x14ac:dyDescent="0.25">
      <c r="A261" s="1"/>
      <c r="B261" s="2"/>
      <c r="C261" s="1"/>
      <c r="D261" s="1"/>
      <c r="E261" s="3"/>
      <c r="F261" s="1"/>
      <c r="G261" s="1"/>
      <c r="H261" s="3"/>
      <c r="I261" s="1"/>
      <c r="J261" s="1"/>
      <c r="K261" s="3"/>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5.75" customHeight="1" x14ac:dyDescent="0.25">
      <c r="A262" s="1"/>
      <c r="B262" s="2"/>
      <c r="C262" s="1"/>
      <c r="D262" s="1"/>
      <c r="E262" s="3"/>
      <c r="F262" s="1"/>
      <c r="G262" s="1"/>
      <c r="H262" s="3"/>
      <c r="I262" s="1"/>
      <c r="J262" s="1"/>
      <c r="K262" s="3"/>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5.75" customHeight="1" x14ac:dyDescent="0.25">
      <c r="A263" s="1"/>
      <c r="B263" s="2"/>
      <c r="C263" s="1"/>
      <c r="D263" s="1"/>
      <c r="E263" s="3"/>
      <c r="F263" s="1"/>
      <c r="G263" s="1"/>
      <c r="H263" s="3"/>
      <c r="I263" s="1"/>
      <c r="J263" s="1"/>
      <c r="K263" s="3"/>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5.75" customHeight="1" x14ac:dyDescent="0.25">
      <c r="A264" s="1"/>
      <c r="B264" s="2"/>
      <c r="C264" s="1"/>
      <c r="D264" s="1"/>
      <c r="E264" s="3"/>
      <c r="F264" s="1"/>
      <c r="G264" s="1"/>
      <c r="H264" s="3"/>
      <c r="I264" s="1"/>
      <c r="J264" s="1"/>
      <c r="K264" s="3"/>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5.75" customHeight="1" x14ac:dyDescent="0.25">
      <c r="A265" s="1"/>
      <c r="B265" s="2"/>
      <c r="C265" s="1"/>
      <c r="D265" s="1"/>
      <c r="E265" s="3"/>
      <c r="F265" s="1"/>
      <c r="G265" s="1"/>
      <c r="H265" s="3"/>
      <c r="I265" s="1"/>
      <c r="J265" s="1"/>
      <c r="K265" s="3"/>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5.75" customHeight="1" x14ac:dyDescent="0.25">
      <c r="A266" s="1"/>
      <c r="B266" s="2"/>
      <c r="C266" s="1"/>
      <c r="D266" s="1"/>
      <c r="E266" s="3"/>
      <c r="F266" s="1"/>
      <c r="G266" s="1"/>
      <c r="H266" s="3"/>
      <c r="I266" s="1"/>
      <c r="J266" s="1"/>
      <c r="K266" s="3"/>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5.75" customHeight="1" x14ac:dyDescent="0.25">
      <c r="A267" s="1"/>
      <c r="B267" s="2"/>
      <c r="C267" s="1"/>
      <c r="D267" s="1"/>
      <c r="E267" s="3"/>
      <c r="F267" s="1"/>
      <c r="G267" s="1"/>
      <c r="H267" s="3"/>
      <c r="I267" s="1"/>
      <c r="J267" s="1"/>
      <c r="K267" s="3"/>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5.75" customHeight="1" x14ac:dyDescent="0.25">
      <c r="A268" s="1"/>
      <c r="B268" s="2"/>
      <c r="C268" s="1"/>
      <c r="D268" s="1"/>
      <c r="E268" s="3"/>
      <c r="F268" s="1"/>
      <c r="G268" s="1"/>
      <c r="H268" s="3"/>
      <c r="I268" s="1"/>
      <c r="J268" s="1"/>
      <c r="K268" s="3"/>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5.75" customHeight="1" x14ac:dyDescent="0.25">
      <c r="A269" s="1"/>
      <c r="B269" s="2"/>
      <c r="C269" s="1"/>
      <c r="D269" s="1"/>
      <c r="E269" s="3"/>
      <c r="F269" s="1"/>
      <c r="G269" s="1"/>
      <c r="H269" s="3"/>
      <c r="I269" s="1"/>
      <c r="J269" s="1"/>
      <c r="K269" s="3"/>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5.75" customHeight="1" x14ac:dyDescent="0.25">
      <c r="A270" s="1"/>
      <c r="B270" s="2"/>
      <c r="C270" s="1"/>
      <c r="D270" s="1"/>
      <c r="E270" s="3"/>
      <c r="F270" s="1"/>
      <c r="G270" s="1"/>
      <c r="H270" s="3"/>
      <c r="I270" s="1"/>
      <c r="J270" s="1"/>
      <c r="K270" s="3"/>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5.75" customHeight="1" x14ac:dyDescent="0.25">
      <c r="A271" s="1"/>
      <c r="B271" s="2"/>
      <c r="C271" s="1"/>
      <c r="D271" s="1"/>
      <c r="E271" s="3"/>
      <c r="F271" s="1"/>
      <c r="G271" s="1"/>
      <c r="H271" s="3"/>
      <c r="I271" s="1"/>
      <c r="J271" s="1"/>
      <c r="K271" s="3"/>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5.75" customHeight="1" x14ac:dyDescent="0.25">
      <c r="A272" s="1"/>
      <c r="B272" s="2"/>
      <c r="C272" s="1"/>
      <c r="D272" s="1"/>
      <c r="E272" s="3"/>
      <c r="F272" s="1"/>
      <c r="G272" s="1"/>
      <c r="H272" s="3"/>
      <c r="I272" s="1"/>
      <c r="J272" s="1"/>
      <c r="K272" s="3"/>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5.75" customHeight="1" x14ac:dyDescent="0.25">
      <c r="A273" s="1"/>
      <c r="B273" s="2"/>
      <c r="C273" s="1"/>
      <c r="D273" s="1"/>
      <c r="E273" s="3"/>
      <c r="F273" s="1"/>
      <c r="G273" s="1"/>
      <c r="H273" s="3"/>
      <c r="I273" s="1"/>
      <c r="J273" s="1"/>
      <c r="K273" s="3"/>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5.75" customHeight="1" x14ac:dyDescent="0.25">
      <c r="A274" s="1"/>
      <c r="B274" s="2"/>
      <c r="C274" s="1"/>
      <c r="D274" s="1"/>
      <c r="E274" s="3"/>
      <c r="F274" s="1"/>
      <c r="G274" s="1"/>
      <c r="H274" s="3"/>
      <c r="I274" s="1"/>
      <c r="J274" s="1"/>
      <c r="K274" s="3"/>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5.75" customHeight="1" x14ac:dyDescent="0.25">
      <c r="A275" s="1"/>
      <c r="B275" s="2"/>
      <c r="C275" s="1"/>
      <c r="D275" s="1"/>
      <c r="E275" s="3"/>
      <c r="F275" s="1"/>
      <c r="G275" s="1"/>
      <c r="H275" s="3"/>
      <c r="I275" s="1"/>
      <c r="J275" s="1"/>
      <c r="K275" s="3"/>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5.75" customHeight="1" x14ac:dyDescent="0.25">
      <c r="A276" s="1"/>
      <c r="B276" s="2"/>
      <c r="C276" s="1"/>
      <c r="D276" s="1"/>
      <c r="E276" s="3"/>
      <c r="F276" s="1"/>
      <c r="G276" s="1"/>
      <c r="H276" s="3"/>
      <c r="I276" s="1"/>
      <c r="J276" s="1"/>
      <c r="K276" s="3"/>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5.75" customHeight="1" x14ac:dyDescent="0.25">
      <c r="A277" s="1"/>
      <c r="B277" s="2"/>
      <c r="C277" s="1"/>
      <c r="D277" s="1"/>
      <c r="E277" s="3"/>
      <c r="F277" s="1"/>
      <c r="G277" s="1"/>
      <c r="H277" s="3"/>
      <c r="I277" s="1"/>
      <c r="J277" s="1"/>
      <c r="K277" s="3"/>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5.75" customHeight="1" x14ac:dyDescent="0.25">
      <c r="A278" s="1"/>
      <c r="B278" s="2"/>
      <c r="C278" s="1"/>
      <c r="D278" s="1"/>
      <c r="E278" s="3"/>
      <c r="F278" s="1"/>
      <c r="G278" s="1"/>
      <c r="H278" s="3"/>
      <c r="I278" s="1"/>
      <c r="J278" s="1"/>
      <c r="K278" s="3"/>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5.75" customHeight="1" x14ac:dyDescent="0.25">
      <c r="A279" s="1"/>
      <c r="B279" s="2"/>
      <c r="C279" s="1"/>
      <c r="D279" s="1"/>
      <c r="E279" s="3"/>
      <c r="F279" s="1"/>
      <c r="G279" s="1"/>
      <c r="H279" s="3"/>
      <c r="I279" s="1"/>
      <c r="J279" s="1"/>
      <c r="K279" s="3"/>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5.75" customHeight="1" x14ac:dyDescent="0.25">
      <c r="A280" s="1"/>
      <c r="B280" s="2"/>
      <c r="C280" s="1"/>
      <c r="D280" s="1"/>
      <c r="E280" s="3"/>
      <c r="F280" s="1"/>
      <c r="G280" s="1"/>
      <c r="H280" s="3"/>
      <c r="I280" s="1"/>
      <c r="J280" s="1"/>
      <c r="K280" s="3"/>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5.75" customHeight="1" x14ac:dyDescent="0.25">
      <c r="A281" s="1"/>
      <c r="B281" s="2"/>
      <c r="C281" s="1"/>
      <c r="D281" s="1"/>
      <c r="E281" s="3"/>
      <c r="F281" s="1"/>
      <c r="G281" s="1"/>
      <c r="H281" s="3"/>
      <c r="I281" s="1"/>
      <c r="J281" s="1"/>
      <c r="K281" s="3"/>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5.75" customHeight="1" x14ac:dyDescent="0.25">
      <c r="A282" s="1"/>
      <c r="B282" s="2"/>
      <c r="C282" s="1"/>
      <c r="D282" s="1"/>
      <c r="E282" s="3"/>
      <c r="F282" s="1"/>
      <c r="G282" s="1"/>
      <c r="H282" s="3"/>
      <c r="I282" s="1"/>
      <c r="J282" s="1"/>
      <c r="K282" s="3"/>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5.75" customHeight="1" x14ac:dyDescent="0.25">
      <c r="A283" s="1"/>
      <c r="B283" s="2"/>
      <c r="C283" s="1"/>
      <c r="D283" s="1"/>
      <c r="E283" s="3"/>
      <c r="F283" s="1"/>
      <c r="G283" s="1"/>
      <c r="H283" s="3"/>
      <c r="I283" s="1"/>
      <c r="J283" s="1"/>
      <c r="K283" s="3"/>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5.75" customHeight="1" x14ac:dyDescent="0.25">
      <c r="A284" s="1"/>
      <c r="B284" s="2"/>
      <c r="C284" s="1"/>
      <c r="D284" s="1"/>
      <c r="E284" s="3"/>
      <c r="F284" s="1"/>
      <c r="G284" s="1"/>
      <c r="H284" s="3"/>
      <c r="I284" s="1"/>
      <c r="J284" s="1"/>
      <c r="K284" s="3"/>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5.75" customHeight="1" x14ac:dyDescent="0.2"/>
    <row r="286" spans="1:38" ht="15.75" customHeight="1" x14ac:dyDescent="0.2"/>
    <row r="287" spans="1:38" ht="15.75" customHeight="1" x14ac:dyDescent="0.2"/>
    <row r="288" spans="1:3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autoFilter ref="A19:T19"/>
  <mergeCells count="25">
    <mergeCell ref="K17:M17"/>
    <mergeCell ref="N17:P17"/>
    <mergeCell ref="Q17:S17"/>
    <mergeCell ref="T17:T18"/>
    <mergeCell ref="A12:T12"/>
    <mergeCell ref="A13:T13"/>
    <mergeCell ref="A15:T15"/>
    <mergeCell ref="A17:A18"/>
    <mergeCell ref="B17:B18"/>
    <mergeCell ref="C17:C18"/>
    <mergeCell ref="D17:D18"/>
    <mergeCell ref="A80:C80"/>
    <mergeCell ref="E84:F84"/>
    <mergeCell ref="E17:G17"/>
    <mergeCell ref="H17:J17"/>
    <mergeCell ref="A23:C23"/>
    <mergeCell ref="E36:G36"/>
    <mergeCell ref="H36:J36"/>
    <mergeCell ref="E38:G38"/>
    <mergeCell ref="H38:J38"/>
    <mergeCell ref="E64:G73"/>
    <mergeCell ref="H64:J73"/>
    <mergeCell ref="E76:G76"/>
    <mergeCell ref="H76:J76"/>
    <mergeCell ref="A79:C79"/>
  </mergeCells>
  <hyperlinks>
    <hyperlink ref="T69" r:id="rId1"/>
  </hyperlinks>
  <printOptions horizontalCentered="1"/>
  <pageMargins left="0" right="0" top="0" bottom="0" header="0" footer="0"/>
  <pageSetup paperSize="256" scale="4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894"/>
  <sheetViews>
    <sheetView tabSelected="1" topLeftCell="B9" zoomScale="70" zoomScaleNormal="70" workbookViewId="0">
      <selection activeCell="C18" sqref="C18"/>
    </sheetView>
  </sheetViews>
  <sheetFormatPr defaultColWidth="12.625" defaultRowHeight="15" customHeight="1" x14ac:dyDescent="0.2"/>
  <cols>
    <col min="1" max="1" width="12.875" hidden="1" customWidth="1"/>
    <col min="2" max="2" width="12.125" style="21" customWidth="1"/>
    <col min="3" max="3" width="33.5" style="21" customWidth="1"/>
    <col min="4" max="4" width="15.625" style="21" customWidth="1"/>
    <col min="5" max="5" width="22" style="21" customWidth="1"/>
    <col min="6" max="6" width="15.625" style="21" customWidth="1"/>
    <col min="7" max="7" width="18.5" style="21" customWidth="1"/>
    <col min="8" max="8" width="21.375" style="21" customWidth="1"/>
    <col min="9" max="9" width="15.625" style="21" customWidth="1"/>
    <col min="10" max="10" width="16.25" style="21" customWidth="1"/>
    <col min="11" max="25" width="6.75" customWidth="1"/>
  </cols>
  <sheetData>
    <row r="1" spans="1:25" ht="15" customHeight="1" x14ac:dyDescent="0.2">
      <c r="A1" s="18"/>
      <c r="B1" s="36"/>
      <c r="C1" s="36"/>
      <c r="D1" s="37"/>
      <c r="E1" s="36"/>
      <c r="F1" s="37"/>
      <c r="G1" s="36"/>
      <c r="H1" s="36"/>
      <c r="I1" s="22"/>
      <c r="J1" s="38" t="s">
        <v>95</v>
      </c>
      <c r="K1" s="19"/>
      <c r="L1" s="19"/>
      <c r="M1" s="19"/>
      <c r="N1" s="19"/>
      <c r="O1" s="19"/>
      <c r="P1" s="19"/>
      <c r="Q1" s="19"/>
      <c r="R1" s="19"/>
      <c r="S1" s="19"/>
      <c r="T1" s="19"/>
      <c r="U1" s="19"/>
      <c r="V1" s="19"/>
      <c r="W1" s="19"/>
      <c r="X1" s="19"/>
      <c r="Y1" s="19"/>
    </row>
    <row r="2" spans="1:25" ht="15" customHeight="1" x14ac:dyDescent="0.2">
      <c r="A2" s="18"/>
      <c r="B2" s="36"/>
      <c r="C2" s="36"/>
      <c r="D2" s="37"/>
      <c r="E2" s="36"/>
      <c r="F2" s="37"/>
      <c r="G2" s="36"/>
      <c r="H2" s="229" t="s">
        <v>96</v>
      </c>
      <c r="I2" s="207"/>
      <c r="J2" s="207"/>
      <c r="K2" s="19"/>
      <c r="L2" s="19"/>
      <c r="M2" s="19"/>
      <c r="N2" s="19"/>
      <c r="O2" s="19"/>
      <c r="P2" s="19"/>
      <c r="Q2" s="19"/>
      <c r="R2" s="19"/>
      <c r="S2" s="19"/>
      <c r="T2" s="19"/>
      <c r="U2" s="19"/>
      <c r="V2" s="19"/>
      <c r="W2" s="19"/>
      <c r="X2" s="19"/>
      <c r="Y2" s="19"/>
    </row>
    <row r="3" spans="1:25" ht="15" customHeight="1" x14ac:dyDescent="0.2">
      <c r="A3" s="18"/>
      <c r="B3" s="36"/>
      <c r="C3" s="36"/>
      <c r="D3" s="37"/>
      <c r="E3" s="36"/>
      <c r="F3" s="37"/>
      <c r="G3" s="36"/>
      <c r="H3" s="229" t="s">
        <v>116</v>
      </c>
      <c r="I3" s="207"/>
      <c r="J3" s="207"/>
      <c r="K3" s="19"/>
      <c r="L3" s="19"/>
      <c r="M3" s="19"/>
      <c r="N3" s="19"/>
      <c r="O3" s="19"/>
      <c r="P3" s="19"/>
      <c r="Q3" s="19"/>
      <c r="R3" s="19"/>
      <c r="S3" s="19"/>
      <c r="T3" s="19"/>
      <c r="U3" s="19"/>
      <c r="V3" s="19"/>
      <c r="W3" s="19"/>
      <c r="X3" s="19"/>
      <c r="Y3" s="19"/>
    </row>
    <row r="4" spans="1:25" ht="14.25" customHeight="1" x14ac:dyDescent="0.2">
      <c r="A4" s="18"/>
      <c r="B4" s="36"/>
      <c r="C4" s="36"/>
      <c r="D4" s="37"/>
      <c r="E4" s="36"/>
      <c r="F4" s="37"/>
      <c r="G4" s="36"/>
      <c r="H4" s="36"/>
      <c r="I4" s="22"/>
      <c r="J4" s="22"/>
      <c r="K4" s="19"/>
      <c r="L4" s="19"/>
      <c r="M4" s="19"/>
      <c r="N4" s="19"/>
      <c r="O4" s="19"/>
      <c r="P4" s="19"/>
      <c r="Q4" s="19"/>
      <c r="R4" s="19"/>
      <c r="S4" s="19"/>
      <c r="T4" s="19"/>
      <c r="U4" s="19"/>
      <c r="V4" s="19"/>
      <c r="W4" s="19"/>
      <c r="X4" s="19"/>
      <c r="Y4" s="19"/>
    </row>
    <row r="5" spans="1:25" ht="21" customHeight="1" x14ac:dyDescent="0.25">
      <c r="A5" s="18"/>
      <c r="B5" s="206" t="s">
        <v>97</v>
      </c>
      <c r="C5" s="207"/>
      <c r="D5" s="207"/>
      <c r="E5" s="207"/>
      <c r="F5" s="207"/>
      <c r="G5" s="207"/>
      <c r="H5" s="207"/>
      <c r="I5" s="207"/>
      <c r="J5" s="207"/>
      <c r="K5" s="19"/>
      <c r="L5" s="19"/>
      <c r="M5" s="19"/>
      <c r="N5" s="19"/>
      <c r="O5" s="19"/>
      <c r="P5" s="19"/>
      <c r="Q5" s="19"/>
      <c r="R5" s="19"/>
      <c r="S5" s="19"/>
      <c r="T5" s="19"/>
      <c r="U5" s="19"/>
      <c r="V5" s="19"/>
      <c r="W5" s="19"/>
      <c r="X5" s="19"/>
      <c r="Y5" s="19"/>
    </row>
    <row r="6" spans="1:25" ht="21" customHeight="1" x14ac:dyDescent="0.25">
      <c r="A6" s="18"/>
      <c r="B6" s="206" t="s">
        <v>117</v>
      </c>
      <c r="C6" s="207"/>
      <c r="D6" s="207"/>
      <c r="E6" s="207"/>
      <c r="F6" s="207"/>
      <c r="G6" s="207"/>
      <c r="H6" s="207"/>
      <c r="I6" s="207"/>
      <c r="J6" s="207"/>
      <c r="K6" s="19"/>
      <c r="L6" s="19"/>
      <c r="M6" s="19"/>
      <c r="N6" s="19"/>
      <c r="O6" s="19"/>
      <c r="P6" s="19"/>
      <c r="Q6" s="19"/>
      <c r="R6" s="19"/>
      <c r="S6" s="19"/>
      <c r="T6" s="19"/>
      <c r="U6" s="19"/>
      <c r="V6" s="19"/>
      <c r="W6" s="19"/>
      <c r="X6" s="19"/>
      <c r="Y6" s="19"/>
    </row>
    <row r="7" spans="1:25" ht="21" customHeight="1" x14ac:dyDescent="0.25">
      <c r="A7" s="18"/>
      <c r="B7" s="206" t="s">
        <v>118</v>
      </c>
      <c r="C7" s="207"/>
      <c r="D7" s="207"/>
      <c r="E7" s="207"/>
      <c r="F7" s="207"/>
      <c r="G7" s="207"/>
      <c r="H7" s="207"/>
      <c r="I7" s="207"/>
      <c r="J7" s="207"/>
      <c r="K7" s="19"/>
      <c r="L7" s="19"/>
      <c r="M7" s="19"/>
      <c r="N7" s="19"/>
      <c r="O7" s="19"/>
      <c r="P7" s="19"/>
      <c r="Q7" s="19"/>
      <c r="R7" s="19"/>
      <c r="S7" s="19"/>
      <c r="T7" s="19"/>
      <c r="U7" s="19"/>
      <c r="V7" s="19"/>
      <c r="W7" s="19"/>
      <c r="X7" s="19"/>
      <c r="Y7" s="19"/>
    </row>
    <row r="8" spans="1:25" s="46" customFormat="1" ht="44.25" customHeight="1" x14ac:dyDescent="0.2">
      <c r="A8" s="49"/>
      <c r="B8" s="224" t="s">
        <v>219</v>
      </c>
      <c r="C8" s="225"/>
      <c r="D8" s="226"/>
      <c r="E8" s="227" t="s">
        <v>98</v>
      </c>
      <c r="F8" s="225"/>
      <c r="G8" s="225"/>
      <c r="H8" s="225"/>
      <c r="I8" s="225"/>
      <c r="J8" s="228"/>
      <c r="K8" s="49"/>
      <c r="L8" s="49"/>
      <c r="M8" s="49"/>
      <c r="N8" s="49"/>
      <c r="O8" s="49"/>
      <c r="P8" s="49"/>
      <c r="Q8" s="49"/>
      <c r="R8" s="49"/>
      <c r="S8" s="49"/>
      <c r="T8" s="49"/>
      <c r="U8" s="49"/>
      <c r="V8" s="49"/>
      <c r="W8" s="49"/>
      <c r="X8" s="49"/>
      <c r="Y8" s="49"/>
    </row>
    <row r="9" spans="1:25" s="46" customFormat="1" ht="75.75" customHeight="1" x14ac:dyDescent="0.2">
      <c r="A9" s="58" t="s">
        <v>99</v>
      </c>
      <c r="B9" s="169" t="s">
        <v>100</v>
      </c>
      <c r="C9" s="50" t="s">
        <v>5</v>
      </c>
      <c r="D9" s="51" t="s">
        <v>101</v>
      </c>
      <c r="E9" s="50" t="s">
        <v>102</v>
      </c>
      <c r="F9" s="51" t="s">
        <v>101</v>
      </c>
      <c r="G9" s="50" t="s">
        <v>103</v>
      </c>
      <c r="H9" s="50" t="s">
        <v>104</v>
      </c>
      <c r="I9" s="50" t="s">
        <v>105</v>
      </c>
      <c r="J9" s="170" t="s">
        <v>106</v>
      </c>
      <c r="K9" s="49"/>
      <c r="L9" s="49"/>
      <c r="M9" s="49"/>
      <c r="N9" s="49"/>
      <c r="O9" s="49"/>
      <c r="P9" s="49"/>
      <c r="Q9" s="49"/>
      <c r="R9" s="49"/>
      <c r="S9" s="49"/>
      <c r="T9" s="49"/>
      <c r="U9" s="49"/>
      <c r="V9" s="49"/>
      <c r="W9" s="49"/>
      <c r="X9" s="49"/>
      <c r="Y9" s="49"/>
    </row>
    <row r="10" spans="1:25" s="30" customFormat="1" ht="114.75" x14ac:dyDescent="0.2">
      <c r="A10" s="168"/>
      <c r="B10" s="27" t="s">
        <v>55</v>
      </c>
      <c r="C10" s="44" t="s">
        <v>151</v>
      </c>
      <c r="D10" s="28">
        <f>Звіт!Q44</f>
        <v>55571.19</v>
      </c>
      <c r="E10" s="32" t="s">
        <v>233</v>
      </c>
      <c r="F10" s="31">
        <f t="shared" ref="F10" si="0">D10</f>
        <v>55571.19</v>
      </c>
      <c r="G10" s="35" t="s">
        <v>234</v>
      </c>
      <c r="H10" s="35" t="s">
        <v>259</v>
      </c>
      <c r="I10" s="31">
        <f t="shared" ref="I10" si="1">D10</f>
        <v>55571.19</v>
      </c>
      <c r="J10" s="171" t="s">
        <v>180</v>
      </c>
    </row>
    <row r="11" spans="1:25" s="30" customFormat="1" ht="15" customHeight="1" x14ac:dyDescent="0.2">
      <c r="A11" s="26"/>
      <c r="B11" s="200" t="s">
        <v>222</v>
      </c>
      <c r="C11" s="201"/>
      <c r="D11" s="172">
        <f>SUM(D10)</f>
        <v>55571.19</v>
      </c>
      <c r="E11" s="173"/>
      <c r="F11" s="172">
        <f>SUM(F10)</f>
        <v>55571.19</v>
      </c>
      <c r="G11" s="173"/>
      <c r="H11" s="173"/>
      <c r="I11" s="172">
        <f>SUM(I10)</f>
        <v>55571.19</v>
      </c>
      <c r="J11" s="174"/>
      <c r="K11" s="33"/>
      <c r="L11" s="33"/>
      <c r="M11" s="33"/>
      <c r="N11" s="33"/>
      <c r="O11" s="33"/>
      <c r="P11" s="33"/>
      <c r="Q11" s="33"/>
      <c r="R11" s="33"/>
      <c r="S11" s="33"/>
      <c r="T11" s="33"/>
      <c r="U11" s="33"/>
      <c r="V11" s="33"/>
      <c r="W11" s="33"/>
      <c r="X11" s="33"/>
      <c r="Y11" s="33"/>
    </row>
    <row r="12" spans="1:25" s="46" customFormat="1" ht="21" customHeight="1" x14ac:dyDescent="0.25">
      <c r="A12" s="18"/>
      <c r="B12" s="48"/>
      <c r="C12" s="47"/>
      <c r="D12" s="47"/>
      <c r="E12" s="47"/>
      <c r="F12" s="47"/>
      <c r="G12" s="47"/>
      <c r="H12" s="47"/>
      <c r="I12" s="47"/>
      <c r="J12" s="47"/>
      <c r="K12" s="19"/>
      <c r="L12" s="19"/>
      <c r="M12" s="19"/>
      <c r="N12" s="19"/>
      <c r="O12" s="19"/>
      <c r="P12" s="19"/>
      <c r="Q12" s="19"/>
      <c r="R12" s="19"/>
      <c r="S12" s="19"/>
      <c r="T12" s="19"/>
      <c r="U12" s="19"/>
      <c r="V12" s="19"/>
      <c r="W12" s="19"/>
      <c r="X12" s="19"/>
      <c r="Y12" s="19"/>
    </row>
    <row r="13" spans="1:25" s="43" customFormat="1" ht="44.25" customHeight="1" x14ac:dyDescent="0.2">
      <c r="A13" s="26"/>
      <c r="B13" s="211" t="s">
        <v>107</v>
      </c>
      <c r="C13" s="209"/>
      <c r="D13" s="212"/>
      <c r="E13" s="208" t="s">
        <v>98</v>
      </c>
      <c r="F13" s="209"/>
      <c r="G13" s="209"/>
      <c r="H13" s="209"/>
      <c r="I13" s="209"/>
      <c r="J13" s="210"/>
      <c r="K13" s="26"/>
      <c r="L13" s="26"/>
      <c r="M13" s="26"/>
      <c r="N13" s="26"/>
      <c r="O13" s="26"/>
      <c r="P13" s="26"/>
      <c r="Q13" s="26"/>
      <c r="R13" s="26"/>
      <c r="S13" s="26"/>
      <c r="T13" s="26"/>
      <c r="U13" s="26"/>
      <c r="V13" s="26"/>
      <c r="W13" s="26"/>
      <c r="X13" s="26"/>
      <c r="Y13" s="26"/>
    </row>
    <row r="14" spans="1:25" s="30" customFormat="1" ht="63.75" x14ac:dyDescent="0.2">
      <c r="A14" s="59" t="s">
        <v>99</v>
      </c>
      <c r="B14" s="175" t="s">
        <v>100</v>
      </c>
      <c r="C14" s="24" t="s">
        <v>5</v>
      </c>
      <c r="D14" s="25" t="s">
        <v>101</v>
      </c>
      <c r="E14" s="24" t="s">
        <v>102</v>
      </c>
      <c r="F14" s="25" t="s">
        <v>101</v>
      </c>
      <c r="G14" s="24" t="s">
        <v>103</v>
      </c>
      <c r="H14" s="24" t="s">
        <v>104</v>
      </c>
      <c r="I14" s="24" t="s">
        <v>105</v>
      </c>
      <c r="J14" s="176" t="s">
        <v>106</v>
      </c>
      <c r="K14" s="26"/>
      <c r="L14" s="26"/>
      <c r="M14" s="26"/>
      <c r="N14" s="26"/>
      <c r="O14" s="26"/>
      <c r="P14" s="26"/>
      <c r="Q14" s="26"/>
      <c r="R14" s="26"/>
      <c r="S14" s="26"/>
      <c r="T14" s="26"/>
      <c r="U14" s="26"/>
      <c r="V14" s="26"/>
      <c r="W14" s="26"/>
      <c r="X14" s="26"/>
      <c r="Y14" s="26"/>
    </row>
    <row r="15" spans="1:25" s="30" customFormat="1" ht="38.25" x14ac:dyDescent="0.2">
      <c r="A15" s="168"/>
      <c r="B15" s="27" t="s">
        <v>38</v>
      </c>
      <c r="C15" s="44" t="s">
        <v>121</v>
      </c>
      <c r="D15" s="31">
        <f>Звіт!R27</f>
        <v>42507</v>
      </c>
      <c r="E15" s="32" t="s">
        <v>203</v>
      </c>
      <c r="F15" s="31">
        <f>D15</f>
        <v>42507</v>
      </c>
      <c r="G15" s="221" t="s">
        <v>212</v>
      </c>
      <c r="H15" s="35" t="s">
        <v>163</v>
      </c>
      <c r="I15" s="31">
        <f>D15</f>
        <v>42507</v>
      </c>
      <c r="J15" s="215" t="s">
        <v>166</v>
      </c>
    </row>
    <row r="16" spans="1:25" s="30" customFormat="1" ht="38.25" x14ac:dyDescent="0.2">
      <c r="A16" s="168"/>
      <c r="B16" s="27" t="s">
        <v>122</v>
      </c>
      <c r="C16" s="44" t="s">
        <v>123</v>
      </c>
      <c r="D16" s="31">
        <f>Звіт!R28</f>
        <v>28338</v>
      </c>
      <c r="E16" s="32" t="s">
        <v>207</v>
      </c>
      <c r="F16" s="31">
        <f t="shared" ref="F16:F24" si="2">D16</f>
        <v>28338</v>
      </c>
      <c r="G16" s="222"/>
      <c r="H16" s="35" t="s">
        <v>163</v>
      </c>
      <c r="I16" s="31">
        <f t="shared" ref="I16:I41" si="3">D16</f>
        <v>28338</v>
      </c>
      <c r="J16" s="216"/>
    </row>
    <row r="17" spans="1:10" s="30" customFormat="1" ht="33.75" customHeight="1" x14ac:dyDescent="0.2">
      <c r="A17" s="168"/>
      <c r="B17" s="27" t="s">
        <v>124</v>
      </c>
      <c r="C17" s="44" t="s">
        <v>125</v>
      </c>
      <c r="D17" s="31">
        <f>Звіт!R29</f>
        <v>28338</v>
      </c>
      <c r="E17" s="32" t="s">
        <v>202</v>
      </c>
      <c r="F17" s="31">
        <f t="shared" si="2"/>
        <v>28338</v>
      </c>
      <c r="G17" s="222"/>
      <c r="H17" s="35" t="s">
        <v>163</v>
      </c>
      <c r="I17" s="31">
        <f t="shared" si="3"/>
        <v>28338</v>
      </c>
      <c r="J17" s="216"/>
    </row>
    <row r="18" spans="1:10" s="30" customFormat="1" ht="32.25" customHeight="1" x14ac:dyDescent="0.2">
      <c r="A18" s="168"/>
      <c r="B18" s="27" t="s">
        <v>126</v>
      </c>
      <c r="C18" s="44" t="s">
        <v>127</v>
      </c>
      <c r="D18" s="31">
        <f>Звіт!R30</f>
        <v>28338</v>
      </c>
      <c r="E18" s="32" t="s">
        <v>204</v>
      </c>
      <c r="F18" s="31">
        <f t="shared" si="2"/>
        <v>28338</v>
      </c>
      <c r="G18" s="222"/>
      <c r="H18" s="35" t="s">
        <v>163</v>
      </c>
      <c r="I18" s="31">
        <f t="shared" si="3"/>
        <v>28338</v>
      </c>
      <c r="J18" s="216"/>
    </row>
    <row r="19" spans="1:10" s="30" customFormat="1" ht="25.5" x14ac:dyDescent="0.2">
      <c r="A19" s="168"/>
      <c r="B19" s="27" t="s">
        <v>128</v>
      </c>
      <c r="C19" s="44" t="s">
        <v>129</v>
      </c>
      <c r="D19" s="31">
        <f>Звіт!R31</f>
        <v>28338</v>
      </c>
      <c r="E19" s="32" t="s">
        <v>208</v>
      </c>
      <c r="F19" s="31">
        <f t="shared" si="2"/>
        <v>28338</v>
      </c>
      <c r="G19" s="222"/>
      <c r="H19" s="35" t="s">
        <v>163</v>
      </c>
      <c r="I19" s="31">
        <f t="shared" si="3"/>
        <v>28338</v>
      </c>
      <c r="J19" s="216"/>
    </row>
    <row r="20" spans="1:10" s="30" customFormat="1" ht="25.5" x14ac:dyDescent="0.2">
      <c r="A20" s="168"/>
      <c r="B20" s="27" t="s">
        <v>130</v>
      </c>
      <c r="C20" s="44" t="s">
        <v>131</v>
      </c>
      <c r="D20" s="31">
        <f>Звіт!R32</f>
        <v>28338</v>
      </c>
      <c r="E20" s="32" t="s">
        <v>209</v>
      </c>
      <c r="F20" s="31">
        <f t="shared" si="2"/>
        <v>28338</v>
      </c>
      <c r="G20" s="222"/>
      <c r="H20" s="35" t="s">
        <v>163</v>
      </c>
      <c r="I20" s="31">
        <f t="shared" si="3"/>
        <v>28338</v>
      </c>
      <c r="J20" s="216"/>
    </row>
    <row r="21" spans="1:10" s="30" customFormat="1" ht="25.5" x14ac:dyDescent="0.2">
      <c r="A21" s="168"/>
      <c r="B21" s="27" t="s">
        <v>132</v>
      </c>
      <c r="C21" s="44" t="s">
        <v>235</v>
      </c>
      <c r="D21" s="31">
        <f>Звіт!R33</f>
        <v>42000</v>
      </c>
      <c r="E21" s="32" t="s">
        <v>205</v>
      </c>
      <c r="F21" s="31">
        <f t="shared" si="2"/>
        <v>42000</v>
      </c>
      <c r="G21" s="222"/>
      <c r="H21" s="35" t="s">
        <v>163</v>
      </c>
      <c r="I21" s="31">
        <f t="shared" si="3"/>
        <v>42000</v>
      </c>
      <c r="J21" s="216"/>
    </row>
    <row r="22" spans="1:10" s="30" customFormat="1" ht="38.25" x14ac:dyDescent="0.2">
      <c r="A22" s="168"/>
      <c r="B22" s="27" t="s">
        <v>134</v>
      </c>
      <c r="C22" s="44" t="s">
        <v>135</v>
      </c>
      <c r="D22" s="31">
        <f>Звіт!R34</f>
        <v>42507</v>
      </c>
      <c r="E22" s="32" t="s">
        <v>206</v>
      </c>
      <c r="F22" s="31">
        <f t="shared" si="2"/>
        <v>42507</v>
      </c>
      <c r="G22" s="223"/>
      <c r="H22" s="35" t="s">
        <v>163</v>
      </c>
      <c r="I22" s="31">
        <f>D22</f>
        <v>42507</v>
      </c>
      <c r="J22" s="217"/>
    </row>
    <row r="23" spans="1:10" s="30" customFormat="1" ht="38.25" x14ac:dyDescent="0.2">
      <c r="A23" s="168"/>
      <c r="B23" s="23" t="s">
        <v>50</v>
      </c>
      <c r="C23" s="42" t="s">
        <v>213</v>
      </c>
      <c r="D23" s="28">
        <f>Звіт!R41</f>
        <v>59114.879999999997</v>
      </c>
      <c r="E23" s="32" t="s">
        <v>193</v>
      </c>
      <c r="F23" s="31">
        <f t="shared" si="2"/>
        <v>59114.879999999997</v>
      </c>
      <c r="G23" s="35"/>
      <c r="H23" s="40">
        <v>0.22</v>
      </c>
      <c r="I23" s="31">
        <f t="shared" si="3"/>
        <v>59114.879999999997</v>
      </c>
      <c r="J23" s="177" t="s">
        <v>165</v>
      </c>
    </row>
    <row r="24" spans="1:10" s="30" customFormat="1" ht="76.5" x14ac:dyDescent="0.2">
      <c r="A24" s="168"/>
      <c r="B24" s="27" t="s">
        <v>137</v>
      </c>
      <c r="C24" s="44" t="s">
        <v>151</v>
      </c>
      <c r="D24" s="28">
        <f>Звіт!R45</f>
        <v>80000</v>
      </c>
      <c r="E24" s="32" t="s">
        <v>197</v>
      </c>
      <c r="F24" s="31">
        <f t="shared" si="2"/>
        <v>80000</v>
      </c>
      <c r="G24" s="35" t="s">
        <v>214</v>
      </c>
      <c r="H24" s="41" t="s">
        <v>258</v>
      </c>
      <c r="I24" s="31">
        <f t="shared" si="3"/>
        <v>80000</v>
      </c>
      <c r="J24" s="171" t="s">
        <v>164</v>
      </c>
    </row>
    <row r="25" spans="1:10" s="30" customFormat="1" ht="186" customHeight="1" x14ac:dyDescent="0.2">
      <c r="A25" s="168"/>
      <c r="B25" s="202" t="s">
        <v>72</v>
      </c>
      <c r="C25" s="204" t="s">
        <v>152</v>
      </c>
      <c r="D25" s="213">
        <f>Звіт!R57</f>
        <v>11400</v>
      </c>
      <c r="E25" s="32" t="s">
        <v>198</v>
      </c>
      <c r="F25" s="39">
        <f>1800+1810+1800</f>
        <v>5410</v>
      </c>
      <c r="G25" s="35" t="s">
        <v>262</v>
      </c>
      <c r="H25" s="35" t="s">
        <v>223</v>
      </c>
      <c r="I25" s="39">
        <f>F25</f>
        <v>5410</v>
      </c>
      <c r="J25" s="171" t="s">
        <v>188</v>
      </c>
    </row>
    <row r="26" spans="1:10" s="30" customFormat="1" ht="76.5" x14ac:dyDescent="0.2">
      <c r="A26" s="168"/>
      <c r="B26" s="203"/>
      <c r="C26" s="205"/>
      <c r="D26" s="214"/>
      <c r="E26" s="32" t="s">
        <v>227</v>
      </c>
      <c r="F26" s="39">
        <f>2000+1990+2000</f>
        <v>5990</v>
      </c>
      <c r="G26" s="35" t="s">
        <v>215</v>
      </c>
      <c r="H26" s="35" t="s">
        <v>224</v>
      </c>
      <c r="I26" s="39">
        <f>F26</f>
        <v>5990</v>
      </c>
      <c r="J26" s="171" t="s">
        <v>189</v>
      </c>
    </row>
    <row r="27" spans="1:10" s="30" customFormat="1" ht="102" x14ac:dyDescent="0.2">
      <c r="A27" s="168"/>
      <c r="B27" s="27" t="s">
        <v>138</v>
      </c>
      <c r="C27" s="34" t="s">
        <v>153</v>
      </c>
      <c r="D27" s="28">
        <f>Звіт!R58</f>
        <v>6450</v>
      </c>
      <c r="E27" s="32" t="s">
        <v>226</v>
      </c>
      <c r="F27" s="31">
        <f t="shared" ref="F27:F41" si="4">D27</f>
        <v>6450</v>
      </c>
      <c r="G27" s="35" t="s">
        <v>232</v>
      </c>
      <c r="H27" s="35" t="s">
        <v>162</v>
      </c>
      <c r="I27" s="31">
        <f t="shared" si="3"/>
        <v>6450</v>
      </c>
      <c r="J27" s="171" t="s">
        <v>190</v>
      </c>
    </row>
    <row r="28" spans="1:10" s="30" customFormat="1" ht="74.25" customHeight="1" x14ac:dyDescent="0.2">
      <c r="A28" s="168"/>
      <c r="B28" s="27" t="s">
        <v>76</v>
      </c>
      <c r="C28" s="44" t="s">
        <v>77</v>
      </c>
      <c r="D28" s="28">
        <f>Звіт!R61</f>
        <v>312.99</v>
      </c>
      <c r="E28" s="32" t="s">
        <v>225</v>
      </c>
      <c r="F28" s="31">
        <f t="shared" si="4"/>
        <v>312.99</v>
      </c>
      <c r="G28" s="35" t="s">
        <v>217</v>
      </c>
      <c r="H28" s="35" t="s">
        <v>111</v>
      </c>
      <c r="I28" s="31">
        <f t="shared" si="3"/>
        <v>312.99</v>
      </c>
      <c r="J28" s="171" t="s">
        <v>216</v>
      </c>
    </row>
    <row r="29" spans="1:10" s="30" customFormat="1" ht="38.25" x14ac:dyDescent="0.2">
      <c r="A29" s="168"/>
      <c r="B29" s="27" t="s">
        <v>81</v>
      </c>
      <c r="C29" s="44" t="s">
        <v>154</v>
      </c>
      <c r="D29" s="28">
        <f>Звіт!R64</f>
        <v>28500</v>
      </c>
      <c r="E29" s="32" t="s">
        <v>196</v>
      </c>
      <c r="F29" s="31">
        <f t="shared" si="4"/>
        <v>28500</v>
      </c>
      <c r="G29" s="35" t="s">
        <v>194</v>
      </c>
      <c r="H29" s="35" t="s">
        <v>111</v>
      </c>
      <c r="I29" s="31">
        <f t="shared" si="3"/>
        <v>28500</v>
      </c>
      <c r="J29" s="171" t="s">
        <v>182</v>
      </c>
    </row>
    <row r="30" spans="1:10" s="30" customFormat="1" ht="38.25" x14ac:dyDescent="0.2">
      <c r="A30" s="168"/>
      <c r="B30" s="27" t="s">
        <v>82</v>
      </c>
      <c r="C30" s="44" t="s">
        <v>155</v>
      </c>
      <c r="D30" s="28">
        <f>Звіт!R65</f>
        <v>28300</v>
      </c>
      <c r="E30" s="32" t="s">
        <v>112</v>
      </c>
      <c r="F30" s="31">
        <f t="shared" si="4"/>
        <v>28300</v>
      </c>
      <c r="G30" s="35" t="s">
        <v>187</v>
      </c>
      <c r="H30" s="35" t="s">
        <v>111</v>
      </c>
      <c r="I30" s="31">
        <f t="shared" si="3"/>
        <v>28300</v>
      </c>
      <c r="J30" s="171" t="s">
        <v>181</v>
      </c>
    </row>
    <row r="31" spans="1:10" s="30" customFormat="1" ht="69.95" customHeight="1" x14ac:dyDescent="0.2">
      <c r="A31" s="168"/>
      <c r="B31" s="27" t="s">
        <v>109</v>
      </c>
      <c r="C31" s="44" t="s">
        <v>156</v>
      </c>
      <c r="D31" s="28">
        <f>Звіт!R66</f>
        <v>27000</v>
      </c>
      <c r="E31" s="32" t="s">
        <v>113</v>
      </c>
      <c r="F31" s="31">
        <f t="shared" si="4"/>
        <v>27000</v>
      </c>
      <c r="G31" s="35" t="s">
        <v>186</v>
      </c>
      <c r="H31" s="35" t="s">
        <v>111</v>
      </c>
      <c r="I31" s="31">
        <f t="shared" si="3"/>
        <v>27000</v>
      </c>
      <c r="J31" s="171" t="s">
        <v>185</v>
      </c>
    </row>
    <row r="32" spans="1:10" s="30" customFormat="1" ht="137.25" customHeight="1" x14ac:dyDescent="0.2">
      <c r="A32" s="168"/>
      <c r="B32" s="27" t="s">
        <v>110</v>
      </c>
      <c r="C32" s="44" t="s">
        <v>140</v>
      </c>
      <c r="D32" s="28">
        <f>Звіт!R67</f>
        <v>26190</v>
      </c>
      <c r="E32" s="32" t="s">
        <v>218</v>
      </c>
      <c r="F32" s="31">
        <f t="shared" si="4"/>
        <v>26190</v>
      </c>
      <c r="G32" s="35" t="s">
        <v>260</v>
      </c>
      <c r="H32" s="35" t="s">
        <v>261</v>
      </c>
      <c r="I32" s="31">
        <f t="shared" si="3"/>
        <v>26190</v>
      </c>
      <c r="J32" s="171" t="s">
        <v>192</v>
      </c>
    </row>
    <row r="33" spans="1:25" s="30" customFormat="1" ht="69.95" customHeight="1" x14ac:dyDescent="0.2">
      <c r="A33" s="168"/>
      <c r="B33" s="27" t="s">
        <v>141</v>
      </c>
      <c r="C33" s="44" t="s">
        <v>142</v>
      </c>
      <c r="D33" s="28">
        <f>Звіт!R68</f>
        <v>27300</v>
      </c>
      <c r="E33" s="32" t="s">
        <v>195</v>
      </c>
      <c r="F33" s="31">
        <f t="shared" si="4"/>
        <v>27300</v>
      </c>
      <c r="G33" s="35" t="s">
        <v>173</v>
      </c>
      <c r="H33" s="35" t="s">
        <v>167</v>
      </c>
      <c r="I33" s="31">
        <f t="shared" si="3"/>
        <v>27300</v>
      </c>
      <c r="J33" s="171" t="s">
        <v>172</v>
      </c>
    </row>
    <row r="34" spans="1:25" s="30" customFormat="1" ht="61.5" customHeight="1" x14ac:dyDescent="0.2">
      <c r="A34" s="168"/>
      <c r="B34" s="202" t="s">
        <v>143</v>
      </c>
      <c r="C34" s="204" t="s">
        <v>157</v>
      </c>
      <c r="D34" s="213">
        <f>Звіт!R69</f>
        <v>177000</v>
      </c>
      <c r="E34" s="32" t="s">
        <v>228</v>
      </c>
      <c r="F34" s="31">
        <f>177000/3</f>
        <v>59000</v>
      </c>
      <c r="G34" s="35" t="s">
        <v>168</v>
      </c>
      <c r="H34" s="35" t="s">
        <v>167</v>
      </c>
      <c r="I34" s="31">
        <f>F34</f>
        <v>59000</v>
      </c>
      <c r="J34" s="171" t="s">
        <v>170</v>
      </c>
    </row>
    <row r="35" spans="1:25" s="30" customFormat="1" ht="60" customHeight="1" x14ac:dyDescent="0.2">
      <c r="A35" s="168"/>
      <c r="B35" s="219"/>
      <c r="C35" s="218"/>
      <c r="D35" s="220"/>
      <c r="E35" s="32" t="s">
        <v>199</v>
      </c>
      <c r="F35" s="31">
        <v>59000</v>
      </c>
      <c r="G35" s="35" t="s">
        <v>169</v>
      </c>
      <c r="H35" s="35" t="s">
        <v>167</v>
      </c>
      <c r="I35" s="31">
        <f t="shared" ref="I35:I36" si="5">F35</f>
        <v>59000</v>
      </c>
      <c r="J35" s="171" t="s">
        <v>171</v>
      </c>
    </row>
    <row r="36" spans="1:25" s="30" customFormat="1" ht="50.25" customHeight="1" x14ac:dyDescent="0.2">
      <c r="A36" s="168"/>
      <c r="B36" s="203"/>
      <c r="C36" s="205"/>
      <c r="D36" s="214"/>
      <c r="E36" s="32" t="s">
        <v>200</v>
      </c>
      <c r="F36" s="31">
        <v>59000</v>
      </c>
      <c r="G36" s="35" t="s">
        <v>176</v>
      </c>
      <c r="H36" s="35" t="s">
        <v>167</v>
      </c>
      <c r="I36" s="31">
        <f t="shared" si="5"/>
        <v>59000</v>
      </c>
      <c r="J36" s="171" t="s">
        <v>177</v>
      </c>
    </row>
    <row r="37" spans="1:25" s="30" customFormat="1" ht="25.5" x14ac:dyDescent="0.2">
      <c r="A37" s="168"/>
      <c r="B37" s="27" t="s">
        <v>144</v>
      </c>
      <c r="C37" s="44" t="s">
        <v>263</v>
      </c>
      <c r="D37" s="28">
        <f>Звіт!R70</f>
        <v>28000</v>
      </c>
      <c r="E37" s="32" t="s">
        <v>231</v>
      </c>
      <c r="F37" s="31">
        <f t="shared" si="4"/>
        <v>28000</v>
      </c>
      <c r="G37" s="35" t="s">
        <v>211</v>
      </c>
      <c r="H37" s="35" t="s">
        <v>111</v>
      </c>
      <c r="I37" s="31">
        <f t="shared" si="3"/>
        <v>28000</v>
      </c>
      <c r="J37" s="171" t="s">
        <v>183</v>
      </c>
    </row>
    <row r="38" spans="1:25" s="30" customFormat="1" ht="38.25" x14ac:dyDescent="0.2">
      <c r="A38" s="168"/>
      <c r="B38" s="27" t="s">
        <v>145</v>
      </c>
      <c r="C38" s="44" t="s">
        <v>146</v>
      </c>
      <c r="D38" s="28">
        <f>Звіт!R71</f>
        <v>42507</v>
      </c>
      <c r="E38" s="32" t="s">
        <v>229</v>
      </c>
      <c r="F38" s="31">
        <f t="shared" si="4"/>
        <v>42507</v>
      </c>
      <c r="G38" s="35" t="s">
        <v>174</v>
      </c>
      <c r="H38" s="35" t="s">
        <v>167</v>
      </c>
      <c r="I38" s="31">
        <f t="shared" si="3"/>
        <v>42507</v>
      </c>
      <c r="J38" s="171" t="s">
        <v>175</v>
      </c>
    </row>
    <row r="39" spans="1:25" s="30" customFormat="1" ht="38.25" x14ac:dyDescent="0.2">
      <c r="A39" s="168"/>
      <c r="B39" s="27" t="s">
        <v>147</v>
      </c>
      <c r="C39" s="44" t="s">
        <v>159</v>
      </c>
      <c r="D39" s="28">
        <f>Звіт!R72</f>
        <v>42503.94</v>
      </c>
      <c r="E39" s="32" t="s">
        <v>201</v>
      </c>
      <c r="F39" s="31">
        <f t="shared" si="4"/>
        <v>42503.94</v>
      </c>
      <c r="G39" s="35" t="s">
        <v>210</v>
      </c>
      <c r="H39" s="35" t="s">
        <v>167</v>
      </c>
      <c r="I39" s="31">
        <f t="shared" si="3"/>
        <v>42503.94</v>
      </c>
      <c r="J39" s="171" t="s">
        <v>191</v>
      </c>
    </row>
    <row r="40" spans="1:25" s="30" customFormat="1" ht="38.25" x14ac:dyDescent="0.2">
      <c r="A40" s="168"/>
      <c r="B40" s="27" t="s">
        <v>148</v>
      </c>
      <c r="C40" s="44" t="s">
        <v>149</v>
      </c>
      <c r="D40" s="28">
        <f>Звіт!R73</f>
        <v>42444</v>
      </c>
      <c r="E40" s="32" t="s">
        <v>230</v>
      </c>
      <c r="F40" s="31">
        <f t="shared" si="4"/>
        <v>42444</v>
      </c>
      <c r="G40" s="35" t="s">
        <v>179</v>
      </c>
      <c r="H40" s="35" t="s">
        <v>167</v>
      </c>
      <c r="I40" s="31">
        <f t="shared" si="3"/>
        <v>42444</v>
      </c>
      <c r="J40" s="171" t="s">
        <v>178</v>
      </c>
    </row>
    <row r="41" spans="1:25" s="30" customFormat="1" ht="51" x14ac:dyDescent="0.2">
      <c r="A41" s="168"/>
      <c r="B41" s="29" t="s">
        <v>86</v>
      </c>
      <c r="C41" s="45" t="s">
        <v>85</v>
      </c>
      <c r="D41" s="31">
        <f>Звіт!R76</f>
        <v>21000</v>
      </c>
      <c r="E41" s="32" t="s">
        <v>114</v>
      </c>
      <c r="F41" s="31">
        <f t="shared" si="4"/>
        <v>21000</v>
      </c>
      <c r="G41" s="35" t="s">
        <v>237</v>
      </c>
      <c r="H41" s="35" t="s">
        <v>238</v>
      </c>
      <c r="I41" s="31">
        <f t="shared" si="3"/>
        <v>21000</v>
      </c>
      <c r="J41" s="171" t="s">
        <v>184</v>
      </c>
    </row>
    <row r="42" spans="1:25" s="30" customFormat="1" ht="15" customHeight="1" x14ac:dyDescent="0.2">
      <c r="A42" s="26"/>
      <c r="B42" s="200" t="s">
        <v>221</v>
      </c>
      <c r="C42" s="201"/>
      <c r="D42" s="172">
        <f>SUM(D15:D41)</f>
        <v>916726.81</v>
      </c>
      <c r="E42" s="173"/>
      <c r="F42" s="172">
        <f>SUM(F15:F41)</f>
        <v>916726.81</v>
      </c>
      <c r="G42" s="173"/>
      <c r="H42" s="173"/>
      <c r="I42" s="172">
        <f>SUM(I15:I41)</f>
        <v>916726.81</v>
      </c>
      <c r="J42" s="174"/>
      <c r="K42" s="33"/>
      <c r="L42" s="33"/>
      <c r="M42" s="33"/>
      <c r="N42" s="33"/>
      <c r="O42" s="33"/>
      <c r="P42" s="33"/>
      <c r="Q42" s="33"/>
      <c r="R42" s="33"/>
      <c r="S42" s="33"/>
      <c r="T42" s="33"/>
      <c r="U42" s="33"/>
      <c r="V42" s="33"/>
      <c r="W42" s="33"/>
      <c r="X42" s="33"/>
      <c r="Y42" s="33"/>
    </row>
    <row r="43" spans="1:25" ht="14.25" customHeight="1" x14ac:dyDescent="0.2">
      <c r="A43" s="18"/>
      <c r="B43" s="36"/>
      <c r="C43" s="36"/>
      <c r="D43" s="37"/>
      <c r="E43" s="36"/>
      <c r="F43" s="37"/>
      <c r="G43" s="36"/>
      <c r="H43" s="36"/>
      <c r="I43" s="22"/>
      <c r="J43" s="22"/>
      <c r="K43" s="19"/>
      <c r="L43" s="19"/>
      <c r="M43" s="19"/>
      <c r="N43" s="19"/>
      <c r="O43" s="19"/>
      <c r="P43" s="19"/>
      <c r="Q43" s="19"/>
      <c r="R43" s="19"/>
      <c r="S43" s="19"/>
      <c r="T43" s="19"/>
      <c r="U43" s="19"/>
      <c r="V43" s="19"/>
      <c r="W43" s="19"/>
      <c r="X43" s="19"/>
      <c r="Y43" s="19"/>
    </row>
    <row r="44" spans="1:25" s="46" customFormat="1" ht="14.25" customHeight="1" x14ac:dyDescent="0.25">
      <c r="A44" s="18"/>
      <c r="B44" s="52"/>
      <c r="C44" s="53" t="s">
        <v>220</v>
      </c>
      <c r="D44" s="54">
        <f>D11+D42</f>
        <v>972298</v>
      </c>
      <c r="E44" s="55"/>
      <c r="F44" s="54">
        <f>F11+F42</f>
        <v>972298</v>
      </c>
      <c r="G44" s="55"/>
      <c r="H44" s="55"/>
      <c r="I44" s="54">
        <f>I11+I42</f>
        <v>972298</v>
      </c>
      <c r="J44" s="56"/>
      <c r="K44" s="19"/>
      <c r="L44" s="19"/>
      <c r="M44" s="19"/>
      <c r="N44" s="19"/>
      <c r="O44" s="19"/>
      <c r="P44" s="19"/>
      <c r="Q44" s="19"/>
      <c r="R44" s="19"/>
      <c r="S44" s="19"/>
      <c r="T44" s="19"/>
      <c r="U44" s="19"/>
      <c r="V44" s="19"/>
      <c r="W44" s="19"/>
      <c r="X44" s="19"/>
      <c r="Y44" s="19"/>
    </row>
    <row r="45" spans="1:25" ht="14.25" customHeight="1" x14ac:dyDescent="0.2">
      <c r="A45" s="18"/>
      <c r="B45" s="36"/>
      <c r="C45" s="36"/>
      <c r="D45" s="37"/>
      <c r="E45" s="36"/>
      <c r="F45" s="37"/>
      <c r="G45" s="36"/>
      <c r="H45" s="36"/>
      <c r="I45" s="22"/>
      <c r="J45" s="22"/>
      <c r="K45" s="19"/>
      <c r="L45" s="19"/>
      <c r="M45" s="19"/>
      <c r="N45" s="19"/>
      <c r="O45" s="19"/>
      <c r="P45" s="19"/>
      <c r="Q45" s="19"/>
      <c r="R45" s="19"/>
      <c r="S45" s="19"/>
      <c r="T45" s="19"/>
      <c r="U45" s="19"/>
      <c r="V45" s="19"/>
      <c r="W45" s="19"/>
      <c r="X45" s="19"/>
      <c r="Y45" s="19"/>
    </row>
    <row r="46" spans="1:25" ht="14.25" customHeight="1" x14ac:dyDescent="0.2">
      <c r="A46" s="18"/>
      <c r="B46" s="36"/>
      <c r="C46" s="36" t="s">
        <v>236</v>
      </c>
      <c r="D46" s="37"/>
      <c r="E46" s="21" t="s">
        <v>115</v>
      </c>
      <c r="F46" s="37"/>
      <c r="G46" s="36"/>
      <c r="H46" s="36"/>
      <c r="I46" s="22"/>
      <c r="J46" s="22"/>
      <c r="K46" s="19"/>
      <c r="L46" s="19"/>
      <c r="M46" s="19"/>
      <c r="N46" s="19"/>
      <c r="O46" s="19"/>
      <c r="P46" s="19"/>
      <c r="Q46" s="19"/>
      <c r="R46" s="19"/>
      <c r="S46" s="19"/>
      <c r="T46" s="19"/>
      <c r="U46" s="19"/>
      <c r="V46" s="19"/>
      <c r="W46" s="19"/>
      <c r="X46" s="19"/>
      <c r="Y46" s="19"/>
    </row>
    <row r="47" spans="1:25" ht="14.25" customHeight="1" x14ac:dyDescent="0.2">
      <c r="A47" s="18"/>
      <c r="B47" s="36"/>
      <c r="C47" s="36"/>
      <c r="D47" s="37"/>
      <c r="E47" s="36"/>
      <c r="F47" s="37"/>
      <c r="G47" s="36"/>
      <c r="H47" s="36"/>
      <c r="I47" s="22"/>
      <c r="J47" s="22"/>
      <c r="K47" s="19"/>
      <c r="L47" s="19"/>
      <c r="M47" s="19"/>
      <c r="N47" s="19"/>
      <c r="O47" s="19"/>
      <c r="P47" s="19"/>
      <c r="Q47" s="19"/>
      <c r="R47" s="19"/>
      <c r="S47" s="19"/>
      <c r="T47" s="19"/>
      <c r="U47" s="19"/>
      <c r="V47" s="19"/>
      <c r="W47" s="19"/>
      <c r="X47" s="19"/>
      <c r="Y47" s="19"/>
    </row>
    <row r="48" spans="1:25" ht="14.25" customHeight="1" x14ac:dyDescent="0.2">
      <c r="A48" s="18"/>
      <c r="B48" s="36"/>
      <c r="C48" s="36"/>
      <c r="D48" s="37"/>
      <c r="E48" s="36"/>
      <c r="F48" s="37"/>
      <c r="G48" s="36"/>
      <c r="H48" s="36"/>
      <c r="I48" s="22"/>
      <c r="J48" s="22"/>
      <c r="K48" s="19"/>
      <c r="L48" s="19"/>
      <c r="M48" s="19"/>
      <c r="N48" s="19"/>
      <c r="O48" s="19"/>
      <c r="P48" s="19"/>
      <c r="Q48" s="19"/>
      <c r="R48" s="19"/>
      <c r="S48" s="19"/>
      <c r="T48" s="19"/>
      <c r="U48" s="19"/>
      <c r="V48" s="19"/>
      <c r="W48" s="19"/>
      <c r="X48" s="19"/>
      <c r="Y48" s="19"/>
    </row>
    <row r="49" spans="1:25" ht="14.25" customHeight="1" x14ac:dyDescent="0.2">
      <c r="A49" s="18"/>
      <c r="B49" s="36"/>
      <c r="C49" s="36"/>
      <c r="D49" s="37"/>
      <c r="E49" s="36"/>
      <c r="F49" s="37"/>
      <c r="G49" s="36"/>
      <c r="H49" s="36"/>
      <c r="I49" s="22"/>
      <c r="J49" s="22"/>
      <c r="K49" s="19"/>
      <c r="L49" s="19"/>
      <c r="M49" s="19"/>
      <c r="N49" s="19"/>
      <c r="O49" s="19"/>
      <c r="P49" s="19"/>
      <c r="Q49" s="19"/>
      <c r="R49" s="19"/>
      <c r="S49" s="19"/>
      <c r="T49" s="19"/>
      <c r="U49" s="19"/>
      <c r="V49" s="19"/>
      <c r="W49" s="19"/>
      <c r="X49" s="19"/>
      <c r="Y49" s="19"/>
    </row>
    <row r="50" spans="1:25" ht="14.25" customHeight="1" x14ac:dyDescent="0.2">
      <c r="A50" s="18"/>
      <c r="B50" s="36"/>
      <c r="C50" s="36"/>
      <c r="D50" s="37"/>
      <c r="E50" s="36"/>
      <c r="F50" s="37"/>
      <c r="G50" s="36"/>
      <c r="H50" s="36"/>
      <c r="I50" s="22"/>
      <c r="J50" s="22"/>
      <c r="K50" s="19"/>
      <c r="L50" s="19"/>
      <c r="M50" s="19"/>
      <c r="N50" s="19"/>
      <c r="O50" s="19"/>
      <c r="P50" s="19"/>
      <c r="Q50" s="19"/>
      <c r="R50" s="19"/>
      <c r="S50" s="19"/>
      <c r="T50" s="19"/>
      <c r="U50" s="19"/>
      <c r="V50" s="19"/>
      <c r="W50" s="19"/>
      <c r="X50" s="19"/>
      <c r="Y50" s="19"/>
    </row>
    <row r="51" spans="1:25" ht="14.25" customHeight="1" x14ac:dyDescent="0.2">
      <c r="A51" s="18"/>
      <c r="B51" s="36"/>
      <c r="C51" s="36"/>
      <c r="D51" s="37"/>
      <c r="E51" s="36"/>
      <c r="F51" s="37"/>
      <c r="G51" s="36"/>
      <c r="H51" s="36"/>
      <c r="I51" s="22"/>
      <c r="J51" s="22"/>
      <c r="K51" s="19"/>
      <c r="L51" s="19"/>
      <c r="M51" s="19"/>
      <c r="N51" s="19"/>
      <c r="O51" s="19"/>
      <c r="P51" s="19"/>
      <c r="Q51" s="19"/>
      <c r="R51" s="19"/>
      <c r="S51" s="19"/>
      <c r="T51" s="19"/>
      <c r="U51" s="19"/>
      <c r="V51" s="19"/>
      <c r="W51" s="19"/>
      <c r="X51" s="19"/>
      <c r="Y51" s="19"/>
    </row>
    <row r="52" spans="1:25" ht="14.25" customHeight="1" x14ac:dyDescent="0.2">
      <c r="A52" s="18"/>
      <c r="B52" s="36"/>
      <c r="C52" s="36"/>
      <c r="D52" s="37"/>
      <c r="E52" s="36"/>
      <c r="F52" s="37"/>
      <c r="G52" s="36"/>
      <c r="H52" s="36"/>
      <c r="I52" s="22"/>
      <c r="J52" s="22"/>
      <c r="K52" s="19"/>
      <c r="L52" s="19"/>
      <c r="M52" s="19"/>
      <c r="N52" s="19"/>
      <c r="O52" s="19"/>
      <c r="P52" s="19"/>
      <c r="Q52" s="19"/>
      <c r="R52" s="19"/>
      <c r="S52" s="19"/>
      <c r="T52" s="19"/>
      <c r="U52" s="19"/>
      <c r="V52" s="19"/>
      <c r="W52" s="19"/>
      <c r="X52" s="19"/>
      <c r="Y52" s="19"/>
    </row>
    <row r="53" spans="1:25" ht="14.25" customHeight="1" x14ac:dyDescent="0.2">
      <c r="A53" s="18"/>
      <c r="B53" s="36"/>
      <c r="C53" s="36"/>
      <c r="D53" s="37"/>
      <c r="E53" s="36"/>
      <c r="F53" s="37"/>
      <c r="G53" s="36"/>
      <c r="H53" s="36"/>
      <c r="I53" s="22"/>
      <c r="J53" s="22"/>
      <c r="K53" s="19"/>
      <c r="L53" s="19"/>
      <c r="M53" s="19"/>
      <c r="N53" s="19"/>
      <c r="O53" s="19"/>
      <c r="P53" s="19"/>
      <c r="Q53" s="19"/>
      <c r="R53" s="19"/>
      <c r="S53" s="19"/>
      <c r="T53" s="19"/>
      <c r="U53" s="19"/>
      <c r="V53" s="19"/>
      <c r="W53" s="19"/>
      <c r="X53" s="19"/>
      <c r="Y53" s="19"/>
    </row>
    <row r="54" spans="1:25" ht="14.25" customHeight="1" x14ac:dyDescent="0.2">
      <c r="A54" s="18"/>
      <c r="B54" s="36"/>
      <c r="C54" s="36"/>
      <c r="D54" s="37"/>
      <c r="E54" s="36"/>
      <c r="F54" s="37"/>
      <c r="G54" s="36"/>
      <c r="H54" s="36"/>
      <c r="I54" s="22"/>
      <c r="J54" s="22"/>
      <c r="K54" s="19"/>
      <c r="L54" s="19"/>
      <c r="M54" s="19"/>
      <c r="N54" s="19"/>
      <c r="O54" s="19"/>
      <c r="P54" s="19"/>
      <c r="Q54" s="19"/>
      <c r="R54" s="19"/>
      <c r="S54" s="19"/>
      <c r="T54" s="19"/>
      <c r="U54" s="19"/>
      <c r="V54" s="19"/>
      <c r="W54" s="19"/>
      <c r="X54" s="19"/>
      <c r="Y54" s="19"/>
    </row>
    <row r="55" spans="1:25" ht="14.25" customHeight="1" x14ac:dyDescent="0.2">
      <c r="A55" s="18"/>
      <c r="B55" s="36"/>
      <c r="C55" s="36"/>
      <c r="D55" s="37"/>
      <c r="E55" s="36"/>
      <c r="F55" s="37"/>
      <c r="G55" s="36"/>
      <c r="H55" s="36"/>
      <c r="I55" s="22"/>
      <c r="J55" s="22"/>
      <c r="K55" s="19"/>
      <c r="L55" s="19"/>
      <c r="M55" s="19"/>
      <c r="N55" s="19"/>
      <c r="O55" s="19"/>
      <c r="P55" s="19"/>
      <c r="Q55" s="19"/>
      <c r="R55" s="19"/>
      <c r="S55" s="19"/>
      <c r="T55" s="19"/>
      <c r="U55" s="19"/>
      <c r="V55" s="19"/>
      <c r="W55" s="19"/>
      <c r="X55" s="19"/>
      <c r="Y55" s="19"/>
    </row>
    <row r="56" spans="1:25" ht="14.25" customHeight="1" x14ac:dyDescent="0.2">
      <c r="A56" s="18"/>
      <c r="B56" s="36"/>
      <c r="C56" s="36"/>
      <c r="D56" s="37"/>
      <c r="E56" s="36"/>
      <c r="F56" s="37"/>
      <c r="G56" s="36"/>
      <c r="H56" s="36"/>
      <c r="I56" s="22"/>
      <c r="J56" s="22"/>
      <c r="K56" s="19"/>
      <c r="L56" s="19"/>
      <c r="M56" s="19"/>
      <c r="N56" s="19"/>
      <c r="O56" s="19"/>
      <c r="P56" s="19"/>
      <c r="Q56" s="19"/>
      <c r="R56" s="19"/>
      <c r="S56" s="19"/>
      <c r="T56" s="19"/>
      <c r="U56" s="19"/>
      <c r="V56" s="19"/>
      <c r="W56" s="19"/>
      <c r="X56" s="19"/>
      <c r="Y56" s="19"/>
    </row>
    <row r="57" spans="1:25" ht="14.25" customHeight="1" x14ac:dyDescent="0.2">
      <c r="A57" s="18"/>
      <c r="B57" s="36"/>
      <c r="C57" s="36"/>
      <c r="D57" s="37"/>
      <c r="E57" s="36"/>
      <c r="F57" s="37"/>
      <c r="G57" s="36"/>
      <c r="H57" s="36"/>
      <c r="I57" s="22"/>
      <c r="J57" s="22"/>
      <c r="K57" s="19"/>
      <c r="L57" s="19"/>
      <c r="M57" s="19"/>
      <c r="N57" s="19"/>
      <c r="O57" s="19"/>
      <c r="P57" s="19"/>
      <c r="Q57" s="19"/>
      <c r="R57" s="19"/>
      <c r="S57" s="19"/>
      <c r="T57" s="19"/>
      <c r="U57" s="19"/>
      <c r="V57" s="19"/>
      <c r="W57" s="19"/>
      <c r="X57" s="19"/>
      <c r="Y57" s="19"/>
    </row>
    <row r="58" spans="1:25" ht="14.25" customHeight="1" x14ac:dyDescent="0.2">
      <c r="A58" s="18"/>
      <c r="B58" s="36"/>
      <c r="C58" s="36"/>
      <c r="D58" s="37"/>
      <c r="E58" s="36"/>
      <c r="F58" s="37"/>
      <c r="G58" s="36"/>
      <c r="H58" s="36"/>
      <c r="I58" s="22"/>
      <c r="J58" s="22"/>
      <c r="K58" s="19"/>
      <c r="L58" s="19"/>
      <c r="M58" s="19"/>
      <c r="N58" s="19"/>
      <c r="O58" s="19"/>
      <c r="P58" s="19"/>
      <c r="Q58" s="19"/>
      <c r="R58" s="19"/>
      <c r="S58" s="19"/>
      <c r="T58" s="19"/>
      <c r="U58" s="19"/>
      <c r="V58" s="19"/>
      <c r="W58" s="19"/>
      <c r="X58" s="19"/>
      <c r="Y58" s="19"/>
    </row>
    <row r="59" spans="1:25" ht="14.25" customHeight="1" x14ac:dyDescent="0.2">
      <c r="A59" s="18"/>
      <c r="B59" s="36"/>
      <c r="C59" s="36"/>
      <c r="D59" s="37"/>
      <c r="E59" s="36"/>
      <c r="F59" s="37"/>
      <c r="G59" s="36"/>
      <c r="H59" s="36"/>
      <c r="I59" s="22"/>
      <c r="J59" s="22"/>
      <c r="K59" s="19"/>
      <c r="L59" s="19"/>
      <c r="M59" s="19"/>
      <c r="N59" s="19"/>
      <c r="O59" s="19"/>
      <c r="P59" s="19"/>
      <c r="Q59" s="19"/>
      <c r="R59" s="19"/>
      <c r="S59" s="19"/>
      <c r="T59" s="19"/>
      <c r="U59" s="19"/>
      <c r="V59" s="19"/>
      <c r="W59" s="19"/>
      <c r="X59" s="19"/>
      <c r="Y59" s="19"/>
    </row>
    <row r="60" spans="1:25" ht="14.25" customHeight="1" x14ac:dyDescent="0.2">
      <c r="A60" s="18"/>
      <c r="B60" s="36"/>
      <c r="C60" s="36"/>
      <c r="D60" s="37"/>
      <c r="E60" s="36"/>
      <c r="F60" s="37"/>
      <c r="G60" s="36"/>
      <c r="H60" s="36"/>
      <c r="I60" s="22"/>
      <c r="J60" s="22"/>
      <c r="K60" s="19"/>
      <c r="L60" s="19"/>
      <c r="M60" s="19"/>
      <c r="N60" s="19"/>
      <c r="O60" s="19"/>
      <c r="P60" s="19"/>
      <c r="Q60" s="19"/>
      <c r="R60" s="19"/>
      <c r="S60" s="19"/>
      <c r="T60" s="19"/>
      <c r="U60" s="19"/>
      <c r="V60" s="19"/>
      <c r="W60" s="19"/>
      <c r="X60" s="19"/>
      <c r="Y60" s="19"/>
    </row>
    <row r="61" spans="1:25" ht="14.25" customHeight="1" x14ac:dyDescent="0.2">
      <c r="A61" s="18"/>
      <c r="B61" s="36"/>
      <c r="C61" s="36"/>
      <c r="D61" s="37"/>
      <c r="E61" s="36"/>
      <c r="F61" s="37"/>
      <c r="G61" s="36"/>
      <c r="H61" s="36"/>
      <c r="I61" s="22"/>
      <c r="J61" s="22"/>
      <c r="K61" s="19"/>
      <c r="L61" s="19"/>
      <c r="M61" s="19"/>
      <c r="N61" s="19"/>
      <c r="O61" s="19"/>
      <c r="P61" s="19"/>
      <c r="Q61" s="19"/>
      <c r="R61" s="19"/>
      <c r="S61" s="19"/>
      <c r="T61" s="19"/>
      <c r="U61" s="19"/>
      <c r="V61" s="19"/>
      <c r="W61" s="19"/>
      <c r="X61" s="19"/>
      <c r="Y61" s="19"/>
    </row>
    <row r="62" spans="1:25" ht="14.25" customHeight="1" x14ac:dyDescent="0.2">
      <c r="A62" s="18"/>
      <c r="B62" s="36"/>
      <c r="C62" s="36"/>
      <c r="D62" s="37"/>
      <c r="E62" s="36"/>
      <c r="F62" s="37"/>
      <c r="G62" s="36"/>
      <c r="H62" s="36"/>
      <c r="I62" s="22"/>
      <c r="J62" s="22"/>
      <c r="K62" s="19"/>
      <c r="L62" s="19"/>
      <c r="M62" s="19"/>
      <c r="N62" s="19"/>
      <c r="O62" s="19"/>
      <c r="P62" s="19"/>
      <c r="Q62" s="19"/>
      <c r="R62" s="19"/>
      <c r="S62" s="19"/>
      <c r="T62" s="19"/>
      <c r="U62" s="19"/>
      <c r="V62" s="19"/>
      <c r="W62" s="19"/>
      <c r="X62" s="19"/>
      <c r="Y62" s="19"/>
    </row>
    <row r="63" spans="1:25" ht="14.25" customHeight="1" x14ac:dyDescent="0.2">
      <c r="A63" s="18"/>
      <c r="B63" s="36"/>
      <c r="C63" s="36"/>
      <c r="D63" s="37"/>
      <c r="E63" s="36"/>
      <c r="F63" s="37"/>
      <c r="G63" s="36"/>
      <c r="H63" s="36"/>
      <c r="I63" s="22"/>
      <c r="J63" s="22"/>
      <c r="K63" s="19"/>
      <c r="L63" s="19"/>
      <c r="M63" s="19"/>
      <c r="N63" s="19"/>
      <c r="O63" s="19"/>
      <c r="P63" s="19"/>
      <c r="Q63" s="19"/>
      <c r="R63" s="19"/>
      <c r="S63" s="19"/>
      <c r="T63" s="19"/>
      <c r="U63" s="19"/>
      <c r="V63" s="19"/>
      <c r="W63" s="19"/>
      <c r="X63" s="19"/>
      <c r="Y63" s="19"/>
    </row>
    <row r="64" spans="1:25" ht="14.25" customHeight="1" x14ac:dyDescent="0.2">
      <c r="A64" s="18"/>
      <c r="B64" s="36"/>
      <c r="C64" s="36"/>
      <c r="D64" s="37"/>
      <c r="E64" s="36"/>
      <c r="F64" s="37"/>
      <c r="G64" s="36"/>
      <c r="H64" s="36"/>
      <c r="I64" s="22"/>
      <c r="J64" s="22"/>
      <c r="K64" s="19"/>
      <c r="L64" s="19"/>
      <c r="M64" s="19"/>
      <c r="N64" s="19"/>
      <c r="O64" s="19"/>
      <c r="P64" s="19"/>
      <c r="Q64" s="19"/>
      <c r="R64" s="19"/>
      <c r="S64" s="19"/>
      <c r="T64" s="19"/>
      <c r="U64" s="19"/>
      <c r="V64" s="19"/>
      <c r="W64" s="19"/>
      <c r="X64" s="19"/>
      <c r="Y64" s="19"/>
    </row>
    <row r="65" spans="1:25" ht="14.25" customHeight="1" x14ac:dyDescent="0.2">
      <c r="A65" s="18"/>
      <c r="B65" s="36"/>
      <c r="C65" s="36"/>
      <c r="D65" s="37"/>
      <c r="E65" s="36"/>
      <c r="F65" s="37"/>
      <c r="G65" s="36"/>
      <c r="H65" s="36"/>
      <c r="I65" s="22"/>
      <c r="J65" s="22"/>
      <c r="K65" s="19"/>
      <c r="L65" s="19"/>
      <c r="M65" s="19"/>
      <c r="N65" s="19"/>
      <c r="O65" s="19"/>
      <c r="P65" s="19"/>
      <c r="Q65" s="19"/>
      <c r="R65" s="19"/>
      <c r="S65" s="19"/>
      <c r="T65" s="19"/>
      <c r="U65" s="19"/>
      <c r="V65" s="19"/>
      <c r="W65" s="19"/>
      <c r="X65" s="19"/>
      <c r="Y65" s="19"/>
    </row>
    <row r="66" spans="1:25" ht="14.25" customHeight="1" x14ac:dyDescent="0.2">
      <c r="A66" s="18"/>
      <c r="B66" s="36"/>
      <c r="C66" s="36"/>
      <c r="D66" s="37"/>
      <c r="E66" s="36"/>
      <c r="F66" s="37"/>
      <c r="G66" s="36"/>
      <c r="H66" s="36"/>
      <c r="I66" s="22"/>
      <c r="J66" s="22"/>
      <c r="K66" s="19"/>
      <c r="L66" s="19"/>
      <c r="M66" s="19"/>
      <c r="N66" s="19"/>
      <c r="O66" s="19"/>
      <c r="P66" s="19"/>
      <c r="Q66" s="19"/>
      <c r="R66" s="19"/>
      <c r="S66" s="19"/>
      <c r="T66" s="19"/>
      <c r="U66" s="19"/>
      <c r="V66" s="19"/>
      <c r="W66" s="19"/>
      <c r="X66" s="19"/>
      <c r="Y66" s="19"/>
    </row>
    <row r="67" spans="1:25" ht="14.25" customHeight="1" x14ac:dyDescent="0.2">
      <c r="A67" s="18"/>
      <c r="B67" s="36"/>
      <c r="C67" s="36"/>
      <c r="D67" s="37"/>
      <c r="E67" s="36"/>
      <c r="F67" s="37"/>
      <c r="G67" s="36"/>
      <c r="H67" s="36"/>
      <c r="I67" s="22"/>
      <c r="J67" s="22"/>
      <c r="K67" s="19"/>
      <c r="L67" s="19"/>
      <c r="M67" s="19"/>
      <c r="N67" s="19"/>
      <c r="O67" s="19"/>
      <c r="P67" s="19"/>
      <c r="Q67" s="19"/>
      <c r="R67" s="19"/>
      <c r="S67" s="19"/>
      <c r="T67" s="19"/>
      <c r="U67" s="19"/>
      <c r="V67" s="19"/>
      <c r="W67" s="19"/>
      <c r="X67" s="19"/>
      <c r="Y67" s="19"/>
    </row>
    <row r="68" spans="1:25" ht="14.25" customHeight="1" x14ac:dyDescent="0.2">
      <c r="A68" s="18"/>
      <c r="B68" s="36"/>
      <c r="C68" s="36"/>
      <c r="D68" s="37"/>
      <c r="E68" s="36"/>
      <c r="F68" s="37"/>
      <c r="G68" s="36"/>
      <c r="H68" s="36"/>
      <c r="I68" s="22"/>
      <c r="J68" s="22"/>
      <c r="K68" s="19"/>
      <c r="L68" s="19"/>
      <c r="M68" s="19"/>
      <c r="N68" s="19"/>
      <c r="O68" s="19"/>
      <c r="P68" s="19"/>
      <c r="Q68" s="19"/>
      <c r="R68" s="19"/>
      <c r="S68" s="19"/>
      <c r="T68" s="19"/>
      <c r="U68" s="19"/>
      <c r="V68" s="19"/>
      <c r="W68" s="19"/>
      <c r="X68" s="19"/>
      <c r="Y68" s="19"/>
    </row>
    <row r="69" spans="1:25" ht="14.25" customHeight="1" x14ac:dyDescent="0.2">
      <c r="A69" s="18"/>
      <c r="B69" s="36"/>
      <c r="C69" s="36"/>
      <c r="D69" s="37"/>
      <c r="E69" s="36"/>
      <c r="F69" s="37"/>
      <c r="G69" s="36"/>
      <c r="H69" s="36"/>
      <c r="I69" s="22"/>
      <c r="J69" s="22"/>
      <c r="K69" s="19"/>
      <c r="L69" s="19"/>
      <c r="M69" s="19"/>
      <c r="N69" s="19"/>
      <c r="O69" s="19"/>
      <c r="P69" s="19"/>
      <c r="Q69" s="19"/>
      <c r="R69" s="19"/>
      <c r="S69" s="19"/>
      <c r="T69" s="19"/>
      <c r="U69" s="19"/>
      <c r="V69" s="19"/>
      <c r="W69" s="19"/>
      <c r="X69" s="19"/>
      <c r="Y69" s="19"/>
    </row>
    <row r="70" spans="1:25" ht="14.25" customHeight="1" x14ac:dyDescent="0.2">
      <c r="A70" s="18"/>
      <c r="B70" s="36"/>
      <c r="C70" s="36"/>
      <c r="D70" s="37"/>
      <c r="E70" s="36"/>
      <c r="F70" s="37"/>
      <c r="G70" s="36"/>
      <c r="H70" s="36"/>
      <c r="I70" s="22"/>
      <c r="J70" s="22"/>
      <c r="K70" s="19"/>
      <c r="L70" s="19"/>
      <c r="M70" s="19"/>
      <c r="N70" s="19"/>
      <c r="O70" s="19"/>
      <c r="P70" s="19"/>
      <c r="Q70" s="19"/>
      <c r="R70" s="19"/>
      <c r="S70" s="19"/>
      <c r="T70" s="19"/>
      <c r="U70" s="19"/>
      <c r="V70" s="19"/>
      <c r="W70" s="19"/>
      <c r="X70" s="19"/>
      <c r="Y70" s="19"/>
    </row>
    <row r="71" spans="1:25" ht="14.25" customHeight="1" x14ac:dyDescent="0.2">
      <c r="A71" s="18"/>
      <c r="B71" s="36"/>
      <c r="C71" s="36"/>
      <c r="D71" s="37"/>
      <c r="E71" s="36"/>
      <c r="F71" s="37"/>
      <c r="G71" s="36"/>
      <c r="H71" s="36"/>
      <c r="I71" s="22"/>
      <c r="J71" s="22"/>
      <c r="K71" s="19"/>
      <c r="L71" s="19"/>
      <c r="M71" s="19"/>
      <c r="N71" s="19"/>
      <c r="O71" s="19"/>
      <c r="P71" s="19"/>
      <c r="Q71" s="19"/>
      <c r="R71" s="19"/>
      <c r="S71" s="19"/>
      <c r="T71" s="19"/>
      <c r="U71" s="19"/>
      <c r="V71" s="19"/>
      <c r="W71" s="19"/>
      <c r="X71" s="19"/>
      <c r="Y71" s="19"/>
    </row>
    <row r="72" spans="1:25" ht="14.25" customHeight="1" x14ac:dyDescent="0.2">
      <c r="A72" s="18"/>
      <c r="B72" s="36"/>
      <c r="C72" s="36"/>
      <c r="D72" s="37"/>
      <c r="E72" s="36"/>
      <c r="F72" s="37"/>
      <c r="G72" s="36"/>
      <c r="H72" s="36"/>
      <c r="I72" s="22"/>
      <c r="J72" s="22"/>
      <c r="K72" s="19"/>
      <c r="L72" s="19"/>
      <c r="M72" s="19"/>
      <c r="N72" s="19"/>
      <c r="O72" s="19"/>
      <c r="P72" s="19"/>
      <c r="Q72" s="19"/>
      <c r="R72" s="19"/>
      <c r="S72" s="19"/>
      <c r="T72" s="19"/>
      <c r="U72" s="19"/>
      <c r="V72" s="19"/>
      <c r="W72" s="19"/>
      <c r="X72" s="19"/>
      <c r="Y72" s="19"/>
    </row>
    <row r="73" spans="1:25" ht="14.25" customHeight="1" x14ac:dyDescent="0.2">
      <c r="A73" s="18"/>
      <c r="B73" s="36"/>
      <c r="C73" s="36"/>
      <c r="D73" s="37"/>
      <c r="E73" s="36"/>
      <c r="F73" s="37"/>
      <c r="G73" s="36"/>
      <c r="H73" s="36"/>
      <c r="I73" s="22"/>
      <c r="J73" s="22"/>
      <c r="K73" s="19"/>
      <c r="L73" s="19"/>
      <c r="M73" s="19"/>
      <c r="N73" s="19"/>
      <c r="O73" s="19"/>
      <c r="P73" s="19"/>
      <c r="Q73" s="19"/>
      <c r="R73" s="19"/>
      <c r="S73" s="19"/>
      <c r="T73" s="19"/>
      <c r="U73" s="19"/>
      <c r="V73" s="19"/>
      <c r="W73" s="19"/>
      <c r="X73" s="19"/>
      <c r="Y73" s="19"/>
    </row>
    <row r="74" spans="1:25" ht="14.25" customHeight="1" x14ac:dyDescent="0.2">
      <c r="A74" s="18"/>
      <c r="B74" s="36"/>
      <c r="C74" s="36"/>
      <c r="D74" s="37"/>
      <c r="E74" s="36"/>
      <c r="F74" s="37"/>
      <c r="G74" s="36"/>
      <c r="H74" s="36"/>
      <c r="I74" s="22"/>
      <c r="J74" s="22"/>
      <c r="K74" s="19"/>
      <c r="L74" s="19"/>
      <c r="M74" s="19"/>
      <c r="N74" s="19"/>
      <c r="O74" s="19"/>
      <c r="P74" s="19"/>
      <c r="Q74" s="19"/>
      <c r="R74" s="19"/>
      <c r="S74" s="19"/>
      <c r="T74" s="19"/>
      <c r="U74" s="19"/>
      <c r="V74" s="19"/>
      <c r="W74" s="19"/>
      <c r="X74" s="19"/>
      <c r="Y74" s="19"/>
    </row>
    <row r="75" spans="1:25" ht="14.25" customHeight="1" x14ac:dyDescent="0.2">
      <c r="A75" s="18"/>
      <c r="B75" s="36"/>
      <c r="C75" s="36"/>
      <c r="D75" s="37"/>
      <c r="E75" s="36"/>
      <c r="F75" s="37"/>
      <c r="G75" s="36"/>
      <c r="H75" s="36"/>
      <c r="I75" s="22"/>
      <c r="J75" s="22"/>
      <c r="K75" s="19"/>
      <c r="L75" s="19"/>
      <c r="M75" s="19"/>
      <c r="N75" s="19"/>
      <c r="O75" s="19"/>
      <c r="P75" s="19"/>
      <c r="Q75" s="19"/>
      <c r="R75" s="19"/>
      <c r="S75" s="19"/>
      <c r="T75" s="19"/>
      <c r="U75" s="19"/>
      <c r="V75" s="19"/>
      <c r="W75" s="19"/>
      <c r="X75" s="19"/>
      <c r="Y75" s="19"/>
    </row>
    <row r="76" spans="1:25" ht="14.25" customHeight="1" x14ac:dyDescent="0.2">
      <c r="A76" s="18"/>
      <c r="B76" s="36"/>
      <c r="C76" s="36"/>
      <c r="D76" s="37"/>
      <c r="E76" s="36"/>
      <c r="F76" s="37"/>
      <c r="G76" s="36"/>
      <c r="H76" s="36"/>
      <c r="I76" s="22"/>
      <c r="J76" s="22"/>
      <c r="K76" s="19"/>
      <c r="L76" s="19"/>
      <c r="M76" s="19"/>
      <c r="N76" s="19"/>
      <c r="O76" s="19"/>
      <c r="P76" s="19"/>
      <c r="Q76" s="19"/>
      <c r="R76" s="19"/>
      <c r="S76" s="19"/>
      <c r="T76" s="19"/>
      <c r="U76" s="19"/>
      <c r="V76" s="19"/>
      <c r="W76" s="19"/>
      <c r="X76" s="19"/>
      <c r="Y76" s="19"/>
    </row>
    <row r="77" spans="1:25" ht="14.25" customHeight="1" x14ac:dyDescent="0.2">
      <c r="A77" s="18"/>
      <c r="B77" s="36"/>
      <c r="C77" s="36"/>
      <c r="D77" s="37"/>
      <c r="E77" s="36"/>
      <c r="F77" s="37"/>
      <c r="G77" s="36"/>
      <c r="H77" s="36"/>
      <c r="I77" s="22"/>
      <c r="J77" s="22"/>
      <c r="K77" s="19"/>
      <c r="L77" s="19"/>
      <c r="M77" s="19"/>
      <c r="N77" s="19"/>
      <c r="O77" s="19"/>
      <c r="P77" s="19"/>
      <c r="Q77" s="19"/>
      <c r="R77" s="19"/>
      <c r="S77" s="19"/>
      <c r="T77" s="19"/>
      <c r="U77" s="19"/>
      <c r="V77" s="19"/>
      <c r="W77" s="19"/>
      <c r="X77" s="19"/>
      <c r="Y77" s="19"/>
    </row>
    <row r="78" spans="1:25" ht="14.25" customHeight="1" x14ac:dyDescent="0.2">
      <c r="A78" s="18"/>
      <c r="B78" s="36"/>
      <c r="C78" s="36"/>
      <c r="D78" s="37"/>
      <c r="E78" s="36"/>
      <c r="F78" s="37"/>
      <c r="G78" s="36"/>
      <c r="H78" s="36"/>
      <c r="I78" s="22"/>
      <c r="J78" s="22"/>
      <c r="K78" s="19"/>
      <c r="L78" s="19"/>
      <c r="M78" s="19"/>
      <c r="N78" s="19"/>
      <c r="O78" s="19"/>
      <c r="P78" s="19"/>
      <c r="Q78" s="19"/>
      <c r="R78" s="19"/>
      <c r="S78" s="19"/>
      <c r="T78" s="19"/>
      <c r="U78" s="19"/>
      <c r="V78" s="19"/>
      <c r="W78" s="19"/>
      <c r="X78" s="19"/>
      <c r="Y78" s="19"/>
    </row>
    <row r="79" spans="1:25" ht="14.25" customHeight="1" x14ac:dyDescent="0.2">
      <c r="A79" s="18"/>
      <c r="B79" s="36"/>
      <c r="C79" s="36"/>
      <c r="D79" s="37"/>
      <c r="E79" s="36"/>
      <c r="F79" s="37"/>
      <c r="G79" s="36"/>
      <c r="H79" s="36"/>
      <c r="I79" s="22"/>
      <c r="J79" s="22"/>
      <c r="K79" s="19"/>
      <c r="L79" s="19"/>
      <c r="M79" s="19"/>
      <c r="N79" s="19"/>
      <c r="O79" s="19"/>
      <c r="P79" s="19"/>
      <c r="Q79" s="19"/>
      <c r="R79" s="19"/>
      <c r="S79" s="19"/>
      <c r="T79" s="19"/>
      <c r="U79" s="19"/>
      <c r="V79" s="19"/>
      <c r="W79" s="19"/>
      <c r="X79" s="19"/>
      <c r="Y79" s="19"/>
    </row>
    <row r="80" spans="1:25" ht="14.25" customHeight="1" x14ac:dyDescent="0.2">
      <c r="A80" s="18"/>
      <c r="B80" s="36"/>
      <c r="C80" s="36"/>
      <c r="D80" s="37"/>
      <c r="E80" s="36"/>
      <c r="F80" s="37"/>
      <c r="G80" s="36"/>
      <c r="H80" s="36"/>
      <c r="I80" s="22"/>
      <c r="J80" s="22"/>
      <c r="K80" s="19"/>
      <c r="L80" s="19"/>
      <c r="M80" s="19"/>
      <c r="N80" s="19"/>
      <c r="O80" s="19"/>
      <c r="P80" s="19"/>
      <c r="Q80" s="19"/>
      <c r="R80" s="19"/>
      <c r="S80" s="19"/>
      <c r="T80" s="19"/>
      <c r="U80" s="19"/>
      <c r="V80" s="19"/>
      <c r="W80" s="19"/>
      <c r="X80" s="19"/>
      <c r="Y80" s="19"/>
    </row>
    <row r="81" spans="1:25" ht="14.25" customHeight="1" x14ac:dyDescent="0.2">
      <c r="A81" s="18"/>
      <c r="B81" s="36"/>
      <c r="C81" s="36"/>
      <c r="D81" s="37"/>
      <c r="E81" s="36"/>
      <c r="F81" s="37"/>
      <c r="G81" s="36"/>
      <c r="H81" s="36"/>
      <c r="I81" s="22"/>
      <c r="J81" s="22"/>
      <c r="K81" s="19"/>
      <c r="L81" s="19"/>
      <c r="M81" s="19"/>
      <c r="N81" s="19"/>
      <c r="O81" s="19"/>
      <c r="P81" s="19"/>
      <c r="Q81" s="19"/>
      <c r="R81" s="19"/>
      <c r="S81" s="19"/>
      <c r="T81" s="19"/>
      <c r="U81" s="19"/>
      <c r="V81" s="19"/>
      <c r="W81" s="19"/>
      <c r="X81" s="19"/>
      <c r="Y81" s="19"/>
    </row>
    <row r="82" spans="1:25" ht="14.25" customHeight="1" x14ac:dyDescent="0.2">
      <c r="A82" s="18"/>
      <c r="B82" s="36"/>
      <c r="C82" s="36"/>
      <c r="D82" s="37"/>
      <c r="E82" s="36"/>
      <c r="F82" s="37"/>
      <c r="G82" s="36"/>
      <c r="H82" s="36"/>
      <c r="I82" s="22"/>
      <c r="J82" s="22"/>
      <c r="K82" s="19"/>
      <c r="L82" s="19"/>
      <c r="M82" s="19"/>
      <c r="N82" s="19"/>
      <c r="O82" s="19"/>
      <c r="P82" s="19"/>
      <c r="Q82" s="19"/>
      <c r="R82" s="19"/>
      <c r="S82" s="19"/>
      <c r="T82" s="19"/>
      <c r="U82" s="19"/>
      <c r="V82" s="19"/>
      <c r="W82" s="19"/>
      <c r="X82" s="19"/>
      <c r="Y82" s="19"/>
    </row>
    <row r="83" spans="1:25" ht="14.25" customHeight="1" x14ac:dyDescent="0.2">
      <c r="A83" s="18"/>
      <c r="B83" s="36"/>
      <c r="C83" s="36"/>
      <c r="D83" s="37"/>
      <c r="E83" s="36"/>
      <c r="F83" s="37"/>
      <c r="G83" s="36"/>
      <c r="H83" s="36"/>
      <c r="I83" s="22"/>
      <c r="J83" s="22"/>
      <c r="K83" s="19"/>
      <c r="L83" s="19"/>
      <c r="M83" s="19"/>
      <c r="N83" s="19"/>
      <c r="O83" s="19"/>
      <c r="P83" s="19"/>
      <c r="Q83" s="19"/>
      <c r="R83" s="19"/>
      <c r="S83" s="19"/>
      <c r="T83" s="19"/>
      <c r="U83" s="19"/>
      <c r="V83" s="19"/>
      <c r="W83" s="19"/>
      <c r="X83" s="19"/>
      <c r="Y83" s="19"/>
    </row>
    <row r="84" spans="1:25" ht="14.25" customHeight="1" x14ac:dyDescent="0.2">
      <c r="A84" s="18"/>
      <c r="B84" s="36"/>
      <c r="C84" s="36"/>
      <c r="D84" s="37"/>
      <c r="E84" s="36"/>
      <c r="F84" s="37"/>
      <c r="G84" s="36"/>
      <c r="H84" s="36"/>
      <c r="I84" s="22"/>
      <c r="J84" s="22"/>
      <c r="K84" s="19"/>
      <c r="L84" s="19"/>
      <c r="M84" s="19"/>
      <c r="N84" s="19"/>
      <c r="O84" s="19"/>
      <c r="P84" s="19"/>
      <c r="Q84" s="19"/>
      <c r="R84" s="19"/>
      <c r="S84" s="19"/>
      <c r="T84" s="19"/>
      <c r="U84" s="19"/>
      <c r="V84" s="19"/>
      <c r="W84" s="19"/>
      <c r="X84" s="19"/>
      <c r="Y84" s="19"/>
    </row>
    <row r="85" spans="1:25" ht="14.25" customHeight="1" x14ac:dyDescent="0.2">
      <c r="A85" s="18"/>
      <c r="B85" s="36"/>
      <c r="C85" s="36"/>
      <c r="D85" s="37"/>
      <c r="E85" s="36"/>
      <c r="F85" s="37"/>
      <c r="G85" s="36"/>
      <c r="H85" s="36"/>
      <c r="I85" s="22"/>
      <c r="J85" s="22"/>
      <c r="K85" s="19"/>
      <c r="L85" s="19"/>
      <c r="M85" s="19"/>
      <c r="N85" s="19"/>
      <c r="O85" s="19"/>
      <c r="P85" s="19"/>
      <c r="Q85" s="19"/>
      <c r="R85" s="19"/>
      <c r="S85" s="19"/>
      <c r="T85" s="19"/>
      <c r="U85" s="19"/>
      <c r="V85" s="19"/>
      <c r="W85" s="19"/>
      <c r="X85" s="19"/>
      <c r="Y85" s="19"/>
    </row>
    <row r="86" spans="1:25" ht="14.25" customHeight="1" x14ac:dyDescent="0.2">
      <c r="A86" s="18"/>
      <c r="B86" s="36"/>
      <c r="C86" s="36"/>
      <c r="D86" s="37"/>
      <c r="E86" s="36"/>
      <c r="F86" s="37"/>
      <c r="G86" s="36"/>
      <c r="H86" s="36"/>
      <c r="I86" s="22"/>
      <c r="J86" s="22"/>
      <c r="K86" s="19"/>
      <c r="L86" s="19"/>
      <c r="M86" s="19"/>
      <c r="N86" s="19"/>
      <c r="O86" s="19"/>
      <c r="P86" s="19"/>
      <c r="Q86" s="19"/>
      <c r="R86" s="19"/>
      <c r="S86" s="19"/>
      <c r="T86" s="19"/>
      <c r="U86" s="19"/>
      <c r="V86" s="19"/>
      <c r="W86" s="19"/>
      <c r="X86" s="19"/>
      <c r="Y86" s="19"/>
    </row>
    <row r="87" spans="1:25" ht="14.25" customHeight="1" x14ac:dyDescent="0.2">
      <c r="A87" s="18"/>
      <c r="B87" s="36"/>
      <c r="C87" s="36"/>
      <c r="D87" s="37"/>
      <c r="E87" s="36"/>
      <c r="F87" s="37"/>
      <c r="G87" s="36"/>
      <c r="H87" s="36"/>
      <c r="I87" s="22"/>
      <c r="J87" s="22"/>
      <c r="K87" s="19"/>
      <c r="L87" s="19"/>
      <c r="M87" s="19"/>
      <c r="N87" s="19"/>
      <c r="O87" s="19"/>
      <c r="P87" s="19"/>
      <c r="Q87" s="19"/>
      <c r="R87" s="19"/>
      <c r="S87" s="19"/>
      <c r="T87" s="19"/>
      <c r="U87" s="19"/>
      <c r="V87" s="19"/>
      <c r="W87" s="19"/>
      <c r="X87" s="19"/>
      <c r="Y87" s="19"/>
    </row>
    <row r="88" spans="1:25" ht="14.25" customHeight="1" x14ac:dyDescent="0.2">
      <c r="A88" s="18"/>
      <c r="B88" s="36"/>
      <c r="C88" s="36"/>
      <c r="D88" s="37"/>
      <c r="E88" s="36"/>
      <c r="F88" s="37"/>
      <c r="G88" s="36"/>
      <c r="H88" s="36"/>
      <c r="I88" s="22"/>
      <c r="J88" s="22"/>
      <c r="K88" s="19"/>
      <c r="L88" s="19"/>
      <c r="M88" s="19"/>
      <c r="N88" s="19"/>
      <c r="O88" s="19"/>
      <c r="P88" s="19"/>
      <c r="Q88" s="19"/>
      <c r="R88" s="19"/>
      <c r="S88" s="19"/>
      <c r="T88" s="19"/>
      <c r="U88" s="19"/>
      <c r="V88" s="19"/>
      <c r="W88" s="19"/>
      <c r="X88" s="19"/>
      <c r="Y88" s="19"/>
    </row>
    <row r="89" spans="1:25" ht="14.25" customHeight="1" x14ac:dyDescent="0.2">
      <c r="A89" s="18"/>
      <c r="B89" s="36"/>
      <c r="C89" s="36"/>
      <c r="D89" s="37"/>
      <c r="E89" s="36"/>
      <c r="F89" s="37"/>
      <c r="G89" s="36"/>
      <c r="H89" s="36"/>
      <c r="I89" s="22"/>
      <c r="J89" s="22"/>
      <c r="K89" s="19"/>
      <c r="L89" s="19"/>
      <c r="M89" s="19"/>
      <c r="N89" s="19"/>
      <c r="O89" s="19"/>
      <c r="P89" s="19"/>
      <c r="Q89" s="19"/>
      <c r="R89" s="19"/>
      <c r="S89" s="19"/>
      <c r="T89" s="19"/>
      <c r="U89" s="19"/>
      <c r="V89" s="19"/>
      <c r="W89" s="19"/>
      <c r="X89" s="19"/>
      <c r="Y89" s="19"/>
    </row>
    <row r="90" spans="1:25" ht="14.25" customHeight="1" x14ac:dyDescent="0.2">
      <c r="A90" s="18"/>
      <c r="B90" s="36"/>
      <c r="C90" s="36"/>
      <c r="D90" s="37"/>
      <c r="E90" s="36"/>
      <c r="F90" s="37"/>
      <c r="G90" s="36"/>
      <c r="H90" s="36"/>
      <c r="I90" s="22"/>
      <c r="J90" s="22"/>
      <c r="K90" s="19"/>
      <c r="L90" s="19"/>
      <c r="M90" s="19"/>
      <c r="N90" s="19"/>
      <c r="O90" s="19"/>
      <c r="P90" s="19"/>
      <c r="Q90" s="19"/>
      <c r="R90" s="19"/>
      <c r="S90" s="19"/>
      <c r="T90" s="19"/>
      <c r="U90" s="19"/>
      <c r="V90" s="19"/>
      <c r="W90" s="19"/>
      <c r="X90" s="19"/>
      <c r="Y90" s="19"/>
    </row>
    <row r="91" spans="1:25" ht="14.25" customHeight="1" x14ac:dyDescent="0.2">
      <c r="A91" s="18"/>
      <c r="B91" s="36"/>
      <c r="C91" s="36"/>
      <c r="D91" s="37"/>
      <c r="E91" s="36"/>
      <c r="F91" s="37"/>
      <c r="G91" s="36"/>
      <c r="H91" s="36"/>
      <c r="I91" s="22"/>
      <c r="J91" s="22"/>
      <c r="K91" s="19"/>
      <c r="L91" s="19"/>
      <c r="M91" s="19"/>
      <c r="N91" s="19"/>
      <c r="O91" s="19"/>
      <c r="P91" s="19"/>
      <c r="Q91" s="19"/>
      <c r="R91" s="19"/>
      <c r="S91" s="19"/>
      <c r="T91" s="19"/>
      <c r="U91" s="19"/>
      <c r="V91" s="19"/>
      <c r="W91" s="19"/>
      <c r="X91" s="19"/>
      <c r="Y91" s="19"/>
    </row>
    <row r="92" spans="1:25" ht="14.25" customHeight="1" x14ac:dyDescent="0.2">
      <c r="A92" s="18"/>
      <c r="B92" s="36"/>
      <c r="C92" s="36"/>
      <c r="D92" s="37"/>
      <c r="E92" s="36"/>
      <c r="F92" s="37"/>
      <c r="G92" s="36"/>
      <c r="H92" s="36"/>
      <c r="I92" s="22"/>
      <c r="J92" s="22"/>
      <c r="K92" s="19"/>
      <c r="L92" s="19"/>
      <c r="M92" s="19"/>
      <c r="N92" s="19"/>
      <c r="O92" s="19"/>
      <c r="P92" s="19"/>
      <c r="Q92" s="19"/>
      <c r="R92" s="19"/>
      <c r="S92" s="19"/>
      <c r="T92" s="19"/>
      <c r="U92" s="19"/>
      <c r="V92" s="19"/>
      <c r="W92" s="19"/>
      <c r="X92" s="19"/>
      <c r="Y92" s="19"/>
    </row>
    <row r="93" spans="1:25" ht="14.25" customHeight="1" x14ac:dyDescent="0.2">
      <c r="A93" s="18"/>
      <c r="B93" s="36"/>
      <c r="C93" s="36"/>
      <c r="D93" s="37"/>
      <c r="E93" s="36"/>
      <c r="F93" s="37"/>
      <c r="G93" s="36"/>
      <c r="H93" s="36"/>
      <c r="I93" s="22"/>
      <c r="J93" s="22"/>
      <c r="K93" s="19"/>
      <c r="L93" s="19"/>
      <c r="M93" s="19"/>
      <c r="N93" s="19"/>
      <c r="O93" s="19"/>
      <c r="P93" s="19"/>
      <c r="Q93" s="19"/>
      <c r="R93" s="19"/>
      <c r="S93" s="19"/>
      <c r="T93" s="19"/>
      <c r="U93" s="19"/>
      <c r="V93" s="19"/>
      <c r="W93" s="19"/>
      <c r="X93" s="19"/>
      <c r="Y93" s="19"/>
    </row>
    <row r="94" spans="1:25" ht="14.25" customHeight="1" x14ac:dyDescent="0.2">
      <c r="A94" s="18"/>
      <c r="B94" s="36"/>
      <c r="C94" s="36"/>
      <c r="D94" s="37"/>
      <c r="E94" s="36"/>
      <c r="F94" s="37"/>
      <c r="G94" s="36"/>
      <c r="H94" s="36"/>
      <c r="I94" s="22"/>
      <c r="J94" s="22"/>
      <c r="K94" s="19"/>
      <c r="L94" s="19"/>
      <c r="M94" s="19"/>
      <c r="N94" s="19"/>
      <c r="O94" s="19"/>
      <c r="P94" s="19"/>
      <c r="Q94" s="19"/>
      <c r="R94" s="19"/>
      <c r="S94" s="19"/>
      <c r="T94" s="19"/>
      <c r="U94" s="19"/>
      <c r="V94" s="19"/>
      <c r="W94" s="19"/>
      <c r="X94" s="19"/>
      <c r="Y94" s="19"/>
    </row>
    <row r="95" spans="1:25" ht="14.25" customHeight="1" x14ac:dyDescent="0.2">
      <c r="A95" s="18"/>
      <c r="B95" s="36"/>
      <c r="C95" s="36"/>
      <c r="D95" s="37"/>
      <c r="E95" s="36"/>
      <c r="F95" s="37"/>
      <c r="G95" s="36"/>
      <c r="H95" s="36"/>
      <c r="I95" s="22"/>
      <c r="J95" s="22"/>
      <c r="K95" s="19"/>
      <c r="L95" s="19"/>
      <c r="M95" s="19"/>
      <c r="N95" s="19"/>
      <c r="O95" s="19"/>
      <c r="P95" s="19"/>
      <c r="Q95" s="19"/>
      <c r="R95" s="19"/>
      <c r="S95" s="19"/>
      <c r="T95" s="19"/>
      <c r="U95" s="19"/>
      <c r="V95" s="19"/>
      <c r="W95" s="19"/>
      <c r="X95" s="19"/>
      <c r="Y95" s="19"/>
    </row>
    <row r="96" spans="1:25" ht="14.25" customHeight="1" x14ac:dyDescent="0.2">
      <c r="A96" s="18"/>
      <c r="B96" s="36"/>
      <c r="C96" s="36"/>
      <c r="D96" s="37"/>
      <c r="E96" s="36"/>
      <c r="F96" s="37"/>
      <c r="G96" s="36"/>
      <c r="H96" s="36"/>
      <c r="I96" s="22"/>
      <c r="J96" s="22"/>
      <c r="K96" s="19"/>
      <c r="L96" s="19"/>
      <c r="M96" s="19"/>
      <c r="N96" s="19"/>
      <c r="O96" s="19"/>
      <c r="P96" s="19"/>
      <c r="Q96" s="19"/>
      <c r="R96" s="19"/>
      <c r="S96" s="19"/>
      <c r="T96" s="19"/>
      <c r="U96" s="19"/>
      <c r="V96" s="19"/>
      <c r="W96" s="19"/>
      <c r="X96" s="19"/>
      <c r="Y96" s="19"/>
    </row>
    <row r="97" spans="1:25" ht="14.25" customHeight="1" x14ac:dyDescent="0.2">
      <c r="A97" s="18"/>
      <c r="B97" s="36"/>
      <c r="C97" s="36"/>
      <c r="D97" s="37"/>
      <c r="E97" s="36"/>
      <c r="F97" s="37"/>
      <c r="G97" s="36"/>
      <c r="H97" s="36"/>
      <c r="I97" s="22"/>
      <c r="J97" s="22"/>
      <c r="K97" s="19"/>
      <c r="L97" s="19"/>
      <c r="M97" s="19"/>
      <c r="N97" s="19"/>
      <c r="O97" s="19"/>
      <c r="P97" s="19"/>
      <c r="Q97" s="19"/>
      <c r="R97" s="19"/>
      <c r="S97" s="19"/>
      <c r="T97" s="19"/>
      <c r="U97" s="19"/>
      <c r="V97" s="19"/>
      <c r="W97" s="19"/>
      <c r="X97" s="19"/>
      <c r="Y97" s="19"/>
    </row>
    <row r="98" spans="1:25" ht="14.25" customHeight="1" x14ac:dyDescent="0.2">
      <c r="A98" s="18"/>
      <c r="B98" s="36"/>
      <c r="C98" s="36"/>
      <c r="D98" s="37"/>
      <c r="E98" s="36"/>
      <c r="F98" s="37"/>
      <c r="G98" s="36"/>
      <c r="H98" s="36"/>
      <c r="I98" s="22"/>
      <c r="J98" s="22"/>
      <c r="K98" s="19"/>
      <c r="L98" s="19"/>
      <c r="M98" s="19"/>
      <c r="N98" s="19"/>
      <c r="O98" s="19"/>
      <c r="P98" s="19"/>
      <c r="Q98" s="19"/>
      <c r="R98" s="19"/>
      <c r="S98" s="19"/>
      <c r="T98" s="19"/>
      <c r="U98" s="19"/>
      <c r="V98" s="19"/>
      <c r="W98" s="19"/>
      <c r="X98" s="19"/>
      <c r="Y98" s="19"/>
    </row>
    <row r="99" spans="1:25" ht="14.25" customHeight="1" x14ac:dyDescent="0.2">
      <c r="A99" s="18"/>
      <c r="B99" s="36"/>
      <c r="C99" s="36"/>
      <c r="D99" s="37"/>
      <c r="E99" s="36"/>
      <c r="F99" s="37"/>
      <c r="G99" s="36"/>
      <c r="H99" s="36"/>
      <c r="I99" s="22"/>
      <c r="J99" s="22"/>
      <c r="K99" s="19"/>
      <c r="L99" s="19"/>
      <c r="M99" s="19"/>
      <c r="N99" s="19"/>
      <c r="O99" s="19"/>
      <c r="P99" s="19"/>
      <c r="Q99" s="19"/>
      <c r="R99" s="19"/>
      <c r="S99" s="19"/>
      <c r="T99" s="19"/>
      <c r="U99" s="19"/>
      <c r="V99" s="19"/>
      <c r="W99" s="19"/>
      <c r="X99" s="19"/>
      <c r="Y99" s="19"/>
    </row>
    <row r="100" spans="1:25" ht="14.25" customHeight="1" x14ac:dyDescent="0.2">
      <c r="A100" s="18"/>
      <c r="B100" s="36"/>
      <c r="C100" s="36"/>
      <c r="D100" s="37"/>
      <c r="E100" s="36"/>
      <c r="F100" s="37"/>
      <c r="G100" s="36"/>
      <c r="H100" s="36"/>
      <c r="I100" s="22"/>
      <c r="J100" s="22"/>
      <c r="K100" s="19"/>
      <c r="L100" s="19"/>
      <c r="M100" s="19"/>
      <c r="N100" s="19"/>
      <c r="O100" s="19"/>
      <c r="P100" s="19"/>
      <c r="Q100" s="19"/>
      <c r="R100" s="19"/>
      <c r="S100" s="19"/>
      <c r="T100" s="19"/>
      <c r="U100" s="19"/>
      <c r="V100" s="19"/>
      <c r="W100" s="19"/>
      <c r="X100" s="19"/>
      <c r="Y100" s="19"/>
    </row>
    <row r="101" spans="1:25" ht="14.25" customHeight="1" x14ac:dyDescent="0.2">
      <c r="A101" s="18"/>
      <c r="B101" s="36"/>
      <c r="C101" s="36"/>
      <c r="D101" s="37"/>
      <c r="E101" s="36"/>
      <c r="F101" s="37"/>
      <c r="G101" s="36"/>
      <c r="H101" s="36"/>
      <c r="I101" s="22"/>
      <c r="J101" s="22"/>
      <c r="K101" s="19"/>
      <c r="L101" s="19"/>
      <c r="M101" s="19"/>
      <c r="N101" s="19"/>
      <c r="O101" s="19"/>
      <c r="P101" s="19"/>
      <c r="Q101" s="19"/>
      <c r="R101" s="19"/>
      <c r="S101" s="19"/>
      <c r="T101" s="19"/>
      <c r="U101" s="19"/>
      <c r="V101" s="19"/>
      <c r="W101" s="19"/>
      <c r="X101" s="19"/>
      <c r="Y101" s="19"/>
    </row>
    <row r="102" spans="1:25" ht="14.25" customHeight="1" x14ac:dyDescent="0.2">
      <c r="A102" s="18"/>
      <c r="B102" s="36"/>
      <c r="C102" s="36"/>
      <c r="D102" s="37"/>
      <c r="E102" s="36"/>
      <c r="F102" s="37"/>
      <c r="G102" s="36"/>
      <c r="H102" s="36"/>
      <c r="I102" s="22"/>
      <c r="J102" s="22"/>
      <c r="K102" s="19"/>
      <c r="L102" s="19"/>
      <c r="M102" s="19"/>
      <c r="N102" s="19"/>
      <c r="O102" s="19"/>
      <c r="P102" s="19"/>
      <c r="Q102" s="19"/>
      <c r="R102" s="19"/>
      <c r="S102" s="19"/>
      <c r="T102" s="19"/>
      <c r="U102" s="19"/>
      <c r="V102" s="19"/>
      <c r="W102" s="19"/>
      <c r="X102" s="19"/>
      <c r="Y102" s="19"/>
    </row>
    <row r="103" spans="1:25" ht="14.25" customHeight="1" x14ac:dyDescent="0.2">
      <c r="A103" s="18"/>
      <c r="B103" s="36"/>
      <c r="C103" s="36"/>
      <c r="D103" s="37"/>
      <c r="E103" s="36"/>
      <c r="F103" s="37"/>
      <c r="G103" s="36"/>
      <c r="H103" s="36"/>
      <c r="I103" s="22"/>
      <c r="J103" s="22"/>
      <c r="K103" s="19"/>
      <c r="L103" s="19"/>
      <c r="M103" s="19"/>
      <c r="N103" s="19"/>
      <c r="O103" s="19"/>
      <c r="P103" s="19"/>
      <c r="Q103" s="19"/>
      <c r="R103" s="19"/>
      <c r="S103" s="19"/>
      <c r="T103" s="19"/>
      <c r="U103" s="19"/>
      <c r="V103" s="19"/>
      <c r="W103" s="19"/>
      <c r="X103" s="19"/>
      <c r="Y103" s="19"/>
    </row>
    <row r="104" spans="1:25" ht="14.25" customHeight="1" x14ac:dyDescent="0.2">
      <c r="A104" s="18"/>
      <c r="B104" s="36"/>
      <c r="C104" s="36"/>
      <c r="D104" s="37"/>
      <c r="E104" s="36"/>
      <c r="F104" s="37"/>
      <c r="G104" s="36"/>
      <c r="H104" s="36"/>
      <c r="I104" s="22"/>
      <c r="J104" s="22"/>
      <c r="K104" s="19"/>
      <c r="L104" s="19"/>
      <c r="M104" s="19"/>
      <c r="N104" s="19"/>
      <c r="O104" s="19"/>
      <c r="P104" s="19"/>
      <c r="Q104" s="19"/>
      <c r="R104" s="19"/>
      <c r="S104" s="19"/>
      <c r="T104" s="19"/>
      <c r="U104" s="19"/>
      <c r="V104" s="19"/>
      <c r="W104" s="19"/>
      <c r="X104" s="19"/>
      <c r="Y104" s="19"/>
    </row>
    <row r="105" spans="1:25" ht="14.25" customHeight="1" x14ac:dyDescent="0.2">
      <c r="A105" s="18"/>
      <c r="B105" s="36"/>
      <c r="C105" s="36"/>
      <c r="D105" s="37"/>
      <c r="E105" s="36"/>
      <c r="F105" s="37"/>
      <c r="G105" s="36"/>
      <c r="H105" s="36"/>
      <c r="I105" s="22"/>
      <c r="J105" s="22"/>
      <c r="K105" s="19"/>
      <c r="L105" s="19"/>
      <c r="M105" s="19"/>
      <c r="N105" s="19"/>
      <c r="O105" s="19"/>
      <c r="P105" s="19"/>
      <c r="Q105" s="19"/>
      <c r="R105" s="19"/>
      <c r="S105" s="19"/>
      <c r="T105" s="19"/>
      <c r="U105" s="19"/>
      <c r="V105" s="19"/>
      <c r="W105" s="19"/>
      <c r="X105" s="19"/>
      <c r="Y105" s="19"/>
    </row>
    <row r="106" spans="1:25" ht="14.25" customHeight="1" x14ac:dyDescent="0.2">
      <c r="A106" s="18"/>
      <c r="B106" s="36"/>
      <c r="C106" s="36"/>
      <c r="D106" s="37"/>
      <c r="E106" s="36"/>
      <c r="F106" s="37"/>
      <c r="G106" s="36"/>
      <c r="H106" s="36"/>
      <c r="I106" s="22"/>
      <c r="J106" s="22"/>
      <c r="K106" s="19"/>
      <c r="L106" s="19"/>
      <c r="M106" s="19"/>
      <c r="N106" s="19"/>
      <c r="O106" s="19"/>
      <c r="P106" s="19"/>
      <c r="Q106" s="19"/>
      <c r="R106" s="19"/>
      <c r="S106" s="19"/>
      <c r="T106" s="19"/>
      <c r="U106" s="19"/>
      <c r="V106" s="19"/>
      <c r="W106" s="19"/>
      <c r="X106" s="19"/>
      <c r="Y106" s="19"/>
    </row>
    <row r="107" spans="1:25" ht="14.25" customHeight="1" x14ac:dyDescent="0.2">
      <c r="A107" s="18"/>
      <c r="B107" s="36"/>
      <c r="C107" s="36"/>
      <c r="D107" s="37"/>
      <c r="E107" s="36"/>
      <c r="F107" s="37"/>
      <c r="G107" s="36"/>
      <c r="H107" s="36"/>
      <c r="I107" s="22"/>
      <c r="J107" s="22"/>
      <c r="K107" s="19"/>
      <c r="L107" s="19"/>
      <c r="M107" s="19"/>
      <c r="N107" s="19"/>
      <c r="O107" s="19"/>
      <c r="P107" s="19"/>
      <c r="Q107" s="19"/>
      <c r="R107" s="19"/>
      <c r="S107" s="19"/>
      <c r="T107" s="19"/>
      <c r="U107" s="19"/>
      <c r="V107" s="19"/>
      <c r="W107" s="19"/>
      <c r="X107" s="19"/>
      <c r="Y107" s="19"/>
    </row>
    <row r="108" spans="1:25" ht="14.25" customHeight="1" x14ac:dyDescent="0.2">
      <c r="A108" s="18"/>
      <c r="B108" s="36"/>
      <c r="C108" s="36"/>
      <c r="D108" s="37"/>
      <c r="E108" s="36"/>
      <c r="F108" s="37"/>
      <c r="G108" s="36"/>
      <c r="H108" s="36"/>
      <c r="I108" s="22"/>
      <c r="J108" s="22"/>
      <c r="K108" s="19"/>
      <c r="L108" s="19"/>
      <c r="M108" s="19"/>
      <c r="N108" s="19"/>
      <c r="O108" s="19"/>
      <c r="P108" s="19"/>
      <c r="Q108" s="19"/>
      <c r="R108" s="19"/>
      <c r="S108" s="19"/>
      <c r="T108" s="19"/>
      <c r="U108" s="19"/>
      <c r="V108" s="19"/>
      <c r="W108" s="19"/>
      <c r="X108" s="19"/>
      <c r="Y108" s="19"/>
    </row>
    <row r="109" spans="1:25" ht="14.25" customHeight="1" x14ac:dyDescent="0.2">
      <c r="A109" s="18"/>
      <c r="B109" s="36"/>
      <c r="C109" s="36"/>
      <c r="D109" s="37"/>
      <c r="E109" s="36"/>
      <c r="F109" s="37"/>
      <c r="G109" s="36"/>
      <c r="H109" s="36"/>
      <c r="I109" s="22"/>
      <c r="J109" s="22"/>
      <c r="K109" s="19"/>
      <c r="L109" s="19"/>
      <c r="M109" s="19"/>
      <c r="N109" s="19"/>
      <c r="O109" s="19"/>
      <c r="P109" s="19"/>
      <c r="Q109" s="19"/>
      <c r="R109" s="19"/>
      <c r="S109" s="19"/>
      <c r="T109" s="19"/>
      <c r="U109" s="19"/>
      <c r="V109" s="19"/>
      <c r="W109" s="19"/>
      <c r="X109" s="19"/>
      <c r="Y109" s="19"/>
    </row>
    <row r="110" spans="1:25" ht="14.25" customHeight="1" x14ac:dyDescent="0.2">
      <c r="A110" s="18"/>
      <c r="B110" s="36"/>
      <c r="C110" s="36"/>
      <c r="D110" s="37"/>
      <c r="E110" s="36"/>
      <c r="F110" s="37"/>
      <c r="G110" s="36"/>
      <c r="H110" s="36"/>
      <c r="I110" s="22"/>
      <c r="J110" s="22"/>
      <c r="K110" s="19"/>
      <c r="L110" s="19"/>
      <c r="M110" s="19"/>
      <c r="N110" s="19"/>
      <c r="O110" s="19"/>
      <c r="P110" s="19"/>
      <c r="Q110" s="19"/>
      <c r="R110" s="19"/>
      <c r="S110" s="19"/>
      <c r="T110" s="19"/>
      <c r="U110" s="19"/>
      <c r="V110" s="19"/>
      <c r="W110" s="19"/>
      <c r="X110" s="19"/>
      <c r="Y110" s="19"/>
    </row>
    <row r="111" spans="1:25" ht="14.25" customHeight="1" x14ac:dyDescent="0.2">
      <c r="A111" s="18"/>
      <c r="B111" s="36"/>
      <c r="C111" s="36"/>
      <c r="D111" s="37"/>
      <c r="E111" s="36"/>
      <c r="F111" s="37"/>
      <c r="G111" s="36"/>
      <c r="H111" s="36"/>
      <c r="I111" s="22"/>
      <c r="J111" s="22"/>
      <c r="K111" s="19"/>
      <c r="L111" s="19"/>
      <c r="M111" s="19"/>
      <c r="N111" s="19"/>
      <c r="O111" s="19"/>
      <c r="P111" s="19"/>
      <c r="Q111" s="19"/>
      <c r="R111" s="19"/>
      <c r="S111" s="19"/>
      <c r="T111" s="19"/>
      <c r="U111" s="19"/>
      <c r="V111" s="19"/>
      <c r="W111" s="19"/>
      <c r="X111" s="19"/>
      <c r="Y111" s="19"/>
    </row>
    <row r="112" spans="1:25" ht="14.25" customHeight="1" x14ac:dyDescent="0.2">
      <c r="A112" s="18"/>
      <c r="B112" s="36"/>
      <c r="C112" s="36"/>
      <c r="D112" s="37"/>
      <c r="E112" s="36"/>
      <c r="F112" s="37"/>
      <c r="G112" s="36"/>
      <c r="H112" s="36"/>
      <c r="I112" s="22"/>
      <c r="J112" s="22"/>
      <c r="K112" s="19"/>
      <c r="L112" s="19"/>
      <c r="M112" s="19"/>
      <c r="N112" s="19"/>
      <c r="O112" s="19"/>
      <c r="P112" s="19"/>
      <c r="Q112" s="19"/>
      <c r="R112" s="19"/>
      <c r="S112" s="19"/>
      <c r="T112" s="19"/>
      <c r="U112" s="19"/>
      <c r="V112" s="19"/>
      <c r="W112" s="19"/>
      <c r="X112" s="19"/>
      <c r="Y112" s="19"/>
    </row>
    <row r="113" spans="1:25" ht="14.25" customHeight="1" x14ac:dyDescent="0.2">
      <c r="A113" s="18"/>
      <c r="B113" s="36"/>
      <c r="C113" s="36"/>
      <c r="D113" s="37"/>
      <c r="E113" s="36"/>
      <c r="F113" s="37"/>
      <c r="G113" s="36"/>
      <c r="H113" s="36"/>
      <c r="I113" s="22"/>
      <c r="J113" s="22"/>
      <c r="K113" s="19"/>
      <c r="L113" s="19"/>
      <c r="M113" s="19"/>
      <c r="N113" s="19"/>
      <c r="O113" s="19"/>
      <c r="P113" s="19"/>
      <c r="Q113" s="19"/>
      <c r="R113" s="19"/>
      <c r="S113" s="19"/>
      <c r="T113" s="19"/>
      <c r="U113" s="19"/>
      <c r="V113" s="19"/>
      <c r="W113" s="19"/>
      <c r="X113" s="19"/>
      <c r="Y113" s="19"/>
    </row>
    <row r="114" spans="1:25" ht="14.25" customHeight="1" x14ac:dyDescent="0.2">
      <c r="A114" s="18"/>
      <c r="B114" s="36"/>
      <c r="C114" s="36"/>
      <c r="D114" s="37"/>
      <c r="E114" s="36"/>
      <c r="F114" s="37"/>
      <c r="G114" s="36"/>
      <c r="H114" s="36"/>
      <c r="I114" s="22"/>
      <c r="J114" s="22"/>
      <c r="K114" s="19"/>
      <c r="L114" s="19"/>
      <c r="M114" s="19"/>
      <c r="N114" s="19"/>
      <c r="O114" s="19"/>
      <c r="P114" s="19"/>
      <c r="Q114" s="19"/>
      <c r="R114" s="19"/>
      <c r="S114" s="19"/>
      <c r="T114" s="19"/>
      <c r="U114" s="19"/>
      <c r="V114" s="19"/>
      <c r="W114" s="19"/>
      <c r="X114" s="19"/>
      <c r="Y114" s="19"/>
    </row>
    <row r="115" spans="1:25" ht="14.25" customHeight="1" x14ac:dyDescent="0.2">
      <c r="A115" s="18"/>
      <c r="B115" s="36"/>
      <c r="C115" s="36"/>
      <c r="D115" s="37"/>
      <c r="E115" s="36"/>
      <c r="F115" s="37"/>
      <c r="G115" s="36"/>
      <c r="H115" s="36"/>
      <c r="I115" s="22"/>
      <c r="J115" s="22"/>
      <c r="K115" s="19"/>
      <c r="L115" s="19"/>
      <c r="M115" s="19"/>
      <c r="N115" s="19"/>
      <c r="O115" s="19"/>
      <c r="P115" s="19"/>
      <c r="Q115" s="19"/>
      <c r="R115" s="19"/>
      <c r="S115" s="19"/>
      <c r="T115" s="19"/>
      <c r="U115" s="19"/>
      <c r="V115" s="19"/>
      <c r="W115" s="19"/>
      <c r="X115" s="19"/>
      <c r="Y115" s="19"/>
    </row>
    <row r="116" spans="1:25" ht="14.25" customHeight="1" x14ac:dyDescent="0.2">
      <c r="A116" s="18"/>
      <c r="B116" s="36"/>
      <c r="C116" s="36"/>
      <c r="D116" s="37"/>
      <c r="E116" s="36"/>
      <c r="F116" s="37"/>
      <c r="G116" s="36"/>
      <c r="H116" s="36"/>
      <c r="I116" s="22"/>
      <c r="J116" s="22"/>
      <c r="K116" s="19"/>
      <c r="L116" s="19"/>
      <c r="M116" s="19"/>
      <c r="N116" s="19"/>
      <c r="O116" s="19"/>
      <c r="P116" s="19"/>
      <c r="Q116" s="19"/>
      <c r="R116" s="19"/>
      <c r="S116" s="19"/>
      <c r="T116" s="19"/>
      <c r="U116" s="19"/>
      <c r="V116" s="19"/>
      <c r="W116" s="19"/>
      <c r="X116" s="19"/>
      <c r="Y116" s="19"/>
    </row>
    <row r="117" spans="1:25" ht="14.25" customHeight="1" x14ac:dyDescent="0.2">
      <c r="A117" s="18"/>
      <c r="B117" s="36"/>
      <c r="C117" s="36"/>
      <c r="D117" s="37"/>
      <c r="E117" s="36"/>
      <c r="F117" s="37"/>
      <c r="G117" s="36"/>
      <c r="H117" s="36"/>
      <c r="I117" s="22"/>
      <c r="J117" s="22"/>
      <c r="K117" s="19"/>
      <c r="L117" s="19"/>
      <c r="M117" s="19"/>
      <c r="N117" s="19"/>
      <c r="O117" s="19"/>
      <c r="P117" s="19"/>
      <c r="Q117" s="19"/>
      <c r="R117" s="19"/>
      <c r="S117" s="19"/>
      <c r="T117" s="19"/>
      <c r="U117" s="19"/>
      <c r="V117" s="19"/>
      <c r="W117" s="19"/>
      <c r="X117" s="19"/>
      <c r="Y117" s="19"/>
    </row>
    <row r="118" spans="1:25" ht="14.25" customHeight="1" x14ac:dyDescent="0.2">
      <c r="A118" s="18"/>
      <c r="B118" s="36"/>
      <c r="C118" s="36"/>
      <c r="D118" s="37"/>
      <c r="E118" s="36"/>
      <c r="F118" s="37"/>
      <c r="G118" s="36"/>
      <c r="H118" s="36"/>
      <c r="I118" s="22"/>
      <c r="J118" s="22"/>
      <c r="K118" s="19"/>
      <c r="L118" s="19"/>
      <c r="M118" s="19"/>
      <c r="N118" s="19"/>
      <c r="O118" s="19"/>
      <c r="P118" s="19"/>
      <c r="Q118" s="19"/>
      <c r="R118" s="19"/>
      <c r="S118" s="19"/>
      <c r="T118" s="19"/>
      <c r="U118" s="19"/>
      <c r="V118" s="19"/>
      <c r="W118" s="19"/>
      <c r="X118" s="19"/>
      <c r="Y118" s="19"/>
    </row>
    <row r="119" spans="1:25" ht="14.25" customHeight="1" x14ac:dyDescent="0.2">
      <c r="A119" s="18"/>
      <c r="B119" s="36"/>
      <c r="C119" s="36"/>
      <c r="D119" s="37"/>
      <c r="E119" s="36"/>
      <c r="F119" s="37"/>
      <c r="G119" s="36"/>
      <c r="H119" s="36"/>
      <c r="I119" s="22"/>
      <c r="J119" s="22"/>
      <c r="K119" s="19"/>
      <c r="L119" s="19"/>
      <c r="M119" s="19"/>
      <c r="N119" s="19"/>
      <c r="O119" s="19"/>
      <c r="P119" s="19"/>
      <c r="Q119" s="19"/>
      <c r="R119" s="19"/>
      <c r="S119" s="19"/>
      <c r="T119" s="19"/>
      <c r="U119" s="19"/>
      <c r="V119" s="19"/>
      <c r="W119" s="19"/>
      <c r="X119" s="19"/>
      <c r="Y119" s="19"/>
    </row>
    <row r="120" spans="1:25" ht="14.25" customHeight="1" x14ac:dyDescent="0.2">
      <c r="A120" s="18"/>
      <c r="B120" s="36"/>
      <c r="C120" s="36"/>
      <c r="D120" s="37"/>
      <c r="E120" s="36"/>
      <c r="F120" s="37"/>
      <c r="G120" s="36"/>
      <c r="H120" s="36"/>
      <c r="I120" s="22"/>
      <c r="J120" s="22"/>
      <c r="K120" s="19"/>
      <c r="L120" s="19"/>
      <c r="M120" s="19"/>
      <c r="N120" s="19"/>
      <c r="O120" s="19"/>
      <c r="P120" s="19"/>
      <c r="Q120" s="19"/>
      <c r="R120" s="19"/>
      <c r="S120" s="19"/>
      <c r="T120" s="19"/>
      <c r="U120" s="19"/>
      <c r="V120" s="19"/>
      <c r="W120" s="19"/>
      <c r="X120" s="19"/>
      <c r="Y120" s="19"/>
    </row>
    <row r="121" spans="1:25" ht="14.25" customHeight="1" x14ac:dyDescent="0.2">
      <c r="A121" s="18"/>
      <c r="B121" s="36"/>
      <c r="C121" s="36"/>
      <c r="D121" s="37"/>
      <c r="E121" s="36"/>
      <c r="F121" s="37"/>
      <c r="G121" s="36"/>
      <c r="H121" s="36"/>
      <c r="I121" s="22"/>
      <c r="J121" s="22"/>
      <c r="K121" s="19"/>
      <c r="L121" s="19"/>
      <c r="M121" s="19"/>
      <c r="N121" s="19"/>
      <c r="O121" s="19"/>
      <c r="P121" s="19"/>
      <c r="Q121" s="19"/>
      <c r="R121" s="19"/>
      <c r="S121" s="19"/>
      <c r="T121" s="19"/>
      <c r="U121" s="19"/>
      <c r="V121" s="19"/>
      <c r="W121" s="19"/>
      <c r="X121" s="19"/>
      <c r="Y121" s="19"/>
    </row>
    <row r="122" spans="1:25" ht="14.25" customHeight="1" x14ac:dyDescent="0.2">
      <c r="A122" s="18"/>
      <c r="B122" s="36"/>
      <c r="C122" s="36"/>
      <c r="D122" s="37"/>
      <c r="E122" s="36"/>
      <c r="F122" s="37"/>
      <c r="G122" s="36"/>
      <c r="H122" s="36"/>
      <c r="I122" s="22"/>
      <c r="J122" s="22"/>
      <c r="K122" s="19"/>
      <c r="L122" s="19"/>
      <c r="M122" s="19"/>
      <c r="N122" s="19"/>
      <c r="O122" s="19"/>
      <c r="P122" s="19"/>
      <c r="Q122" s="19"/>
      <c r="R122" s="19"/>
      <c r="S122" s="19"/>
      <c r="T122" s="19"/>
      <c r="U122" s="19"/>
      <c r="V122" s="19"/>
      <c r="W122" s="19"/>
      <c r="X122" s="19"/>
      <c r="Y122" s="19"/>
    </row>
    <row r="123" spans="1:25" ht="14.25" customHeight="1" x14ac:dyDescent="0.2">
      <c r="A123" s="18"/>
      <c r="B123" s="36"/>
      <c r="C123" s="36"/>
      <c r="D123" s="37"/>
      <c r="E123" s="36"/>
      <c r="F123" s="37"/>
      <c r="G123" s="36"/>
      <c r="H123" s="36"/>
      <c r="I123" s="22"/>
      <c r="J123" s="22"/>
      <c r="K123" s="19"/>
      <c r="L123" s="19"/>
      <c r="M123" s="19"/>
      <c r="N123" s="19"/>
      <c r="O123" s="19"/>
      <c r="P123" s="19"/>
      <c r="Q123" s="19"/>
      <c r="R123" s="19"/>
      <c r="S123" s="19"/>
      <c r="T123" s="19"/>
      <c r="U123" s="19"/>
      <c r="V123" s="19"/>
      <c r="W123" s="19"/>
      <c r="X123" s="19"/>
      <c r="Y123" s="19"/>
    </row>
    <row r="124" spans="1:25" ht="14.25" customHeight="1" x14ac:dyDescent="0.2">
      <c r="A124" s="18"/>
      <c r="B124" s="36"/>
      <c r="C124" s="36"/>
      <c r="D124" s="37"/>
      <c r="E124" s="36"/>
      <c r="F124" s="37"/>
      <c r="G124" s="36"/>
      <c r="H124" s="36"/>
      <c r="I124" s="22"/>
      <c r="J124" s="22"/>
      <c r="K124" s="19"/>
      <c r="L124" s="19"/>
      <c r="M124" s="19"/>
      <c r="N124" s="19"/>
      <c r="O124" s="19"/>
      <c r="P124" s="19"/>
      <c r="Q124" s="19"/>
      <c r="R124" s="19"/>
      <c r="S124" s="19"/>
      <c r="T124" s="19"/>
      <c r="U124" s="19"/>
      <c r="V124" s="19"/>
      <c r="W124" s="19"/>
      <c r="X124" s="19"/>
      <c r="Y124" s="19"/>
    </row>
    <row r="125" spans="1:25" ht="14.25" customHeight="1" x14ac:dyDescent="0.2">
      <c r="A125" s="18"/>
      <c r="B125" s="36"/>
      <c r="C125" s="36"/>
      <c r="D125" s="37"/>
      <c r="E125" s="36"/>
      <c r="F125" s="37"/>
      <c r="G125" s="36"/>
      <c r="H125" s="36"/>
      <c r="I125" s="22"/>
      <c r="J125" s="22"/>
      <c r="K125" s="19"/>
      <c r="L125" s="19"/>
      <c r="M125" s="19"/>
      <c r="N125" s="19"/>
      <c r="O125" s="19"/>
      <c r="P125" s="19"/>
      <c r="Q125" s="19"/>
      <c r="R125" s="19"/>
      <c r="S125" s="19"/>
      <c r="T125" s="19"/>
      <c r="U125" s="19"/>
      <c r="V125" s="19"/>
      <c r="W125" s="19"/>
      <c r="X125" s="19"/>
      <c r="Y125" s="19"/>
    </row>
    <row r="126" spans="1:25" ht="15.75" customHeight="1" x14ac:dyDescent="0.2"/>
    <row r="127" spans="1:25" ht="15.75" customHeight="1" x14ac:dyDescent="0.2"/>
    <row r="128" spans="1:25"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sheetData>
  <mergeCells count="19">
    <mergeCell ref="H2:J2"/>
    <mergeCell ref="H3:J3"/>
    <mergeCell ref="B5:J5"/>
    <mergeCell ref="B6:J6"/>
    <mergeCell ref="B42:C42"/>
    <mergeCell ref="B25:B26"/>
    <mergeCell ref="C25:C26"/>
    <mergeCell ref="B7:J7"/>
    <mergeCell ref="E13:J13"/>
    <mergeCell ref="B13:D13"/>
    <mergeCell ref="D25:D26"/>
    <mergeCell ref="J15:J22"/>
    <mergeCell ref="C34:C36"/>
    <mergeCell ref="B34:B36"/>
    <mergeCell ref="D34:D36"/>
    <mergeCell ref="G15:G22"/>
    <mergeCell ref="B8:D8"/>
    <mergeCell ref="E8:J8"/>
    <mergeCell ref="B11:C11"/>
  </mergeCells>
  <pageMargins left="0.7" right="0.7" top="0.75" bottom="0.75" header="0" footer="0"/>
  <pageSetup paperSize="256"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Реєстр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Helen</cp:lastModifiedBy>
  <cp:lastPrinted>2021-02-24T10:53:00Z</cp:lastPrinted>
  <dcterms:created xsi:type="dcterms:W3CDTF">2020-12-18T13:01:26Z</dcterms:created>
  <dcterms:modified xsi:type="dcterms:W3CDTF">2021-02-24T11:41:21Z</dcterms:modified>
</cp:coreProperties>
</file>