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РОБОЧІ ДОКУМЕНТИ АУДИТОРА ВНУТРІШНІ СТАНДАРТИ\ДОКУМЕНТАЦІЯ ПО ІНШИХ ЗАВДАННЯХ\Завдання з надання впевненості\УКФ Прокофэва\4. Завершальний етап\3. Звіт незалженого аудитора (МСЗНВ 3000)\"/>
    </mc:Choice>
  </mc:AlternateContent>
  <bookViews>
    <workbookView xWindow="210" yWindow="570" windowWidth="18870" windowHeight="10260" activeTab="1"/>
  </bookViews>
  <sheets>
    <sheet name="Звіт" sheetId="1" r:id="rId1"/>
    <sheet name="Реєстр" sheetId="2" r:id="rId2"/>
  </sheets>
  <definedNames>
    <definedName name="_xlnm._FilterDatabase" localSheetId="0" hidden="1">Звіт!$A$18:$T$18</definedName>
  </definedNames>
  <calcPr calcId="152511"/>
  <extLst>
    <ext uri="GoogleSheetsCustomDataVersion1">
      <go:sheetsCustomData xmlns:go="http://customooxmlschemas.google.com/" r:id="" roundtripDataSignature="AMtx7mgKfSRIHVibnl1bMFSfxWTLZh05ng=="/>
    </ext>
  </extLst>
</workbook>
</file>

<file path=xl/calcChain.xml><?xml version="1.0" encoding="utf-8"?>
<calcChain xmlns="http://schemas.openxmlformats.org/spreadsheetml/2006/main">
  <c r="I83" i="2" l="1"/>
  <c r="F83" i="2"/>
  <c r="D90" i="2" l="1"/>
  <c r="I90" i="2"/>
  <c r="I72" i="2" l="1"/>
  <c r="F72" i="2"/>
  <c r="D72" i="2"/>
  <c r="I56" i="2"/>
  <c r="F56" i="2"/>
  <c r="D56" i="2"/>
  <c r="F46" i="2" l="1"/>
  <c r="I23" i="2"/>
  <c r="F23" i="2"/>
  <c r="D23" i="2"/>
  <c r="F51" i="2"/>
  <c r="I51" i="2"/>
  <c r="F90" i="2" l="1"/>
  <c r="P28" i="1"/>
  <c r="R28" i="1" s="1"/>
  <c r="P29" i="1"/>
  <c r="R29" i="1" s="1"/>
  <c r="P30" i="1"/>
  <c r="R30" i="1" s="1"/>
  <c r="M29" i="1"/>
  <c r="Q29" i="1" s="1"/>
  <c r="M30" i="1"/>
  <c r="Q30" i="1" s="1"/>
  <c r="M28" i="1"/>
  <c r="Q28" i="1" s="1"/>
  <c r="G27" i="1"/>
  <c r="J27" i="1"/>
  <c r="M27" i="1"/>
  <c r="P27" i="1"/>
  <c r="S29" i="1" l="1"/>
  <c r="Q27" i="1"/>
  <c r="S30" i="1"/>
  <c r="S28" i="1"/>
  <c r="R27" i="1"/>
  <c r="S27" i="1"/>
  <c r="I18" i="2" l="1"/>
  <c r="F18" i="2"/>
  <c r="D18" i="2"/>
  <c r="J82" i="1"/>
  <c r="G82" i="1"/>
  <c r="P81" i="1"/>
  <c r="R81" i="1" s="1"/>
  <c r="R82" i="1" s="1"/>
  <c r="M81" i="1"/>
  <c r="Q81" i="1" s="1"/>
  <c r="J79" i="1"/>
  <c r="G79" i="1"/>
  <c r="P78" i="1"/>
  <c r="R78" i="1" s="1"/>
  <c r="M78" i="1"/>
  <c r="Q78" i="1" s="1"/>
  <c r="P77" i="1"/>
  <c r="P79" i="1" s="1"/>
  <c r="M77" i="1"/>
  <c r="P74" i="1"/>
  <c r="M74" i="1"/>
  <c r="J74" i="1"/>
  <c r="R74" i="1" s="1"/>
  <c r="G74" i="1"/>
  <c r="P73" i="1"/>
  <c r="M73" i="1"/>
  <c r="J73" i="1"/>
  <c r="R73" i="1" s="1"/>
  <c r="G73" i="1"/>
  <c r="P72" i="1"/>
  <c r="P75" i="1" s="1"/>
  <c r="M72" i="1"/>
  <c r="J72" i="1"/>
  <c r="R72" i="1" s="1"/>
  <c r="R75" i="1" s="1"/>
  <c r="G72" i="1"/>
  <c r="P69" i="1"/>
  <c r="M69" i="1"/>
  <c r="J69" i="1"/>
  <c r="R69" i="1" s="1"/>
  <c r="G69" i="1"/>
  <c r="P68" i="1"/>
  <c r="M68" i="1"/>
  <c r="J68" i="1"/>
  <c r="R68" i="1" s="1"/>
  <c r="G68" i="1"/>
  <c r="P67" i="1"/>
  <c r="P70" i="1" s="1"/>
  <c r="M67" i="1"/>
  <c r="J67" i="1"/>
  <c r="R67" i="1" s="1"/>
  <c r="G67" i="1"/>
  <c r="P64" i="1"/>
  <c r="M64" i="1"/>
  <c r="J64" i="1"/>
  <c r="R64" i="1" s="1"/>
  <c r="G64" i="1"/>
  <c r="P63" i="1"/>
  <c r="M63" i="1"/>
  <c r="J63" i="1"/>
  <c r="R63" i="1" s="1"/>
  <c r="G63" i="1"/>
  <c r="P62" i="1"/>
  <c r="P65" i="1" s="1"/>
  <c r="M62" i="1"/>
  <c r="J62" i="1"/>
  <c r="R62" i="1" s="1"/>
  <c r="R65" i="1" s="1"/>
  <c r="G62" i="1"/>
  <c r="P59" i="1"/>
  <c r="M59" i="1"/>
  <c r="J59" i="1"/>
  <c r="R59" i="1" s="1"/>
  <c r="G59" i="1"/>
  <c r="P58" i="1"/>
  <c r="M58" i="1"/>
  <c r="J58" i="1"/>
  <c r="R58" i="1" s="1"/>
  <c r="G58" i="1"/>
  <c r="P57" i="1"/>
  <c r="P60" i="1" s="1"/>
  <c r="M57" i="1"/>
  <c r="J57" i="1"/>
  <c r="R57" i="1" s="1"/>
  <c r="R60" i="1" s="1"/>
  <c r="G57" i="1"/>
  <c r="P54" i="1"/>
  <c r="M54" i="1"/>
  <c r="J54" i="1"/>
  <c r="R54" i="1" s="1"/>
  <c r="G54" i="1"/>
  <c r="P53" i="1"/>
  <c r="M53" i="1"/>
  <c r="J53" i="1"/>
  <c r="R53" i="1" s="1"/>
  <c r="G53" i="1"/>
  <c r="P52" i="1"/>
  <c r="M52" i="1"/>
  <c r="J52" i="1"/>
  <c r="R52" i="1" s="1"/>
  <c r="G52" i="1"/>
  <c r="P51" i="1"/>
  <c r="P55" i="1" s="1"/>
  <c r="M51" i="1"/>
  <c r="M55" i="1" s="1"/>
  <c r="J51" i="1"/>
  <c r="J55" i="1" s="1"/>
  <c r="G51" i="1"/>
  <c r="G55" i="1" s="1"/>
  <c r="P48" i="1"/>
  <c r="M48" i="1"/>
  <c r="Q48" i="1" s="1"/>
  <c r="J48" i="1"/>
  <c r="R48" i="1" s="1"/>
  <c r="G48" i="1"/>
  <c r="P47" i="1"/>
  <c r="M47" i="1"/>
  <c r="Q47" i="1" s="1"/>
  <c r="J47" i="1"/>
  <c r="G47" i="1"/>
  <c r="P46" i="1"/>
  <c r="M46" i="1"/>
  <c r="J46" i="1"/>
  <c r="R46" i="1" s="1"/>
  <c r="G46" i="1"/>
  <c r="P43" i="1"/>
  <c r="M43" i="1"/>
  <c r="J43" i="1"/>
  <c r="R43" i="1" s="1"/>
  <c r="G43" i="1"/>
  <c r="P42" i="1"/>
  <c r="P44" i="1" s="1"/>
  <c r="M42" i="1"/>
  <c r="M44" i="1" s="1"/>
  <c r="J42" i="1"/>
  <c r="J44" i="1" s="1"/>
  <c r="G42" i="1"/>
  <c r="G44" i="1" s="1"/>
  <c r="P39" i="1"/>
  <c r="R39" i="1" s="1"/>
  <c r="M39" i="1"/>
  <c r="Q39" i="1" s="1"/>
  <c r="P38" i="1"/>
  <c r="R38" i="1" s="1"/>
  <c r="M38" i="1"/>
  <c r="Q38" i="1" s="1"/>
  <c r="P37" i="1"/>
  <c r="R37" i="1" s="1"/>
  <c r="M37" i="1"/>
  <c r="Q37" i="1" s="1"/>
  <c r="M36" i="1"/>
  <c r="P35" i="1"/>
  <c r="R35" i="1" s="1"/>
  <c r="M35" i="1"/>
  <c r="Q35" i="1" s="1"/>
  <c r="S35" i="1" s="1"/>
  <c r="P34" i="1"/>
  <c r="R34" i="1" s="1"/>
  <c r="M34" i="1"/>
  <c r="Q34" i="1" s="1"/>
  <c r="S34" i="1" s="1"/>
  <c r="P33" i="1"/>
  <c r="R33" i="1" s="1"/>
  <c r="M33" i="1"/>
  <c r="Q33" i="1" s="1"/>
  <c r="P31" i="1"/>
  <c r="M31" i="1"/>
  <c r="J31" i="1"/>
  <c r="G31" i="1"/>
  <c r="P26" i="1"/>
  <c r="M26" i="1"/>
  <c r="J26" i="1"/>
  <c r="G26" i="1"/>
  <c r="P25" i="1"/>
  <c r="M25" i="1"/>
  <c r="J25" i="1"/>
  <c r="J40" i="1" s="1"/>
  <c r="G25" i="1"/>
  <c r="G40" i="1" s="1"/>
  <c r="P21" i="1"/>
  <c r="M21" i="1"/>
  <c r="J21" i="1"/>
  <c r="G21" i="1"/>
  <c r="R20" i="1"/>
  <c r="R21" i="1" s="1"/>
  <c r="Q20" i="1"/>
  <c r="Q26" i="1" l="1"/>
  <c r="Q31" i="1"/>
  <c r="J49" i="1"/>
  <c r="R47" i="1"/>
  <c r="S47" i="1" s="1"/>
  <c r="M32" i="1"/>
  <c r="M40" i="1" s="1"/>
  <c r="M65" i="1"/>
  <c r="R26" i="1"/>
  <c r="R36" i="1"/>
  <c r="R32" i="1"/>
  <c r="Q43" i="1"/>
  <c r="S43" i="1" s="1"/>
  <c r="Q52" i="1"/>
  <c r="Q53" i="1"/>
  <c r="Q54" i="1"/>
  <c r="S54" i="1" s="1"/>
  <c r="G60" i="1"/>
  <c r="Q59" i="1"/>
  <c r="S59" i="1" s="1"/>
  <c r="Q62" i="1"/>
  <c r="S62" i="1" s="1"/>
  <c r="G65" i="1"/>
  <c r="Q64" i="1"/>
  <c r="Q67" i="1"/>
  <c r="G70" i="1"/>
  <c r="Q72" i="1"/>
  <c r="S72" i="1" s="1"/>
  <c r="G75" i="1"/>
  <c r="Q74" i="1"/>
  <c r="M79" i="1"/>
  <c r="M70" i="1"/>
  <c r="Q69" i="1"/>
  <c r="S69" i="1" s="1"/>
  <c r="P82" i="1"/>
  <c r="M75" i="1"/>
  <c r="R70" i="1"/>
  <c r="Q57" i="1"/>
  <c r="M60" i="1"/>
  <c r="M49" i="1"/>
  <c r="Q46" i="1"/>
  <c r="S46" i="1" s="1"/>
  <c r="P49" i="1"/>
  <c r="R31" i="1"/>
  <c r="R25" i="1" s="1"/>
  <c r="S20" i="1"/>
  <c r="S21" i="1" s="1"/>
  <c r="Q32" i="1"/>
  <c r="S33" i="1"/>
  <c r="S32" i="1" s="1"/>
  <c r="Q25" i="1"/>
  <c r="S26" i="1"/>
  <c r="Q36" i="1"/>
  <c r="S37" i="1"/>
  <c r="S57" i="1"/>
  <c r="S67" i="1"/>
  <c r="S81" i="1"/>
  <c r="S82" i="1" s="1"/>
  <c r="Q82" i="1"/>
  <c r="S38" i="1"/>
  <c r="S39" i="1"/>
  <c r="S48" i="1"/>
  <c r="S52" i="1"/>
  <c r="S53" i="1"/>
  <c r="S64" i="1"/>
  <c r="S74" i="1"/>
  <c r="S78" i="1"/>
  <c r="Q21" i="1"/>
  <c r="P32" i="1"/>
  <c r="P36" i="1"/>
  <c r="P40" i="1" s="1"/>
  <c r="P83" i="1" s="1"/>
  <c r="P85" i="1" s="1"/>
  <c r="Q42" i="1"/>
  <c r="G49" i="1"/>
  <c r="R51" i="1"/>
  <c r="R55" i="1" s="1"/>
  <c r="J60" i="1"/>
  <c r="J65" i="1"/>
  <c r="J70" i="1"/>
  <c r="J75" i="1"/>
  <c r="Q77" i="1"/>
  <c r="M82" i="1"/>
  <c r="R42" i="1"/>
  <c r="R44" i="1" s="1"/>
  <c r="Q51" i="1"/>
  <c r="Q58" i="1"/>
  <c r="S58" i="1" s="1"/>
  <c r="Q63" i="1"/>
  <c r="S63" i="1" s="1"/>
  <c r="Q68" i="1"/>
  <c r="S68" i="1" s="1"/>
  <c r="Q73" i="1"/>
  <c r="S73" i="1" s="1"/>
  <c r="R77" i="1"/>
  <c r="R79" i="1" s="1"/>
  <c r="J83" i="1" l="1"/>
  <c r="J85" i="1" s="1"/>
  <c r="Q49" i="1"/>
  <c r="R40" i="1"/>
  <c r="G83" i="1"/>
  <c r="G85" i="1" s="1"/>
  <c r="S31" i="1"/>
  <c r="M83" i="1"/>
  <c r="M85" i="1" s="1"/>
  <c r="Q55" i="1"/>
  <c r="S51" i="1"/>
  <c r="S55" i="1" s="1"/>
  <c r="Q79" i="1"/>
  <c r="S77" i="1"/>
  <c r="S79" i="1" s="1"/>
  <c r="Q44" i="1"/>
  <c r="S42" i="1"/>
  <c r="S44" i="1" s="1"/>
  <c r="R49" i="1"/>
  <c r="Q75" i="1"/>
  <c r="Q70" i="1"/>
  <c r="Q65" i="1"/>
  <c r="Q60" i="1"/>
  <c r="S49" i="1"/>
  <c r="Q40" i="1"/>
  <c r="S75" i="1"/>
  <c r="S70" i="1"/>
  <c r="S65" i="1"/>
  <c r="S60" i="1"/>
  <c r="S36" i="1"/>
  <c r="S25" i="1"/>
  <c r="R83" i="1" l="1"/>
  <c r="R85" i="1" s="1"/>
  <c r="S40" i="1"/>
  <c r="S83" i="1" s="1"/>
  <c r="S85" i="1" s="1"/>
  <c r="Q83" i="1"/>
  <c r="Q85" i="1" s="1"/>
</calcChain>
</file>

<file path=xl/sharedStrings.xml><?xml version="1.0" encoding="utf-8"?>
<sst xmlns="http://schemas.openxmlformats.org/spreadsheetml/2006/main" count="482" uniqueCount="284">
  <si>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</si>
  <si>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</si>
  <si>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</si>
  <si>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</si>
  <si>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</si>
  <si>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</si>
  <si>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</si>
  <si>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</si>
  <si>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</si>
  <si>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</si>
  <si>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</si>
  <si>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</si>
  <si>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</si>
  <si>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</si>
  <si>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</si>
  <si>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</si>
  <si>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</si>
  <si>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</si>
  <si>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</si>
  <si>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</si>
  <si>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</si>
  <si>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</si>
  <si>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</si>
  <si>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</si>
  <si>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</si>
  <si>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</si>
  <si>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</si>
  <si>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</si>
  <si>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</si>
  <si>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</si>
  <si>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</si>
  <si>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</si>
  <si>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</si>
  <si>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</si>
  <si>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</si>
  <si>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</si>
  <si>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</si>
  <si>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</si>
  <si>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</si>
  <si>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</si>
  <si>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</si>
  <si>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</si>
  <si>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</si>
  <si>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</si>
  <si>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</si>
  <si>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</si>
  <si>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</si>
  <si>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</si>
  <si>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</si>
  <si>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</si>
  <si>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</si>
  <si>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</si>
  <si>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</si>
  <si>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</si>
  <si>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</si>
  <si>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</si>
  <si>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</si>
  <si>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</si>
  <si>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</si>
  <si>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</si>
  <si>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</si>
  <si>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</si>
  <si>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</si>
  <si>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</si>
  <si>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</si>
  <si>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</si>
  <si>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</si>
  <si>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</si>
  <si>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</si>
  <si>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</si>
  <si>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</si>
  <si>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</si>
  <si>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</si>
  <si>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</si>
  <si>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</si>
  <si>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</si>
  <si>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</si>
  <si>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</si>
  <si>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</si>
  <si>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</si>
  <si>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</si>
  <si>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5.2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</si>
  <si>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</si>
  <si>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</si>
  <si>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</si>
  <si>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</si>
  <si>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</si>
  <si>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</si>
  <si>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</si>
  <si>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</si>
  <si>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</si>
  <si>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</si>
  <si>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</si>
  <si>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</si>
  <si>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</si>
  <si>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</si>
  <si>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</si>
  <si>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</si>
  <si>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</si>
  <si>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</si>
  <si>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</si>
  <si>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</si>
  <si>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</si>
  <si>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</si>
  <si>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</si>
  <si>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</si>
  <si>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</si>
  <si>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</si>
  <si>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</si>
  <si>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</si>
  <si>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</si>
  <si>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</si>
  <si>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</si>
  <si>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</si>
  <si>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</si>
  <si>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</si>
  <si>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</si>
  <si>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</si>
  <si>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</si>
  <si>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</si>
  <si>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</si>
  <si>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</si>
  <si>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</si>
  <si>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</si>
  <si>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</si>
  <si>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</si>
  <si>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</si>
  <si>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</si>
  <si>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</si>
  <si>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</si>
  <si>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</si>
  <si>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</si>
  <si>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</si>
  <si>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</si>
  <si>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</si>
  <si>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</si>
  <si>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</si>
  <si>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</si>
  <si>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</si>
  <si>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</si>
  <si>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</si>
  <si>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</si>
  <si>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</si>
  <si>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Повна назва організації Грантоотримувача: ФОП Прокоф'єва Людмила Вікторівна</t>
  </si>
  <si>
    <t>Савчук Андрій Юрійович, адміністратор кінотеатру</t>
  </si>
  <si>
    <t>Кравець Микола Миколайович,  адміністратор кінотеатру</t>
  </si>
  <si>
    <t>Жолобчук Людмила Миколаївна, бухгалтер</t>
  </si>
  <si>
    <t>1.1.4</t>
  </si>
  <si>
    <t>Панаріна Світлана Володимирівна,  адміністратор кінотеатру</t>
  </si>
  <si>
    <t>1.1.5</t>
  </si>
  <si>
    <t>Гавралов Дмитро Леонідович,  адміністратор кінотеатру</t>
  </si>
  <si>
    <t>1.1.6</t>
  </si>
  <si>
    <t>Корольов Артем Юрійович, адміністратор кінотеатру</t>
  </si>
  <si>
    <t xml:space="preserve">З/пл за жовтень -груденьКінотеатр м.Костопіль, продаж квитків на сеанси, запуск фільму, зміна плакатів та організаційна робота </t>
  </si>
  <si>
    <t xml:space="preserve">З/пл за вересень -груденьКінотеатр м.Костопіль, продаж квитків на сеанси, запуск фільму, зміна плакатів та організаційна робота </t>
  </si>
  <si>
    <t>З/пл за вересень -грудень . Обов'язки бухгалтера</t>
  </si>
  <si>
    <t xml:space="preserve">З/пл за вересень -грудень Кінотеатр м.Сарни, продаж квитків на сеанси, запуск фільму, зміна плакатів та організаційна робота </t>
  </si>
  <si>
    <t xml:space="preserve">З/пл за жовтень -грудень Кінотеатр м.Дубровиця, продаж квитків на сеанси, запуск фільму, зміна плакатів та організаційна робота </t>
  </si>
  <si>
    <t>Формування та дизайн розкладу для кінотеатрів, Дизайн афіш та рекламних проектів . Друк рекламних матеріалів</t>
  </si>
  <si>
    <t xml:space="preserve">К-р "Кіно -Доміно"Рівненська обл, м. Костопіль, вул.Грушевського, 22, площа 250кв м </t>
  </si>
  <si>
    <t>К-р "Zoom" Рівненська обл, м.Сарни, вул.Привокзальна, 27, 100 кв м</t>
  </si>
  <si>
    <t>К-р "Кіно -Доміно" Рівненська обл, м.Дубровиця, вул. Воробинська, 25, 75 кв м</t>
  </si>
  <si>
    <t>Оренда приміщення серпень- грудень 2020 р кінотеатру у м. Костопіль Договід оренди № 26 від 02.01.2020</t>
  </si>
  <si>
    <t>Оренда приміщення серпень- грудень  кінотеатру у м. Сарни, Договір оренди б/н від 01.07.2020</t>
  </si>
  <si>
    <t>Оренда приміщення кінотеатру серпень -грудень у м. Дубровиця, договір оренди № 1 від 01.05.2020</t>
  </si>
  <si>
    <t>Проектор NEС NC-1000 C, Dolby CP-750 цифр.акуст.процесор, 3D cитема</t>
  </si>
  <si>
    <t>Проектор NEC NC-1201L, Dolby CP-750 цифр.акуст.процесор, 3D cитема</t>
  </si>
  <si>
    <t>Оренда проектора для кінозалу м. Костопіль</t>
  </si>
  <si>
    <t>Оренда проектора для кінозалу в м.Сарни</t>
  </si>
  <si>
    <t>Обслуговування 2-х сайтів http://kino-domino.com та http://kino-sarny.com за серпень-грудень</t>
  </si>
  <si>
    <t>Договір ТОВ "Інфо-Серві-Аудит"</t>
  </si>
  <si>
    <t>Оплата праці штатних працівників</t>
  </si>
  <si>
    <t>Оплата праці за договорами з ФОП</t>
  </si>
  <si>
    <t>Соціальні внески (нарахування ЄСВ) на заробітну плату штатних працівників</t>
  </si>
  <si>
    <t>ФОП Павлюк Юрій Іванович, формування та дизайн розкладу для кінотеатрів, дизайн афіш та рекламних проектів, друк рекламних матеріалів</t>
  </si>
  <si>
    <t>Заробітна плата Савчук Андрій Юрійович, адміністратор кінотеатру</t>
  </si>
  <si>
    <t>Заробітна плата Кравець Микола Миколайович,  адміністратор кінотеатру</t>
  </si>
  <si>
    <t>Заробітна плата Жолобчук Людмила Миколаївна, бухгалтер</t>
  </si>
  <si>
    <t>Заробітна плата Панаріна Світлана Володимирівна,  адміністратор кінотеатру</t>
  </si>
  <si>
    <t>Заробітна плата Гавралов Дмитро Леонідович,  адміністратор кінотеатру</t>
  </si>
  <si>
    <t>Заробітна плата Корольов Артем Юрійович, адміністратор кінотеатру</t>
  </si>
  <si>
    <t xml:space="preserve">Оренда приміщень - К-р "Кіно -Доміно"Рівненська обл, м. Костопіль, вул.Грушевського, 22, площа 250кв м </t>
  </si>
  <si>
    <t>Оренда приміщень - К-р "Zoom" Рівненська обл, м.Сарни, вул.Привокзальна, 27, 100 кв м</t>
  </si>
  <si>
    <t>Оренда приміщень - К-р "Кіно -Доміно" Рівненська обл, м.Дубровиця, вул. Воробинська, 25, 75 кв м</t>
  </si>
  <si>
    <t>Оренда Проектор NEС NC-1000 C, Dolby CP-750 цифр.акуст.процесор, 3D cитема</t>
  </si>
  <si>
    <t>Оренда Проектор NEC NC-1201L, Dolby CP-750 цифр.акуст.процесор, 3D cитема</t>
  </si>
  <si>
    <t xml:space="preserve">Витрати на послуги зв'язку, інтернету, обслуговування сайтів та програмного забезпечення </t>
  </si>
  <si>
    <t>Обсуговування сайтів та програмного забезпечення (деталізувати назву послуги)</t>
  </si>
  <si>
    <t>ФОП Павлюк Ю.І., код 2532315553</t>
  </si>
  <si>
    <t>Договір на виконання робіт від 15.07.2020р.</t>
  </si>
  <si>
    <t>Рахунок №29 від 02.09.2020р., 
Акт виконаних робіт № 29 від 30.09.2020р.</t>
  </si>
  <si>
    <t>Рахунок №31 від 02.10.2020р., 
Акт виконаних робіт № 31 від 31.10.2020р.</t>
  </si>
  <si>
    <t>Рахунок №32 від 03.11.2020р., 
Акт виконаних робіт № 32 від 30.11.2020р.</t>
  </si>
  <si>
    <t>Рахунок №33 від 02.12.2020р., 
Акт виконаних робіт № 33 від 31.12.2020р.</t>
  </si>
  <si>
    <t>Савчук А.Ю., РНОКПП 3549902510</t>
  </si>
  <si>
    <t>ЗП: 4266,5
ПДФО: 954,00
ВЗ: 79,50</t>
  </si>
  <si>
    <t>Розрахункова відомість №8 за жовтень 2020р., відомість розподілу витрат, табель обліку робочого часу, звіт ЄСВ</t>
  </si>
  <si>
    <t>Кравець М.М., РНОКПП 2933112614</t>
  </si>
  <si>
    <t>ЗП: 4834,04
ПДФО: 386,46
ВЗ: 79,50</t>
  </si>
  <si>
    <t>Розрахункова відомість №6 за вересень 2020р., відомість розподілу витрат, табель обліку робочого часу, звіт ЄСВ</t>
  </si>
  <si>
    <t>Жолобчук Л.М., РНОКПП 2503911822</t>
  </si>
  <si>
    <t>ЗП: 4588,50
ПДФО: 1026,00
ВЗ: 85,50</t>
  </si>
  <si>
    <t>Штатний розпис</t>
  </si>
  <si>
    <t>Штатний розпис, Повідомлення від 30.09.2020р. про прийняття на роботу з 01.10.2020р.</t>
  </si>
  <si>
    <t>Корольов А.Ю., РНОКПП 3326119618</t>
  </si>
  <si>
    <t>Панаріна С.В., РНОКПП 2803012940</t>
  </si>
  <si>
    <t>Гавралов Д.Л., РНОКПП 3486900693</t>
  </si>
  <si>
    <t>Розрахункова відомість №10 за грудень 2020р.</t>
  </si>
  <si>
    <t>2.</t>
  </si>
  <si>
    <t>ЗП: 4266,50
ПДФО: 954,00
ВЗ: 79,50</t>
  </si>
  <si>
    <t>Розрахункова відомість №10 за грудень 2020р., відомість розподілу витрат, табель обліку робочого часу</t>
  </si>
  <si>
    <t>ФОП Поляков О.В., код 2734909258</t>
  </si>
  <si>
    <t>Договір оренди від 01.07.2020р.</t>
  </si>
  <si>
    <t>Рахунок №8 від 03.08.2020р., Акт здачі-приймання робіт (надання послуг) №2/08/2020 від 31.08.2020р.</t>
  </si>
  <si>
    <t>Рахунок №9 від 01.09.2020р., Акт здачі-приймання робіт (надання послуг) №3/09/2020 від 30.09.2020р.</t>
  </si>
  <si>
    <t>Рахунок №10 від 01.10.2020р., Акт здачі-приймання робіт (надання послуг) №4/10/2020 від 30.10.2020р.</t>
  </si>
  <si>
    <t>Рахунок №11 від 02.11.2020р., Акт здачі-приймання робіт (надання послуг) №5/11/2020 від 30.11.2020р.</t>
  </si>
  <si>
    <t>Рахунок №12 від 01.12.2020р., Акт здачі-приймання робіт (надання послуг) №6/12/2020 від 31.12.2020р.</t>
  </si>
  <si>
    <t>Договір оренди окремої частини будівлі №26 від 02.01.2020р. З додатками (додаток 1 - акт прийому-передачі об'єкта оренди, додаток 2 - додаткова угода щодо розміру та порядку сплати орендної плати</t>
  </si>
  <si>
    <t>ТОВ "Пасаж-К", ЄДРПОУ 38288478</t>
  </si>
  <si>
    <t>Рахунок №123 від 03.08.2020р., Акт виконаних робіт №123 від 31.08.2020р.</t>
  </si>
  <si>
    <t>Рахунок №130 від 03.09.2020р., Акт виконаних робіт №130 від 30.09.2020р.</t>
  </si>
  <si>
    <t>Рахунок №131 від 31.10.2020р., Акт виконаних робіт №131 від 31.10.2020р.</t>
  </si>
  <si>
    <t>Рахунок №138 від 02.11.2020р., Акт виконаних робіт №138 від 30.11.2020р.</t>
  </si>
  <si>
    <t>Рахунок №142 від 31.12.2020р., Акт виконаних робіт №142 від 31.12.2020р.</t>
  </si>
  <si>
    <t>ФОП Веленець В.В., код 2749606971</t>
  </si>
  <si>
    <t>Рахунок-фактура №1-О-К від 01.08.2020р., акт приймання-передачі наданих послуг від 31.08.2020р.</t>
  </si>
  <si>
    <t>Рахунок-фактура №5-О-К від 01.12.2020р., акт приймання-передачі наданих послуг від 31.12.2020р.</t>
  </si>
  <si>
    <t>Рахунок-фактура №4-О-К від 01.11.2020р., акт приймання-передачі наданих послуг від 30.11.2020р.</t>
  </si>
  <si>
    <t>Рахунок-фактура №3-О-К від 01.10.2020р., акт приймання-передачі наданих послуг від 31.10.2020р.</t>
  </si>
  <si>
    <t>Рахунок-фактура №2-О-К від 01.09.2020р., акт приймання-передачі наданих послуг від 30.09.2020р.</t>
  </si>
  <si>
    <t>Договір оренди окремої частини будівлі № 1 від 01.05.2020р., додаткова угода до Договору оренди від 01.05.2020р.</t>
  </si>
  <si>
    <t>ФОП Корольов Ю.М., код 2547611496</t>
  </si>
  <si>
    <t>Договір оренди обладнання №001 від 01.02.2020р., акт прийому-передачі від 01.02.2020р. до договору</t>
  </si>
  <si>
    <t>Рахунок №1 від 03.08.2020р., акт виконаних робіт №1 від 31.08.2020р.</t>
  </si>
  <si>
    <t>Рахунок №2 від 02.09.2020р., акт виконаних робіт №2 від 30.09.2020р.</t>
  </si>
  <si>
    <t>Рахунок №3 від 02.10.2020р., акт виконаних робіт №3 від 31.10.2020р.</t>
  </si>
  <si>
    <t>Рахунок №4 від 02.11.2020р., акт виконаних робіт №4 від 30.11.2020р.</t>
  </si>
  <si>
    <t>Рахунок №5 від 02.12.2020р., акт виконаних робіт №5 від 30.12.2020р.</t>
  </si>
  <si>
    <t>ФОП Корольов Ю.М., код 2547611497</t>
  </si>
  <si>
    <t>Договір оренди обладнання №002 від 16.07.2020р., акт прийому-передачі від 16.07.2020р. до договору</t>
  </si>
  <si>
    <t>Рахунок №6 від 03.08.2020р., акт виконаних робіт №6 від 31.08.2020р.</t>
  </si>
  <si>
    <t>Рахунок №7 від 03.09.2020р., акт виконаних робіт №7 від 30.09.2020р.</t>
  </si>
  <si>
    <t>Рахунок №8 від 02.10.2020р., акт виконаних робіт №8 від 31.10.2020р.</t>
  </si>
  <si>
    <t>Рахунок №9 від 02.11.2020р., акт виконаних робіт №9 від 30.11.2020р.</t>
  </si>
  <si>
    <t>Рахунок №10 від 02.12.2020р., акт виконаних робіт №10 від 31.12.2020р.</t>
  </si>
  <si>
    <t>ФОП Бреус І.В., код 2829511425</t>
  </si>
  <si>
    <t>Договір про надання послуг щомісячної підтримки сайту №01 від 01.07.2020р.</t>
  </si>
  <si>
    <t>Рахунок №2 від 01.09.2020р., акт виконаних робіт №2 від 30.09.2020р.</t>
  </si>
  <si>
    <t>Рахунок №3 від 01.10.2020р., акт виконаних робіт №3 від 31.10.2020р.</t>
  </si>
  <si>
    <t>Рахунок №5 від 01.12.2020р., акт виконаних робіт №5 від 31.12.2020р.</t>
  </si>
  <si>
    <t>ТОВ-АФ "Інфо-сервіс-аудит", ЄДРПОУ 22572197</t>
  </si>
  <si>
    <t>Договір про надання аудиторських послуг від 22.12.2020р.</t>
  </si>
  <si>
    <t>ФОП Павлюк Юрій Іванович</t>
  </si>
  <si>
    <t>Додаток № __4___</t>
  </si>
  <si>
    <t>№ _3INST11-25898 _ від "_02_" ___листопада_____2020 року</t>
  </si>
  <si>
    <t>"__12__" _________січня____________ 2020 року</t>
  </si>
  <si>
    <t>за проектом інституційної підтримки з метою забезпечення стабільної діяльності та розвитку в умовах обмежувальних заходів, запроваджених упродовж дії режиму карантину (Договір №3INST11-25898 від 02.11.2020 року про надання гранту інституційної підтримки)</t>
  </si>
  <si>
    <t>у період з ____12.03.2020_____________________ року по ____31.12.2020р._______________________ року</t>
  </si>
  <si>
    <t>Розрахункова відомість №8 за жовтень 2020р., відомість розподілу витрат, табель обліку робочого часу.</t>
  </si>
  <si>
    <t>Розрахункова відомість №9 за листопад 2020р., відомість розподілу витрат, табель обліку робочого часу.</t>
  </si>
  <si>
    <t>Розрахункова відомість №6 за вересень 2020р., відомість розподілу витрат, табель обліку робочого часу.</t>
  </si>
  <si>
    <t>Розрахункова відомість №10 за грудень 2020р., відомість розподілу витрат, табель обліку робочого часу.</t>
  </si>
  <si>
    <t>Рахунок №172 від 22.12.2020р., Акт №б/н від 12.01.2021р.</t>
  </si>
  <si>
    <t>Банківська виписка, платіжні доручення № 1992, 1995, 1994 від 23.12.2020р.</t>
  </si>
  <si>
    <t>Банківська виписка, платіжні доручення № 1995, 1996, 1998 від 23.12.2020р.</t>
  </si>
  <si>
    <t>Банківська виписка, платіжні доручення № 1999, 2000, 2001 від 23.12.2020р.</t>
  </si>
  <si>
    <t>Банківська виписка, платіжні доручення №1972, 1974, 1975 від 22.12.2020р.</t>
  </si>
  <si>
    <t>Банківська виписка, оплата 24.12.2020р., платіжне доручення №2005</t>
  </si>
  <si>
    <t>Банківська виписка, оплата 22.12.2020р., платіжне доручення №1973</t>
  </si>
  <si>
    <t>Банківська виписка, оплата 23.12.2020р.,платіжне доручення №1993</t>
  </si>
  <si>
    <t>Банківська виписка, оплата 23.12.2020р., платіжне доручення №1997</t>
  </si>
  <si>
    <t>Банківська виписка, оплата 23.12.2020р., платіжне доручення №2001</t>
  </si>
  <si>
    <t>Банківська виписка, оплата 23.12.2020р., платіжне доручення №2002</t>
  </si>
  <si>
    <t>Банківська виписка, оплата 23.12.2020р., платіжне доручення №2003</t>
  </si>
  <si>
    <t>Банківська виписка, оплата 23.12.2020р., платіжне доручення №2004</t>
  </si>
  <si>
    <t>Банківська виписка, оплата 24.12.2020р., платіжне доручення №2006</t>
  </si>
  <si>
    <t>Банківська виписка, оплата 24.12.2020р., платіжне доручення №2007</t>
  </si>
  <si>
    <t>Банківська виписка, оплата 24.12.2020р., платіжне доручення № 2008</t>
  </si>
  <si>
    <t>Банківська виписка, оплата 28.12.2020р., платіжне доручення № 2009</t>
  </si>
  <si>
    <t>Банківська виписка, оплата 22.12.2020р., платіжне доручення № 1976</t>
  </si>
  <si>
    <t>Розрахункова відомість №9 за листопад 2020р</t>
  </si>
  <si>
    <t>Розрахункова відомість №8 за жовтень 2020р.</t>
  </si>
  <si>
    <t>Розрахункова відомість №6 за вересень 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</si>
</sst>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0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6" tint="0.59999389629810485"/>
        <bgColor indexed="64"/>
      </patternFill>
    </fill>
  </fills>
  <borders count="9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166" fontId="25" fillId="0" borderId="41" xfId="0" applyNumberFormat="1" applyFont="1" applyBorder="1" applyAlignment="1">
      <alignment vertical="top" wrapText="1"/>
    </xf>
    <xf numFmtId="49" fontId="25" fillId="0" borderId="81" xfId="0" applyNumberFormat="1" applyFont="1" applyBorder="1" applyAlignment="1">
      <alignment horizontal="center" vertical="top" wrapText="1"/>
    </xf>
    <xf numFmtId="166" fontId="26" fillId="0" borderId="43" xfId="0" applyNumberFormat="1" applyFont="1" applyBorder="1" applyAlignment="1">
      <alignment vertical="top" wrapText="1"/>
    </xf>
    <xf numFmtId="49" fontId="25" fillId="0" borderId="82" xfId="0" applyNumberFormat="1" applyFont="1" applyBorder="1" applyAlignment="1">
      <alignment horizontal="center" vertical="top" wrapText="1"/>
    </xf>
    <xf numFmtId="49" fontId="25" fillId="0" borderId="42" xfId="0" applyNumberFormat="1" applyFont="1" applyBorder="1" applyAlignment="1">
      <alignment horizontal="center" vertical="top" wrapText="1"/>
    </xf>
    <xf numFmtId="166" fontId="26" fillId="0" borderId="50" xfId="0" applyNumberFormat="1" applyFont="1" applyBorder="1" applyAlignment="1">
      <alignment vertical="top" wrapText="1"/>
    </xf>
    <xf numFmtId="4" fontId="5" fillId="0" borderId="71" xfId="0" applyNumberFormat="1" applyFont="1" applyBorder="1" applyAlignment="1">
      <alignment horizontal="center" vertical="top" wrapText="1"/>
    </xf>
    <xf numFmtId="3" fontId="26" fillId="0" borderId="44" xfId="0" applyNumberFormat="1" applyFont="1" applyBorder="1" applyAlignment="1">
      <alignment horizontal="center" vertical="top" wrapText="1"/>
    </xf>
    <xf numFmtId="4" fontId="26" fillId="0" borderId="45" xfId="0" applyNumberFormat="1" applyFont="1" applyBorder="1" applyAlignment="1">
      <alignment horizontal="center" vertical="top" wrapText="1"/>
    </xf>
    <xf numFmtId="3" fontId="26" fillId="0" borderId="52" xfId="0" applyNumberFormat="1" applyFont="1" applyBorder="1" applyAlignment="1">
      <alignment horizontal="center" vertical="top" wrapText="1"/>
    </xf>
    <xf numFmtId="4" fontId="26" fillId="0" borderId="71" xfId="0" applyNumberFormat="1" applyFont="1" applyBorder="1" applyAlignment="1">
      <alignment horizontal="center" vertical="top" wrapText="1"/>
    </xf>
    <xf numFmtId="0" fontId="26" fillId="0" borderId="43" xfId="0" applyFont="1" applyBorder="1" applyAlignment="1">
      <alignment vertical="top" wrapText="1"/>
    </xf>
    <xf numFmtId="0" fontId="26" fillId="0" borderId="50" xfId="0" applyFont="1" applyBorder="1" applyAlignment="1">
      <alignment vertical="top" wrapText="1"/>
    </xf>
    <xf numFmtId="3" fontId="26" fillId="0" borderId="83" xfId="0" applyNumberFormat="1" applyFont="1" applyBorder="1" applyAlignment="1">
      <alignment horizontal="center" vertical="top" wrapText="1"/>
    </xf>
    <xf numFmtId="4" fontId="26" fillId="0" borderId="84" xfId="0" applyNumberFormat="1" applyFont="1" applyBorder="1" applyAlignment="1">
      <alignment horizontal="center" vertical="top" wrapText="1"/>
    </xf>
    <xf numFmtId="0" fontId="26" fillId="0" borderId="85" xfId="0" applyFont="1" applyBorder="1" applyAlignment="1">
      <alignment vertical="top" wrapText="1"/>
    </xf>
    <xf numFmtId="167" fontId="26" fillId="0" borderId="62" xfId="0" applyNumberFormat="1" applyFont="1" applyBorder="1" applyAlignment="1">
      <alignment vertical="top" wrapText="1"/>
    </xf>
    <xf numFmtId="167" fontId="26" fillId="0" borderId="62" xfId="0" applyNumberFormat="1" applyFont="1" applyBorder="1" applyAlignment="1">
      <alignment horizontal="left" vertical="top" wrapText="1"/>
    </xf>
    <xf numFmtId="3" fontId="27" fillId="0" borderId="44" xfId="0" applyNumberFormat="1" applyFont="1" applyBorder="1" applyAlignment="1">
      <alignment horizontal="center" vertical="top" wrapText="1"/>
    </xf>
    <xf numFmtId="4" fontId="27" fillId="0" borderId="45" xfId="0" applyNumberFormat="1" applyFont="1" applyBorder="1" applyAlignment="1">
      <alignment horizontal="center" vertical="top" wrapText="1"/>
    </xf>
    <xf numFmtId="0" fontId="27" fillId="0" borderId="43" xfId="0" applyFont="1" applyBorder="1" applyAlignment="1">
      <alignment vertical="top" wrapText="1"/>
    </xf>
    <xf numFmtId="167" fontId="27" fillId="0" borderId="64" xfId="0" applyNumberFormat="1" applyFont="1" applyBorder="1" applyAlignment="1">
      <alignment horizontal="left" vertical="top" wrapText="1"/>
    </xf>
    <xf numFmtId="3" fontId="27" fillId="0" borderId="52" xfId="0" applyNumberFormat="1" applyFont="1" applyBorder="1" applyAlignment="1">
      <alignment horizontal="center" vertical="top" wrapText="1"/>
    </xf>
    <xf numFmtId="4" fontId="27" fillId="0" borderId="71" xfId="0" applyNumberFormat="1" applyFont="1" applyBorder="1" applyAlignment="1">
      <alignment horizontal="center" vertical="top" wrapText="1"/>
    </xf>
    <xf numFmtId="0" fontId="27" fillId="0" borderId="50" xfId="0" applyFont="1" applyBorder="1" applyAlignment="1">
      <alignment vertical="top" wrapText="1"/>
    </xf>
    <xf numFmtId="0" fontId="0" fillId="0" borderId="0" xfId="0" applyFont="1" applyAlignment="1"/>
    <xf numFmtId="0" fontId="0" fillId="0" borderId="0" xfId="0" applyFont="1" applyAlignment="1"/>
    <xf numFmtId="49" fontId="0" fillId="7" borderId="25" xfId="0" applyNumberFormat="1" applyFont="1" applyFill="1" applyBorder="1" applyAlignment="1">
      <alignment horizontal="right" wrapText="1"/>
    </xf>
    <xf numFmtId="0" fontId="0" fillId="7" borderId="25" xfId="0" applyFont="1" applyFill="1" applyBorder="1" applyAlignment="1">
      <alignment wrapText="1"/>
    </xf>
    <xf numFmtId="4" fontId="0" fillId="7" borderId="25" xfId="0" applyNumberFormat="1" applyFont="1" applyFill="1" applyBorder="1"/>
    <xf numFmtId="167" fontId="5" fillId="7" borderId="62" xfId="0" applyNumberFormat="1" applyFont="1" applyFill="1" applyBorder="1" applyAlignment="1">
      <alignment vertical="top" wrapText="1"/>
    </xf>
    <xf numFmtId="167" fontId="5" fillId="7" borderId="64" xfId="0" applyNumberFormat="1" applyFont="1" applyFill="1" applyBorder="1" applyAlignment="1">
      <alignment horizontal="left" vertical="top" wrapText="1"/>
    </xf>
    <xf numFmtId="0" fontId="0" fillId="0" borderId="0" xfId="0" applyFont="1" applyAlignment="1"/>
    <xf numFmtId="49" fontId="0" fillId="0" borderId="62" xfId="0" applyNumberFormat="1" applyFont="1" applyBorder="1" applyAlignment="1">
      <alignment horizontal="right" wrapText="1"/>
    </xf>
    <xf numFmtId="0" fontId="0" fillId="7" borderId="45" xfId="0" applyFont="1" applyFill="1" applyBorder="1" applyAlignment="1">
      <alignment wrapText="1"/>
    </xf>
    <xf numFmtId="4" fontId="0" fillId="7" borderId="45" xfId="0" applyNumberFormat="1" applyFont="1" applyFill="1" applyBorder="1"/>
    <xf numFmtId="49" fontId="0" fillId="7" borderId="86" xfId="0" applyNumberFormat="1" applyFont="1" applyFill="1" applyBorder="1" applyAlignment="1">
      <alignment horizontal="right" wrapText="1"/>
    </xf>
    <xf numFmtId="0" fontId="0" fillId="7" borderId="86" xfId="0" applyFont="1" applyFill="1" applyBorder="1" applyAlignment="1">
      <alignment wrapText="1"/>
    </xf>
    <xf numFmtId="4" fontId="0" fillId="7" borderId="86" xfId="0" applyNumberFormat="1" applyFont="1" applyFill="1" applyBorder="1"/>
    <xf numFmtId="49" fontId="0" fillId="7" borderId="45" xfId="0" applyNumberFormat="1" applyFont="1" applyFill="1" applyBorder="1" applyAlignment="1">
      <alignment horizontal="right" wrapText="1"/>
    </xf>
    <xf numFmtId="0" fontId="0" fillId="0" borderId="0" xfId="0" applyFont="1" applyAlignment="1"/>
    <xf numFmtId="4" fontId="0" fillId="0" borderId="25" xfId="0" applyNumberFormat="1" applyFont="1" applyBorder="1" applyAlignment="1">
      <alignment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wrapText="1"/>
    </xf>
    <xf numFmtId="4" fontId="0" fillId="0" borderId="25" xfId="0" applyNumberFormat="1" applyFont="1" applyFill="1" applyBorder="1"/>
    <xf numFmtId="49" fontId="0" fillId="7" borderId="71" xfId="0" applyNumberFormat="1" applyFont="1" applyFill="1" applyBorder="1" applyAlignment="1">
      <alignment horizontal="center" vertical="center" wrapText="1"/>
    </xf>
    <xf numFmtId="0" fontId="0" fillId="7" borderId="71" xfId="0" applyFont="1" applyFill="1" applyBorder="1" applyAlignment="1">
      <alignment horizontal="left" vertical="center" wrapText="1"/>
    </xf>
    <xf numFmtId="4" fontId="0" fillId="7" borderId="71" xfId="0" applyNumberFormat="1" applyFont="1" applyFill="1" applyBorder="1" applyAlignment="1">
      <alignment horizontal="center" vertical="center"/>
    </xf>
    <xf numFmtId="0" fontId="0" fillId="7" borderId="45" xfId="0" applyFont="1" applyFill="1" applyBorder="1" applyAlignment="1">
      <alignment horizontal="center" vertical="center" wrapText="1"/>
    </xf>
    <xf numFmtId="4" fontId="0" fillId="7" borderId="25" xfId="0" applyNumberFormat="1" applyFont="1" applyFill="1" applyBorder="1" applyAlignment="1">
      <alignment horizontal="center" vertical="center"/>
    </xf>
    <xf numFmtId="4" fontId="0" fillId="7" borderId="45" xfId="0" applyNumberFormat="1" applyFont="1" applyFill="1" applyBorder="1" applyAlignment="1">
      <alignment horizontal="center" vertical="center"/>
    </xf>
    <xf numFmtId="0" fontId="28" fillId="0" borderId="25" xfId="0" applyFont="1" applyBorder="1" applyAlignment="1">
      <alignment wrapText="1"/>
    </xf>
    <xf numFmtId="4" fontId="0" fillId="0" borderId="86" xfId="0" applyNumberFormat="1" applyFont="1" applyBorder="1" applyAlignment="1">
      <alignment vertical="center"/>
    </xf>
    <xf numFmtId="0" fontId="28" fillId="0" borderId="25" xfId="0" applyFont="1" applyFill="1" applyBorder="1" applyAlignment="1">
      <alignment wrapText="1"/>
    </xf>
    <xf numFmtId="166" fontId="5" fillId="0" borderId="81" xfId="0" applyNumberFormat="1" applyFont="1" applyBorder="1" applyAlignment="1">
      <alignment vertical="top" wrapText="1"/>
    </xf>
    <xf numFmtId="4" fontId="0" fillId="0" borderId="45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right" vertical="center" wrapText="1"/>
    </xf>
    <xf numFmtId="167" fontId="5" fillId="0" borderId="64" xfId="0" applyNumberFormat="1" applyFont="1" applyFill="1" applyBorder="1" applyAlignment="1">
      <alignment horizontal="left" vertical="center" wrapText="1"/>
    </xf>
    <xf numFmtId="4" fontId="0" fillId="0" borderId="25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4" fontId="7" fillId="0" borderId="25" xfId="0" applyNumberFormat="1" applyFont="1" applyBorder="1"/>
    <xf numFmtId="4" fontId="2" fillId="0" borderId="25" xfId="0" applyNumberFormat="1" applyFont="1" applyBorder="1" applyAlignment="1">
      <alignment horizontal="center" wrapText="1"/>
    </xf>
    <xf numFmtId="0" fontId="0" fillId="0" borderId="86" xfId="0" applyFont="1" applyBorder="1" applyAlignment="1">
      <alignment vertical="center" wrapText="1"/>
    </xf>
    <xf numFmtId="0" fontId="0" fillId="0" borderId="25" xfId="0" applyFont="1" applyBorder="1" applyAlignment="1">
      <alignment horizontal="left" vertical="center" wrapText="1"/>
    </xf>
    <xf numFmtId="0" fontId="7" fillId="0" borderId="62" xfId="0" applyFont="1" applyBorder="1" applyAlignment="1">
      <alignment wrapText="1"/>
    </xf>
    <xf numFmtId="0" fontId="28" fillId="0" borderId="4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4" fontId="0" fillId="0" borderId="86" xfId="0" applyNumberFormat="1" applyFont="1" applyBorder="1" applyAlignment="1">
      <alignment horizontal="center" vertical="center"/>
    </xf>
    <xf numFmtId="4" fontId="0" fillId="0" borderId="71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49" fontId="0" fillId="0" borderId="86" xfId="0" applyNumberFormat="1" applyFont="1" applyBorder="1" applyAlignment="1">
      <alignment horizontal="center" vertical="center" wrapText="1"/>
    </xf>
    <xf numFmtId="49" fontId="0" fillId="0" borderId="71" xfId="0" applyNumberFormat="1" applyFont="1" applyBorder="1" applyAlignment="1">
      <alignment horizontal="center" vertical="center" wrapText="1"/>
    </xf>
    <xf numFmtId="49" fontId="0" fillId="0" borderId="45" xfId="0" applyNumberFormat="1" applyFont="1" applyBorder="1" applyAlignment="1">
      <alignment horizontal="center" vertical="center" wrapText="1"/>
    </xf>
    <xf numFmtId="167" fontId="5" fillId="0" borderId="86" xfId="0" applyNumberFormat="1" applyFont="1" applyBorder="1" applyAlignment="1">
      <alignment horizontal="center" vertical="center" wrapText="1"/>
    </xf>
    <xf numFmtId="167" fontId="5" fillId="0" borderId="71" xfId="0" applyNumberFormat="1" applyFont="1" applyBorder="1" applyAlignment="1">
      <alignment horizontal="center" vertical="center" wrapText="1"/>
    </xf>
    <xf numFmtId="167" fontId="5" fillId="0" borderId="45" xfId="0" applyNumberFormat="1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4" fontId="0" fillId="0" borderId="86" xfId="0" applyNumberFormat="1" applyFont="1" applyBorder="1" applyAlignment="1">
      <alignment vertical="center"/>
    </xf>
    <xf numFmtId="4" fontId="0" fillId="0" borderId="71" xfId="0" applyNumberFormat="1" applyFont="1" applyBorder="1" applyAlignment="1">
      <alignment vertical="center"/>
    </xf>
    <xf numFmtId="4" fontId="0" fillId="0" borderId="45" xfId="0" applyNumberFormat="1" applyFont="1" applyBorder="1" applyAlignment="1">
      <alignment vertical="center"/>
    </xf>
    <xf numFmtId="0" fontId="0" fillId="0" borderId="92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166" fontId="5" fillId="0" borderId="87" xfId="0" applyNumberFormat="1" applyFont="1" applyBorder="1" applyAlignment="1">
      <alignment horizontal="center" vertical="center" wrapText="1"/>
    </xf>
    <xf numFmtId="49" fontId="0" fillId="0" borderId="87" xfId="0" applyNumberFormat="1" applyFont="1" applyBorder="1" applyAlignment="1">
      <alignment horizontal="center" vertical="center" wrapText="1"/>
    </xf>
    <xf numFmtId="49" fontId="0" fillId="0" borderId="89" xfId="0" applyNumberFormat="1" applyFont="1" applyBorder="1" applyAlignment="1">
      <alignment horizontal="center" vertical="center" wrapText="1"/>
    </xf>
    <xf numFmtId="49" fontId="0" fillId="0" borderId="90" xfId="0" applyNumberFormat="1" applyFont="1" applyBorder="1" applyAlignment="1">
      <alignment horizontal="center" vertical="center" wrapText="1"/>
    </xf>
    <xf numFmtId="49" fontId="0" fillId="0" borderId="91" xfId="0" applyNumberFormat="1" applyFont="1" applyBorder="1" applyAlignment="1">
      <alignment horizontal="center" vertical="center" wrapText="1"/>
    </xf>
    <xf numFmtId="166" fontId="5" fillId="0" borderId="89" xfId="0" applyNumberFormat="1" applyFont="1" applyBorder="1" applyAlignment="1">
      <alignment horizontal="center" vertical="center" wrapText="1"/>
    </xf>
    <xf numFmtId="166" fontId="5" fillId="0" borderId="90" xfId="0" applyNumberFormat="1" applyFont="1" applyBorder="1" applyAlignment="1">
      <alignment horizontal="center" vertical="center" wrapText="1"/>
    </xf>
    <xf numFmtId="166" fontId="5" fillId="0" borderId="91" xfId="0" applyNumberFormat="1" applyFont="1" applyBorder="1" applyAlignment="1">
      <alignment horizontal="center" vertical="center" wrapText="1"/>
    </xf>
    <xf numFmtId="4" fontId="0" fillId="0" borderId="89" xfId="0" applyNumberFormat="1" applyFont="1" applyBorder="1" applyAlignment="1">
      <alignment horizontal="center" vertical="center"/>
    </xf>
    <xf numFmtId="4" fontId="0" fillId="0" borderId="90" xfId="0" applyNumberFormat="1" applyFont="1" applyBorder="1" applyAlignment="1">
      <alignment horizontal="center" vertical="center"/>
    </xf>
    <xf numFmtId="4" fontId="0" fillId="0" borderId="91" xfId="0" applyNumberFormat="1" applyFont="1" applyBorder="1" applyAlignment="1">
      <alignment horizontal="center" vertical="center"/>
    </xf>
    <xf numFmtId="4" fontId="0" fillId="0" borderId="87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2" fillId="0" borderId="0" xfId="0" applyFont="1" applyAlignment="1">
      <alignment horizontal="center" wrapText="1"/>
    </xf>
    <xf numFmtId="4" fontId="2" fillId="5" borderId="62" xfId="0" applyNumberFormat="1" applyFont="1" applyFill="1" applyBorder="1" applyAlignment="1">
      <alignment horizontal="center" vertical="center" wrapText="1"/>
    </xf>
    <xf numFmtId="0" fontId="7" fillId="0" borderId="80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0" fillId="0" borderId="86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166" fontId="5" fillId="0" borderId="91" xfId="0" applyNumberFormat="1" applyFont="1" applyBorder="1" applyAlignment="1">
      <alignment horizontal="left" vertical="center" wrapText="1"/>
    </xf>
    <xf numFmtId="166" fontId="5" fillId="0" borderId="87" xfId="0" applyNumberFormat="1" applyFont="1" applyBorder="1" applyAlignment="1">
      <alignment horizontal="left" vertical="center" wrapText="1"/>
    </xf>
    <xf numFmtId="166" fontId="5" fillId="0" borderId="89" xfId="0" applyNumberFormat="1" applyFont="1" applyBorder="1" applyAlignment="1">
      <alignment horizontal="left" vertical="center" wrapText="1"/>
    </xf>
    <xf numFmtId="49" fontId="0" fillId="0" borderId="88" xfId="0" applyNumberFormat="1" applyFont="1" applyBorder="1" applyAlignment="1">
      <alignment horizontal="center" vertical="center" wrapText="1"/>
    </xf>
    <xf numFmtId="49" fontId="0" fillId="0" borderId="86" xfId="0" applyNumberFormat="1" applyFont="1" applyFill="1" applyBorder="1" applyAlignment="1">
      <alignment horizontal="center" vertical="center" wrapText="1"/>
    </xf>
    <xf numFmtId="49" fontId="0" fillId="0" borderId="71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" fontId="0" fillId="0" borderId="86" xfId="0" applyNumberFormat="1" applyFont="1" applyFill="1" applyBorder="1" applyAlignment="1">
      <alignment horizontal="center" vertical="center"/>
    </xf>
    <xf numFmtId="4" fontId="0" fillId="0" borderId="71" xfId="0" applyNumberFormat="1" applyFont="1" applyFill="1" applyBorder="1" applyAlignment="1">
      <alignment horizontal="center" vertical="center"/>
    </xf>
    <xf numFmtId="4" fontId="0" fillId="0" borderId="45" xfId="0" applyNumberFormat="1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49" fontId="7" fillId="0" borderId="86" xfId="0" applyNumberFormat="1" applyFont="1" applyBorder="1" applyAlignment="1">
      <alignment horizontal="center" vertical="center" wrapText="1"/>
    </xf>
    <xf numFmtId="49" fontId="7" fillId="0" borderId="71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167" fontId="29" fillId="0" borderId="86" xfId="0" applyNumberFormat="1" applyFont="1" applyBorder="1" applyAlignment="1">
      <alignment horizontal="center" vertical="center" wrapText="1"/>
    </xf>
    <xf numFmtId="167" fontId="29" fillId="0" borderId="71" xfId="0" applyNumberFormat="1" applyFont="1" applyBorder="1" applyAlignment="1">
      <alignment horizontal="center" vertical="center" wrapText="1"/>
    </xf>
    <xf numFmtId="167" fontId="29" fillId="0" borderId="45" xfId="0" applyNumberFormat="1" applyFont="1" applyBorder="1" applyAlignment="1">
      <alignment horizontal="center" vertical="center" wrapText="1"/>
    </xf>
    <xf numFmtId="4" fontId="7" fillId="0" borderId="86" xfId="0" applyNumberFormat="1" applyFont="1" applyBorder="1" applyAlignment="1">
      <alignment horizontal="center" vertical="center"/>
    </xf>
    <xf numFmtId="4" fontId="7" fillId="0" borderId="71" xfId="0" applyNumberFormat="1" applyFont="1" applyBorder="1" applyAlignment="1">
      <alignment horizontal="center" vertical="center"/>
    </xf>
    <xf numFmtId="4" fontId="7" fillId="0" borderId="45" xfId="0" applyNumberFormat="1" applyFont="1" applyBorder="1" applyAlignment="1">
      <alignment horizontal="center" vertical="center"/>
    </xf>
    <xf numFmtId="4" fontId="7" fillId="0" borderId="87" xfId="0" applyNumberFormat="1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02"/>
  <sheetViews>
    <sheetView topLeftCell="A11" zoomScale="70" zoomScaleNormal="70" workbookViewId="0">
      <selection activeCell="A11" sqref="A11:XFD11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31.25" customWidth="1"/>
    <col min="4" max="4" width="9.375" customWidth="1"/>
    <col min="5" max="5" width="10.625" customWidth="1"/>
    <col min="6" max="6" width="12.375" customWidth="1"/>
    <col min="7" max="7" width="13.5" hidden="1" customWidth="1"/>
    <col min="8" max="8" width="10.625" customWidth="1"/>
    <col min="9" max="9" width="14.25" customWidth="1"/>
    <col min="10" max="10" width="0.62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254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255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.75" customHeight="1" x14ac:dyDescent="0.2">
      <c r="A11" s="251" t="s">
        <v>1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15.75" customHeight="1" x14ac:dyDescent="0.2">
      <c r="A12" s="251" t="s">
        <v>2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6"/>
      <c r="B13" s="6"/>
      <c r="C13" s="6"/>
      <c r="D13" s="6"/>
      <c r="E13" s="8"/>
      <c r="F13" s="6"/>
      <c r="G13" s="6"/>
      <c r="H13" s="8"/>
      <c r="I13" s="6"/>
      <c r="J13" s="6"/>
      <c r="K13" s="8"/>
      <c r="L13" s="6"/>
      <c r="M13" s="6"/>
      <c r="N13" s="8"/>
      <c r="O13" s="6"/>
      <c r="P13" s="6"/>
      <c r="Q13" s="6"/>
      <c r="R13" s="6"/>
      <c r="S13" s="6"/>
      <c r="T13" s="6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x14ac:dyDescent="0.25">
      <c r="A14" s="253" t="s">
        <v>143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25">
      <c r="A15" s="9"/>
      <c r="B15" s="10"/>
      <c r="C15" s="11"/>
      <c r="D15" s="12"/>
      <c r="E15" s="13"/>
      <c r="F15" s="12"/>
      <c r="G15" s="12"/>
      <c r="H15" s="13"/>
      <c r="I15" s="12"/>
      <c r="J15" s="12"/>
      <c r="K15" s="13"/>
      <c r="L15" s="12"/>
      <c r="M15" s="12"/>
      <c r="N15" s="13"/>
      <c r="O15" s="12"/>
      <c r="P15" s="12"/>
      <c r="Q15" s="12"/>
      <c r="R15" s="12"/>
      <c r="S15" s="12"/>
      <c r="T15" s="1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71.25" customHeight="1" x14ac:dyDescent="0.25">
      <c r="A16" s="254" t="s">
        <v>3</v>
      </c>
      <c r="B16" s="256" t="s">
        <v>4</v>
      </c>
      <c r="C16" s="256" t="s">
        <v>5</v>
      </c>
      <c r="D16" s="258" t="s">
        <v>6</v>
      </c>
      <c r="E16" s="245" t="s">
        <v>7</v>
      </c>
      <c r="F16" s="246"/>
      <c r="G16" s="247"/>
      <c r="H16" s="245" t="s">
        <v>8</v>
      </c>
      <c r="I16" s="246"/>
      <c r="J16" s="247"/>
      <c r="K16" s="245" t="s">
        <v>9</v>
      </c>
      <c r="L16" s="246"/>
      <c r="M16" s="247"/>
      <c r="N16" s="245" t="s">
        <v>10</v>
      </c>
      <c r="O16" s="246"/>
      <c r="P16" s="247"/>
      <c r="Q16" s="248" t="s">
        <v>11</v>
      </c>
      <c r="R16" s="246"/>
      <c r="S16" s="247"/>
      <c r="T16" s="249" t="s">
        <v>12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 ht="41.25" customHeight="1" x14ac:dyDescent="0.25">
      <c r="A17" s="255"/>
      <c r="B17" s="257"/>
      <c r="C17" s="257"/>
      <c r="D17" s="259"/>
      <c r="E17" s="16" t="s">
        <v>13</v>
      </c>
      <c r="F17" s="17" t="s">
        <v>14</v>
      </c>
      <c r="G17" s="18" t="s">
        <v>15</v>
      </c>
      <c r="H17" s="16" t="s">
        <v>13</v>
      </c>
      <c r="I17" s="17" t="s">
        <v>14</v>
      </c>
      <c r="J17" s="18" t="s">
        <v>16</v>
      </c>
      <c r="K17" s="16" t="s">
        <v>13</v>
      </c>
      <c r="L17" s="17" t="s">
        <v>14</v>
      </c>
      <c r="M17" s="18" t="s">
        <v>17</v>
      </c>
      <c r="N17" s="16" t="s">
        <v>13</v>
      </c>
      <c r="O17" s="17" t="s">
        <v>14</v>
      </c>
      <c r="P17" s="18" t="s">
        <v>18</v>
      </c>
      <c r="Q17" s="18" t="s">
        <v>19</v>
      </c>
      <c r="R17" s="18" t="s">
        <v>20</v>
      </c>
      <c r="S17" s="18" t="s">
        <v>21</v>
      </c>
      <c r="T17" s="250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x14ac:dyDescent="0.25">
      <c r="A18" s="19" t="s">
        <v>22</v>
      </c>
      <c r="B18" s="20">
        <v>1</v>
      </c>
      <c r="C18" s="20">
        <v>2</v>
      </c>
      <c r="D18" s="21">
        <v>3</v>
      </c>
      <c r="E18" s="22">
        <v>4</v>
      </c>
      <c r="F18" s="23">
        <v>5</v>
      </c>
      <c r="G18" s="21">
        <v>6</v>
      </c>
      <c r="H18" s="22">
        <v>5</v>
      </c>
      <c r="I18" s="23">
        <v>6</v>
      </c>
      <c r="J18" s="21">
        <v>7</v>
      </c>
      <c r="K18" s="22">
        <v>8</v>
      </c>
      <c r="L18" s="23">
        <v>9</v>
      </c>
      <c r="M18" s="21">
        <v>10</v>
      </c>
      <c r="N18" s="22">
        <v>11</v>
      </c>
      <c r="O18" s="23">
        <v>12</v>
      </c>
      <c r="P18" s="21">
        <v>13</v>
      </c>
      <c r="Q18" s="21">
        <v>14</v>
      </c>
      <c r="R18" s="21">
        <v>15</v>
      </c>
      <c r="S18" s="21">
        <v>16</v>
      </c>
      <c r="T18" s="24">
        <v>11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9.5" customHeight="1" x14ac:dyDescent="0.2">
      <c r="A19" s="25" t="s">
        <v>23</v>
      </c>
      <c r="B19" s="26" t="s">
        <v>24</v>
      </c>
      <c r="C19" s="27" t="s">
        <v>25</v>
      </c>
      <c r="D19" s="28"/>
      <c r="E19" s="29"/>
      <c r="F19" s="30"/>
      <c r="G19" s="31"/>
      <c r="H19" s="29"/>
      <c r="I19" s="30"/>
      <c r="J19" s="31"/>
      <c r="K19" s="29"/>
      <c r="L19" s="30"/>
      <c r="M19" s="31"/>
      <c r="N19" s="29"/>
      <c r="O19" s="30"/>
      <c r="P19" s="31"/>
      <c r="Q19" s="31"/>
      <c r="R19" s="31"/>
      <c r="S19" s="31"/>
      <c r="T19" s="32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</row>
    <row r="20" spans="1:38" ht="30" customHeight="1" x14ac:dyDescent="0.2">
      <c r="A20" s="34" t="s">
        <v>26</v>
      </c>
      <c r="B20" s="35" t="s">
        <v>27</v>
      </c>
      <c r="C20" s="36" t="s">
        <v>28</v>
      </c>
      <c r="D20" s="37" t="s">
        <v>29</v>
      </c>
      <c r="E20" s="38"/>
      <c r="F20" s="39"/>
      <c r="G20" s="40">
        <v>0</v>
      </c>
      <c r="H20" s="38"/>
      <c r="I20" s="39"/>
      <c r="J20" s="40">
        <v>0</v>
      </c>
      <c r="K20" s="38"/>
      <c r="L20" s="39"/>
      <c r="M20" s="40">
        <v>402404</v>
      </c>
      <c r="N20" s="38"/>
      <c r="O20" s="39"/>
      <c r="P20" s="40">
        <v>402404</v>
      </c>
      <c r="Q20" s="40">
        <f>G20+M20</f>
        <v>402404</v>
      </c>
      <c r="R20" s="40">
        <f>J20+P20</f>
        <v>402404</v>
      </c>
      <c r="S20" s="40">
        <f>Q20-R20</f>
        <v>0</v>
      </c>
      <c r="T20" s="4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19.5" customHeight="1" x14ac:dyDescent="0.2">
      <c r="A21" s="42" t="s">
        <v>30</v>
      </c>
      <c r="B21" s="43"/>
      <c r="C21" s="44"/>
      <c r="D21" s="45"/>
      <c r="E21" s="46"/>
      <c r="F21" s="47"/>
      <c r="G21" s="48">
        <f>SUM(G20)</f>
        <v>0</v>
      </c>
      <c r="H21" s="46"/>
      <c r="I21" s="47"/>
      <c r="J21" s="48">
        <f>SUM(J20)</f>
        <v>0</v>
      </c>
      <c r="K21" s="46"/>
      <c r="L21" s="47"/>
      <c r="M21" s="48">
        <f>SUM(M20)</f>
        <v>402404</v>
      </c>
      <c r="N21" s="46"/>
      <c r="O21" s="47"/>
      <c r="P21" s="48">
        <f t="shared" ref="P21:S21" si="0">SUM(P20)</f>
        <v>402404</v>
      </c>
      <c r="Q21" s="48">
        <f t="shared" si="0"/>
        <v>402404</v>
      </c>
      <c r="R21" s="48">
        <f t="shared" si="0"/>
        <v>402404</v>
      </c>
      <c r="S21" s="48">
        <f t="shared" si="0"/>
        <v>0</v>
      </c>
      <c r="T21" s="49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2" customHeight="1" x14ac:dyDescent="0.2">
      <c r="A22" s="265"/>
      <c r="B22" s="252"/>
      <c r="C22" s="252"/>
      <c r="D22" s="50"/>
      <c r="E22" s="51"/>
      <c r="F22" s="52"/>
      <c r="G22" s="53"/>
      <c r="H22" s="51"/>
      <c r="I22" s="52"/>
      <c r="J22" s="53"/>
      <c r="K22" s="51"/>
      <c r="L22" s="52"/>
      <c r="M22" s="53"/>
      <c r="N22" s="51"/>
      <c r="O22" s="52"/>
      <c r="P22" s="53"/>
      <c r="Q22" s="53"/>
      <c r="R22" s="53"/>
      <c r="S22" s="53"/>
      <c r="T22" s="5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9.5" customHeight="1" x14ac:dyDescent="0.2">
      <c r="A23" s="55" t="s">
        <v>23</v>
      </c>
      <c r="B23" s="56" t="s">
        <v>31</v>
      </c>
      <c r="C23" s="57" t="s">
        <v>32</v>
      </c>
      <c r="D23" s="58"/>
      <c r="E23" s="59"/>
      <c r="F23" s="60"/>
      <c r="G23" s="61"/>
      <c r="H23" s="59"/>
      <c r="I23" s="60"/>
      <c r="J23" s="61"/>
      <c r="K23" s="59"/>
      <c r="L23" s="60"/>
      <c r="M23" s="61"/>
      <c r="N23" s="59"/>
      <c r="O23" s="60"/>
      <c r="P23" s="61"/>
      <c r="Q23" s="61"/>
      <c r="R23" s="61"/>
      <c r="S23" s="61"/>
      <c r="T23" s="62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38" ht="30" customHeight="1" x14ac:dyDescent="0.2">
      <c r="A24" s="63" t="s">
        <v>26</v>
      </c>
      <c r="B24" s="64" t="s">
        <v>27</v>
      </c>
      <c r="C24" s="63" t="s">
        <v>33</v>
      </c>
      <c r="D24" s="65"/>
      <c r="E24" s="66"/>
      <c r="F24" s="67"/>
      <c r="G24" s="68"/>
      <c r="H24" s="66"/>
      <c r="I24" s="67"/>
      <c r="J24" s="68"/>
      <c r="K24" s="66"/>
      <c r="L24" s="67"/>
      <c r="M24" s="68"/>
      <c r="N24" s="66"/>
      <c r="O24" s="67"/>
      <c r="P24" s="68"/>
      <c r="Q24" s="68"/>
      <c r="R24" s="68"/>
      <c r="S24" s="68"/>
      <c r="T24" s="69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</row>
    <row r="25" spans="1:38" ht="30" customHeight="1" thickBot="1" x14ac:dyDescent="0.25">
      <c r="A25" s="71" t="s">
        <v>34</v>
      </c>
      <c r="B25" s="72" t="s">
        <v>35</v>
      </c>
      <c r="C25" s="71" t="s">
        <v>36</v>
      </c>
      <c r="D25" s="73"/>
      <c r="E25" s="74"/>
      <c r="F25" s="75"/>
      <c r="G25" s="76">
        <f>SUM(G26:G31)</f>
        <v>0</v>
      </c>
      <c r="H25" s="74"/>
      <c r="I25" s="75"/>
      <c r="J25" s="76">
        <f>SUM(J26:J31)</f>
        <v>0</v>
      </c>
      <c r="K25" s="74"/>
      <c r="L25" s="75"/>
      <c r="M25" s="76">
        <f>SUM(M26:M31)</f>
        <v>118200</v>
      </c>
      <c r="N25" s="74"/>
      <c r="O25" s="75"/>
      <c r="P25" s="76">
        <f t="shared" ref="P25:S25" si="1">SUM(P26:P31)</f>
        <v>118200</v>
      </c>
      <c r="Q25" s="76">
        <f t="shared" si="1"/>
        <v>118200</v>
      </c>
      <c r="R25" s="76">
        <f t="shared" si="1"/>
        <v>118200</v>
      </c>
      <c r="S25" s="76">
        <f t="shared" si="1"/>
        <v>0</v>
      </c>
      <c r="T25" s="77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">
      <c r="A26" s="178" t="s">
        <v>37</v>
      </c>
      <c r="B26" s="179" t="s">
        <v>38</v>
      </c>
      <c r="C26" s="180" t="s">
        <v>144</v>
      </c>
      <c r="D26" s="81" t="s">
        <v>40</v>
      </c>
      <c r="E26" s="82"/>
      <c r="F26" s="83"/>
      <c r="G26" s="84">
        <f t="shared" ref="G26:G31" si="2">E26*F26</f>
        <v>0</v>
      </c>
      <c r="H26" s="82"/>
      <c r="I26" s="83"/>
      <c r="J26" s="84">
        <f t="shared" ref="J26:J31" si="3">H26*I26</f>
        <v>0</v>
      </c>
      <c r="K26" s="185">
        <v>3</v>
      </c>
      <c r="L26" s="186">
        <v>5300</v>
      </c>
      <c r="M26" s="84">
        <f t="shared" ref="M26:M31" si="4">K26*L26</f>
        <v>15900</v>
      </c>
      <c r="N26" s="185">
        <v>3</v>
      </c>
      <c r="O26" s="186">
        <v>5300</v>
      </c>
      <c r="P26" s="84">
        <f t="shared" ref="P26:P31" si="5">N26*O26</f>
        <v>15900</v>
      </c>
      <c r="Q26" s="84">
        <f t="shared" ref="Q26:Q31" si="6">G26+M26</f>
        <v>15900</v>
      </c>
      <c r="R26" s="84">
        <f t="shared" ref="R26:R31" si="7">J26+P26</f>
        <v>15900</v>
      </c>
      <c r="S26" s="84">
        <f t="shared" ref="S26:S31" si="8">Q26-R26</f>
        <v>0</v>
      </c>
      <c r="T26" s="189" t="s">
        <v>153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30" customHeight="1" x14ac:dyDescent="0.2">
      <c r="A27" s="178" t="s">
        <v>37</v>
      </c>
      <c r="B27" s="181" t="s">
        <v>41</v>
      </c>
      <c r="C27" s="180" t="s">
        <v>145</v>
      </c>
      <c r="D27" s="81" t="s">
        <v>40</v>
      </c>
      <c r="E27" s="82"/>
      <c r="F27" s="83"/>
      <c r="G27" s="84">
        <f t="shared" si="2"/>
        <v>0</v>
      </c>
      <c r="H27" s="82"/>
      <c r="I27" s="83"/>
      <c r="J27" s="84">
        <f t="shared" si="3"/>
        <v>0</v>
      </c>
      <c r="K27" s="185">
        <v>4</v>
      </c>
      <c r="L27" s="186">
        <v>5300</v>
      </c>
      <c r="M27" s="84">
        <f t="shared" si="4"/>
        <v>21200</v>
      </c>
      <c r="N27" s="185">
        <v>4</v>
      </c>
      <c r="O27" s="186">
        <v>5300</v>
      </c>
      <c r="P27" s="84">
        <f t="shared" si="5"/>
        <v>21200</v>
      </c>
      <c r="Q27" s="84">
        <f t="shared" si="6"/>
        <v>21200</v>
      </c>
      <c r="R27" s="84">
        <f t="shared" si="7"/>
        <v>21200</v>
      </c>
      <c r="S27" s="84">
        <f t="shared" si="8"/>
        <v>0</v>
      </c>
      <c r="T27" s="189" t="s">
        <v>154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178" t="s">
        <v>37</v>
      </c>
      <c r="B28" s="181" t="s">
        <v>42</v>
      </c>
      <c r="C28" s="180" t="s">
        <v>146</v>
      </c>
      <c r="D28" s="81" t="s">
        <v>40</v>
      </c>
      <c r="E28" s="92"/>
      <c r="F28" s="184"/>
      <c r="G28" s="94"/>
      <c r="H28" s="92"/>
      <c r="I28" s="184"/>
      <c r="J28" s="94"/>
      <c r="K28" s="185">
        <v>4</v>
      </c>
      <c r="L28" s="186">
        <v>5700</v>
      </c>
      <c r="M28" s="84">
        <f t="shared" si="4"/>
        <v>22800</v>
      </c>
      <c r="N28" s="185">
        <v>4</v>
      </c>
      <c r="O28" s="186">
        <v>5700</v>
      </c>
      <c r="P28" s="84">
        <f t="shared" si="5"/>
        <v>22800</v>
      </c>
      <c r="Q28" s="84">
        <f t="shared" si="6"/>
        <v>22800</v>
      </c>
      <c r="R28" s="84">
        <f t="shared" si="7"/>
        <v>22800</v>
      </c>
      <c r="S28" s="84">
        <f t="shared" si="8"/>
        <v>0</v>
      </c>
      <c r="T28" s="189" t="s">
        <v>155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178" t="s">
        <v>37</v>
      </c>
      <c r="B29" s="181" t="s">
        <v>147</v>
      </c>
      <c r="C29" s="180" t="s">
        <v>148</v>
      </c>
      <c r="D29" s="81" t="s">
        <v>40</v>
      </c>
      <c r="E29" s="92"/>
      <c r="F29" s="184"/>
      <c r="G29" s="94"/>
      <c r="H29" s="92"/>
      <c r="I29" s="184"/>
      <c r="J29" s="94"/>
      <c r="K29" s="185">
        <v>4</v>
      </c>
      <c r="L29" s="186">
        <v>5300</v>
      </c>
      <c r="M29" s="84">
        <f t="shared" si="4"/>
        <v>21200</v>
      </c>
      <c r="N29" s="185">
        <v>4</v>
      </c>
      <c r="O29" s="186">
        <v>5300</v>
      </c>
      <c r="P29" s="84">
        <f t="shared" si="5"/>
        <v>21200</v>
      </c>
      <c r="Q29" s="84">
        <f t="shared" si="6"/>
        <v>21200</v>
      </c>
      <c r="R29" s="84">
        <f t="shared" si="7"/>
        <v>21200</v>
      </c>
      <c r="S29" s="84">
        <f t="shared" si="8"/>
        <v>0</v>
      </c>
      <c r="T29" s="189" t="s">
        <v>156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">
      <c r="A30" s="178" t="s">
        <v>37</v>
      </c>
      <c r="B30" s="181" t="s">
        <v>149</v>
      </c>
      <c r="C30" s="180" t="s">
        <v>150</v>
      </c>
      <c r="D30" s="81" t="s">
        <v>40</v>
      </c>
      <c r="E30" s="92"/>
      <c r="F30" s="184"/>
      <c r="G30" s="94"/>
      <c r="H30" s="92"/>
      <c r="I30" s="184"/>
      <c r="J30" s="94"/>
      <c r="K30" s="185">
        <v>4</v>
      </c>
      <c r="L30" s="186">
        <v>5300</v>
      </c>
      <c r="M30" s="84">
        <f t="shared" si="4"/>
        <v>21200</v>
      </c>
      <c r="N30" s="185">
        <v>4</v>
      </c>
      <c r="O30" s="186">
        <v>5300</v>
      </c>
      <c r="P30" s="84">
        <f t="shared" si="5"/>
        <v>21200</v>
      </c>
      <c r="Q30" s="84">
        <f t="shared" si="6"/>
        <v>21200</v>
      </c>
      <c r="R30" s="84">
        <f t="shared" si="7"/>
        <v>21200</v>
      </c>
      <c r="S30" s="84">
        <f t="shared" si="8"/>
        <v>0</v>
      </c>
      <c r="T30" s="189" t="s">
        <v>156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30" customHeight="1" thickBot="1" x14ac:dyDescent="0.25">
      <c r="A31" s="178" t="s">
        <v>37</v>
      </c>
      <c r="B31" s="182" t="s">
        <v>151</v>
      </c>
      <c r="C31" s="183" t="s">
        <v>152</v>
      </c>
      <c r="D31" s="91" t="s">
        <v>40</v>
      </c>
      <c r="E31" s="92"/>
      <c r="F31" s="93"/>
      <c r="G31" s="94">
        <f t="shared" si="2"/>
        <v>0</v>
      </c>
      <c r="H31" s="92"/>
      <c r="I31" s="93"/>
      <c r="J31" s="94">
        <f t="shared" si="3"/>
        <v>0</v>
      </c>
      <c r="K31" s="187">
        <v>3</v>
      </c>
      <c r="L31" s="188">
        <v>5300</v>
      </c>
      <c r="M31" s="94">
        <f t="shared" si="4"/>
        <v>15900</v>
      </c>
      <c r="N31" s="187">
        <v>3</v>
      </c>
      <c r="O31" s="188">
        <v>5300</v>
      </c>
      <c r="P31" s="94">
        <f t="shared" si="5"/>
        <v>15900</v>
      </c>
      <c r="Q31" s="94">
        <f t="shared" si="6"/>
        <v>15900</v>
      </c>
      <c r="R31" s="94">
        <f t="shared" si="7"/>
        <v>15900</v>
      </c>
      <c r="S31" s="94">
        <f t="shared" si="8"/>
        <v>0</v>
      </c>
      <c r="T31" s="190" t="s">
        <v>157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30" customHeight="1" thickBot="1" x14ac:dyDescent="0.25">
      <c r="A32" s="71" t="s">
        <v>34</v>
      </c>
      <c r="B32" s="72" t="s">
        <v>43</v>
      </c>
      <c r="C32" s="71" t="s">
        <v>44</v>
      </c>
      <c r="D32" s="73"/>
      <c r="E32" s="74"/>
      <c r="F32" s="75"/>
      <c r="G32" s="76"/>
      <c r="H32" s="74"/>
      <c r="I32" s="75"/>
      <c r="J32" s="76"/>
      <c r="K32" s="74"/>
      <c r="L32" s="75"/>
      <c r="M32" s="76">
        <f>SUM(M33:M35)</f>
        <v>0</v>
      </c>
      <c r="N32" s="74"/>
      <c r="O32" s="75"/>
      <c r="P32" s="76">
        <f t="shared" ref="P32:S32" si="9">SUM(P33:P35)</f>
        <v>0</v>
      </c>
      <c r="Q32" s="76">
        <f t="shared" si="9"/>
        <v>0</v>
      </c>
      <c r="R32" s="76">
        <f t="shared" si="9"/>
        <v>0</v>
      </c>
      <c r="S32" s="76">
        <f t="shared" si="9"/>
        <v>0</v>
      </c>
      <c r="T32" s="7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2">
      <c r="A33" s="78" t="s">
        <v>37</v>
      </c>
      <c r="B33" s="79" t="s">
        <v>45</v>
      </c>
      <c r="C33" s="80" t="s">
        <v>39</v>
      </c>
      <c r="D33" s="81"/>
      <c r="E33" s="266" t="s">
        <v>46</v>
      </c>
      <c r="F33" s="252"/>
      <c r="G33" s="267"/>
      <c r="H33" s="266" t="s">
        <v>46</v>
      </c>
      <c r="I33" s="252"/>
      <c r="J33" s="267"/>
      <c r="K33" s="82"/>
      <c r="L33" s="83"/>
      <c r="M33" s="84">
        <f t="shared" ref="M33:M35" si="10">K33*L33</f>
        <v>0</v>
      </c>
      <c r="N33" s="82"/>
      <c r="O33" s="83"/>
      <c r="P33" s="84">
        <f t="shared" ref="P33:P35" si="11">N33*O33</f>
        <v>0</v>
      </c>
      <c r="Q33" s="84">
        <f t="shared" ref="Q33:Q35" si="12">G33+M33</f>
        <v>0</v>
      </c>
      <c r="R33" s="84">
        <f t="shared" ref="R33:R35" si="13">J33+P33</f>
        <v>0</v>
      </c>
      <c r="S33" s="84">
        <f t="shared" ref="S33:S35" si="14">Q33-R33</f>
        <v>0</v>
      </c>
      <c r="T33" s="8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x14ac:dyDescent="0.2">
      <c r="A34" s="86" t="s">
        <v>37</v>
      </c>
      <c r="B34" s="87" t="s">
        <v>47</v>
      </c>
      <c r="C34" s="80" t="s">
        <v>39</v>
      </c>
      <c r="D34" s="81"/>
      <c r="E34" s="268"/>
      <c r="F34" s="252"/>
      <c r="G34" s="267"/>
      <c r="H34" s="268"/>
      <c r="I34" s="252"/>
      <c r="J34" s="267"/>
      <c r="K34" s="82"/>
      <c r="L34" s="83"/>
      <c r="M34" s="84">
        <f t="shared" si="10"/>
        <v>0</v>
      </c>
      <c r="N34" s="82"/>
      <c r="O34" s="83"/>
      <c r="P34" s="84">
        <f t="shared" si="11"/>
        <v>0</v>
      </c>
      <c r="Q34" s="84">
        <f t="shared" si="12"/>
        <v>0</v>
      </c>
      <c r="R34" s="84">
        <f t="shared" si="13"/>
        <v>0</v>
      </c>
      <c r="S34" s="84">
        <f t="shared" si="14"/>
        <v>0</v>
      </c>
      <c r="T34" s="8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thickBot="1" x14ac:dyDescent="0.25">
      <c r="A35" s="88" t="s">
        <v>37</v>
      </c>
      <c r="B35" s="89" t="s">
        <v>48</v>
      </c>
      <c r="C35" s="90" t="s">
        <v>39</v>
      </c>
      <c r="D35" s="91"/>
      <c r="E35" s="268"/>
      <c r="F35" s="252"/>
      <c r="G35" s="267"/>
      <c r="H35" s="268"/>
      <c r="I35" s="252"/>
      <c r="J35" s="267"/>
      <c r="K35" s="92"/>
      <c r="L35" s="93"/>
      <c r="M35" s="94">
        <f t="shared" si="10"/>
        <v>0</v>
      </c>
      <c r="N35" s="92"/>
      <c r="O35" s="93"/>
      <c r="P35" s="94">
        <f t="shared" si="11"/>
        <v>0</v>
      </c>
      <c r="Q35" s="94">
        <f t="shared" si="12"/>
        <v>0</v>
      </c>
      <c r="R35" s="94">
        <f t="shared" si="13"/>
        <v>0</v>
      </c>
      <c r="S35" s="94">
        <f t="shared" si="14"/>
        <v>0</v>
      </c>
      <c r="T35" s="9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thickBot="1" x14ac:dyDescent="0.25">
      <c r="A36" s="71" t="s">
        <v>34</v>
      </c>
      <c r="B36" s="72" t="s">
        <v>49</v>
      </c>
      <c r="C36" s="71" t="s">
        <v>50</v>
      </c>
      <c r="D36" s="73"/>
      <c r="E36" s="74"/>
      <c r="F36" s="75"/>
      <c r="G36" s="76"/>
      <c r="H36" s="74"/>
      <c r="I36" s="75"/>
      <c r="J36" s="76"/>
      <c r="K36" s="74"/>
      <c r="L36" s="75"/>
      <c r="M36" s="76">
        <f>SUM(M37:M39)</f>
        <v>17200</v>
      </c>
      <c r="N36" s="74"/>
      <c r="O36" s="75"/>
      <c r="P36" s="76">
        <f t="shared" ref="P36:S36" si="15">SUM(P37:P39)</f>
        <v>17200</v>
      </c>
      <c r="Q36" s="76">
        <f t="shared" si="15"/>
        <v>17200</v>
      </c>
      <c r="R36" s="76">
        <f t="shared" si="15"/>
        <v>17200</v>
      </c>
      <c r="S36" s="76">
        <f t="shared" si="15"/>
        <v>0</v>
      </c>
      <c r="T36" s="7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63" customHeight="1" x14ac:dyDescent="0.2">
      <c r="A37" s="78" t="s">
        <v>37</v>
      </c>
      <c r="B37" s="79" t="s">
        <v>51</v>
      </c>
      <c r="C37" s="232" t="s">
        <v>253</v>
      </c>
      <c r="D37" s="81"/>
      <c r="E37" s="266" t="s">
        <v>46</v>
      </c>
      <c r="F37" s="252"/>
      <c r="G37" s="267"/>
      <c r="H37" s="266" t="s">
        <v>46</v>
      </c>
      <c r="I37" s="252"/>
      <c r="J37" s="267"/>
      <c r="K37" s="191">
        <v>4</v>
      </c>
      <c r="L37" s="192">
        <v>4300</v>
      </c>
      <c r="M37" s="84">
        <f t="shared" ref="M37:M39" si="16">K37*L37</f>
        <v>17200</v>
      </c>
      <c r="N37" s="191">
        <v>4</v>
      </c>
      <c r="O37" s="192">
        <v>4300</v>
      </c>
      <c r="P37" s="84">
        <f t="shared" ref="P37:P39" si="17">N37*O37</f>
        <v>17200</v>
      </c>
      <c r="Q37" s="84">
        <f t="shared" ref="Q37:Q39" si="18">G37+M37</f>
        <v>17200</v>
      </c>
      <c r="R37" s="84">
        <f t="shared" ref="R37:R39" si="19">J37+P37</f>
        <v>17200</v>
      </c>
      <c r="S37" s="84">
        <f t="shared" ref="S37:S39" si="20">Q37-R37</f>
        <v>0</v>
      </c>
      <c r="T37" s="193" t="s">
        <v>158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">
      <c r="A38" s="86" t="s">
        <v>37</v>
      </c>
      <c r="B38" s="87" t="s">
        <v>52</v>
      </c>
      <c r="C38" s="80" t="s">
        <v>39</v>
      </c>
      <c r="D38" s="81"/>
      <c r="E38" s="268"/>
      <c r="F38" s="252"/>
      <c r="G38" s="267"/>
      <c r="H38" s="268"/>
      <c r="I38" s="252"/>
      <c r="J38" s="267"/>
      <c r="K38" s="82"/>
      <c r="L38" s="83"/>
      <c r="M38" s="84">
        <f t="shared" si="16"/>
        <v>0</v>
      </c>
      <c r="N38" s="82"/>
      <c r="O38" s="83"/>
      <c r="P38" s="84">
        <f t="shared" si="17"/>
        <v>0</v>
      </c>
      <c r="Q38" s="84">
        <f t="shared" si="18"/>
        <v>0</v>
      </c>
      <c r="R38" s="84">
        <f t="shared" si="19"/>
        <v>0</v>
      </c>
      <c r="S38" s="84">
        <f t="shared" si="20"/>
        <v>0</v>
      </c>
      <c r="T38" s="8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">
      <c r="A39" s="88" t="s">
        <v>37</v>
      </c>
      <c r="B39" s="89" t="s">
        <v>53</v>
      </c>
      <c r="C39" s="90" t="s">
        <v>39</v>
      </c>
      <c r="D39" s="91"/>
      <c r="E39" s="269"/>
      <c r="F39" s="270"/>
      <c r="G39" s="271"/>
      <c r="H39" s="269"/>
      <c r="I39" s="270"/>
      <c r="J39" s="271"/>
      <c r="K39" s="92"/>
      <c r="L39" s="93"/>
      <c r="M39" s="94">
        <f t="shared" si="16"/>
        <v>0</v>
      </c>
      <c r="N39" s="92"/>
      <c r="O39" s="93"/>
      <c r="P39" s="94">
        <f t="shared" si="17"/>
        <v>0</v>
      </c>
      <c r="Q39" s="84">
        <f t="shared" si="18"/>
        <v>0</v>
      </c>
      <c r="R39" s="84">
        <f t="shared" si="19"/>
        <v>0</v>
      </c>
      <c r="S39" s="84">
        <f t="shared" si="20"/>
        <v>0</v>
      </c>
      <c r="T39" s="9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x14ac:dyDescent="0.2">
      <c r="A40" s="96" t="s">
        <v>54</v>
      </c>
      <c r="B40" s="97"/>
      <c r="C40" s="98"/>
      <c r="D40" s="99"/>
      <c r="E40" s="100"/>
      <c r="F40" s="101"/>
      <c r="G40" s="102">
        <f>G25+G32+G36</f>
        <v>0</v>
      </c>
      <c r="H40" s="100"/>
      <c r="I40" s="101"/>
      <c r="J40" s="102">
        <f>J25+J32+J36</f>
        <v>0</v>
      </c>
      <c r="K40" s="100"/>
      <c r="L40" s="101"/>
      <c r="M40" s="102">
        <f>M25+M32+M36</f>
        <v>135400</v>
      </c>
      <c r="N40" s="100"/>
      <c r="O40" s="101"/>
      <c r="P40" s="102">
        <f t="shared" ref="P40:S40" si="21">P25+P32+P36</f>
        <v>135400</v>
      </c>
      <c r="Q40" s="102">
        <f t="shared" si="21"/>
        <v>135400</v>
      </c>
      <c r="R40" s="102">
        <f t="shared" si="21"/>
        <v>135400</v>
      </c>
      <c r="S40" s="102">
        <f t="shared" si="21"/>
        <v>0</v>
      </c>
      <c r="T40" s="103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 thickBot="1" x14ac:dyDescent="0.25">
      <c r="A41" s="71" t="s">
        <v>26</v>
      </c>
      <c r="B41" s="72" t="s">
        <v>55</v>
      </c>
      <c r="C41" s="71" t="s">
        <v>56</v>
      </c>
      <c r="D41" s="73"/>
      <c r="E41" s="74"/>
      <c r="F41" s="75"/>
      <c r="G41" s="104"/>
      <c r="H41" s="74"/>
      <c r="I41" s="75"/>
      <c r="J41" s="104"/>
      <c r="K41" s="74"/>
      <c r="L41" s="75"/>
      <c r="M41" s="104"/>
      <c r="N41" s="74"/>
      <c r="O41" s="75"/>
      <c r="P41" s="104"/>
      <c r="Q41" s="104"/>
      <c r="R41" s="104"/>
      <c r="S41" s="104"/>
      <c r="T41" s="77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</row>
    <row r="42" spans="1:38" ht="30" customHeight="1" x14ac:dyDescent="0.2">
      <c r="A42" s="78" t="s">
        <v>37</v>
      </c>
      <c r="B42" s="105" t="s">
        <v>57</v>
      </c>
      <c r="C42" s="80" t="s">
        <v>58</v>
      </c>
      <c r="D42" s="81"/>
      <c r="E42" s="82"/>
      <c r="F42" s="106">
        <v>0.22</v>
      </c>
      <c r="G42" s="84">
        <f t="shared" ref="G42:G43" si="22">E42*F42</f>
        <v>0</v>
      </c>
      <c r="H42" s="82"/>
      <c r="I42" s="106">
        <v>0.22</v>
      </c>
      <c r="J42" s="84">
        <f t="shared" ref="J42:J43" si="23">H42*I42</f>
        <v>0</v>
      </c>
      <c r="K42" s="82">
        <v>118200</v>
      </c>
      <c r="L42" s="106">
        <v>0.22</v>
      </c>
      <c r="M42" s="84">
        <f t="shared" ref="M42:M43" si="24">K42*L42</f>
        <v>26004</v>
      </c>
      <c r="N42" s="82">
        <v>118200</v>
      </c>
      <c r="O42" s="106">
        <v>0.22</v>
      </c>
      <c r="P42" s="84">
        <f t="shared" ref="P42:P43" si="25">N42*O42</f>
        <v>26004</v>
      </c>
      <c r="Q42" s="84">
        <f t="shared" ref="Q42:Q43" si="26">G42+M42</f>
        <v>26004</v>
      </c>
      <c r="R42" s="84">
        <f t="shared" ref="R42:R43" si="27">J42+P42</f>
        <v>26004</v>
      </c>
      <c r="S42" s="84">
        <f t="shared" ref="S42:S43" si="28">Q42-R42</f>
        <v>0</v>
      </c>
      <c r="T42" s="8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thickBot="1" x14ac:dyDescent="0.25">
      <c r="A43" s="86" t="s">
        <v>37</v>
      </c>
      <c r="B43" s="87" t="s">
        <v>59</v>
      </c>
      <c r="C43" s="80" t="s">
        <v>44</v>
      </c>
      <c r="D43" s="81"/>
      <c r="E43" s="82"/>
      <c r="F43" s="106">
        <v>0.22</v>
      </c>
      <c r="G43" s="84">
        <f t="shared" si="22"/>
        <v>0</v>
      </c>
      <c r="H43" s="82"/>
      <c r="I43" s="106">
        <v>0.22</v>
      </c>
      <c r="J43" s="84">
        <f t="shared" si="23"/>
        <v>0</v>
      </c>
      <c r="K43" s="82"/>
      <c r="L43" s="106">
        <v>0.22</v>
      </c>
      <c r="M43" s="84">
        <f t="shared" si="24"/>
        <v>0</v>
      </c>
      <c r="N43" s="82"/>
      <c r="O43" s="106">
        <v>0.22</v>
      </c>
      <c r="P43" s="84">
        <f t="shared" si="25"/>
        <v>0</v>
      </c>
      <c r="Q43" s="84">
        <f t="shared" si="26"/>
        <v>0</v>
      </c>
      <c r="R43" s="84">
        <f t="shared" si="27"/>
        <v>0</v>
      </c>
      <c r="S43" s="84">
        <f t="shared" si="28"/>
        <v>0</v>
      </c>
      <c r="T43" s="8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30" customHeight="1" x14ac:dyDescent="0.2">
      <c r="A44" s="96" t="s">
        <v>60</v>
      </c>
      <c r="B44" s="97"/>
      <c r="C44" s="98"/>
      <c r="D44" s="99"/>
      <c r="E44" s="100"/>
      <c r="F44" s="101"/>
      <c r="G44" s="102">
        <f>SUM(G42:G43)</f>
        <v>0</v>
      </c>
      <c r="H44" s="100"/>
      <c r="I44" s="101"/>
      <c r="J44" s="102">
        <f>SUM(J42:J43)</f>
        <v>0</v>
      </c>
      <c r="K44" s="100"/>
      <c r="L44" s="101"/>
      <c r="M44" s="102">
        <f>SUM(M42:M43)</f>
        <v>26004</v>
      </c>
      <c r="N44" s="100"/>
      <c r="O44" s="101"/>
      <c r="P44" s="102">
        <f t="shared" ref="P44:S44" si="29">SUM(P42:P43)</f>
        <v>26004</v>
      </c>
      <c r="Q44" s="102">
        <f t="shared" si="29"/>
        <v>26004</v>
      </c>
      <c r="R44" s="102">
        <f t="shared" si="29"/>
        <v>26004</v>
      </c>
      <c r="S44" s="102">
        <f t="shared" si="29"/>
        <v>0</v>
      </c>
      <c r="T44" s="103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30" customHeight="1" x14ac:dyDescent="0.2">
      <c r="A45" s="71" t="s">
        <v>26</v>
      </c>
      <c r="B45" s="72" t="s">
        <v>61</v>
      </c>
      <c r="C45" s="71" t="s">
        <v>62</v>
      </c>
      <c r="D45" s="73"/>
      <c r="E45" s="74"/>
      <c r="F45" s="75"/>
      <c r="G45" s="104"/>
      <c r="H45" s="74"/>
      <c r="I45" s="75"/>
      <c r="J45" s="104"/>
      <c r="K45" s="74"/>
      <c r="L45" s="75"/>
      <c r="M45" s="104"/>
      <c r="N45" s="74"/>
      <c r="O45" s="75"/>
      <c r="P45" s="104"/>
      <c r="Q45" s="104"/>
      <c r="R45" s="104"/>
      <c r="S45" s="104"/>
      <c r="T45" s="77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</row>
    <row r="46" spans="1:38" ht="45" customHeight="1" x14ac:dyDescent="0.2">
      <c r="A46" s="78" t="s">
        <v>37</v>
      </c>
      <c r="B46" s="105" t="s">
        <v>63</v>
      </c>
      <c r="C46" s="194" t="s">
        <v>159</v>
      </c>
      <c r="D46" s="81" t="s">
        <v>40</v>
      </c>
      <c r="E46" s="82"/>
      <c r="F46" s="83"/>
      <c r="G46" s="84">
        <f t="shared" ref="G46:G48" si="30">E46*F46</f>
        <v>0</v>
      </c>
      <c r="H46" s="82"/>
      <c r="I46" s="83"/>
      <c r="J46" s="84">
        <f t="shared" ref="J46:J48" si="31">H46*I46</f>
        <v>0</v>
      </c>
      <c r="K46" s="185">
        <v>5</v>
      </c>
      <c r="L46" s="186">
        <v>10000</v>
      </c>
      <c r="M46" s="84">
        <f t="shared" ref="M46:M48" si="32">K46*L46</f>
        <v>50000</v>
      </c>
      <c r="N46" s="185">
        <v>5</v>
      </c>
      <c r="O46" s="186">
        <v>10000</v>
      </c>
      <c r="P46" s="84">
        <f t="shared" ref="P46:P48" si="33">N46*O46</f>
        <v>50000</v>
      </c>
      <c r="Q46" s="84">
        <f t="shared" ref="Q46:Q48" si="34">G46+M46</f>
        <v>50000</v>
      </c>
      <c r="R46" s="84">
        <f t="shared" ref="R46:R48" si="35">J46+P46</f>
        <v>50000</v>
      </c>
      <c r="S46" s="84">
        <f t="shared" ref="S46:S48" si="36">Q46-R46</f>
        <v>0</v>
      </c>
      <c r="T46" s="189" t="s">
        <v>162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48" customHeight="1" x14ac:dyDescent="0.2">
      <c r="A47" s="86" t="s">
        <v>37</v>
      </c>
      <c r="B47" s="87" t="s">
        <v>64</v>
      </c>
      <c r="C47" s="194" t="s">
        <v>160</v>
      </c>
      <c r="D47" s="81" t="s">
        <v>40</v>
      </c>
      <c r="E47" s="82"/>
      <c r="F47" s="83"/>
      <c r="G47" s="84">
        <f t="shared" si="30"/>
        <v>0</v>
      </c>
      <c r="H47" s="82"/>
      <c r="I47" s="83"/>
      <c r="J47" s="84">
        <f t="shared" si="31"/>
        <v>0</v>
      </c>
      <c r="K47" s="185">
        <v>5</v>
      </c>
      <c r="L47" s="186">
        <v>5000</v>
      </c>
      <c r="M47" s="84">
        <f t="shared" si="32"/>
        <v>25000</v>
      </c>
      <c r="N47" s="185">
        <v>5</v>
      </c>
      <c r="O47" s="186">
        <v>5000</v>
      </c>
      <c r="P47" s="84">
        <f t="shared" si="33"/>
        <v>25000</v>
      </c>
      <c r="Q47" s="84">
        <f t="shared" si="34"/>
        <v>25000</v>
      </c>
      <c r="R47" s="84">
        <f t="shared" si="35"/>
        <v>25000</v>
      </c>
      <c r="S47" s="84">
        <f t="shared" si="36"/>
        <v>0</v>
      </c>
      <c r="T47" s="189" t="s">
        <v>163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42" customHeight="1" x14ac:dyDescent="0.2">
      <c r="A48" s="88" t="s">
        <v>37</v>
      </c>
      <c r="B48" s="89" t="s">
        <v>65</v>
      </c>
      <c r="C48" s="194" t="s">
        <v>161</v>
      </c>
      <c r="D48" s="91" t="s">
        <v>40</v>
      </c>
      <c r="E48" s="92"/>
      <c r="F48" s="93"/>
      <c r="G48" s="94">
        <f t="shared" si="30"/>
        <v>0</v>
      </c>
      <c r="H48" s="92"/>
      <c r="I48" s="93"/>
      <c r="J48" s="94">
        <f t="shared" si="31"/>
        <v>0</v>
      </c>
      <c r="K48" s="187">
        <v>5</v>
      </c>
      <c r="L48" s="188">
        <v>6000</v>
      </c>
      <c r="M48" s="94">
        <f t="shared" si="32"/>
        <v>30000</v>
      </c>
      <c r="N48" s="187">
        <v>5</v>
      </c>
      <c r="O48" s="188">
        <v>6000</v>
      </c>
      <c r="P48" s="94">
        <f t="shared" si="33"/>
        <v>30000</v>
      </c>
      <c r="Q48" s="84">
        <f t="shared" si="34"/>
        <v>30000</v>
      </c>
      <c r="R48" s="84">
        <f t="shared" si="35"/>
        <v>30000</v>
      </c>
      <c r="S48" s="84">
        <f t="shared" si="36"/>
        <v>0</v>
      </c>
      <c r="T48" s="190" t="s">
        <v>164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 x14ac:dyDescent="0.2">
      <c r="A49" s="96" t="s">
        <v>66</v>
      </c>
      <c r="B49" s="97"/>
      <c r="C49" s="98"/>
      <c r="D49" s="99"/>
      <c r="E49" s="100"/>
      <c r="F49" s="101"/>
      <c r="G49" s="102">
        <f>SUM(G46:G48)</f>
        <v>0</v>
      </c>
      <c r="H49" s="100"/>
      <c r="I49" s="101"/>
      <c r="J49" s="102">
        <f>SUM(J46:J48)</f>
        <v>0</v>
      </c>
      <c r="K49" s="100"/>
      <c r="L49" s="101"/>
      <c r="M49" s="102">
        <f>SUM(M46:M48)</f>
        <v>105000</v>
      </c>
      <c r="N49" s="100"/>
      <c r="O49" s="101"/>
      <c r="P49" s="102">
        <f t="shared" ref="P49:S49" si="37">SUM(P46:P48)</f>
        <v>105000</v>
      </c>
      <c r="Q49" s="102">
        <f t="shared" si="37"/>
        <v>105000</v>
      </c>
      <c r="R49" s="102">
        <f t="shared" si="37"/>
        <v>105000</v>
      </c>
      <c r="S49" s="102">
        <f t="shared" si="37"/>
        <v>0</v>
      </c>
      <c r="T49" s="103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54" customHeight="1" x14ac:dyDescent="0.2">
      <c r="A50" s="71" t="s">
        <v>26</v>
      </c>
      <c r="B50" s="72" t="s">
        <v>67</v>
      </c>
      <c r="C50" s="108" t="s">
        <v>68</v>
      </c>
      <c r="D50" s="73"/>
      <c r="E50" s="74"/>
      <c r="F50" s="75"/>
      <c r="G50" s="104"/>
      <c r="H50" s="74"/>
      <c r="I50" s="75"/>
      <c r="J50" s="104"/>
      <c r="K50" s="74"/>
      <c r="L50" s="75"/>
      <c r="M50" s="104"/>
      <c r="N50" s="74"/>
      <c r="O50" s="75"/>
      <c r="P50" s="104"/>
      <c r="Q50" s="104"/>
      <c r="R50" s="104"/>
      <c r="S50" s="104"/>
      <c r="T50" s="77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</row>
    <row r="51" spans="1:38" ht="30" customHeight="1" x14ac:dyDescent="0.2">
      <c r="A51" s="78" t="s">
        <v>37</v>
      </c>
      <c r="B51" s="105" t="s">
        <v>69</v>
      </c>
      <c r="C51" s="107" t="s">
        <v>70</v>
      </c>
      <c r="D51" s="81" t="s">
        <v>40</v>
      </c>
      <c r="E51" s="82"/>
      <c r="F51" s="83"/>
      <c r="G51" s="84">
        <f t="shared" ref="G51:G54" si="38">E51*F51</f>
        <v>0</v>
      </c>
      <c r="H51" s="82"/>
      <c r="I51" s="83"/>
      <c r="J51" s="84">
        <f t="shared" ref="J51:J54" si="39">H51*I51</f>
        <v>0</v>
      </c>
      <c r="K51" s="82"/>
      <c r="L51" s="83"/>
      <c r="M51" s="84">
        <f t="shared" ref="M51:M54" si="40">K51*L51</f>
        <v>0</v>
      </c>
      <c r="N51" s="82"/>
      <c r="O51" s="83"/>
      <c r="P51" s="84">
        <f t="shared" ref="P51:P54" si="41">N51*O51</f>
        <v>0</v>
      </c>
      <c r="Q51" s="84">
        <f t="shared" ref="Q51:Q54" si="42">G51+M51</f>
        <v>0</v>
      </c>
      <c r="R51" s="84">
        <f t="shared" ref="R51:R54" si="43">J51+P51</f>
        <v>0</v>
      </c>
      <c r="S51" s="84">
        <f t="shared" ref="S51:S54" si="44">Q51-R51</f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2">
      <c r="A52" s="86" t="s">
        <v>37</v>
      </c>
      <c r="B52" s="89" t="s">
        <v>71</v>
      </c>
      <c r="C52" s="107" t="s">
        <v>72</v>
      </c>
      <c r="D52" s="81" t="s">
        <v>40</v>
      </c>
      <c r="E52" s="82"/>
      <c r="F52" s="83"/>
      <c r="G52" s="84">
        <f t="shared" si="38"/>
        <v>0</v>
      </c>
      <c r="H52" s="82"/>
      <c r="I52" s="83"/>
      <c r="J52" s="84">
        <f t="shared" si="39"/>
        <v>0</v>
      </c>
      <c r="K52" s="82"/>
      <c r="L52" s="83"/>
      <c r="M52" s="84">
        <f t="shared" si="40"/>
        <v>0</v>
      </c>
      <c r="N52" s="82"/>
      <c r="O52" s="83"/>
      <c r="P52" s="84">
        <f t="shared" si="41"/>
        <v>0</v>
      </c>
      <c r="Q52" s="84">
        <f t="shared" si="42"/>
        <v>0</v>
      </c>
      <c r="R52" s="84">
        <f t="shared" si="43"/>
        <v>0</v>
      </c>
      <c r="S52" s="84">
        <f t="shared" si="44"/>
        <v>0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">
      <c r="A53" s="86" t="s">
        <v>37</v>
      </c>
      <c r="B53" s="87" t="s">
        <v>73</v>
      </c>
      <c r="C53" s="109" t="s">
        <v>74</v>
      </c>
      <c r="D53" s="81" t="s">
        <v>40</v>
      </c>
      <c r="E53" s="82"/>
      <c r="F53" s="83"/>
      <c r="G53" s="84">
        <f t="shared" si="38"/>
        <v>0</v>
      </c>
      <c r="H53" s="82"/>
      <c r="I53" s="83"/>
      <c r="J53" s="84">
        <f t="shared" si="39"/>
        <v>0</v>
      </c>
      <c r="K53" s="82"/>
      <c r="L53" s="83"/>
      <c r="M53" s="84">
        <f t="shared" si="40"/>
        <v>0</v>
      </c>
      <c r="N53" s="82"/>
      <c r="O53" s="83"/>
      <c r="P53" s="84">
        <f t="shared" si="41"/>
        <v>0</v>
      </c>
      <c r="Q53" s="84">
        <f t="shared" si="42"/>
        <v>0</v>
      </c>
      <c r="R53" s="84">
        <f t="shared" si="43"/>
        <v>0</v>
      </c>
      <c r="S53" s="84">
        <f t="shared" si="44"/>
        <v>0</v>
      </c>
      <c r="T53" s="8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58.5" customHeight="1" x14ac:dyDescent="0.2">
      <c r="A54" s="88" t="s">
        <v>37</v>
      </c>
      <c r="B54" s="87" t="s">
        <v>75</v>
      </c>
      <c r="C54" s="110" t="s">
        <v>76</v>
      </c>
      <c r="D54" s="91" t="s">
        <v>40</v>
      </c>
      <c r="E54" s="92"/>
      <c r="F54" s="93"/>
      <c r="G54" s="94">
        <f t="shared" si="38"/>
        <v>0</v>
      </c>
      <c r="H54" s="92"/>
      <c r="I54" s="93"/>
      <c r="J54" s="94">
        <f t="shared" si="39"/>
        <v>0</v>
      </c>
      <c r="K54" s="92"/>
      <c r="L54" s="93"/>
      <c r="M54" s="94">
        <f t="shared" si="40"/>
        <v>0</v>
      </c>
      <c r="N54" s="92"/>
      <c r="O54" s="93"/>
      <c r="P54" s="94">
        <f t="shared" si="41"/>
        <v>0</v>
      </c>
      <c r="Q54" s="84">
        <f t="shared" si="42"/>
        <v>0</v>
      </c>
      <c r="R54" s="84">
        <f t="shared" si="43"/>
        <v>0</v>
      </c>
      <c r="S54" s="84">
        <f t="shared" si="44"/>
        <v>0</v>
      </c>
      <c r="T54" s="9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 x14ac:dyDescent="0.2">
      <c r="A55" s="111" t="s">
        <v>77</v>
      </c>
      <c r="B55" s="97"/>
      <c r="C55" s="98"/>
      <c r="D55" s="99"/>
      <c r="E55" s="100"/>
      <c r="F55" s="101"/>
      <c r="G55" s="102">
        <f>SUM(G51:G54)</f>
        <v>0</v>
      </c>
      <c r="H55" s="100"/>
      <c r="I55" s="101"/>
      <c r="J55" s="102">
        <f>SUM(J51:J54)</f>
        <v>0</v>
      </c>
      <c r="K55" s="100"/>
      <c r="L55" s="101"/>
      <c r="M55" s="102">
        <f>SUM(M51:M54)</f>
        <v>0</v>
      </c>
      <c r="N55" s="100"/>
      <c r="O55" s="101"/>
      <c r="P55" s="102">
        <f t="shared" ref="P55:S55" si="45">SUM(P51:P54)</f>
        <v>0</v>
      </c>
      <c r="Q55" s="102">
        <f t="shared" si="45"/>
        <v>0</v>
      </c>
      <c r="R55" s="102">
        <f t="shared" si="45"/>
        <v>0</v>
      </c>
      <c r="S55" s="102">
        <f t="shared" si="45"/>
        <v>0</v>
      </c>
      <c r="T55" s="103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30" customHeight="1" x14ac:dyDescent="0.2">
      <c r="A56" s="71" t="s">
        <v>26</v>
      </c>
      <c r="B56" s="72" t="s">
        <v>78</v>
      </c>
      <c r="C56" s="71" t="s">
        <v>79</v>
      </c>
      <c r="D56" s="73"/>
      <c r="E56" s="74"/>
      <c r="F56" s="75"/>
      <c r="G56" s="104"/>
      <c r="H56" s="74"/>
      <c r="I56" s="75"/>
      <c r="J56" s="104"/>
      <c r="K56" s="74"/>
      <c r="L56" s="75"/>
      <c r="M56" s="104"/>
      <c r="N56" s="74"/>
      <c r="O56" s="75"/>
      <c r="P56" s="104"/>
      <c r="Q56" s="104"/>
      <c r="R56" s="104"/>
      <c r="S56" s="104"/>
      <c r="T56" s="77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</row>
    <row r="57" spans="1:38" ht="44.25" customHeight="1" x14ac:dyDescent="0.2">
      <c r="A57" s="78" t="s">
        <v>37</v>
      </c>
      <c r="B57" s="105" t="s">
        <v>80</v>
      </c>
      <c r="C57" s="195" t="s">
        <v>165</v>
      </c>
      <c r="D57" s="81" t="s">
        <v>40</v>
      </c>
      <c r="E57" s="82"/>
      <c r="F57" s="83"/>
      <c r="G57" s="84">
        <f t="shared" ref="G57:G59" si="46">E57*F57</f>
        <v>0</v>
      </c>
      <c r="H57" s="82"/>
      <c r="I57" s="83"/>
      <c r="J57" s="84">
        <f t="shared" ref="J57:J59" si="47">H57*I57</f>
        <v>0</v>
      </c>
      <c r="K57" s="196">
        <v>5</v>
      </c>
      <c r="L57" s="197">
        <v>8000</v>
      </c>
      <c r="M57" s="84">
        <f t="shared" ref="M57:M59" si="48">K57*L57</f>
        <v>40000</v>
      </c>
      <c r="N57" s="196">
        <v>5</v>
      </c>
      <c r="O57" s="197">
        <v>8000</v>
      </c>
      <c r="P57" s="84">
        <f t="shared" ref="P57:P59" si="49">N57*O57</f>
        <v>40000</v>
      </c>
      <c r="Q57" s="84">
        <f t="shared" ref="Q57:Q59" si="50">G57+M57</f>
        <v>40000</v>
      </c>
      <c r="R57" s="84">
        <f t="shared" ref="R57:R59" si="51">J57+P57</f>
        <v>40000</v>
      </c>
      <c r="S57" s="84">
        <f t="shared" ref="S57:S59" si="52">Q57-R57</f>
        <v>0</v>
      </c>
      <c r="T57" s="198" t="s">
        <v>167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6" customHeight="1" x14ac:dyDescent="0.2">
      <c r="A58" s="86" t="s">
        <v>37</v>
      </c>
      <c r="B58" s="87" t="s">
        <v>81</v>
      </c>
      <c r="C58" s="195" t="s">
        <v>166</v>
      </c>
      <c r="D58" s="81" t="s">
        <v>40</v>
      </c>
      <c r="E58" s="82"/>
      <c r="F58" s="83"/>
      <c r="G58" s="84">
        <f t="shared" si="46"/>
        <v>0</v>
      </c>
      <c r="H58" s="82"/>
      <c r="I58" s="83"/>
      <c r="J58" s="84">
        <f t="shared" si="47"/>
        <v>0</v>
      </c>
      <c r="K58" s="196">
        <v>5</v>
      </c>
      <c r="L58" s="197">
        <v>12000</v>
      </c>
      <c r="M58" s="84">
        <f t="shared" si="48"/>
        <v>60000</v>
      </c>
      <c r="N58" s="196">
        <v>5</v>
      </c>
      <c r="O58" s="197">
        <v>12000</v>
      </c>
      <c r="P58" s="84">
        <f t="shared" si="49"/>
        <v>60000</v>
      </c>
      <c r="Q58" s="84">
        <f t="shared" si="50"/>
        <v>60000</v>
      </c>
      <c r="R58" s="84">
        <f t="shared" si="51"/>
        <v>60000</v>
      </c>
      <c r="S58" s="84">
        <f t="shared" si="52"/>
        <v>0</v>
      </c>
      <c r="T58" s="198" t="s">
        <v>168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42.75" customHeight="1" x14ac:dyDescent="0.2">
      <c r="A59" s="88" t="s">
        <v>37</v>
      </c>
      <c r="B59" s="89" t="s">
        <v>82</v>
      </c>
      <c r="C59" s="113" t="s">
        <v>83</v>
      </c>
      <c r="D59" s="91" t="s">
        <v>40</v>
      </c>
      <c r="E59" s="92"/>
      <c r="F59" s="93"/>
      <c r="G59" s="94">
        <f t="shared" si="46"/>
        <v>0</v>
      </c>
      <c r="H59" s="92"/>
      <c r="I59" s="93"/>
      <c r="J59" s="94">
        <f t="shared" si="47"/>
        <v>0</v>
      </c>
      <c r="K59" s="92"/>
      <c r="L59" s="93"/>
      <c r="M59" s="94">
        <f t="shared" si="48"/>
        <v>0</v>
      </c>
      <c r="N59" s="92"/>
      <c r="O59" s="93"/>
      <c r="P59" s="94">
        <f t="shared" si="49"/>
        <v>0</v>
      </c>
      <c r="Q59" s="84">
        <f t="shared" si="50"/>
        <v>0</v>
      </c>
      <c r="R59" s="84">
        <f t="shared" si="51"/>
        <v>0</v>
      </c>
      <c r="S59" s="84">
        <f t="shared" si="52"/>
        <v>0</v>
      </c>
      <c r="T59" s="9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 x14ac:dyDescent="0.2">
      <c r="A60" s="96" t="s">
        <v>84</v>
      </c>
      <c r="B60" s="97"/>
      <c r="C60" s="98"/>
      <c r="D60" s="99"/>
      <c r="E60" s="100"/>
      <c r="F60" s="101"/>
      <c r="G60" s="102">
        <f>SUM(G57:G59)</f>
        <v>0</v>
      </c>
      <c r="H60" s="100"/>
      <c r="I60" s="101"/>
      <c r="J60" s="102">
        <f>SUM(J57:J59)</f>
        <v>0</v>
      </c>
      <c r="K60" s="100"/>
      <c r="L60" s="101"/>
      <c r="M60" s="102">
        <f>SUM(M57:M59)</f>
        <v>100000</v>
      </c>
      <c r="N60" s="100"/>
      <c r="O60" s="101"/>
      <c r="P60" s="102">
        <f t="shared" ref="P60:S60" si="53">SUM(P57:P59)</f>
        <v>100000</v>
      </c>
      <c r="Q60" s="102">
        <f t="shared" si="53"/>
        <v>100000</v>
      </c>
      <c r="R60" s="102">
        <f t="shared" si="53"/>
        <v>100000</v>
      </c>
      <c r="S60" s="102">
        <f t="shared" si="53"/>
        <v>0</v>
      </c>
      <c r="T60" s="103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30" customHeight="1" x14ac:dyDescent="0.2">
      <c r="A61" s="71" t="s">
        <v>26</v>
      </c>
      <c r="B61" s="72" t="s">
        <v>85</v>
      </c>
      <c r="C61" s="71" t="s">
        <v>86</v>
      </c>
      <c r="D61" s="73"/>
      <c r="E61" s="74"/>
      <c r="F61" s="75"/>
      <c r="G61" s="104"/>
      <c r="H61" s="74"/>
      <c r="I61" s="75"/>
      <c r="J61" s="104"/>
      <c r="K61" s="74"/>
      <c r="L61" s="75"/>
      <c r="M61" s="104"/>
      <c r="N61" s="74"/>
      <c r="O61" s="75"/>
      <c r="P61" s="104"/>
      <c r="Q61" s="104"/>
      <c r="R61" s="104"/>
      <c r="S61" s="104"/>
      <c r="T61" s="77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</row>
    <row r="62" spans="1:38" ht="30" customHeight="1" x14ac:dyDescent="0.2">
      <c r="A62" s="78" t="s">
        <v>37</v>
      </c>
      <c r="B62" s="105" t="s">
        <v>87</v>
      </c>
      <c r="C62" s="112" t="s">
        <v>88</v>
      </c>
      <c r="D62" s="81" t="s">
        <v>89</v>
      </c>
      <c r="E62" s="82"/>
      <c r="F62" s="83"/>
      <c r="G62" s="84">
        <f t="shared" ref="G62:G64" si="54">E62*F62</f>
        <v>0</v>
      </c>
      <c r="H62" s="82"/>
      <c r="I62" s="83"/>
      <c r="J62" s="84">
        <f t="shared" ref="J62:J64" si="55">H62*I62</f>
        <v>0</v>
      </c>
      <c r="K62" s="82"/>
      <c r="L62" s="83"/>
      <c r="M62" s="84">
        <f t="shared" ref="M62:M64" si="56">K62*L62</f>
        <v>0</v>
      </c>
      <c r="N62" s="82"/>
      <c r="O62" s="83"/>
      <c r="P62" s="84">
        <f t="shared" ref="P62:P64" si="57">N62*O62</f>
        <v>0</v>
      </c>
      <c r="Q62" s="84">
        <f t="shared" ref="Q62:Q64" si="58">G62+M62</f>
        <v>0</v>
      </c>
      <c r="R62" s="84">
        <f t="shared" ref="R62:R64" si="59">J62+P62</f>
        <v>0</v>
      </c>
      <c r="S62" s="84">
        <f t="shared" ref="S62:S64" si="60">Q62-R62</f>
        <v>0</v>
      </c>
      <c r="T62" s="8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">
      <c r="A63" s="86" t="s">
        <v>37</v>
      </c>
      <c r="B63" s="87" t="s">
        <v>90</v>
      </c>
      <c r="C63" s="112" t="s">
        <v>88</v>
      </c>
      <c r="D63" s="81" t="s">
        <v>89</v>
      </c>
      <c r="E63" s="82"/>
      <c r="F63" s="83"/>
      <c r="G63" s="84">
        <f t="shared" si="54"/>
        <v>0</v>
      </c>
      <c r="H63" s="82"/>
      <c r="I63" s="83"/>
      <c r="J63" s="84">
        <f t="shared" si="55"/>
        <v>0</v>
      </c>
      <c r="K63" s="82"/>
      <c r="L63" s="83"/>
      <c r="M63" s="84">
        <f t="shared" si="56"/>
        <v>0</v>
      </c>
      <c r="N63" s="82"/>
      <c r="O63" s="83"/>
      <c r="P63" s="84">
        <f t="shared" si="57"/>
        <v>0</v>
      </c>
      <c r="Q63" s="84">
        <f t="shared" si="58"/>
        <v>0</v>
      </c>
      <c r="R63" s="84">
        <f t="shared" si="59"/>
        <v>0</v>
      </c>
      <c r="S63" s="84">
        <f t="shared" si="60"/>
        <v>0</v>
      </c>
      <c r="T63" s="8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x14ac:dyDescent="0.2">
      <c r="A64" s="88" t="s">
        <v>37</v>
      </c>
      <c r="B64" s="89" t="s">
        <v>91</v>
      </c>
      <c r="C64" s="113" t="s">
        <v>88</v>
      </c>
      <c r="D64" s="91" t="s">
        <v>89</v>
      </c>
      <c r="E64" s="92"/>
      <c r="F64" s="93"/>
      <c r="G64" s="94">
        <f t="shared" si="54"/>
        <v>0</v>
      </c>
      <c r="H64" s="92"/>
      <c r="I64" s="93"/>
      <c r="J64" s="94">
        <f t="shared" si="55"/>
        <v>0</v>
      </c>
      <c r="K64" s="92"/>
      <c r="L64" s="93"/>
      <c r="M64" s="94">
        <f t="shared" si="56"/>
        <v>0</v>
      </c>
      <c r="N64" s="92"/>
      <c r="O64" s="93"/>
      <c r="P64" s="94">
        <f t="shared" si="57"/>
        <v>0</v>
      </c>
      <c r="Q64" s="84">
        <f t="shared" si="58"/>
        <v>0</v>
      </c>
      <c r="R64" s="84">
        <f t="shared" si="59"/>
        <v>0</v>
      </c>
      <c r="S64" s="84">
        <f t="shared" si="60"/>
        <v>0</v>
      </c>
      <c r="T64" s="9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x14ac:dyDescent="0.2">
      <c r="A65" s="96" t="s">
        <v>92</v>
      </c>
      <c r="B65" s="97"/>
      <c r="C65" s="98"/>
      <c r="D65" s="99"/>
      <c r="E65" s="100"/>
      <c r="F65" s="101"/>
      <c r="G65" s="102">
        <f>SUM(G62:G64)</f>
        <v>0</v>
      </c>
      <c r="H65" s="100"/>
      <c r="I65" s="101"/>
      <c r="J65" s="102">
        <f>SUM(J62:J64)</f>
        <v>0</v>
      </c>
      <c r="K65" s="100"/>
      <c r="L65" s="101"/>
      <c r="M65" s="102">
        <f>SUM(M62:M64)</f>
        <v>0</v>
      </c>
      <c r="N65" s="100"/>
      <c r="O65" s="101"/>
      <c r="P65" s="102">
        <f t="shared" ref="P65:S65" si="61">SUM(P62:P64)</f>
        <v>0</v>
      </c>
      <c r="Q65" s="102">
        <f t="shared" si="61"/>
        <v>0</v>
      </c>
      <c r="R65" s="102">
        <f t="shared" si="61"/>
        <v>0</v>
      </c>
      <c r="S65" s="102">
        <f t="shared" si="61"/>
        <v>0</v>
      </c>
      <c r="T65" s="103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42" customHeight="1" x14ac:dyDescent="0.2">
      <c r="A66" s="71" t="s">
        <v>26</v>
      </c>
      <c r="B66" s="72" t="s">
        <v>93</v>
      </c>
      <c r="C66" s="108" t="s">
        <v>94</v>
      </c>
      <c r="D66" s="73"/>
      <c r="E66" s="74"/>
      <c r="F66" s="75"/>
      <c r="G66" s="104"/>
      <c r="H66" s="74"/>
      <c r="I66" s="75"/>
      <c r="J66" s="104"/>
      <c r="K66" s="74"/>
      <c r="L66" s="75"/>
      <c r="M66" s="104"/>
      <c r="N66" s="74"/>
      <c r="O66" s="75"/>
      <c r="P66" s="104"/>
      <c r="Q66" s="104"/>
      <c r="R66" s="104"/>
      <c r="S66" s="104"/>
      <c r="T66" s="77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</row>
    <row r="67" spans="1:38" ht="30" customHeight="1" x14ac:dyDescent="0.2">
      <c r="A67" s="78" t="s">
        <v>37</v>
      </c>
      <c r="B67" s="105" t="s">
        <v>95</v>
      </c>
      <c r="C67" s="112" t="s">
        <v>96</v>
      </c>
      <c r="D67" s="81" t="s">
        <v>40</v>
      </c>
      <c r="E67" s="82"/>
      <c r="F67" s="83"/>
      <c r="G67" s="84">
        <f t="shared" ref="G67:G69" si="62">E67*F67</f>
        <v>0</v>
      </c>
      <c r="H67" s="82"/>
      <c r="I67" s="83"/>
      <c r="J67" s="84">
        <f t="shared" ref="J67:J69" si="63">H67*I67</f>
        <v>0</v>
      </c>
      <c r="K67" s="82"/>
      <c r="L67" s="83"/>
      <c r="M67" s="84">
        <f t="shared" ref="M67:M69" si="64">K67*L67</f>
        <v>0</v>
      </c>
      <c r="N67" s="82"/>
      <c r="O67" s="83"/>
      <c r="P67" s="84">
        <f t="shared" ref="P67:P69" si="65">N67*O67</f>
        <v>0</v>
      </c>
      <c r="Q67" s="84">
        <f t="shared" ref="Q67:Q69" si="66">G67+M67</f>
        <v>0</v>
      </c>
      <c r="R67" s="84">
        <f t="shared" ref="R67:R69" si="67">J67+P67</f>
        <v>0</v>
      </c>
      <c r="S67" s="84">
        <f t="shared" ref="S67:S69" si="68">Q67-R67</f>
        <v>0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">
      <c r="A68" s="86" t="s">
        <v>37</v>
      </c>
      <c r="B68" s="87" t="s">
        <v>97</v>
      </c>
      <c r="C68" s="199" t="s">
        <v>99</v>
      </c>
      <c r="D68" s="81" t="s">
        <v>40</v>
      </c>
      <c r="E68" s="82"/>
      <c r="F68" s="83"/>
      <c r="G68" s="84">
        <f t="shared" si="62"/>
        <v>0</v>
      </c>
      <c r="H68" s="82"/>
      <c r="I68" s="83"/>
      <c r="J68" s="84">
        <f t="shared" si="63"/>
        <v>0</v>
      </c>
      <c r="K68" s="82">
        <v>0</v>
      </c>
      <c r="L68" s="83">
        <v>0</v>
      </c>
      <c r="M68" s="84">
        <f t="shared" si="64"/>
        <v>0</v>
      </c>
      <c r="N68" s="82">
        <v>0</v>
      </c>
      <c r="O68" s="83">
        <v>0</v>
      </c>
      <c r="P68" s="84">
        <f t="shared" si="65"/>
        <v>0</v>
      </c>
      <c r="Q68" s="84">
        <f t="shared" si="66"/>
        <v>0</v>
      </c>
      <c r="R68" s="84">
        <f t="shared" si="67"/>
        <v>0</v>
      </c>
      <c r="S68" s="84">
        <f t="shared" si="68"/>
        <v>0</v>
      </c>
      <c r="T68" s="8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2">
      <c r="A69" s="88" t="s">
        <v>37</v>
      </c>
      <c r="B69" s="89" t="s">
        <v>98</v>
      </c>
      <c r="C69" s="199" t="s">
        <v>99</v>
      </c>
      <c r="D69" s="91" t="s">
        <v>40</v>
      </c>
      <c r="E69" s="92"/>
      <c r="F69" s="93"/>
      <c r="G69" s="94">
        <f t="shared" si="62"/>
        <v>0</v>
      </c>
      <c r="H69" s="92"/>
      <c r="I69" s="93"/>
      <c r="J69" s="94">
        <f t="shared" si="63"/>
        <v>0</v>
      </c>
      <c r="K69" s="200">
        <v>5</v>
      </c>
      <c r="L69" s="201">
        <v>3000</v>
      </c>
      <c r="M69" s="94">
        <f t="shared" si="64"/>
        <v>15000</v>
      </c>
      <c r="N69" s="200">
        <v>5</v>
      </c>
      <c r="O69" s="201">
        <v>3200</v>
      </c>
      <c r="P69" s="94">
        <f t="shared" si="65"/>
        <v>16000</v>
      </c>
      <c r="Q69" s="84">
        <f t="shared" si="66"/>
        <v>15000</v>
      </c>
      <c r="R69" s="84">
        <f t="shared" si="67"/>
        <v>16000</v>
      </c>
      <c r="S69" s="84">
        <f t="shared" si="68"/>
        <v>-1000</v>
      </c>
      <c r="T69" s="202" t="s">
        <v>169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x14ac:dyDescent="0.2">
      <c r="A70" s="96" t="s">
        <v>100</v>
      </c>
      <c r="B70" s="97"/>
      <c r="C70" s="98"/>
      <c r="D70" s="99"/>
      <c r="E70" s="100"/>
      <c r="F70" s="101"/>
      <c r="G70" s="102">
        <f>SUM(G67:G69)</f>
        <v>0</v>
      </c>
      <c r="H70" s="100"/>
      <c r="I70" s="101"/>
      <c r="J70" s="102">
        <f>SUM(J67:J69)</f>
        <v>0</v>
      </c>
      <c r="K70" s="100"/>
      <c r="L70" s="101"/>
      <c r="M70" s="102">
        <f>SUM(M67:M69)</f>
        <v>15000</v>
      </c>
      <c r="N70" s="100"/>
      <c r="O70" s="101"/>
      <c r="P70" s="102">
        <f t="shared" ref="P70:S70" si="69">SUM(P67:P69)</f>
        <v>16000</v>
      </c>
      <c r="Q70" s="102">
        <f t="shared" si="69"/>
        <v>15000</v>
      </c>
      <c r="R70" s="102">
        <f t="shared" si="69"/>
        <v>16000</v>
      </c>
      <c r="S70" s="102">
        <f t="shared" si="69"/>
        <v>-1000</v>
      </c>
      <c r="T70" s="103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30" customHeight="1" x14ac:dyDescent="0.2">
      <c r="A71" s="71" t="s">
        <v>26</v>
      </c>
      <c r="B71" s="72" t="s">
        <v>101</v>
      </c>
      <c r="C71" s="108" t="s">
        <v>102</v>
      </c>
      <c r="D71" s="73"/>
      <c r="E71" s="74"/>
      <c r="F71" s="75"/>
      <c r="G71" s="104"/>
      <c r="H71" s="74"/>
      <c r="I71" s="75"/>
      <c r="J71" s="104"/>
      <c r="K71" s="74"/>
      <c r="L71" s="75"/>
      <c r="M71" s="104"/>
      <c r="N71" s="74"/>
      <c r="O71" s="75"/>
      <c r="P71" s="104"/>
      <c r="Q71" s="104"/>
      <c r="R71" s="104"/>
      <c r="S71" s="104"/>
      <c r="T71" s="77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</row>
    <row r="72" spans="1:38" ht="30" customHeight="1" x14ac:dyDescent="0.2">
      <c r="A72" s="78" t="s">
        <v>37</v>
      </c>
      <c r="B72" s="105" t="s">
        <v>103</v>
      </c>
      <c r="C72" s="107" t="s">
        <v>104</v>
      </c>
      <c r="D72" s="81"/>
      <c r="E72" s="82"/>
      <c r="F72" s="83"/>
      <c r="G72" s="84">
        <f t="shared" ref="G72:G74" si="70">E72*F72</f>
        <v>0</v>
      </c>
      <c r="H72" s="82"/>
      <c r="I72" s="83"/>
      <c r="J72" s="84">
        <f t="shared" ref="J72:J74" si="71">H72*I72</f>
        <v>0</v>
      </c>
      <c r="K72" s="82">
        <v>200</v>
      </c>
      <c r="L72" s="83">
        <v>3</v>
      </c>
      <c r="M72" s="84">
        <f t="shared" ref="M72:M74" si="72">K72*L72</f>
        <v>600</v>
      </c>
      <c r="N72" s="82"/>
      <c r="O72" s="83"/>
      <c r="P72" s="84">
        <f t="shared" ref="P72:P74" si="73">N72*O72</f>
        <v>0</v>
      </c>
      <c r="Q72" s="84">
        <f t="shared" ref="Q72:Q74" si="74">G72+M72</f>
        <v>600</v>
      </c>
      <c r="R72" s="84">
        <f t="shared" ref="R72:R74" si="75">J72+P72</f>
        <v>0</v>
      </c>
      <c r="S72" s="84">
        <f t="shared" ref="S72:S74" si="76">Q72-R72</f>
        <v>600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">
      <c r="A73" s="78" t="s">
        <v>37</v>
      </c>
      <c r="B73" s="79" t="s">
        <v>105</v>
      </c>
      <c r="C73" s="107" t="s">
        <v>106</v>
      </c>
      <c r="D73" s="81"/>
      <c r="E73" s="82"/>
      <c r="F73" s="83"/>
      <c r="G73" s="84">
        <f t="shared" si="70"/>
        <v>0</v>
      </c>
      <c r="H73" s="82"/>
      <c r="I73" s="83"/>
      <c r="J73" s="84">
        <f t="shared" si="71"/>
        <v>0</v>
      </c>
      <c r="K73" s="82">
        <v>4</v>
      </c>
      <c r="L73" s="83">
        <v>100</v>
      </c>
      <c r="M73" s="84">
        <f t="shared" si="72"/>
        <v>400</v>
      </c>
      <c r="N73" s="82"/>
      <c r="O73" s="83"/>
      <c r="P73" s="84">
        <f t="shared" si="73"/>
        <v>0</v>
      </c>
      <c r="Q73" s="84">
        <f t="shared" si="74"/>
        <v>400</v>
      </c>
      <c r="R73" s="84">
        <f t="shared" si="75"/>
        <v>0</v>
      </c>
      <c r="S73" s="84">
        <f t="shared" si="76"/>
        <v>400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">
      <c r="A74" s="86" t="s">
        <v>37</v>
      </c>
      <c r="B74" s="87" t="s">
        <v>107</v>
      </c>
      <c r="C74" s="107" t="s">
        <v>108</v>
      </c>
      <c r="D74" s="81"/>
      <c r="E74" s="82"/>
      <c r="F74" s="83"/>
      <c r="G74" s="84">
        <f t="shared" si="70"/>
        <v>0</v>
      </c>
      <c r="H74" s="82"/>
      <c r="I74" s="83"/>
      <c r="J74" s="84">
        <f t="shared" si="71"/>
        <v>0</v>
      </c>
      <c r="K74" s="82"/>
      <c r="L74" s="83"/>
      <c r="M74" s="84">
        <f t="shared" si="72"/>
        <v>0</v>
      </c>
      <c r="N74" s="82"/>
      <c r="O74" s="83"/>
      <c r="P74" s="84">
        <f t="shared" si="73"/>
        <v>0</v>
      </c>
      <c r="Q74" s="84">
        <f t="shared" si="74"/>
        <v>0</v>
      </c>
      <c r="R74" s="84">
        <f t="shared" si="75"/>
        <v>0</v>
      </c>
      <c r="S74" s="84">
        <f t="shared" si="76"/>
        <v>0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x14ac:dyDescent="0.2">
      <c r="A75" s="111" t="s">
        <v>109</v>
      </c>
      <c r="B75" s="114"/>
      <c r="C75" s="98"/>
      <c r="D75" s="99"/>
      <c r="E75" s="100"/>
      <c r="F75" s="101"/>
      <c r="G75" s="102">
        <f>SUM(G72:G74)</f>
        <v>0</v>
      </c>
      <c r="H75" s="100"/>
      <c r="I75" s="101"/>
      <c r="J75" s="102">
        <f>SUM(J72:J74)</f>
        <v>0</v>
      </c>
      <c r="K75" s="100"/>
      <c r="L75" s="101"/>
      <c r="M75" s="102">
        <f>SUM(M72:M74)</f>
        <v>1000</v>
      </c>
      <c r="N75" s="100"/>
      <c r="O75" s="101"/>
      <c r="P75" s="102">
        <f t="shared" ref="P75:S75" si="77">SUM(P72:P74)</f>
        <v>0</v>
      </c>
      <c r="Q75" s="102">
        <f t="shared" si="77"/>
        <v>1000</v>
      </c>
      <c r="R75" s="102">
        <f t="shared" si="77"/>
        <v>0</v>
      </c>
      <c r="S75" s="102">
        <f t="shared" si="77"/>
        <v>1000</v>
      </c>
      <c r="T75" s="103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30" customHeight="1" x14ac:dyDescent="0.25">
      <c r="A76" s="71" t="s">
        <v>26</v>
      </c>
      <c r="B76" s="115" t="s">
        <v>110</v>
      </c>
      <c r="C76" s="116" t="s">
        <v>111</v>
      </c>
      <c r="D76" s="73"/>
      <c r="E76" s="74"/>
      <c r="F76" s="75"/>
      <c r="G76" s="104"/>
      <c r="H76" s="74"/>
      <c r="I76" s="75"/>
      <c r="J76" s="104"/>
      <c r="K76" s="74"/>
      <c r="L76" s="75"/>
      <c r="M76" s="104"/>
      <c r="N76" s="74"/>
      <c r="O76" s="75"/>
      <c r="P76" s="104"/>
      <c r="Q76" s="104"/>
      <c r="R76" s="104"/>
      <c r="S76" s="104"/>
      <c r="T76" s="77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</row>
    <row r="77" spans="1:38" ht="30" customHeight="1" x14ac:dyDescent="0.2">
      <c r="A77" s="78" t="s">
        <v>37</v>
      </c>
      <c r="B77" s="117" t="s">
        <v>112</v>
      </c>
      <c r="C77" s="118" t="s">
        <v>111</v>
      </c>
      <c r="D77" s="119"/>
      <c r="E77" s="272" t="s">
        <v>46</v>
      </c>
      <c r="F77" s="273"/>
      <c r="G77" s="274"/>
      <c r="H77" s="272" t="s">
        <v>46</v>
      </c>
      <c r="I77" s="273"/>
      <c r="J77" s="274"/>
      <c r="K77" s="82"/>
      <c r="L77" s="83"/>
      <c r="M77" s="84">
        <f t="shared" ref="M77:M78" si="78">K77*L77</f>
        <v>0</v>
      </c>
      <c r="N77" s="82"/>
      <c r="O77" s="83"/>
      <c r="P77" s="84">
        <f t="shared" ref="P77:P78" si="79">N77*O77</f>
        <v>0</v>
      </c>
      <c r="Q77" s="84">
        <f t="shared" ref="Q77:Q78" si="80">G77+M77</f>
        <v>0</v>
      </c>
      <c r="R77" s="84">
        <f t="shared" ref="R77:R78" si="81">J77+P77</f>
        <v>0</v>
      </c>
      <c r="S77" s="84">
        <f t="shared" ref="S77:S78" si="82">Q77-R77</f>
        <v>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x14ac:dyDescent="0.2">
      <c r="A78" s="86" t="s">
        <v>37</v>
      </c>
      <c r="B78" s="120" t="s">
        <v>113</v>
      </c>
      <c r="C78" s="121" t="s">
        <v>111</v>
      </c>
      <c r="D78" s="119"/>
      <c r="E78" s="275"/>
      <c r="F78" s="276"/>
      <c r="G78" s="277"/>
      <c r="H78" s="275"/>
      <c r="I78" s="276"/>
      <c r="J78" s="277"/>
      <c r="K78" s="82"/>
      <c r="L78" s="83"/>
      <c r="M78" s="84">
        <f t="shared" si="78"/>
        <v>0</v>
      </c>
      <c r="N78" s="82"/>
      <c r="O78" s="83"/>
      <c r="P78" s="84">
        <f t="shared" si="79"/>
        <v>0</v>
      </c>
      <c r="Q78" s="84">
        <f t="shared" si="80"/>
        <v>0</v>
      </c>
      <c r="R78" s="84">
        <f t="shared" si="81"/>
        <v>0</v>
      </c>
      <c r="S78" s="84">
        <f t="shared" si="82"/>
        <v>0</v>
      </c>
      <c r="T78" s="8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x14ac:dyDescent="0.2">
      <c r="A79" s="111" t="s">
        <v>114</v>
      </c>
      <c r="B79" s="122"/>
      <c r="C79" s="123"/>
      <c r="D79" s="99"/>
      <c r="E79" s="100"/>
      <c r="F79" s="101"/>
      <c r="G79" s="102">
        <f>SUM(G77:G78)</f>
        <v>0</v>
      </c>
      <c r="H79" s="100"/>
      <c r="I79" s="101"/>
      <c r="J79" s="102">
        <f>SUM(J77:J78)</f>
        <v>0</v>
      </c>
      <c r="K79" s="100"/>
      <c r="L79" s="101"/>
      <c r="M79" s="102">
        <f>SUM(M77:M78)</f>
        <v>0</v>
      </c>
      <c r="N79" s="100"/>
      <c r="O79" s="101"/>
      <c r="P79" s="102">
        <f t="shared" ref="P79:S79" si="83">SUM(P77:P78)</f>
        <v>0</v>
      </c>
      <c r="Q79" s="102">
        <f t="shared" si="83"/>
        <v>0</v>
      </c>
      <c r="R79" s="102">
        <f t="shared" si="83"/>
        <v>0</v>
      </c>
      <c r="S79" s="102">
        <f t="shared" si="83"/>
        <v>0</v>
      </c>
      <c r="T79" s="103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30" customHeight="1" x14ac:dyDescent="0.25">
      <c r="A80" s="71" t="s">
        <v>26</v>
      </c>
      <c r="B80" s="124" t="s">
        <v>115</v>
      </c>
      <c r="C80" s="116" t="s">
        <v>116</v>
      </c>
      <c r="D80" s="73"/>
      <c r="E80" s="74"/>
      <c r="F80" s="75"/>
      <c r="G80" s="104"/>
      <c r="H80" s="74"/>
      <c r="I80" s="75"/>
      <c r="J80" s="104"/>
      <c r="K80" s="74"/>
      <c r="L80" s="75"/>
      <c r="M80" s="104"/>
      <c r="N80" s="74"/>
      <c r="O80" s="75"/>
      <c r="P80" s="104"/>
      <c r="Q80" s="104"/>
      <c r="R80" s="104"/>
      <c r="S80" s="104"/>
      <c r="T80" s="77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</row>
    <row r="81" spans="1:38" ht="41.25" customHeight="1" x14ac:dyDescent="0.2">
      <c r="A81" s="86" t="s">
        <v>37</v>
      </c>
      <c r="B81" s="125" t="s">
        <v>117</v>
      </c>
      <c r="C81" s="126" t="s">
        <v>116</v>
      </c>
      <c r="D81" s="119" t="s">
        <v>118</v>
      </c>
      <c r="E81" s="278" t="s">
        <v>46</v>
      </c>
      <c r="F81" s="276"/>
      <c r="G81" s="277"/>
      <c r="H81" s="278" t="s">
        <v>46</v>
      </c>
      <c r="I81" s="276"/>
      <c r="J81" s="277"/>
      <c r="K81" s="82">
        <v>1</v>
      </c>
      <c r="L81" s="83">
        <v>20000</v>
      </c>
      <c r="M81" s="84">
        <f>K81*L81</f>
        <v>20000</v>
      </c>
      <c r="N81" s="82">
        <v>1</v>
      </c>
      <c r="O81" s="83">
        <v>20000</v>
      </c>
      <c r="P81" s="84">
        <f>N81*O81</f>
        <v>20000</v>
      </c>
      <c r="Q81" s="84">
        <f>G81+M81</f>
        <v>20000</v>
      </c>
      <c r="R81" s="84">
        <f>J81+P81</f>
        <v>20000</v>
      </c>
      <c r="S81" s="84">
        <f>Q81-R81</f>
        <v>0</v>
      </c>
      <c r="T81" s="85" t="s">
        <v>170</v>
      </c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30" customHeight="1" x14ac:dyDescent="0.2">
      <c r="A82" s="111" t="s">
        <v>119</v>
      </c>
      <c r="B82" s="127"/>
      <c r="C82" s="123"/>
      <c r="D82" s="99"/>
      <c r="E82" s="100"/>
      <c r="F82" s="101"/>
      <c r="G82" s="102">
        <f>SUM(G81)</f>
        <v>0</v>
      </c>
      <c r="H82" s="100"/>
      <c r="I82" s="101"/>
      <c r="J82" s="102">
        <f>SUM(J81)</f>
        <v>0</v>
      </c>
      <c r="K82" s="100"/>
      <c r="L82" s="101"/>
      <c r="M82" s="102">
        <f>SUM(M81)</f>
        <v>20000</v>
      </c>
      <c r="N82" s="100"/>
      <c r="O82" s="101"/>
      <c r="P82" s="102">
        <f t="shared" ref="P82:S82" si="84">SUM(P81)</f>
        <v>20000</v>
      </c>
      <c r="Q82" s="102">
        <f t="shared" si="84"/>
        <v>20000</v>
      </c>
      <c r="R82" s="102">
        <f t="shared" si="84"/>
        <v>20000</v>
      </c>
      <c r="S82" s="102">
        <f t="shared" si="84"/>
        <v>0</v>
      </c>
      <c r="T82" s="103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19.5" customHeight="1" x14ac:dyDescent="0.2">
      <c r="A83" s="128" t="s">
        <v>120</v>
      </c>
      <c r="B83" s="129"/>
      <c r="C83" s="130"/>
      <c r="D83" s="131"/>
      <c r="E83" s="132"/>
      <c r="F83" s="133"/>
      <c r="G83" s="134">
        <f>G40+G44+G49+G55+G60+G65+G70+G75+G79+G82</f>
        <v>0</v>
      </c>
      <c r="H83" s="132"/>
      <c r="I83" s="133"/>
      <c r="J83" s="134">
        <f>J40+J44+J49+J55+J60+J65+J70+J75+J79+J82</f>
        <v>0</v>
      </c>
      <c r="K83" s="132"/>
      <c r="L83" s="133"/>
      <c r="M83" s="134">
        <f>M40+M44+M49+M55+M60+M65+M70+M75+M79+M82</f>
        <v>402404</v>
      </c>
      <c r="N83" s="132"/>
      <c r="O83" s="133"/>
      <c r="P83" s="134">
        <f t="shared" ref="P83:S83" si="85">P40+P44+P49+P55+P60+P65+P70+P75+P79+P82</f>
        <v>402404</v>
      </c>
      <c r="Q83" s="134">
        <f t="shared" si="85"/>
        <v>402404</v>
      </c>
      <c r="R83" s="134">
        <f t="shared" si="85"/>
        <v>402404</v>
      </c>
      <c r="S83" s="134">
        <f t="shared" si="85"/>
        <v>0</v>
      </c>
      <c r="T83" s="135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</row>
    <row r="84" spans="1:38" ht="15.75" customHeight="1" x14ac:dyDescent="0.25">
      <c r="A84" s="279"/>
      <c r="B84" s="261"/>
      <c r="C84" s="261"/>
      <c r="D84" s="137"/>
      <c r="E84" s="138"/>
      <c r="F84" s="139"/>
      <c r="G84" s="140"/>
      <c r="H84" s="138"/>
      <c r="I84" s="139"/>
      <c r="J84" s="140"/>
      <c r="K84" s="138"/>
      <c r="L84" s="139"/>
      <c r="M84" s="140"/>
      <c r="N84" s="138"/>
      <c r="O84" s="139"/>
      <c r="P84" s="140"/>
      <c r="Q84" s="140"/>
      <c r="R84" s="140"/>
      <c r="S84" s="140"/>
      <c r="T84" s="14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9.5" customHeight="1" x14ac:dyDescent="0.25">
      <c r="A85" s="260" t="s">
        <v>121</v>
      </c>
      <c r="B85" s="261"/>
      <c r="C85" s="262"/>
      <c r="D85" s="142"/>
      <c r="E85" s="143"/>
      <c r="F85" s="144"/>
      <c r="G85" s="145">
        <f>G21-G83</f>
        <v>0</v>
      </c>
      <c r="H85" s="143"/>
      <c r="I85" s="144"/>
      <c r="J85" s="145">
        <f>J21-J83</f>
        <v>0</v>
      </c>
      <c r="K85" s="146"/>
      <c r="L85" s="144"/>
      <c r="M85" s="147">
        <f>M21-M83</f>
        <v>0</v>
      </c>
      <c r="N85" s="146"/>
      <c r="O85" s="144"/>
      <c r="P85" s="147">
        <f t="shared" ref="P85:S85" si="86">P21-P83</f>
        <v>0</v>
      </c>
      <c r="Q85" s="148">
        <f t="shared" si="86"/>
        <v>0</v>
      </c>
      <c r="R85" s="148">
        <f t="shared" si="86"/>
        <v>0</v>
      </c>
      <c r="S85" s="148">
        <f t="shared" si="86"/>
        <v>0</v>
      </c>
      <c r="T85" s="149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25">
      <c r="A86" s="150"/>
      <c r="B86" s="151"/>
      <c r="C86" s="150"/>
      <c r="D86" s="150"/>
      <c r="E86" s="51"/>
      <c r="F86" s="150"/>
      <c r="G86" s="150"/>
      <c r="H86" s="51"/>
      <c r="I86" s="150"/>
      <c r="J86" s="150"/>
      <c r="K86" s="51"/>
      <c r="L86" s="150"/>
      <c r="M86" s="150"/>
      <c r="N86" s="51"/>
      <c r="O86" s="150"/>
      <c r="P86" s="150"/>
      <c r="Q86" s="150"/>
      <c r="R86" s="150"/>
      <c r="S86" s="150"/>
      <c r="T86" s="150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25">
      <c r="A87" s="150"/>
      <c r="B87" s="151"/>
      <c r="C87" s="150"/>
      <c r="D87" s="150"/>
      <c r="E87" s="51"/>
      <c r="F87" s="150"/>
      <c r="G87" s="150"/>
      <c r="H87" s="51"/>
      <c r="I87" s="150"/>
      <c r="J87" s="150"/>
      <c r="K87" s="51"/>
      <c r="L87" s="150"/>
      <c r="M87" s="150"/>
      <c r="N87" s="51"/>
      <c r="O87" s="150"/>
      <c r="P87" s="150"/>
      <c r="Q87" s="150"/>
      <c r="R87" s="150"/>
      <c r="S87" s="150"/>
      <c r="T87" s="150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25">
      <c r="A88" s="150" t="s">
        <v>122</v>
      </c>
      <c r="B88" s="151"/>
      <c r="C88" s="152"/>
      <c r="D88" s="150"/>
      <c r="E88" s="153"/>
      <c r="F88" s="152"/>
      <c r="G88" s="150"/>
      <c r="H88" s="153"/>
      <c r="I88" s="152"/>
      <c r="J88" s="152"/>
      <c r="K88" s="153"/>
      <c r="L88" s="150"/>
      <c r="M88" s="150"/>
      <c r="N88" s="51"/>
      <c r="O88" s="150"/>
      <c r="P88" s="150"/>
      <c r="Q88" s="150"/>
      <c r="R88" s="150"/>
      <c r="S88" s="150"/>
      <c r="T88" s="150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5">
      <c r="A89" s="1"/>
      <c r="B89" s="1"/>
      <c r="C89" s="154" t="s">
        <v>123</v>
      </c>
      <c r="D89" s="150"/>
      <c r="E89" s="263" t="s">
        <v>124</v>
      </c>
      <c r="F89" s="264"/>
      <c r="G89" s="150"/>
      <c r="H89" s="51"/>
      <c r="I89" s="155" t="s">
        <v>125</v>
      </c>
      <c r="J89" s="150"/>
      <c r="K89" s="51"/>
      <c r="L89" s="155"/>
      <c r="M89" s="150"/>
      <c r="N89" s="51"/>
      <c r="O89" s="155"/>
      <c r="P89" s="150"/>
      <c r="Q89" s="150"/>
      <c r="R89" s="150"/>
      <c r="S89" s="150"/>
      <c r="T89" s="150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35">
      <c r="A90" s="1"/>
      <c r="B90" s="1"/>
      <c r="C90" s="156"/>
      <c r="D90" s="157"/>
      <c r="E90" s="158"/>
      <c r="F90" s="159"/>
      <c r="G90" s="160"/>
      <c r="H90" s="158"/>
      <c r="I90" s="159"/>
      <c r="J90" s="160"/>
      <c r="K90" s="161"/>
      <c r="L90" s="159"/>
      <c r="M90" s="160"/>
      <c r="N90" s="161"/>
      <c r="O90" s="159"/>
      <c r="P90" s="160"/>
      <c r="Q90" s="160"/>
      <c r="R90" s="160"/>
      <c r="S90" s="160"/>
      <c r="T90" s="150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150"/>
      <c r="B91" s="151"/>
      <c r="C91" s="150"/>
      <c r="D91" s="150"/>
      <c r="E91" s="51"/>
      <c r="F91" s="150"/>
      <c r="G91" s="150"/>
      <c r="H91" s="51"/>
      <c r="I91" s="150"/>
      <c r="J91" s="150"/>
      <c r="K91" s="51"/>
      <c r="L91" s="150"/>
      <c r="M91" s="150"/>
      <c r="N91" s="51"/>
      <c r="O91" s="150"/>
      <c r="P91" s="150"/>
      <c r="Q91" s="150"/>
      <c r="R91" s="150"/>
      <c r="S91" s="150"/>
      <c r="T91" s="150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150"/>
      <c r="B92" s="151"/>
      <c r="C92" s="150"/>
      <c r="D92" s="150"/>
      <c r="E92" s="51"/>
      <c r="F92" s="150"/>
      <c r="G92" s="150"/>
      <c r="H92" s="51"/>
      <c r="I92" s="150"/>
      <c r="J92" s="150"/>
      <c r="K92" s="51"/>
      <c r="L92" s="150"/>
      <c r="M92" s="150"/>
      <c r="N92" s="51"/>
      <c r="O92" s="150"/>
      <c r="P92" s="150"/>
      <c r="Q92" s="150"/>
      <c r="R92" s="150"/>
      <c r="S92" s="150"/>
      <c r="T92" s="15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50"/>
      <c r="B93" s="151"/>
      <c r="C93" s="150"/>
      <c r="D93" s="150"/>
      <c r="E93" s="51"/>
      <c r="F93" s="150"/>
      <c r="G93" s="150"/>
      <c r="H93" s="51"/>
      <c r="I93" s="150"/>
      <c r="J93" s="150"/>
      <c r="K93" s="51"/>
      <c r="L93" s="150"/>
      <c r="M93" s="150"/>
      <c r="N93" s="51"/>
      <c r="O93" s="150"/>
      <c r="P93" s="150"/>
      <c r="Q93" s="150"/>
      <c r="R93" s="150"/>
      <c r="S93" s="150"/>
      <c r="T93" s="15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50"/>
      <c r="B94" s="151"/>
      <c r="C94" s="150"/>
      <c r="D94" s="150"/>
      <c r="E94" s="51"/>
      <c r="F94" s="150"/>
      <c r="G94" s="150"/>
      <c r="H94" s="51"/>
      <c r="I94" s="150"/>
      <c r="J94" s="150"/>
      <c r="K94" s="51"/>
      <c r="L94" s="150"/>
      <c r="M94" s="150"/>
      <c r="N94" s="51"/>
      <c r="O94" s="150"/>
      <c r="P94" s="150"/>
      <c r="Q94" s="150"/>
      <c r="R94" s="150"/>
      <c r="S94" s="150"/>
      <c r="T94" s="150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50"/>
      <c r="B95" s="151"/>
      <c r="C95" s="150"/>
      <c r="D95" s="150"/>
      <c r="E95" s="51"/>
      <c r="F95" s="150"/>
      <c r="G95" s="150"/>
      <c r="H95" s="51"/>
      <c r="I95" s="150"/>
      <c r="J95" s="150"/>
      <c r="K95" s="51"/>
      <c r="L95" s="150"/>
      <c r="M95" s="150"/>
      <c r="N95" s="51"/>
      <c r="O95" s="150"/>
      <c r="P95" s="150"/>
      <c r="Q95" s="150"/>
      <c r="R95" s="150"/>
      <c r="S95" s="150"/>
      <c r="T95" s="150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"/>
    <row r="291" spans="1:38" ht="15.75" customHeight="1" x14ac:dyDescent="0.2"/>
    <row r="292" spans="1:38" ht="15.75" customHeight="1" x14ac:dyDescent="0.2"/>
    <row r="293" spans="1:38" ht="15.75" customHeight="1" x14ac:dyDescent="0.2"/>
    <row r="294" spans="1:38" ht="15.75" customHeight="1" x14ac:dyDescent="0.2"/>
    <row r="295" spans="1:38" ht="15.75" customHeight="1" x14ac:dyDescent="0.2"/>
    <row r="296" spans="1:38" ht="15.75" customHeight="1" x14ac:dyDescent="0.2"/>
    <row r="297" spans="1:38" ht="15.75" customHeight="1" x14ac:dyDescent="0.2"/>
    <row r="298" spans="1:38" ht="15.75" customHeight="1" x14ac:dyDescent="0.2"/>
    <row r="299" spans="1:38" ht="15.75" customHeight="1" x14ac:dyDescent="0.2"/>
    <row r="300" spans="1:38" ht="15.75" customHeight="1" x14ac:dyDescent="0.2"/>
    <row r="301" spans="1:38" ht="15.75" customHeight="1" x14ac:dyDescent="0.2"/>
    <row r="302" spans="1:38" ht="15.75" customHeight="1" x14ac:dyDescent="0.2"/>
    <row r="303" spans="1:38" ht="15.75" customHeight="1" x14ac:dyDescent="0.2"/>
    <row r="304" spans="1:38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autoFilter ref="A18:T18"/>
  <mergeCells count="25">
    <mergeCell ref="A85:C85"/>
    <mergeCell ref="E89:F89"/>
    <mergeCell ref="E16:G16"/>
    <mergeCell ref="H16:J16"/>
    <mergeCell ref="A22:C22"/>
    <mergeCell ref="E33:G35"/>
    <mergeCell ref="H33:J35"/>
    <mergeCell ref="E37:G39"/>
    <mergeCell ref="H37:J39"/>
    <mergeCell ref="E77:G78"/>
    <mergeCell ref="H77:J78"/>
    <mergeCell ref="E81:G81"/>
    <mergeCell ref="H81:J81"/>
    <mergeCell ref="A84:C84"/>
    <mergeCell ref="K16:M16"/>
    <mergeCell ref="N16:P16"/>
    <mergeCell ref="Q16:S16"/>
    <mergeCell ref="T16:T17"/>
    <mergeCell ref="A11:T11"/>
    <mergeCell ref="A12:T12"/>
    <mergeCell ref="A14:T14"/>
    <mergeCell ref="A16:A17"/>
    <mergeCell ref="B16:B17"/>
    <mergeCell ref="C16:C17"/>
    <mergeCell ref="D16:D17"/>
  </mergeCells>
  <printOptions horizontalCentered="1"/>
  <pageMargins left="0" right="0" top="0" bottom="0" header="0" footer="0"/>
  <pageSetup paperSize="9" scale="54" fitToHeight="0" orientation="landscape" r:id="rId1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61"/>
  <sheetViews>
    <sheetView tabSelected="1" topLeftCell="B1" zoomScale="80" zoomScaleNormal="80" workbookViewId="0">
      <selection activeCell="H52" sqref="H52"/>
    </sheetView>
  </sheetViews>
  <sheetFormatPr defaultColWidth="12.625" defaultRowHeight="15" customHeight="1" x14ac:dyDescent="0.2"/>
  <cols>
    <col min="1" max="1" width="12.875" hidden="1" customWidth="1"/>
    <col min="2" max="2" width="12.125" customWidth="1"/>
    <col min="3" max="3" width="33.5" customWidth="1"/>
    <col min="4" max="4" width="15.625" customWidth="1"/>
    <col min="5" max="5" width="19.75" customWidth="1"/>
    <col min="6" max="6" width="15.625" customWidth="1"/>
    <col min="7" max="7" width="18.5" customWidth="1"/>
    <col min="8" max="8" width="25.5" customWidth="1"/>
    <col min="9" max="9" width="15.625" customWidth="1"/>
    <col min="10" max="10" width="16.125" customWidth="1"/>
    <col min="11" max="26" width="6.75" customWidth="1"/>
  </cols>
  <sheetData>
    <row r="1" spans="1:26" ht="15" customHeight="1" x14ac:dyDescent="0.25">
      <c r="A1" s="162"/>
      <c r="B1" s="162"/>
      <c r="C1" s="162"/>
      <c r="D1" s="163"/>
      <c r="E1" s="162"/>
      <c r="F1" s="163"/>
      <c r="G1" s="162"/>
      <c r="H1" s="162"/>
      <c r="I1" s="164"/>
      <c r="J1" s="165" t="s">
        <v>126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5" customHeight="1" x14ac:dyDescent="0.25">
      <c r="A2" s="162"/>
      <c r="B2" s="162"/>
      <c r="C2" s="162"/>
      <c r="D2" s="163"/>
      <c r="E2" s="162"/>
      <c r="F2" s="163"/>
      <c r="G2" s="162"/>
      <c r="H2" s="338" t="s">
        <v>127</v>
      </c>
      <c r="I2" s="252"/>
      <c r="J2" s="252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5" customHeight="1" x14ac:dyDescent="0.25">
      <c r="A3" s="162"/>
      <c r="B3" s="162"/>
      <c r="C3" s="162"/>
      <c r="D3" s="163"/>
      <c r="E3" s="162"/>
      <c r="F3" s="163"/>
      <c r="G3" s="162"/>
      <c r="H3" s="338" t="s">
        <v>256</v>
      </c>
      <c r="I3" s="252"/>
      <c r="J3" s="252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14.25" customHeight="1" x14ac:dyDescent="0.2">
      <c r="A4" s="162"/>
      <c r="B4" s="162"/>
      <c r="C4" s="162"/>
      <c r="D4" s="163"/>
      <c r="E4" s="162"/>
      <c r="F4" s="163"/>
      <c r="G4" s="162"/>
      <c r="H4" s="162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21" customHeight="1" x14ac:dyDescent="0.3">
      <c r="A5" s="162"/>
      <c r="B5" s="315" t="s">
        <v>128</v>
      </c>
      <c r="C5" s="252"/>
      <c r="D5" s="252"/>
      <c r="E5" s="252"/>
      <c r="F5" s="252"/>
      <c r="G5" s="252"/>
      <c r="H5" s="252"/>
      <c r="I5" s="252"/>
      <c r="J5" s="252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6" ht="47.25" customHeight="1" x14ac:dyDescent="0.3">
      <c r="A6" s="162"/>
      <c r="B6" s="315" t="s">
        <v>257</v>
      </c>
      <c r="C6" s="252"/>
      <c r="D6" s="252"/>
      <c r="E6" s="252"/>
      <c r="F6" s="252"/>
      <c r="G6" s="252"/>
      <c r="H6" s="252"/>
      <c r="I6" s="252"/>
      <c r="J6" s="252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21" customHeight="1" x14ac:dyDescent="0.3">
      <c r="A7" s="162"/>
      <c r="B7" s="339" t="s">
        <v>129</v>
      </c>
      <c r="C7" s="252"/>
      <c r="D7" s="252"/>
      <c r="E7" s="252"/>
      <c r="F7" s="252"/>
      <c r="G7" s="252"/>
      <c r="H7" s="252"/>
      <c r="I7" s="252"/>
      <c r="J7" s="252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21" customHeight="1" x14ac:dyDescent="0.3">
      <c r="A8" s="162"/>
      <c r="B8" s="315" t="s">
        <v>258</v>
      </c>
      <c r="C8" s="252"/>
      <c r="D8" s="252"/>
      <c r="E8" s="252"/>
      <c r="F8" s="252"/>
      <c r="G8" s="252"/>
      <c r="H8" s="252"/>
      <c r="I8" s="252"/>
      <c r="J8" s="252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ht="14.25" customHeight="1" x14ac:dyDescent="0.2">
      <c r="A9" s="162"/>
      <c r="B9" s="162"/>
      <c r="C9" s="162"/>
      <c r="D9" s="163"/>
      <c r="E9" s="162"/>
      <c r="F9" s="163"/>
      <c r="G9" s="162"/>
      <c r="H9" s="162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 ht="44.25" customHeight="1" x14ac:dyDescent="0.2">
      <c r="A10" s="166"/>
      <c r="B10" s="318" t="s">
        <v>130</v>
      </c>
      <c r="C10" s="314"/>
      <c r="D10" s="317"/>
      <c r="E10" s="316" t="s">
        <v>131</v>
      </c>
      <c r="F10" s="314"/>
      <c r="G10" s="314"/>
      <c r="H10" s="314"/>
      <c r="I10" s="314"/>
      <c r="J10" s="317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61.5" customHeight="1" x14ac:dyDescent="0.2">
      <c r="A11" s="167" t="s">
        <v>132</v>
      </c>
      <c r="B11" s="167" t="s">
        <v>133</v>
      </c>
      <c r="C11" s="167" t="s">
        <v>5</v>
      </c>
      <c r="D11" s="168" t="s">
        <v>134</v>
      </c>
      <c r="E11" s="167" t="s">
        <v>135</v>
      </c>
      <c r="F11" s="168" t="s">
        <v>134</v>
      </c>
      <c r="G11" s="167" t="s">
        <v>136</v>
      </c>
      <c r="H11" s="167" t="s">
        <v>137</v>
      </c>
      <c r="I11" s="167" t="s">
        <v>138</v>
      </c>
      <c r="J11" s="167" t="s">
        <v>139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15" customHeight="1" x14ac:dyDescent="0.2">
      <c r="A12" s="169"/>
      <c r="B12" s="169" t="s">
        <v>35</v>
      </c>
      <c r="C12" s="170"/>
      <c r="D12" s="171"/>
      <c r="E12" s="170"/>
      <c r="F12" s="171"/>
      <c r="G12" s="170"/>
      <c r="H12" s="170"/>
      <c r="I12" s="171"/>
      <c r="J12" s="170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15" customHeight="1" x14ac:dyDescent="0.2">
      <c r="A13" s="169"/>
      <c r="B13" s="169" t="s">
        <v>57</v>
      </c>
      <c r="C13" s="170"/>
      <c r="D13" s="171"/>
      <c r="E13" s="170"/>
      <c r="F13" s="171"/>
      <c r="G13" s="170"/>
      <c r="H13" s="170"/>
      <c r="I13" s="171"/>
      <c r="J13" s="170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ht="15" customHeight="1" x14ac:dyDescent="0.2">
      <c r="A14" s="169"/>
      <c r="B14" s="169" t="s">
        <v>59</v>
      </c>
      <c r="C14" s="170"/>
      <c r="D14" s="171"/>
      <c r="E14" s="170"/>
      <c r="F14" s="171"/>
      <c r="G14" s="170"/>
      <c r="H14" s="170"/>
      <c r="I14" s="171"/>
      <c r="J14" s="170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ht="15" customHeight="1" x14ac:dyDescent="0.2">
      <c r="A15" s="169"/>
      <c r="B15" s="169" t="s">
        <v>63</v>
      </c>
      <c r="C15" s="170"/>
      <c r="D15" s="171"/>
      <c r="E15" s="170"/>
      <c r="F15" s="171"/>
      <c r="G15" s="170"/>
      <c r="H15" s="170"/>
      <c r="I15" s="171"/>
      <c r="J15" s="170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ht="15" customHeight="1" x14ac:dyDescent="0.2">
      <c r="A16" s="169"/>
      <c r="B16" s="169" t="s">
        <v>69</v>
      </c>
      <c r="C16" s="170"/>
      <c r="D16" s="171"/>
      <c r="E16" s="170"/>
      <c r="F16" s="171"/>
      <c r="G16" s="170"/>
      <c r="H16" s="170"/>
      <c r="I16" s="171"/>
      <c r="J16" s="170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15" customHeight="1" x14ac:dyDescent="0.2">
      <c r="A17" s="169"/>
      <c r="B17" s="169"/>
      <c r="C17" s="170"/>
      <c r="D17" s="171"/>
      <c r="E17" s="170"/>
      <c r="F17" s="171"/>
      <c r="G17" s="170"/>
      <c r="H17" s="170"/>
      <c r="I17" s="171"/>
      <c r="J17" s="170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15" customHeight="1" x14ac:dyDescent="0.25">
      <c r="A18" s="172"/>
      <c r="B18" s="313" t="s">
        <v>140</v>
      </c>
      <c r="C18" s="314"/>
      <c r="D18" s="173">
        <f>SUM(D12:D17)</f>
        <v>0</v>
      </c>
      <c r="E18" s="174"/>
      <c r="F18" s="173">
        <f>SUM(F12:F17)</f>
        <v>0</v>
      </c>
      <c r="G18" s="174"/>
      <c r="H18" s="174"/>
      <c r="I18" s="173">
        <f>SUM(I12:I17)</f>
        <v>0</v>
      </c>
      <c r="J18" s="174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</row>
    <row r="19" spans="1:26" ht="14.25" customHeight="1" x14ac:dyDescent="0.2">
      <c r="A19" s="162"/>
      <c r="B19" s="162"/>
      <c r="C19" s="162"/>
      <c r="D19" s="163"/>
      <c r="E19" s="162"/>
      <c r="F19" s="163"/>
      <c r="G19" s="162"/>
      <c r="H19" s="162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ht="11.25" customHeight="1" x14ac:dyDescent="0.2">
      <c r="A20" s="162"/>
      <c r="B20" s="162"/>
      <c r="C20" s="162"/>
      <c r="D20" s="163"/>
      <c r="E20" s="162"/>
      <c r="F20" s="163"/>
      <c r="G20" s="162"/>
      <c r="H20" s="162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44.25" customHeight="1" x14ac:dyDescent="0.2">
      <c r="A21" s="166"/>
      <c r="B21" s="318" t="s">
        <v>141</v>
      </c>
      <c r="C21" s="314"/>
      <c r="D21" s="317"/>
      <c r="E21" s="316" t="s">
        <v>131</v>
      </c>
      <c r="F21" s="314"/>
      <c r="G21" s="314"/>
      <c r="H21" s="314"/>
      <c r="I21" s="314"/>
      <c r="J21" s="317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76.5" customHeight="1" x14ac:dyDescent="0.2">
      <c r="A22" s="167" t="s">
        <v>132</v>
      </c>
      <c r="B22" s="167" t="s">
        <v>133</v>
      </c>
      <c r="C22" s="167" t="s">
        <v>5</v>
      </c>
      <c r="D22" s="168" t="s">
        <v>134</v>
      </c>
      <c r="E22" s="167" t="s">
        <v>135</v>
      </c>
      <c r="F22" s="168" t="s">
        <v>134</v>
      </c>
      <c r="G22" s="167" t="s">
        <v>136</v>
      </c>
      <c r="H22" s="167" t="s">
        <v>137</v>
      </c>
      <c r="I22" s="167" t="s">
        <v>138</v>
      </c>
      <c r="J22" s="167" t="s">
        <v>139</v>
      </c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18" customHeight="1" x14ac:dyDescent="0.2">
      <c r="A23" s="169"/>
      <c r="B23" s="214" t="s">
        <v>35</v>
      </c>
      <c r="C23" s="215" t="s">
        <v>171</v>
      </c>
      <c r="D23" s="216">
        <f>D24+D27+D31+D35+D39+D43</f>
        <v>118200</v>
      </c>
      <c r="E23" s="206"/>
      <c r="F23" s="207">
        <f>SUM(F24:F45)</f>
        <v>118200</v>
      </c>
      <c r="G23" s="206"/>
      <c r="H23" s="206"/>
      <c r="I23" s="207">
        <f>3*(4266.5+954+79.5)+4*(4834.04+386.46+79.5)+4*(4588.5+1026+85.5)+4*(4266.5+954+79.5)+4*(4266.5+954+79.5)+3*(4266.5+954+79.5)</f>
        <v>118200</v>
      </c>
      <c r="J23" s="206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 s="203" customFormat="1" ht="92.25" customHeight="1" x14ac:dyDescent="0.2">
      <c r="A24" s="211"/>
      <c r="B24" s="303" t="s">
        <v>38</v>
      </c>
      <c r="C24" s="306" t="s">
        <v>175</v>
      </c>
      <c r="D24" s="309">
        <v>15900</v>
      </c>
      <c r="E24" s="297" t="s">
        <v>194</v>
      </c>
      <c r="F24" s="219">
        <v>5300</v>
      </c>
      <c r="G24" s="229" t="s">
        <v>202</v>
      </c>
      <c r="H24" s="229" t="s">
        <v>259</v>
      </c>
      <c r="I24" s="219" t="s">
        <v>209</v>
      </c>
      <c r="J24" s="241" t="s">
        <v>264</v>
      </c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</row>
    <row r="25" spans="1:26" s="204" customFormat="1" ht="97.5" customHeight="1" x14ac:dyDescent="0.2">
      <c r="A25" s="211"/>
      <c r="B25" s="304"/>
      <c r="C25" s="307"/>
      <c r="D25" s="310"/>
      <c r="E25" s="298"/>
      <c r="F25" s="219">
        <v>5300</v>
      </c>
      <c r="G25" s="170" t="s">
        <v>202</v>
      </c>
      <c r="H25" s="229" t="s">
        <v>260</v>
      </c>
      <c r="I25" s="219" t="s">
        <v>209</v>
      </c>
      <c r="J25" s="241" t="s">
        <v>265</v>
      </c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</row>
    <row r="26" spans="1:26" s="204" customFormat="1" ht="98.25" customHeight="1" x14ac:dyDescent="0.2">
      <c r="A26" s="211"/>
      <c r="B26" s="305"/>
      <c r="C26" s="308"/>
      <c r="D26" s="311"/>
      <c r="E26" s="299"/>
      <c r="F26" s="219">
        <v>5300</v>
      </c>
      <c r="G26" s="170" t="s">
        <v>202</v>
      </c>
      <c r="H26" s="170" t="s">
        <v>210</v>
      </c>
      <c r="I26" s="219" t="s">
        <v>209</v>
      </c>
      <c r="J26" s="241" t="s">
        <v>266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26" s="203" customFormat="1" ht="110.25" customHeight="1" x14ac:dyDescent="0.2">
      <c r="A27" s="211"/>
      <c r="B27" s="302" t="s">
        <v>41</v>
      </c>
      <c r="C27" s="301" t="s">
        <v>176</v>
      </c>
      <c r="D27" s="312">
        <v>21200</v>
      </c>
      <c r="E27" s="297" t="s">
        <v>197</v>
      </c>
      <c r="F27" s="171">
        <v>5300</v>
      </c>
      <c r="G27" s="300" t="s">
        <v>202</v>
      </c>
      <c r="H27" s="229" t="s">
        <v>261</v>
      </c>
      <c r="I27" s="219" t="s">
        <v>198</v>
      </c>
      <c r="J27" s="242" t="s">
        <v>267</v>
      </c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1:26" s="204" customFormat="1" ht="102" customHeight="1" x14ac:dyDescent="0.2">
      <c r="A28" s="211"/>
      <c r="B28" s="302"/>
      <c r="C28" s="301"/>
      <c r="D28" s="312"/>
      <c r="E28" s="298"/>
      <c r="F28" s="171">
        <v>5300</v>
      </c>
      <c r="G28" s="292"/>
      <c r="H28" s="229" t="s">
        <v>259</v>
      </c>
      <c r="I28" s="219" t="s">
        <v>198</v>
      </c>
      <c r="J28" s="241" t="s">
        <v>264</v>
      </c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 s="204" customFormat="1" ht="103.5" customHeight="1" x14ac:dyDescent="0.2">
      <c r="A29" s="211"/>
      <c r="B29" s="302"/>
      <c r="C29" s="301"/>
      <c r="D29" s="312"/>
      <c r="E29" s="298"/>
      <c r="F29" s="171">
        <v>5300</v>
      </c>
      <c r="G29" s="292"/>
      <c r="H29" s="229" t="s">
        <v>260</v>
      </c>
      <c r="I29" s="219" t="s">
        <v>198</v>
      </c>
      <c r="J29" s="241" t="s">
        <v>265</v>
      </c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</row>
    <row r="30" spans="1:26" s="204" customFormat="1" ht="103.5" customHeight="1" x14ac:dyDescent="0.2">
      <c r="A30" s="211"/>
      <c r="B30" s="302"/>
      <c r="C30" s="301"/>
      <c r="D30" s="312"/>
      <c r="E30" s="299"/>
      <c r="F30" s="171">
        <v>5300</v>
      </c>
      <c r="G30" s="293"/>
      <c r="H30" s="170" t="s">
        <v>210</v>
      </c>
      <c r="I30" s="219" t="s">
        <v>198</v>
      </c>
      <c r="J30" s="241" t="s">
        <v>266</v>
      </c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6" s="203" customFormat="1" ht="114.75" customHeight="1" x14ac:dyDescent="0.2">
      <c r="A31" s="211"/>
      <c r="B31" s="302" t="s">
        <v>42</v>
      </c>
      <c r="C31" s="301" t="s">
        <v>177</v>
      </c>
      <c r="D31" s="312">
        <v>22800</v>
      </c>
      <c r="E31" s="297" t="s">
        <v>200</v>
      </c>
      <c r="F31" s="171">
        <v>5700</v>
      </c>
      <c r="G31" s="300" t="s">
        <v>202</v>
      </c>
      <c r="H31" s="170" t="s">
        <v>199</v>
      </c>
      <c r="I31" s="219" t="s">
        <v>201</v>
      </c>
      <c r="J31" s="242" t="s">
        <v>267</v>
      </c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</row>
    <row r="32" spans="1:26" s="204" customFormat="1" ht="105" customHeight="1" x14ac:dyDescent="0.2">
      <c r="A32" s="211"/>
      <c r="B32" s="302"/>
      <c r="C32" s="301"/>
      <c r="D32" s="312"/>
      <c r="E32" s="298"/>
      <c r="F32" s="171">
        <v>5700</v>
      </c>
      <c r="G32" s="292"/>
      <c r="H32" s="229" t="s">
        <v>259</v>
      </c>
      <c r="I32" s="219" t="s">
        <v>201</v>
      </c>
      <c r="J32" s="241" t="s">
        <v>264</v>
      </c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s="204" customFormat="1" ht="98.25" customHeight="1" x14ac:dyDescent="0.2">
      <c r="A33" s="211"/>
      <c r="B33" s="302"/>
      <c r="C33" s="301"/>
      <c r="D33" s="312"/>
      <c r="E33" s="298"/>
      <c r="F33" s="171">
        <v>5700</v>
      </c>
      <c r="G33" s="292"/>
      <c r="H33" s="229" t="s">
        <v>260</v>
      </c>
      <c r="I33" s="219" t="s">
        <v>201</v>
      </c>
      <c r="J33" s="241" t="s">
        <v>265</v>
      </c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s="204" customFormat="1" ht="92.25" customHeight="1" x14ac:dyDescent="0.2">
      <c r="A34" s="211"/>
      <c r="B34" s="302"/>
      <c r="C34" s="301"/>
      <c r="D34" s="312"/>
      <c r="E34" s="299"/>
      <c r="F34" s="171">
        <v>5700</v>
      </c>
      <c r="G34" s="293"/>
      <c r="H34" s="170" t="s">
        <v>210</v>
      </c>
      <c r="I34" s="219" t="s">
        <v>201</v>
      </c>
      <c r="J34" s="241" t="s">
        <v>266</v>
      </c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 s="203" customFormat="1" ht="104.25" customHeight="1" x14ac:dyDescent="0.2">
      <c r="A35" s="211"/>
      <c r="B35" s="302" t="s">
        <v>147</v>
      </c>
      <c r="C35" s="301" t="s">
        <v>178</v>
      </c>
      <c r="D35" s="312">
        <v>21200</v>
      </c>
      <c r="E35" s="297" t="s">
        <v>205</v>
      </c>
      <c r="F35" s="171">
        <v>5300</v>
      </c>
      <c r="G35" s="300" t="s">
        <v>202</v>
      </c>
      <c r="H35" s="229" t="s">
        <v>261</v>
      </c>
      <c r="I35" s="219" t="s">
        <v>195</v>
      </c>
      <c r="J35" s="242" t="s">
        <v>267</v>
      </c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s="204" customFormat="1" ht="100.5" customHeight="1" x14ac:dyDescent="0.2">
      <c r="A36" s="211"/>
      <c r="B36" s="302"/>
      <c r="C36" s="301"/>
      <c r="D36" s="312"/>
      <c r="E36" s="298"/>
      <c r="F36" s="171">
        <v>5300</v>
      </c>
      <c r="G36" s="292"/>
      <c r="H36" s="229" t="s">
        <v>259</v>
      </c>
      <c r="I36" s="219" t="s">
        <v>195</v>
      </c>
      <c r="J36" s="241" t="s">
        <v>264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s="204" customFormat="1" ht="101.25" customHeight="1" x14ac:dyDescent="0.2">
      <c r="A37" s="211"/>
      <c r="B37" s="302"/>
      <c r="C37" s="301"/>
      <c r="D37" s="312"/>
      <c r="E37" s="298"/>
      <c r="F37" s="171">
        <v>5300</v>
      </c>
      <c r="G37" s="292"/>
      <c r="H37" s="229" t="s">
        <v>260</v>
      </c>
      <c r="I37" s="219" t="s">
        <v>195</v>
      </c>
      <c r="J37" s="241" t="s">
        <v>265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s="204" customFormat="1" ht="100.5" customHeight="1" x14ac:dyDescent="0.2">
      <c r="A38" s="211"/>
      <c r="B38" s="302"/>
      <c r="C38" s="301"/>
      <c r="D38" s="312"/>
      <c r="E38" s="299"/>
      <c r="F38" s="171">
        <v>5300</v>
      </c>
      <c r="G38" s="293"/>
      <c r="H38" s="170" t="s">
        <v>210</v>
      </c>
      <c r="I38" s="219" t="s">
        <v>195</v>
      </c>
      <c r="J38" s="241" t="s">
        <v>266</v>
      </c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s="203" customFormat="1" ht="113.25" customHeight="1" x14ac:dyDescent="0.2">
      <c r="A39" s="169"/>
      <c r="B39" s="328" t="s">
        <v>149</v>
      </c>
      <c r="C39" s="325" t="s">
        <v>179</v>
      </c>
      <c r="D39" s="311">
        <v>21200</v>
      </c>
      <c r="E39" s="297" t="s">
        <v>206</v>
      </c>
      <c r="F39" s="171">
        <v>5300</v>
      </c>
      <c r="G39" s="300" t="s">
        <v>202</v>
      </c>
      <c r="H39" s="229" t="s">
        <v>261</v>
      </c>
      <c r="I39" s="219" t="s">
        <v>195</v>
      </c>
      <c r="J39" s="242" t="s">
        <v>267</v>
      </c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s="204" customFormat="1" ht="114.75" customHeight="1" x14ac:dyDescent="0.2">
      <c r="A40" s="169"/>
      <c r="B40" s="328"/>
      <c r="C40" s="326"/>
      <c r="D40" s="312"/>
      <c r="E40" s="298"/>
      <c r="F40" s="171">
        <v>5300</v>
      </c>
      <c r="G40" s="292"/>
      <c r="H40" s="229" t="s">
        <v>196</v>
      </c>
      <c r="I40" s="219" t="s">
        <v>195</v>
      </c>
      <c r="J40" s="241" t="s">
        <v>264</v>
      </c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s="204" customFormat="1" ht="100.5" customHeight="1" x14ac:dyDescent="0.2">
      <c r="A41" s="169"/>
      <c r="B41" s="328"/>
      <c r="C41" s="326"/>
      <c r="D41" s="312"/>
      <c r="E41" s="298"/>
      <c r="F41" s="171">
        <v>5300</v>
      </c>
      <c r="G41" s="292"/>
      <c r="H41" s="229" t="s">
        <v>260</v>
      </c>
      <c r="I41" s="219" t="s">
        <v>195</v>
      </c>
      <c r="J41" s="241" t="s">
        <v>265</v>
      </c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s="204" customFormat="1" ht="110.25" customHeight="1" x14ac:dyDescent="0.2">
      <c r="A42" s="169"/>
      <c r="B42" s="328"/>
      <c r="C42" s="327"/>
      <c r="D42" s="309"/>
      <c r="E42" s="299"/>
      <c r="F42" s="171">
        <v>5300</v>
      </c>
      <c r="G42" s="293"/>
      <c r="H42" s="229" t="s">
        <v>262</v>
      </c>
      <c r="I42" s="219" t="s">
        <v>195</v>
      </c>
      <c r="J42" s="241" t="s">
        <v>266</v>
      </c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s="203" customFormat="1" ht="102.75" customHeight="1" x14ac:dyDescent="0.2">
      <c r="A43" s="211"/>
      <c r="B43" s="302" t="s">
        <v>151</v>
      </c>
      <c r="C43" s="301" t="s">
        <v>180</v>
      </c>
      <c r="D43" s="312">
        <v>15900</v>
      </c>
      <c r="E43" s="297" t="s">
        <v>204</v>
      </c>
      <c r="F43" s="171">
        <v>5300</v>
      </c>
      <c r="G43" s="170" t="s">
        <v>203</v>
      </c>
      <c r="H43" s="170" t="s">
        <v>196</v>
      </c>
      <c r="I43" s="219" t="s">
        <v>195</v>
      </c>
      <c r="J43" s="241" t="s">
        <v>264</v>
      </c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 s="204" customFormat="1" ht="113.25" customHeight="1" x14ac:dyDescent="0.2">
      <c r="A44" s="211"/>
      <c r="B44" s="302"/>
      <c r="C44" s="301"/>
      <c r="D44" s="312"/>
      <c r="E44" s="298"/>
      <c r="F44" s="171">
        <v>5300</v>
      </c>
      <c r="G44" s="220" t="s">
        <v>202</v>
      </c>
      <c r="H44" s="229" t="s">
        <v>260</v>
      </c>
      <c r="I44" s="219" t="s">
        <v>195</v>
      </c>
      <c r="J44" s="241" t="s">
        <v>265</v>
      </c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s="204" customFormat="1" ht="105.75" customHeight="1" x14ac:dyDescent="0.2">
      <c r="A45" s="211"/>
      <c r="B45" s="302"/>
      <c r="C45" s="301"/>
      <c r="D45" s="312"/>
      <c r="E45" s="299"/>
      <c r="F45" s="171">
        <v>5300</v>
      </c>
      <c r="G45" s="220" t="s">
        <v>202</v>
      </c>
      <c r="H45" s="170" t="s">
        <v>210</v>
      </c>
      <c r="I45" s="219" t="s">
        <v>195</v>
      </c>
      <c r="J45" s="241" t="s">
        <v>266</v>
      </c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</row>
    <row r="46" spans="1:26" s="203" customFormat="1" ht="25.5" customHeight="1" x14ac:dyDescent="0.2">
      <c r="A46" s="169"/>
      <c r="B46" s="217" t="s">
        <v>49</v>
      </c>
      <c r="C46" s="212" t="s">
        <v>172</v>
      </c>
      <c r="D46" s="213">
        <v>17200</v>
      </c>
      <c r="E46" s="206"/>
      <c r="F46" s="207">
        <f>F47+F48+F49+F50</f>
        <v>17200</v>
      </c>
      <c r="G46" s="206"/>
      <c r="H46" s="206"/>
      <c r="I46" s="207">
        <v>17200</v>
      </c>
      <c r="J46" s="206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s="203" customFormat="1" ht="61.5" customHeight="1" x14ac:dyDescent="0.2">
      <c r="A47" s="169"/>
      <c r="B47" s="286" t="s">
        <v>51</v>
      </c>
      <c r="C47" s="319" t="s">
        <v>174</v>
      </c>
      <c r="D47" s="280">
        <v>17200</v>
      </c>
      <c r="E47" s="300" t="s">
        <v>188</v>
      </c>
      <c r="F47" s="171">
        <v>4300</v>
      </c>
      <c r="G47" s="322" t="s">
        <v>189</v>
      </c>
      <c r="H47" s="170" t="s">
        <v>190</v>
      </c>
      <c r="I47" s="280">
        <v>17200</v>
      </c>
      <c r="J47" s="300" t="s">
        <v>268</v>
      </c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s="203" customFormat="1" ht="60" customHeight="1" x14ac:dyDescent="0.2">
      <c r="A48" s="169"/>
      <c r="B48" s="287"/>
      <c r="C48" s="320"/>
      <c r="D48" s="281"/>
      <c r="E48" s="292"/>
      <c r="F48" s="171">
        <v>4300</v>
      </c>
      <c r="G48" s="323"/>
      <c r="H48" s="170" t="s">
        <v>191</v>
      </c>
      <c r="I48" s="281"/>
      <c r="J48" s="292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spans="1:26" s="203" customFormat="1" ht="61.5" customHeight="1" x14ac:dyDescent="0.2">
      <c r="A49" s="169"/>
      <c r="B49" s="287"/>
      <c r="C49" s="320"/>
      <c r="D49" s="281"/>
      <c r="E49" s="292"/>
      <c r="F49" s="171">
        <v>4300</v>
      </c>
      <c r="G49" s="323"/>
      <c r="H49" s="170" t="s">
        <v>192</v>
      </c>
      <c r="I49" s="281"/>
      <c r="J49" s="292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</row>
    <row r="50" spans="1:26" s="203" customFormat="1" ht="63" customHeight="1" x14ac:dyDescent="0.2">
      <c r="A50" s="169"/>
      <c r="B50" s="288"/>
      <c r="C50" s="321"/>
      <c r="D50" s="282"/>
      <c r="E50" s="293"/>
      <c r="F50" s="171">
        <v>4300</v>
      </c>
      <c r="G50" s="324"/>
      <c r="H50" s="170" t="s">
        <v>193</v>
      </c>
      <c r="I50" s="282"/>
      <c r="J50" s="293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</row>
    <row r="51" spans="1:26" s="210" customFormat="1" ht="63" customHeight="1" x14ac:dyDescent="0.2">
      <c r="A51" s="169"/>
      <c r="B51" s="223" t="s">
        <v>208</v>
      </c>
      <c r="C51" s="224" t="s">
        <v>56</v>
      </c>
      <c r="D51" s="225">
        <v>26004</v>
      </c>
      <c r="E51" s="226"/>
      <c r="F51" s="227">
        <f>F52+F53+F54+F55</f>
        <v>26004</v>
      </c>
      <c r="G51" s="226"/>
      <c r="H51" s="206"/>
      <c r="I51" s="228">
        <f>I52+I53+I54+I55</f>
        <v>26004</v>
      </c>
      <c r="J51" s="226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</row>
    <row r="52" spans="1:26" ht="87.75" customHeight="1" x14ac:dyDescent="0.2">
      <c r="A52" s="169"/>
      <c r="B52" s="329" t="s">
        <v>57</v>
      </c>
      <c r="C52" s="335" t="s">
        <v>173</v>
      </c>
      <c r="D52" s="332">
        <v>26004</v>
      </c>
      <c r="E52" s="221"/>
      <c r="F52" s="222">
        <v>4752</v>
      </c>
      <c r="G52" s="221"/>
      <c r="H52" s="231" t="s">
        <v>283</v>
      </c>
      <c r="I52" s="222">
        <v>4752</v>
      </c>
      <c r="J52" s="221" t="s">
        <v>269</v>
      </c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1:26" s="210" customFormat="1" ht="90" customHeight="1" x14ac:dyDescent="0.2">
      <c r="A53" s="169"/>
      <c r="B53" s="330"/>
      <c r="C53" s="336"/>
      <c r="D53" s="333"/>
      <c r="E53" s="221"/>
      <c r="F53" s="222">
        <v>7084</v>
      </c>
      <c r="G53" s="221"/>
      <c r="H53" s="231" t="s">
        <v>282</v>
      </c>
      <c r="I53" s="222">
        <v>7084</v>
      </c>
      <c r="J53" s="221" t="s">
        <v>270</v>
      </c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1:26" s="210" customFormat="1" ht="87" customHeight="1" x14ac:dyDescent="0.2">
      <c r="A54" s="169"/>
      <c r="B54" s="330"/>
      <c r="C54" s="336"/>
      <c r="D54" s="333"/>
      <c r="E54" s="221"/>
      <c r="F54" s="222">
        <v>7084</v>
      </c>
      <c r="G54" s="221"/>
      <c r="H54" s="231" t="s">
        <v>281</v>
      </c>
      <c r="I54" s="222">
        <v>7084</v>
      </c>
      <c r="J54" s="221" t="s">
        <v>271</v>
      </c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1:26" s="210" customFormat="1" ht="84" customHeight="1" x14ac:dyDescent="0.2">
      <c r="A55" s="169"/>
      <c r="B55" s="331"/>
      <c r="C55" s="337"/>
      <c r="D55" s="334"/>
      <c r="E55" s="221"/>
      <c r="F55" s="222">
        <v>7084</v>
      </c>
      <c r="G55" s="221"/>
      <c r="H55" s="221" t="s">
        <v>207</v>
      </c>
      <c r="I55" s="222">
        <v>7084</v>
      </c>
      <c r="J55" s="231" t="s">
        <v>272</v>
      </c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1:26" ht="35.25" customHeight="1" x14ac:dyDescent="0.2">
      <c r="A56" s="169"/>
      <c r="B56" s="205" t="s">
        <v>61</v>
      </c>
      <c r="C56" s="206" t="s">
        <v>62</v>
      </c>
      <c r="D56" s="207">
        <f>D57+D62+D67</f>
        <v>105000</v>
      </c>
      <c r="E56" s="206"/>
      <c r="F56" s="207">
        <f>SUM(F57:F71)</f>
        <v>105000</v>
      </c>
      <c r="G56" s="206"/>
      <c r="H56" s="206"/>
      <c r="I56" s="207">
        <f>I57+I62+I67</f>
        <v>105000</v>
      </c>
      <c r="J56" s="206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 ht="63" customHeight="1" x14ac:dyDescent="0.2">
      <c r="A57" s="169"/>
      <c r="B57" s="286" t="s">
        <v>63</v>
      </c>
      <c r="C57" s="289" t="s">
        <v>181</v>
      </c>
      <c r="D57" s="280">
        <v>50000</v>
      </c>
      <c r="E57" s="283" t="s">
        <v>219</v>
      </c>
      <c r="F57" s="171">
        <v>10000</v>
      </c>
      <c r="G57" s="283" t="s">
        <v>218</v>
      </c>
      <c r="H57" s="229" t="s">
        <v>220</v>
      </c>
      <c r="I57" s="280">
        <v>50000</v>
      </c>
      <c r="J57" s="283" t="s">
        <v>273</v>
      </c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1:26" s="210" customFormat="1" ht="60.75" customHeight="1" x14ac:dyDescent="0.2">
      <c r="A58" s="169"/>
      <c r="B58" s="287"/>
      <c r="C58" s="290"/>
      <c r="D58" s="281"/>
      <c r="E58" s="292"/>
      <c r="F58" s="171">
        <v>10000</v>
      </c>
      <c r="G58" s="284"/>
      <c r="H58" s="229" t="s">
        <v>221</v>
      </c>
      <c r="I58" s="281"/>
      <c r="J58" s="28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1:26" s="210" customFormat="1" ht="65.25" customHeight="1" x14ac:dyDescent="0.2">
      <c r="A59" s="169"/>
      <c r="B59" s="287"/>
      <c r="C59" s="290"/>
      <c r="D59" s="281"/>
      <c r="E59" s="292"/>
      <c r="F59" s="171">
        <v>10000</v>
      </c>
      <c r="G59" s="284"/>
      <c r="H59" s="229" t="s">
        <v>222</v>
      </c>
      <c r="I59" s="281"/>
      <c r="J59" s="28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1:26" s="210" customFormat="1" ht="65.25" customHeight="1" x14ac:dyDescent="0.2">
      <c r="A60" s="169"/>
      <c r="B60" s="287"/>
      <c r="C60" s="290"/>
      <c r="D60" s="281"/>
      <c r="E60" s="292"/>
      <c r="F60" s="171">
        <v>10000</v>
      </c>
      <c r="G60" s="284"/>
      <c r="H60" s="229" t="s">
        <v>223</v>
      </c>
      <c r="I60" s="281"/>
      <c r="J60" s="28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 s="210" customFormat="1" ht="68.25" customHeight="1" x14ac:dyDescent="0.2">
      <c r="A61" s="169"/>
      <c r="B61" s="288"/>
      <c r="C61" s="291"/>
      <c r="D61" s="282"/>
      <c r="E61" s="293"/>
      <c r="F61" s="171">
        <v>10000</v>
      </c>
      <c r="G61" s="285"/>
      <c r="H61" s="229" t="s">
        <v>224</v>
      </c>
      <c r="I61" s="282"/>
      <c r="J61" s="285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s="203" customFormat="1" ht="89.25" customHeight="1" x14ac:dyDescent="0.2">
      <c r="A62" s="169"/>
      <c r="B62" s="286" t="s">
        <v>64</v>
      </c>
      <c r="C62" s="289" t="s">
        <v>182</v>
      </c>
      <c r="D62" s="294">
        <v>25000</v>
      </c>
      <c r="E62" s="283" t="s">
        <v>211</v>
      </c>
      <c r="F62" s="230">
        <v>5000</v>
      </c>
      <c r="G62" s="283" t="s">
        <v>212</v>
      </c>
      <c r="H62" s="229" t="s">
        <v>213</v>
      </c>
      <c r="I62" s="294">
        <v>25000</v>
      </c>
      <c r="J62" s="283" t="s">
        <v>274</v>
      </c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s="210" customFormat="1" ht="86.25" customHeight="1" x14ac:dyDescent="0.2">
      <c r="A63" s="169"/>
      <c r="B63" s="287"/>
      <c r="C63" s="290"/>
      <c r="D63" s="295"/>
      <c r="E63" s="284"/>
      <c r="F63" s="230">
        <v>5000</v>
      </c>
      <c r="G63" s="284"/>
      <c r="H63" s="229" t="s">
        <v>214</v>
      </c>
      <c r="I63" s="295"/>
      <c r="J63" s="292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s="210" customFormat="1" ht="78" customHeight="1" x14ac:dyDescent="0.2">
      <c r="A64" s="169"/>
      <c r="B64" s="287"/>
      <c r="C64" s="290"/>
      <c r="D64" s="295"/>
      <c r="E64" s="284"/>
      <c r="F64" s="230">
        <v>5000</v>
      </c>
      <c r="G64" s="284"/>
      <c r="H64" s="229" t="s">
        <v>215</v>
      </c>
      <c r="I64" s="295"/>
      <c r="J64" s="292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 s="210" customFormat="1" ht="83.25" customHeight="1" x14ac:dyDescent="0.2">
      <c r="A65" s="169"/>
      <c r="B65" s="287"/>
      <c r="C65" s="290"/>
      <c r="D65" s="295"/>
      <c r="E65" s="284"/>
      <c r="F65" s="230">
        <v>5000</v>
      </c>
      <c r="G65" s="284"/>
      <c r="H65" s="229" t="s">
        <v>216</v>
      </c>
      <c r="I65" s="295"/>
      <c r="J65" s="292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1:26" s="210" customFormat="1" ht="90.75" customHeight="1" x14ac:dyDescent="0.2">
      <c r="A66" s="169"/>
      <c r="B66" s="288"/>
      <c r="C66" s="291"/>
      <c r="D66" s="296"/>
      <c r="E66" s="285"/>
      <c r="F66" s="230">
        <v>5000</v>
      </c>
      <c r="G66" s="285"/>
      <c r="H66" s="229" t="s">
        <v>217</v>
      </c>
      <c r="I66" s="296"/>
      <c r="J66" s="293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1:26" s="203" customFormat="1" ht="78.75" customHeight="1" x14ac:dyDescent="0.2">
      <c r="A67" s="169"/>
      <c r="B67" s="286" t="s">
        <v>65</v>
      </c>
      <c r="C67" s="289" t="s">
        <v>183</v>
      </c>
      <c r="D67" s="280">
        <v>30000</v>
      </c>
      <c r="E67" s="283" t="s">
        <v>225</v>
      </c>
      <c r="F67" s="171">
        <v>6000</v>
      </c>
      <c r="G67" s="283" t="s">
        <v>231</v>
      </c>
      <c r="H67" s="229" t="s">
        <v>226</v>
      </c>
      <c r="I67" s="280">
        <v>30000</v>
      </c>
      <c r="J67" s="283" t="s">
        <v>275</v>
      </c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1:26" s="210" customFormat="1" ht="85.5" customHeight="1" x14ac:dyDescent="0.2">
      <c r="A68" s="169"/>
      <c r="B68" s="287"/>
      <c r="C68" s="290"/>
      <c r="D68" s="281"/>
      <c r="E68" s="284"/>
      <c r="F68" s="171">
        <v>6000</v>
      </c>
      <c r="G68" s="284"/>
      <c r="H68" s="229" t="s">
        <v>230</v>
      </c>
      <c r="I68" s="281"/>
      <c r="J68" s="28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1:26" s="210" customFormat="1" ht="82.5" customHeight="1" x14ac:dyDescent="0.2">
      <c r="A69" s="169"/>
      <c r="B69" s="287"/>
      <c r="C69" s="290"/>
      <c r="D69" s="281"/>
      <c r="E69" s="284"/>
      <c r="F69" s="171">
        <v>6000</v>
      </c>
      <c r="G69" s="284"/>
      <c r="H69" s="229" t="s">
        <v>229</v>
      </c>
      <c r="I69" s="281"/>
      <c r="J69" s="28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1:26" s="210" customFormat="1" ht="78" customHeight="1" x14ac:dyDescent="0.2">
      <c r="A70" s="169"/>
      <c r="B70" s="287"/>
      <c r="C70" s="290"/>
      <c r="D70" s="281"/>
      <c r="E70" s="284"/>
      <c r="F70" s="171">
        <v>6000</v>
      </c>
      <c r="G70" s="284"/>
      <c r="H70" s="229" t="s">
        <v>228</v>
      </c>
      <c r="I70" s="281"/>
      <c r="J70" s="28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1:26" s="210" customFormat="1" ht="86.25" customHeight="1" x14ac:dyDescent="0.2">
      <c r="A71" s="169"/>
      <c r="B71" s="288"/>
      <c r="C71" s="291"/>
      <c r="D71" s="282"/>
      <c r="E71" s="285"/>
      <c r="F71" s="171">
        <v>6000</v>
      </c>
      <c r="G71" s="285"/>
      <c r="H71" s="229" t="s">
        <v>227</v>
      </c>
      <c r="I71" s="282"/>
      <c r="J71" s="285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1:26" s="203" customFormat="1" ht="34.5" customHeight="1" x14ac:dyDescent="0.2">
      <c r="A72" s="169"/>
      <c r="B72" s="205" t="s">
        <v>78</v>
      </c>
      <c r="C72" s="208" t="s">
        <v>79</v>
      </c>
      <c r="D72" s="207">
        <f>D73+D78</f>
        <v>100000</v>
      </c>
      <c r="E72" s="206"/>
      <c r="F72" s="207">
        <f>SUM(F73:F77)+SUM(F78:F82)</f>
        <v>100000</v>
      </c>
      <c r="G72" s="206"/>
      <c r="H72" s="206"/>
      <c r="I72" s="207">
        <f>I73+I78</f>
        <v>100000</v>
      </c>
      <c r="J72" s="206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1:26" ht="54" customHeight="1" x14ac:dyDescent="0.2">
      <c r="A73" s="169"/>
      <c r="B73" s="286" t="s">
        <v>80</v>
      </c>
      <c r="C73" s="289" t="s">
        <v>184</v>
      </c>
      <c r="D73" s="280">
        <v>40000</v>
      </c>
      <c r="E73" s="300" t="s">
        <v>232</v>
      </c>
      <c r="F73" s="171">
        <v>8000</v>
      </c>
      <c r="G73" s="300" t="s">
        <v>233</v>
      </c>
      <c r="H73" s="170" t="s">
        <v>234</v>
      </c>
      <c r="I73" s="280">
        <v>40000</v>
      </c>
      <c r="J73" s="300" t="s">
        <v>276</v>
      </c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1:26" s="218" customFormat="1" ht="53.25" customHeight="1" x14ac:dyDescent="0.2">
      <c r="A74" s="169"/>
      <c r="B74" s="287"/>
      <c r="C74" s="290"/>
      <c r="D74" s="281"/>
      <c r="E74" s="292"/>
      <c r="F74" s="171">
        <v>8000</v>
      </c>
      <c r="G74" s="292"/>
      <c r="H74" s="170" t="s">
        <v>235</v>
      </c>
      <c r="I74" s="281"/>
      <c r="J74" s="292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 s="218" customFormat="1" ht="48.75" customHeight="1" x14ac:dyDescent="0.2">
      <c r="A75" s="169"/>
      <c r="B75" s="287"/>
      <c r="C75" s="290"/>
      <c r="D75" s="281"/>
      <c r="E75" s="292"/>
      <c r="F75" s="171">
        <v>8000</v>
      </c>
      <c r="G75" s="292"/>
      <c r="H75" s="170" t="s">
        <v>236</v>
      </c>
      <c r="I75" s="281"/>
      <c r="J75" s="292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 s="218" customFormat="1" ht="55.5" customHeight="1" x14ac:dyDescent="0.2">
      <c r="A76" s="169"/>
      <c r="B76" s="287"/>
      <c r="C76" s="290"/>
      <c r="D76" s="281"/>
      <c r="E76" s="292"/>
      <c r="F76" s="171">
        <v>8000</v>
      </c>
      <c r="G76" s="292"/>
      <c r="H76" s="170" t="s">
        <v>237</v>
      </c>
      <c r="I76" s="281"/>
      <c r="J76" s="292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1:26" s="218" customFormat="1" ht="49.5" customHeight="1" x14ac:dyDescent="0.2">
      <c r="A77" s="169"/>
      <c r="B77" s="288"/>
      <c r="C77" s="291"/>
      <c r="D77" s="282"/>
      <c r="E77" s="293"/>
      <c r="F77" s="171">
        <v>8000</v>
      </c>
      <c r="G77" s="293"/>
      <c r="H77" s="170" t="s">
        <v>238</v>
      </c>
      <c r="I77" s="282"/>
      <c r="J77" s="293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26" s="203" customFormat="1" ht="49.5" customHeight="1" x14ac:dyDescent="0.2">
      <c r="A78" s="169"/>
      <c r="B78" s="286" t="s">
        <v>81</v>
      </c>
      <c r="C78" s="289" t="s">
        <v>185</v>
      </c>
      <c r="D78" s="280">
        <v>60000</v>
      </c>
      <c r="E78" s="300" t="s">
        <v>239</v>
      </c>
      <c r="F78" s="171">
        <v>12000</v>
      </c>
      <c r="G78" s="300" t="s">
        <v>240</v>
      </c>
      <c r="H78" s="170" t="s">
        <v>241</v>
      </c>
      <c r="I78" s="280">
        <v>60000</v>
      </c>
      <c r="J78" s="300" t="s">
        <v>277</v>
      </c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 s="218" customFormat="1" ht="49.5" customHeight="1" x14ac:dyDescent="0.2">
      <c r="A79" s="169"/>
      <c r="B79" s="287"/>
      <c r="C79" s="290"/>
      <c r="D79" s="281"/>
      <c r="E79" s="292"/>
      <c r="F79" s="171">
        <v>12000</v>
      </c>
      <c r="G79" s="292"/>
      <c r="H79" s="170" t="s">
        <v>242</v>
      </c>
      <c r="I79" s="281"/>
      <c r="J79" s="292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 s="218" customFormat="1" ht="54" customHeight="1" x14ac:dyDescent="0.2">
      <c r="A80" s="169"/>
      <c r="B80" s="287"/>
      <c r="C80" s="290"/>
      <c r="D80" s="281"/>
      <c r="E80" s="292"/>
      <c r="F80" s="171">
        <v>12000</v>
      </c>
      <c r="G80" s="292"/>
      <c r="H80" s="170" t="s">
        <v>243</v>
      </c>
      <c r="I80" s="281"/>
      <c r="J80" s="292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 s="218" customFormat="1" ht="45" customHeight="1" x14ac:dyDescent="0.2">
      <c r="A81" s="169"/>
      <c r="B81" s="287"/>
      <c r="C81" s="290"/>
      <c r="D81" s="281"/>
      <c r="E81" s="292"/>
      <c r="F81" s="171">
        <v>12000</v>
      </c>
      <c r="G81" s="292"/>
      <c r="H81" s="170" t="s">
        <v>244</v>
      </c>
      <c r="I81" s="281"/>
      <c r="J81" s="292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1:26" s="218" customFormat="1" ht="49.5" customHeight="1" x14ac:dyDescent="0.2">
      <c r="A82" s="169"/>
      <c r="B82" s="288"/>
      <c r="C82" s="291"/>
      <c r="D82" s="282"/>
      <c r="E82" s="293"/>
      <c r="F82" s="171">
        <v>12000</v>
      </c>
      <c r="G82" s="293"/>
      <c r="H82" s="170" t="s">
        <v>245</v>
      </c>
      <c r="I82" s="282"/>
      <c r="J82" s="293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1:26" s="203" customFormat="1" ht="40.5" customHeight="1" x14ac:dyDescent="0.2">
      <c r="A83" s="169"/>
      <c r="B83" s="205" t="s">
        <v>93</v>
      </c>
      <c r="C83" s="209" t="s">
        <v>186</v>
      </c>
      <c r="D83" s="207">
        <v>16000</v>
      </c>
      <c r="E83" s="206"/>
      <c r="F83" s="207">
        <f>SUM(F84:F88)</f>
        <v>16000</v>
      </c>
      <c r="G83" s="206"/>
      <c r="H83" s="206"/>
      <c r="I83" s="216">
        <f>I84+I87</f>
        <v>16000</v>
      </c>
      <c r="J83" s="215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1:26" s="203" customFormat="1" ht="57" customHeight="1" x14ac:dyDescent="0.2">
      <c r="A84" s="169"/>
      <c r="B84" s="340" t="s">
        <v>98</v>
      </c>
      <c r="C84" s="343" t="s">
        <v>187</v>
      </c>
      <c r="D84" s="346">
        <v>16000</v>
      </c>
      <c r="E84" s="322" t="s">
        <v>246</v>
      </c>
      <c r="F84" s="239">
        <v>3200</v>
      </c>
      <c r="G84" s="322" t="s">
        <v>247</v>
      </c>
      <c r="H84" s="243" t="s">
        <v>234</v>
      </c>
      <c r="I84" s="349">
        <v>15000</v>
      </c>
      <c r="J84" s="350" t="s">
        <v>278</v>
      </c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1:26" s="218" customFormat="1" ht="65.25" customHeight="1" x14ac:dyDescent="0.2">
      <c r="A85" s="169"/>
      <c r="B85" s="341"/>
      <c r="C85" s="344"/>
      <c r="D85" s="347"/>
      <c r="E85" s="323"/>
      <c r="F85" s="239">
        <v>3200</v>
      </c>
      <c r="G85" s="323"/>
      <c r="H85" s="243" t="s">
        <v>248</v>
      </c>
      <c r="I85" s="349"/>
      <c r="J85" s="350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1:26" s="218" customFormat="1" ht="57" customHeight="1" x14ac:dyDescent="0.2">
      <c r="A86" s="169"/>
      <c r="B86" s="341"/>
      <c r="C86" s="344"/>
      <c r="D86" s="347"/>
      <c r="E86" s="323"/>
      <c r="F86" s="239">
        <v>3200</v>
      </c>
      <c r="G86" s="323"/>
      <c r="H86" s="243" t="s">
        <v>249</v>
      </c>
      <c r="I86" s="349"/>
      <c r="J86" s="350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1:26" s="218" customFormat="1" ht="58.5" customHeight="1" x14ac:dyDescent="0.2">
      <c r="A87" s="169"/>
      <c r="B87" s="341"/>
      <c r="C87" s="344"/>
      <c r="D87" s="347"/>
      <c r="E87" s="323"/>
      <c r="F87" s="239">
        <v>3200</v>
      </c>
      <c r="G87" s="323"/>
      <c r="H87" s="243" t="s">
        <v>237</v>
      </c>
      <c r="I87" s="349">
        <v>1000</v>
      </c>
      <c r="J87" s="350" t="s">
        <v>279</v>
      </c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  <row r="88" spans="1:26" s="218" customFormat="1" ht="55.5" customHeight="1" x14ac:dyDescent="0.2">
      <c r="A88" s="169"/>
      <c r="B88" s="342"/>
      <c r="C88" s="345"/>
      <c r="D88" s="348"/>
      <c r="E88" s="324"/>
      <c r="F88" s="239">
        <v>3200</v>
      </c>
      <c r="G88" s="324"/>
      <c r="H88" s="243" t="s">
        <v>250</v>
      </c>
      <c r="I88" s="349"/>
      <c r="J88" s="350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 s="203" customFormat="1" ht="102" customHeight="1" x14ac:dyDescent="0.2">
      <c r="A89" s="169"/>
      <c r="B89" s="234" t="s">
        <v>117</v>
      </c>
      <c r="C89" s="235" t="s">
        <v>116</v>
      </c>
      <c r="D89" s="236">
        <v>20000</v>
      </c>
      <c r="E89" s="237" t="s">
        <v>251</v>
      </c>
      <c r="F89" s="236">
        <v>20000</v>
      </c>
      <c r="G89" s="237" t="s">
        <v>252</v>
      </c>
      <c r="H89" s="238" t="s">
        <v>263</v>
      </c>
      <c r="I89" s="233">
        <v>20000</v>
      </c>
      <c r="J89" s="244" t="s">
        <v>280</v>
      </c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 ht="15" customHeight="1" x14ac:dyDescent="0.25">
      <c r="A90" s="172"/>
      <c r="B90" s="313" t="s">
        <v>140</v>
      </c>
      <c r="C90" s="314"/>
      <c r="D90" s="240">
        <f>D23+D46+D51+D56+D72+D83+D89</f>
        <v>402404</v>
      </c>
      <c r="E90" s="240"/>
      <c r="F90" s="240">
        <f>F23+F46+F51+F56+F72+F83+F89</f>
        <v>402404</v>
      </c>
      <c r="G90" s="240"/>
      <c r="H90" s="240"/>
      <c r="I90" s="240">
        <f>I23+I46+I51+I56+I72+I83+I89</f>
        <v>402404</v>
      </c>
      <c r="J90" s="173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</row>
    <row r="91" spans="1:26" ht="14.25" customHeight="1" x14ac:dyDescent="0.2">
      <c r="A91" s="162"/>
      <c r="B91" s="162"/>
      <c r="C91" s="162"/>
      <c r="D91" s="163"/>
      <c r="E91" s="162"/>
      <c r="F91" s="163"/>
      <c r="G91" s="162"/>
      <c r="H91" s="162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 ht="14.25" customHeight="1" x14ac:dyDescent="0.2">
      <c r="A92" s="176"/>
      <c r="B92" s="176" t="s">
        <v>142</v>
      </c>
      <c r="C92" s="176"/>
      <c r="D92" s="177"/>
      <c r="E92" s="176"/>
      <c r="F92" s="177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</row>
    <row r="93" spans="1:26" ht="14.25" customHeight="1" x14ac:dyDescent="0.2">
      <c r="A93" s="162"/>
      <c r="B93" s="162"/>
      <c r="C93" s="162"/>
      <c r="D93" s="163"/>
      <c r="E93" s="162"/>
      <c r="F93" s="163"/>
      <c r="G93" s="162"/>
      <c r="H93" s="162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 ht="14.25" customHeight="1" x14ac:dyDescent="0.2">
      <c r="A94" s="162"/>
      <c r="B94" s="162"/>
      <c r="C94" s="162"/>
      <c r="D94" s="163"/>
      <c r="E94" s="162"/>
      <c r="F94" s="163"/>
      <c r="G94" s="162"/>
      <c r="H94" s="162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 ht="14.25" customHeight="1" x14ac:dyDescent="0.2">
      <c r="A95" s="162"/>
      <c r="B95" s="162"/>
      <c r="C95" s="162"/>
      <c r="D95" s="163"/>
      <c r="E95" s="162"/>
      <c r="F95" s="163"/>
      <c r="G95" s="162"/>
      <c r="H95" s="162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 ht="14.25" customHeight="1" x14ac:dyDescent="0.2">
      <c r="A96" s="162"/>
      <c r="B96" s="162"/>
      <c r="C96" s="162"/>
      <c r="D96" s="163"/>
      <c r="E96" s="162"/>
      <c r="F96" s="163"/>
      <c r="G96" s="162"/>
      <c r="H96" s="162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 ht="14.25" customHeight="1" x14ac:dyDescent="0.2">
      <c r="A97" s="162"/>
      <c r="B97" s="162"/>
      <c r="C97" s="162"/>
      <c r="D97" s="163"/>
      <c r="E97" s="162"/>
      <c r="F97" s="163"/>
      <c r="G97" s="162"/>
      <c r="H97" s="162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 ht="14.25" customHeight="1" x14ac:dyDescent="0.2">
      <c r="A98" s="162"/>
      <c r="B98" s="162"/>
      <c r="C98" s="162"/>
      <c r="D98" s="163"/>
      <c r="E98" s="162"/>
      <c r="F98" s="163"/>
      <c r="G98" s="162"/>
      <c r="H98" s="162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 ht="14.25" customHeight="1" x14ac:dyDescent="0.2">
      <c r="A99" s="162"/>
      <c r="B99" s="162"/>
      <c r="C99" s="162"/>
      <c r="D99" s="163"/>
      <c r="E99" s="162"/>
      <c r="F99" s="163"/>
      <c r="G99" s="162"/>
      <c r="H99" s="162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 ht="14.25" customHeight="1" x14ac:dyDescent="0.2">
      <c r="A100" s="162"/>
      <c r="B100" s="162"/>
      <c r="C100" s="162"/>
      <c r="D100" s="163"/>
      <c r="E100" s="162"/>
      <c r="F100" s="163"/>
      <c r="G100" s="162"/>
      <c r="H100" s="162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 ht="14.25" customHeight="1" x14ac:dyDescent="0.2">
      <c r="A101" s="162"/>
      <c r="B101" s="162"/>
      <c r="C101" s="162"/>
      <c r="D101" s="163"/>
      <c r="E101" s="162"/>
      <c r="F101" s="163"/>
      <c r="G101" s="162"/>
      <c r="H101" s="162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 ht="14.25" customHeight="1" x14ac:dyDescent="0.2">
      <c r="A102" s="162"/>
      <c r="B102" s="162"/>
      <c r="C102" s="162"/>
      <c r="D102" s="163"/>
      <c r="E102" s="162"/>
      <c r="F102" s="163"/>
      <c r="G102" s="162"/>
      <c r="H102" s="162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 ht="14.25" customHeight="1" x14ac:dyDescent="0.2">
      <c r="A103" s="162"/>
      <c r="B103" s="162"/>
      <c r="C103" s="162"/>
      <c r="D103" s="163"/>
      <c r="E103" s="162"/>
      <c r="F103" s="163"/>
      <c r="G103" s="162"/>
      <c r="H103" s="162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 ht="14.25" customHeight="1" x14ac:dyDescent="0.2">
      <c r="A104" s="162"/>
      <c r="B104" s="162"/>
      <c r="C104" s="162"/>
      <c r="D104" s="163"/>
      <c r="E104" s="162"/>
      <c r="F104" s="163"/>
      <c r="G104" s="162"/>
      <c r="H104" s="162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 ht="14.25" customHeight="1" x14ac:dyDescent="0.2">
      <c r="A105" s="162"/>
      <c r="B105" s="162"/>
      <c r="C105" s="162"/>
      <c r="D105" s="163"/>
      <c r="E105" s="162"/>
      <c r="F105" s="163"/>
      <c r="G105" s="162"/>
      <c r="H105" s="162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 ht="14.25" customHeight="1" x14ac:dyDescent="0.2">
      <c r="A106" s="162"/>
      <c r="B106" s="162"/>
      <c r="C106" s="162"/>
      <c r="D106" s="163"/>
      <c r="E106" s="162"/>
      <c r="F106" s="163"/>
      <c r="G106" s="162"/>
      <c r="H106" s="162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 ht="14.25" customHeight="1" x14ac:dyDescent="0.2">
      <c r="A107" s="162"/>
      <c r="B107" s="162"/>
      <c r="C107" s="162"/>
      <c r="D107" s="163"/>
      <c r="E107" s="162"/>
      <c r="F107" s="163"/>
      <c r="G107" s="162"/>
      <c r="H107" s="162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ht="14.25" customHeight="1" x14ac:dyDescent="0.2">
      <c r="A108" s="162"/>
      <c r="B108" s="162"/>
      <c r="C108" s="162"/>
      <c r="D108" s="163"/>
      <c r="E108" s="162"/>
      <c r="F108" s="163"/>
      <c r="G108" s="162"/>
      <c r="H108" s="162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ht="14.25" customHeight="1" x14ac:dyDescent="0.2">
      <c r="A109" s="162"/>
      <c r="B109" s="162"/>
      <c r="C109" s="162"/>
      <c r="D109" s="163"/>
      <c r="E109" s="162"/>
      <c r="F109" s="163"/>
      <c r="G109" s="162"/>
      <c r="H109" s="162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ht="14.25" customHeight="1" x14ac:dyDescent="0.2">
      <c r="A110" s="162"/>
      <c r="B110" s="162"/>
      <c r="C110" s="162"/>
      <c r="D110" s="163"/>
      <c r="E110" s="162"/>
      <c r="F110" s="163"/>
      <c r="G110" s="162"/>
      <c r="H110" s="162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ht="14.25" customHeight="1" x14ac:dyDescent="0.2">
      <c r="A111" s="162"/>
      <c r="B111" s="162"/>
      <c r="C111" s="162"/>
      <c r="D111" s="163"/>
      <c r="E111" s="162"/>
      <c r="F111" s="163"/>
      <c r="G111" s="162"/>
      <c r="H111" s="162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ht="14.25" customHeight="1" x14ac:dyDescent="0.2">
      <c r="A112" s="162"/>
      <c r="B112" s="162"/>
      <c r="C112" s="162"/>
      <c r="D112" s="163"/>
      <c r="E112" s="162"/>
      <c r="F112" s="163"/>
      <c r="G112" s="162"/>
      <c r="H112" s="162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</row>
    <row r="113" spans="1:26" ht="14.25" customHeight="1" x14ac:dyDescent="0.2">
      <c r="A113" s="162"/>
      <c r="B113" s="162"/>
      <c r="C113" s="162"/>
      <c r="D113" s="163"/>
      <c r="E113" s="162"/>
      <c r="F113" s="163"/>
      <c r="G113" s="162"/>
      <c r="H113" s="162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</row>
    <row r="114" spans="1:26" ht="14.25" customHeight="1" x14ac:dyDescent="0.2">
      <c r="A114" s="162"/>
      <c r="B114" s="162"/>
      <c r="C114" s="162"/>
      <c r="D114" s="163"/>
      <c r="E114" s="162"/>
      <c r="F114" s="163"/>
      <c r="G114" s="162"/>
      <c r="H114" s="162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</row>
    <row r="115" spans="1:26" ht="14.25" customHeight="1" x14ac:dyDescent="0.2">
      <c r="A115" s="162"/>
      <c r="B115" s="162"/>
      <c r="C115" s="162"/>
      <c r="D115" s="163"/>
      <c r="E115" s="162"/>
      <c r="F115" s="163"/>
      <c r="G115" s="162"/>
      <c r="H115" s="162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</row>
    <row r="116" spans="1:26" ht="14.25" customHeight="1" x14ac:dyDescent="0.2">
      <c r="A116" s="162"/>
      <c r="B116" s="162"/>
      <c r="C116" s="162"/>
      <c r="D116" s="163"/>
      <c r="E116" s="162"/>
      <c r="F116" s="163"/>
      <c r="G116" s="162"/>
      <c r="H116" s="162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</row>
    <row r="117" spans="1:26" ht="14.25" customHeight="1" x14ac:dyDescent="0.2">
      <c r="A117" s="162"/>
      <c r="B117" s="162"/>
      <c r="C117" s="162"/>
      <c r="D117" s="163"/>
      <c r="E117" s="162"/>
      <c r="F117" s="163"/>
      <c r="G117" s="162"/>
      <c r="H117" s="162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</row>
    <row r="118" spans="1:26" ht="14.25" customHeight="1" x14ac:dyDescent="0.2">
      <c r="A118" s="162"/>
      <c r="B118" s="162"/>
      <c r="C118" s="162"/>
      <c r="D118" s="163"/>
      <c r="E118" s="162"/>
      <c r="F118" s="163"/>
      <c r="G118" s="162"/>
      <c r="H118" s="162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26" ht="14.25" customHeight="1" x14ac:dyDescent="0.2">
      <c r="A119" s="162"/>
      <c r="B119" s="162"/>
      <c r="C119" s="162"/>
      <c r="D119" s="163"/>
      <c r="E119" s="162"/>
      <c r="F119" s="163"/>
      <c r="G119" s="162"/>
      <c r="H119" s="162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</row>
    <row r="120" spans="1:26" ht="14.25" customHeight="1" x14ac:dyDescent="0.2">
      <c r="A120" s="162"/>
      <c r="B120" s="162"/>
      <c r="C120" s="162"/>
      <c r="D120" s="163"/>
      <c r="E120" s="162"/>
      <c r="F120" s="163"/>
      <c r="G120" s="162"/>
      <c r="H120" s="162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</row>
    <row r="121" spans="1:26" ht="14.25" customHeight="1" x14ac:dyDescent="0.2">
      <c r="A121" s="162"/>
      <c r="B121" s="162"/>
      <c r="C121" s="162"/>
      <c r="D121" s="163"/>
      <c r="E121" s="162"/>
      <c r="F121" s="163"/>
      <c r="G121" s="162"/>
      <c r="H121" s="162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 ht="14.25" customHeight="1" x14ac:dyDescent="0.2">
      <c r="A122" s="162"/>
      <c r="B122" s="162"/>
      <c r="C122" s="162"/>
      <c r="D122" s="163"/>
      <c r="E122" s="162"/>
      <c r="F122" s="163"/>
      <c r="G122" s="162"/>
      <c r="H122" s="162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ht="14.25" customHeight="1" x14ac:dyDescent="0.2">
      <c r="A123" s="162"/>
      <c r="B123" s="162"/>
      <c r="C123" s="162"/>
      <c r="D123" s="163"/>
      <c r="E123" s="162"/>
      <c r="F123" s="163"/>
      <c r="G123" s="162"/>
      <c r="H123" s="162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</row>
    <row r="124" spans="1:26" ht="14.25" customHeight="1" x14ac:dyDescent="0.2">
      <c r="A124" s="162"/>
      <c r="B124" s="162"/>
      <c r="C124" s="162"/>
      <c r="D124" s="163"/>
      <c r="E124" s="162"/>
      <c r="F124" s="163"/>
      <c r="G124" s="162"/>
      <c r="H124" s="162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</row>
    <row r="125" spans="1:26" ht="14.25" customHeight="1" x14ac:dyDescent="0.2">
      <c r="A125" s="162"/>
      <c r="B125" s="162"/>
      <c r="C125" s="162"/>
      <c r="D125" s="163"/>
      <c r="E125" s="162"/>
      <c r="F125" s="163"/>
      <c r="G125" s="162"/>
      <c r="H125" s="162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</row>
    <row r="126" spans="1:26" ht="14.25" customHeight="1" x14ac:dyDescent="0.2">
      <c r="A126" s="162"/>
      <c r="B126" s="162"/>
      <c r="C126" s="162"/>
      <c r="D126" s="163"/>
      <c r="E126" s="162"/>
      <c r="F126" s="163"/>
      <c r="G126" s="162"/>
      <c r="H126" s="162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</row>
    <row r="127" spans="1:26" ht="14.25" customHeight="1" x14ac:dyDescent="0.2">
      <c r="A127" s="162"/>
      <c r="B127" s="162"/>
      <c r="C127" s="162"/>
      <c r="D127" s="163"/>
      <c r="E127" s="162"/>
      <c r="F127" s="163"/>
      <c r="G127" s="162"/>
      <c r="H127" s="162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</row>
    <row r="128" spans="1:26" ht="14.25" customHeight="1" x14ac:dyDescent="0.2">
      <c r="A128" s="162"/>
      <c r="B128" s="162"/>
      <c r="C128" s="162"/>
      <c r="D128" s="163"/>
      <c r="E128" s="162"/>
      <c r="F128" s="163"/>
      <c r="G128" s="162"/>
      <c r="H128" s="162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 ht="14.25" customHeight="1" x14ac:dyDescent="0.2">
      <c r="A129" s="162"/>
      <c r="B129" s="162"/>
      <c r="C129" s="162"/>
      <c r="D129" s="163"/>
      <c r="E129" s="162"/>
      <c r="F129" s="163"/>
      <c r="G129" s="162"/>
      <c r="H129" s="162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</row>
    <row r="130" spans="1:26" ht="14.25" customHeight="1" x14ac:dyDescent="0.2">
      <c r="A130" s="162"/>
      <c r="B130" s="162"/>
      <c r="C130" s="162"/>
      <c r="D130" s="163"/>
      <c r="E130" s="162"/>
      <c r="F130" s="163"/>
      <c r="G130" s="162"/>
      <c r="H130" s="162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</row>
    <row r="131" spans="1:26" ht="14.25" customHeight="1" x14ac:dyDescent="0.2">
      <c r="A131" s="162"/>
      <c r="B131" s="162"/>
      <c r="C131" s="162"/>
      <c r="D131" s="163"/>
      <c r="E131" s="162"/>
      <c r="F131" s="163"/>
      <c r="G131" s="162"/>
      <c r="H131" s="162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</row>
    <row r="132" spans="1:26" ht="14.25" customHeight="1" x14ac:dyDescent="0.2">
      <c r="A132" s="162"/>
      <c r="B132" s="162"/>
      <c r="C132" s="162"/>
      <c r="D132" s="163"/>
      <c r="E132" s="162"/>
      <c r="F132" s="163"/>
      <c r="G132" s="162"/>
      <c r="H132" s="162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</row>
    <row r="133" spans="1:26" ht="14.25" customHeight="1" x14ac:dyDescent="0.2">
      <c r="A133" s="162"/>
      <c r="B133" s="162"/>
      <c r="C133" s="162"/>
      <c r="D133" s="163"/>
      <c r="E133" s="162"/>
      <c r="F133" s="163"/>
      <c r="G133" s="162"/>
      <c r="H133" s="162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 ht="14.25" customHeight="1" x14ac:dyDescent="0.2">
      <c r="A134" s="162"/>
      <c r="B134" s="162"/>
      <c r="C134" s="162"/>
      <c r="D134" s="163"/>
      <c r="E134" s="162"/>
      <c r="F134" s="163"/>
      <c r="G134" s="162"/>
      <c r="H134" s="162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</row>
    <row r="135" spans="1:26" ht="14.25" customHeight="1" x14ac:dyDescent="0.2">
      <c r="A135" s="162"/>
      <c r="B135" s="162"/>
      <c r="C135" s="162"/>
      <c r="D135" s="163"/>
      <c r="E135" s="162"/>
      <c r="F135" s="163"/>
      <c r="G135" s="162"/>
      <c r="H135" s="162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 ht="14.25" customHeight="1" x14ac:dyDescent="0.2">
      <c r="A136" s="162"/>
      <c r="B136" s="162"/>
      <c r="C136" s="162"/>
      <c r="D136" s="163"/>
      <c r="E136" s="162"/>
      <c r="F136" s="163"/>
      <c r="G136" s="162"/>
      <c r="H136" s="162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 ht="14.25" customHeight="1" x14ac:dyDescent="0.2">
      <c r="A137" s="162"/>
      <c r="B137" s="162"/>
      <c r="C137" s="162"/>
      <c r="D137" s="163"/>
      <c r="E137" s="162"/>
      <c r="F137" s="163"/>
      <c r="G137" s="162"/>
      <c r="H137" s="162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</row>
    <row r="138" spans="1:26" ht="14.25" customHeight="1" x14ac:dyDescent="0.2">
      <c r="A138" s="162"/>
      <c r="B138" s="162"/>
      <c r="C138" s="162"/>
      <c r="D138" s="163"/>
      <c r="E138" s="162"/>
      <c r="F138" s="163"/>
      <c r="G138" s="162"/>
      <c r="H138" s="162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</row>
    <row r="139" spans="1:26" ht="14.25" customHeight="1" x14ac:dyDescent="0.2">
      <c r="A139" s="162"/>
      <c r="B139" s="162"/>
      <c r="C139" s="162"/>
      <c r="D139" s="163"/>
      <c r="E139" s="162"/>
      <c r="F139" s="163"/>
      <c r="G139" s="162"/>
      <c r="H139" s="162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</row>
    <row r="140" spans="1:26" ht="14.25" customHeight="1" x14ac:dyDescent="0.2">
      <c r="A140" s="162"/>
      <c r="B140" s="162"/>
      <c r="C140" s="162"/>
      <c r="D140" s="163"/>
      <c r="E140" s="162"/>
      <c r="F140" s="163"/>
      <c r="G140" s="162"/>
      <c r="H140" s="162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</row>
    <row r="141" spans="1:26" ht="14.25" customHeight="1" x14ac:dyDescent="0.2">
      <c r="A141" s="162"/>
      <c r="B141" s="162"/>
      <c r="C141" s="162"/>
      <c r="D141" s="163"/>
      <c r="E141" s="162"/>
      <c r="F141" s="163"/>
      <c r="G141" s="162"/>
      <c r="H141" s="162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</row>
    <row r="142" spans="1:26" ht="14.25" customHeight="1" x14ac:dyDescent="0.2">
      <c r="A142" s="162"/>
      <c r="B142" s="162"/>
      <c r="C142" s="162"/>
      <c r="D142" s="163"/>
      <c r="E142" s="162"/>
      <c r="F142" s="163"/>
      <c r="G142" s="162"/>
      <c r="H142" s="162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</row>
    <row r="143" spans="1:26" ht="14.25" customHeight="1" x14ac:dyDescent="0.2">
      <c r="A143" s="162"/>
      <c r="B143" s="162"/>
      <c r="C143" s="162"/>
      <c r="D143" s="163"/>
      <c r="E143" s="162"/>
      <c r="F143" s="163"/>
      <c r="G143" s="162"/>
      <c r="H143" s="162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</row>
    <row r="144" spans="1:26" ht="14.25" customHeight="1" x14ac:dyDescent="0.2">
      <c r="A144" s="162"/>
      <c r="B144" s="162"/>
      <c r="C144" s="162"/>
      <c r="D144" s="163"/>
      <c r="E144" s="162"/>
      <c r="F144" s="163"/>
      <c r="G144" s="162"/>
      <c r="H144" s="162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</row>
    <row r="145" spans="1:26" ht="14.25" customHeight="1" x14ac:dyDescent="0.2">
      <c r="A145" s="162"/>
      <c r="B145" s="162"/>
      <c r="C145" s="162"/>
      <c r="D145" s="163"/>
      <c r="E145" s="162"/>
      <c r="F145" s="163"/>
      <c r="G145" s="162"/>
      <c r="H145" s="162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</row>
    <row r="146" spans="1:26" ht="14.25" customHeight="1" x14ac:dyDescent="0.2">
      <c r="A146" s="162"/>
      <c r="B146" s="162"/>
      <c r="C146" s="162"/>
      <c r="D146" s="163"/>
      <c r="E146" s="162"/>
      <c r="F146" s="163"/>
      <c r="G146" s="162"/>
      <c r="H146" s="162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</row>
    <row r="147" spans="1:26" ht="14.25" customHeight="1" x14ac:dyDescent="0.2">
      <c r="A147" s="162"/>
      <c r="B147" s="162"/>
      <c r="C147" s="162"/>
      <c r="D147" s="163"/>
      <c r="E147" s="162"/>
      <c r="F147" s="163"/>
      <c r="G147" s="162"/>
      <c r="H147" s="162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</row>
    <row r="148" spans="1:26" ht="14.25" customHeight="1" x14ac:dyDescent="0.2">
      <c r="A148" s="162"/>
      <c r="B148" s="162"/>
      <c r="C148" s="162"/>
      <c r="D148" s="163"/>
      <c r="E148" s="162"/>
      <c r="F148" s="163"/>
      <c r="G148" s="162"/>
      <c r="H148" s="162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</row>
    <row r="149" spans="1:26" ht="14.25" customHeight="1" x14ac:dyDescent="0.2">
      <c r="A149" s="162"/>
      <c r="B149" s="162"/>
      <c r="C149" s="162"/>
      <c r="D149" s="163"/>
      <c r="E149" s="162"/>
      <c r="F149" s="163"/>
      <c r="G149" s="162"/>
      <c r="H149" s="162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</row>
    <row r="150" spans="1:26" ht="14.25" customHeight="1" x14ac:dyDescent="0.2">
      <c r="A150" s="162"/>
      <c r="B150" s="162"/>
      <c r="C150" s="162"/>
      <c r="D150" s="163"/>
      <c r="E150" s="162"/>
      <c r="F150" s="163"/>
      <c r="G150" s="162"/>
      <c r="H150" s="162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</row>
    <row r="151" spans="1:26" ht="14.25" customHeight="1" x14ac:dyDescent="0.2">
      <c r="A151" s="162"/>
      <c r="B151" s="162"/>
      <c r="C151" s="162"/>
      <c r="D151" s="163"/>
      <c r="E151" s="162"/>
      <c r="F151" s="163"/>
      <c r="G151" s="162"/>
      <c r="H151" s="162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</row>
    <row r="152" spans="1:26" ht="14.25" customHeight="1" x14ac:dyDescent="0.2">
      <c r="A152" s="162"/>
      <c r="B152" s="162"/>
      <c r="C152" s="162"/>
      <c r="D152" s="163"/>
      <c r="E152" s="162"/>
      <c r="F152" s="163"/>
      <c r="G152" s="162"/>
      <c r="H152" s="162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</row>
    <row r="153" spans="1:26" ht="14.25" customHeight="1" x14ac:dyDescent="0.2">
      <c r="A153" s="162"/>
      <c r="B153" s="162"/>
      <c r="C153" s="162"/>
      <c r="D153" s="163"/>
      <c r="E153" s="162"/>
      <c r="F153" s="163"/>
      <c r="G153" s="162"/>
      <c r="H153" s="162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</row>
    <row r="154" spans="1:26" ht="14.25" customHeight="1" x14ac:dyDescent="0.2">
      <c r="A154" s="162"/>
      <c r="B154" s="162"/>
      <c r="C154" s="162"/>
      <c r="D154" s="163"/>
      <c r="E154" s="162"/>
      <c r="F154" s="163"/>
      <c r="G154" s="162"/>
      <c r="H154" s="162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</row>
    <row r="155" spans="1:26" ht="14.25" customHeight="1" x14ac:dyDescent="0.2">
      <c r="A155" s="162"/>
      <c r="B155" s="162"/>
      <c r="C155" s="162"/>
      <c r="D155" s="163"/>
      <c r="E155" s="162"/>
      <c r="F155" s="163"/>
      <c r="G155" s="162"/>
      <c r="H155" s="162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</row>
    <row r="156" spans="1:26" ht="14.25" customHeight="1" x14ac:dyDescent="0.2">
      <c r="A156" s="162"/>
      <c r="B156" s="162"/>
      <c r="C156" s="162"/>
      <c r="D156" s="163"/>
      <c r="E156" s="162"/>
      <c r="F156" s="163"/>
      <c r="G156" s="162"/>
      <c r="H156" s="162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</row>
    <row r="157" spans="1:26" ht="14.25" customHeight="1" x14ac:dyDescent="0.2">
      <c r="A157" s="162"/>
      <c r="B157" s="162"/>
      <c r="C157" s="162"/>
      <c r="D157" s="163"/>
      <c r="E157" s="162"/>
      <c r="F157" s="163"/>
      <c r="G157" s="162"/>
      <c r="H157" s="162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</row>
    <row r="158" spans="1:26" ht="14.25" customHeight="1" x14ac:dyDescent="0.2">
      <c r="A158" s="162"/>
      <c r="B158" s="162"/>
      <c r="C158" s="162"/>
      <c r="D158" s="163"/>
      <c r="E158" s="162"/>
      <c r="F158" s="163"/>
      <c r="G158" s="162"/>
      <c r="H158" s="162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</row>
    <row r="159" spans="1:26" ht="14.25" customHeight="1" x14ac:dyDescent="0.2">
      <c r="A159" s="162"/>
      <c r="B159" s="162"/>
      <c r="C159" s="162"/>
      <c r="D159" s="163"/>
      <c r="E159" s="162"/>
      <c r="F159" s="163"/>
      <c r="G159" s="162"/>
      <c r="H159" s="162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</row>
    <row r="160" spans="1:26" ht="14.25" customHeight="1" x14ac:dyDescent="0.2">
      <c r="A160" s="162"/>
      <c r="B160" s="162"/>
      <c r="C160" s="162"/>
      <c r="D160" s="163"/>
      <c r="E160" s="162"/>
      <c r="F160" s="163"/>
      <c r="G160" s="162"/>
      <c r="H160" s="162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6" ht="14.25" customHeight="1" x14ac:dyDescent="0.2">
      <c r="A161" s="162"/>
      <c r="B161" s="162"/>
      <c r="C161" s="162"/>
      <c r="D161" s="163"/>
      <c r="E161" s="162"/>
      <c r="F161" s="163"/>
      <c r="G161" s="162"/>
      <c r="H161" s="162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</row>
    <row r="162" spans="1:26" ht="14.25" customHeight="1" x14ac:dyDescent="0.2">
      <c r="A162" s="162"/>
      <c r="B162" s="162"/>
      <c r="C162" s="162"/>
      <c r="D162" s="163"/>
      <c r="E162" s="162"/>
      <c r="F162" s="163"/>
      <c r="G162" s="162"/>
      <c r="H162" s="162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</row>
    <row r="163" spans="1:26" ht="14.25" customHeight="1" x14ac:dyDescent="0.2">
      <c r="A163" s="162"/>
      <c r="B163" s="162"/>
      <c r="C163" s="162"/>
      <c r="D163" s="163"/>
      <c r="E163" s="162"/>
      <c r="F163" s="163"/>
      <c r="G163" s="162"/>
      <c r="H163" s="162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</row>
    <row r="164" spans="1:26" ht="14.25" customHeight="1" x14ac:dyDescent="0.2">
      <c r="A164" s="162"/>
      <c r="B164" s="162"/>
      <c r="C164" s="162"/>
      <c r="D164" s="163"/>
      <c r="E164" s="162"/>
      <c r="F164" s="163"/>
      <c r="G164" s="162"/>
      <c r="H164" s="162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</row>
    <row r="165" spans="1:26" ht="14.25" customHeight="1" x14ac:dyDescent="0.2">
      <c r="A165" s="162"/>
      <c r="B165" s="162"/>
      <c r="C165" s="162"/>
      <c r="D165" s="163"/>
      <c r="E165" s="162"/>
      <c r="F165" s="163"/>
      <c r="G165" s="162"/>
      <c r="H165" s="162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</row>
    <row r="166" spans="1:26" ht="14.25" customHeight="1" x14ac:dyDescent="0.2">
      <c r="A166" s="162"/>
      <c r="B166" s="162"/>
      <c r="C166" s="162"/>
      <c r="D166" s="163"/>
      <c r="E166" s="162"/>
      <c r="F166" s="163"/>
      <c r="G166" s="162"/>
      <c r="H166" s="162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</row>
    <row r="167" spans="1:26" ht="14.25" customHeight="1" x14ac:dyDescent="0.2">
      <c r="A167" s="162"/>
      <c r="B167" s="162"/>
      <c r="C167" s="162"/>
      <c r="D167" s="163"/>
      <c r="E167" s="162"/>
      <c r="F167" s="163"/>
      <c r="G167" s="162"/>
      <c r="H167" s="162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 ht="14.25" customHeight="1" x14ac:dyDescent="0.2">
      <c r="A168" s="162"/>
      <c r="B168" s="162"/>
      <c r="C168" s="162"/>
      <c r="D168" s="163"/>
      <c r="E168" s="162"/>
      <c r="F168" s="163"/>
      <c r="G168" s="162"/>
      <c r="H168" s="162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 ht="14.25" customHeight="1" x14ac:dyDescent="0.2">
      <c r="A169" s="162"/>
      <c r="B169" s="162"/>
      <c r="C169" s="162"/>
      <c r="D169" s="163"/>
      <c r="E169" s="162"/>
      <c r="F169" s="163"/>
      <c r="G169" s="162"/>
      <c r="H169" s="162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 ht="14.25" customHeight="1" x14ac:dyDescent="0.2">
      <c r="A170" s="162"/>
      <c r="B170" s="162"/>
      <c r="C170" s="162"/>
      <c r="D170" s="163"/>
      <c r="E170" s="162"/>
      <c r="F170" s="163"/>
      <c r="G170" s="162"/>
      <c r="H170" s="162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 ht="14.25" customHeight="1" x14ac:dyDescent="0.2">
      <c r="A171" s="162"/>
      <c r="B171" s="162"/>
      <c r="C171" s="162"/>
      <c r="D171" s="163"/>
      <c r="E171" s="162"/>
      <c r="F171" s="163"/>
      <c r="G171" s="162"/>
      <c r="H171" s="162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 ht="14.25" customHeight="1" x14ac:dyDescent="0.2">
      <c r="A172" s="162"/>
      <c r="B172" s="162"/>
      <c r="C172" s="162"/>
      <c r="D172" s="163"/>
      <c r="E172" s="162"/>
      <c r="F172" s="163"/>
      <c r="G172" s="162"/>
      <c r="H172" s="162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 ht="14.25" customHeight="1" x14ac:dyDescent="0.2">
      <c r="A173" s="162"/>
      <c r="B173" s="162"/>
      <c r="C173" s="162"/>
      <c r="D173" s="163"/>
      <c r="E173" s="162"/>
      <c r="F173" s="163"/>
      <c r="G173" s="162"/>
      <c r="H173" s="162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 ht="14.25" customHeight="1" x14ac:dyDescent="0.2">
      <c r="A174" s="162"/>
      <c r="B174" s="162"/>
      <c r="C174" s="162"/>
      <c r="D174" s="163"/>
      <c r="E174" s="162"/>
      <c r="F174" s="163"/>
      <c r="G174" s="162"/>
      <c r="H174" s="162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 ht="14.25" customHeight="1" x14ac:dyDescent="0.2">
      <c r="A175" s="162"/>
      <c r="B175" s="162"/>
      <c r="C175" s="162"/>
      <c r="D175" s="163"/>
      <c r="E175" s="162"/>
      <c r="F175" s="163"/>
      <c r="G175" s="162"/>
      <c r="H175" s="162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 ht="14.25" customHeight="1" x14ac:dyDescent="0.2">
      <c r="A176" s="162"/>
      <c r="B176" s="162"/>
      <c r="C176" s="162"/>
      <c r="D176" s="163"/>
      <c r="E176" s="162"/>
      <c r="F176" s="163"/>
      <c r="G176" s="162"/>
      <c r="H176" s="162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ht="14.25" customHeight="1" x14ac:dyDescent="0.2">
      <c r="A177" s="162"/>
      <c r="B177" s="162"/>
      <c r="C177" s="162"/>
      <c r="D177" s="163"/>
      <c r="E177" s="162"/>
      <c r="F177" s="163"/>
      <c r="G177" s="162"/>
      <c r="H177" s="162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ht="14.25" customHeight="1" x14ac:dyDescent="0.2">
      <c r="A178" s="162"/>
      <c r="B178" s="162"/>
      <c r="C178" s="162"/>
      <c r="D178" s="163"/>
      <c r="E178" s="162"/>
      <c r="F178" s="163"/>
      <c r="G178" s="162"/>
      <c r="H178" s="162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ht="14.25" customHeight="1" x14ac:dyDescent="0.2">
      <c r="A179" s="162"/>
      <c r="B179" s="162"/>
      <c r="C179" s="162"/>
      <c r="D179" s="163"/>
      <c r="E179" s="162"/>
      <c r="F179" s="163"/>
      <c r="G179" s="162"/>
      <c r="H179" s="162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ht="14.25" customHeight="1" x14ac:dyDescent="0.2">
      <c r="A180" s="162"/>
      <c r="B180" s="162"/>
      <c r="C180" s="162"/>
      <c r="D180" s="163"/>
      <c r="E180" s="162"/>
      <c r="F180" s="163"/>
      <c r="G180" s="162"/>
      <c r="H180" s="162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 ht="14.25" customHeight="1" x14ac:dyDescent="0.2">
      <c r="A181" s="162"/>
      <c r="B181" s="162"/>
      <c r="C181" s="162"/>
      <c r="D181" s="163"/>
      <c r="E181" s="162"/>
      <c r="F181" s="163"/>
      <c r="G181" s="162"/>
      <c r="H181" s="162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 ht="14.25" customHeight="1" x14ac:dyDescent="0.2">
      <c r="A182" s="162"/>
      <c r="B182" s="162"/>
      <c r="C182" s="162"/>
      <c r="D182" s="163"/>
      <c r="E182" s="162"/>
      <c r="F182" s="163"/>
      <c r="G182" s="162"/>
      <c r="H182" s="162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 ht="14.25" customHeight="1" x14ac:dyDescent="0.2">
      <c r="A183" s="162"/>
      <c r="B183" s="162"/>
      <c r="C183" s="162"/>
      <c r="D183" s="163"/>
      <c r="E183" s="162"/>
      <c r="F183" s="163"/>
      <c r="G183" s="162"/>
      <c r="H183" s="162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</row>
    <row r="184" spans="1:26" ht="14.25" customHeight="1" x14ac:dyDescent="0.2">
      <c r="A184" s="162"/>
      <c r="B184" s="162"/>
      <c r="C184" s="162"/>
      <c r="D184" s="163"/>
      <c r="E184" s="162"/>
      <c r="F184" s="163"/>
      <c r="G184" s="162"/>
      <c r="H184" s="162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</row>
    <row r="185" spans="1:26" ht="14.25" customHeight="1" x14ac:dyDescent="0.2">
      <c r="A185" s="162"/>
      <c r="B185" s="162"/>
      <c r="C185" s="162"/>
      <c r="D185" s="163"/>
      <c r="E185" s="162"/>
      <c r="F185" s="163"/>
      <c r="G185" s="162"/>
      <c r="H185" s="162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</row>
    <row r="186" spans="1:26" ht="14.25" customHeight="1" x14ac:dyDescent="0.2">
      <c r="A186" s="162"/>
      <c r="B186" s="162"/>
      <c r="C186" s="162"/>
      <c r="D186" s="163"/>
      <c r="E186" s="162"/>
      <c r="F186" s="163"/>
      <c r="G186" s="162"/>
      <c r="H186" s="162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</row>
    <row r="187" spans="1:26" ht="14.25" customHeight="1" x14ac:dyDescent="0.2">
      <c r="A187" s="162"/>
      <c r="B187" s="162"/>
      <c r="C187" s="162"/>
      <c r="D187" s="163"/>
      <c r="E187" s="162"/>
      <c r="F187" s="163"/>
      <c r="G187" s="162"/>
      <c r="H187" s="162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</row>
    <row r="188" spans="1:26" ht="14.25" customHeight="1" x14ac:dyDescent="0.2">
      <c r="A188" s="162"/>
      <c r="B188" s="162"/>
      <c r="C188" s="162"/>
      <c r="D188" s="163"/>
      <c r="E188" s="162"/>
      <c r="F188" s="163"/>
      <c r="G188" s="162"/>
      <c r="H188" s="162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</row>
    <row r="189" spans="1:26" ht="14.25" customHeight="1" x14ac:dyDescent="0.2">
      <c r="A189" s="162"/>
      <c r="B189" s="162"/>
      <c r="C189" s="162"/>
      <c r="D189" s="163"/>
      <c r="E189" s="162"/>
      <c r="F189" s="163"/>
      <c r="G189" s="162"/>
      <c r="H189" s="162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</row>
    <row r="190" spans="1:26" ht="14.25" customHeight="1" x14ac:dyDescent="0.2">
      <c r="A190" s="162"/>
      <c r="B190" s="162"/>
      <c r="C190" s="162"/>
      <c r="D190" s="163"/>
      <c r="E190" s="162"/>
      <c r="F190" s="163"/>
      <c r="G190" s="162"/>
      <c r="H190" s="162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</row>
    <row r="191" spans="1:26" ht="14.25" customHeight="1" x14ac:dyDescent="0.2">
      <c r="A191" s="162"/>
      <c r="B191" s="162"/>
      <c r="C191" s="162"/>
      <c r="D191" s="163"/>
      <c r="E191" s="162"/>
      <c r="F191" s="163"/>
      <c r="G191" s="162"/>
      <c r="H191" s="162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</row>
    <row r="192" spans="1:26" ht="14.25" customHeight="1" x14ac:dyDescent="0.2">
      <c r="A192" s="162"/>
      <c r="B192" s="162"/>
      <c r="C192" s="162"/>
      <c r="D192" s="163"/>
      <c r="E192" s="162"/>
      <c r="F192" s="163"/>
      <c r="G192" s="162"/>
      <c r="H192" s="162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</row>
    <row r="193" spans="1:26" ht="14.25" customHeight="1" x14ac:dyDescent="0.2">
      <c r="A193" s="162"/>
      <c r="B193" s="162"/>
      <c r="C193" s="162"/>
      <c r="D193" s="163"/>
      <c r="E193" s="162"/>
      <c r="F193" s="163"/>
      <c r="G193" s="162"/>
      <c r="H193" s="162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</row>
    <row r="194" spans="1:26" ht="14.25" customHeight="1" x14ac:dyDescent="0.2">
      <c r="A194" s="162"/>
      <c r="B194" s="162"/>
      <c r="C194" s="162"/>
      <c r="D194" s="163"/>
      <c r="E194" s="162"/>
      <c r="F194" s="163"/>
      <c r="G194" s="162"/>
      <c r="H194" s="162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</row>
    <row r="195" spans="1:26" ht="14.25" customHeight="1" x14ac:dyDescent="0.2">
      <c r="A195" s="162"/>
      <c r="B195" s="162"/>
      <c r="C195" s="162"/>
      <c r="D195" s="163"/>
      <c r="E195" s="162"/>
      <c r="F195" s="163"/>
      <c r="G195" s="162"/>
      <c r="H195" s="162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</row>
    <row r="196" spans="1:26" ht="14.25" customHeight="1" x14ac:dyDescent="0.2">
      <c r="A196" s="162"/>
      <c r="B196" s="162"/>
      <c r="C196" s="162"/>
      <c r="D196" s="163"/>
      <c r="E196" s="162"/>
      <c r="F196" s="163"/>
      <c r="G196" s="162"/>
      <c r="H196" s="162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</row>
    <row r="197" spans="1:26" ht="14.25" customHeight="1" x14ac:dyDescent="0.2">
      <c r="A197" s="162"/>
      <c r="B197" s="162"/>
      <c r="C197" s="162"/>
      <c r="D197" s="163"/>
      <c r="E197" s="162"/>
      <c r="F197" s="163"/>
      <c r="G197" s="162"/>
      <c r="H197" s="162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</row>
    <row r="198" spans="1:26" ht="14.25" customHeight="1" x14ac:dyDescent="0.2">
      <c r="A198" s="162"/>
      <c r="B198" s="162"/>
      <c r="C198" s="162"/>
      <c r="D198" s="163"/>
      <c r="E198" s="162"/>
      <c r="F198" s="163"/>
      <c r="G198" s="162"/>
      <c r="H198" s="162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</row>
    <row r="199" spans="1:26" ht="14.25" customHeight="1" x14ac:dyDescent="0.2">
      <c r="A199" s="162"/>
      <c r="B199" s="162"/>
      <c r="C199" s="162"/>
      <c r="D199" s="163"/>
      <c r="E199" s="162"/>
      <c r="F199" s="163"/>
      <c r="G199" s="162"/>
      <c r="H199" s="162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</row>
    <row r="200" spans="1:26" ht="14.25" customHeight="1" x14ac:dyDescent="0.2">
      <c r="A200" s="162"/>
      <c r="B200" s="162"/>
      <c r="C200" s="162"/>
      <c r="D200" s="163"/>
      <c r="E200" s="162"/>
      <c r="F200" s="163"/>
      <c r="G200" s="162"/>
      <c r="H200" s="162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</row>
    <row r="201" spans="1:26" ht="14.25" customHeight="1" x14ac:dyDescent="0.2">
      <c r="A201" s="162"/>
      <c r="B201" s="162"/>
      <c r="C201" s="162"/>
      <c r="D201" s="163"/>
      <c r="E201" s="162"/>
      <c r="F201" s="163"/>
      <c r="G201" s="162"/>
      <c r="H201" s="162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</row>
    <row r="202" spans="1:26" ht="14.25" customHeight="1" x14ac:dyDescent="0.2">
      <c r="A202" s="162"/>
      <c r="B202" s="162"/>
      <c r="C202" s="162"/>
      <c r="D202" s="163"/>
      <c r="E202" s="162"/>
      <c r="F202" s="163"/>
      <c r="G202" s="162"/>
      <c r="H202" s="162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</row>
    <row r="203" spans="1:26" ht="14.25" customHeight="1" x14ac:dyDescent="0.2">
      <c r="A203" s="162"/>
      <c r="B203" s="162"/>
      <c r="C203" s="162"/>
      <c r="D203" s="163"/>
      <c r="E203" s="162"/>
      <c r="F203" s="163"/>
      <c r="G203" s="162"/>
      <c r="H203" s="162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</row>
    <row r="204" spans="1:26" ht="14.25" customHeight="1" x14ac:dyDescent="0.2">
      <c r="A204" s="162"/>
      <c r="B204" s="162"/>
      <c r="C204" s="162"/>
      <c r="D204" s="163"/>
      <c r="E204" s="162"/>
      <c r="F204" s="163"/>
      <c r="G204" s="162"/>
      <c r="H204" s="162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</row>
    <row r="205" spans="1:26" ht="14.25" customHeight="1" x14ac:dyDescent="0.2">
      <c r="A205" s="162"/>
      <c r="B205" s="162"/>
      <c r="C205" s="162"/>
      <c r="D205" s="163"/>
      <c r="E205" s="162"/>
      <c r="F205" s="163"/>
      <c r="G205" s="162"/>
      <c r="H205" s="162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</row>
    <row r="206" spans="1:26" ht="14.25" customHeight="1" x14ac:dyDescent="0.2">
      <c r="A206" s="162"/>
      <c r="B206" s="162"/>
      <c r="C206" s="162"/>
      <c r="D206" s="163"/>
      <c r="E206" s="162"/>
      <c r="F206" s="163"/>
      <c r="G206" s="162"/>
      <c r="H206" s="162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</row>
    <row r="207" spans="1:26" ht="14.25" customHeight="1" x14ac:dyDescent="0.2">
      <c r="A207" s="162"/>
      <c r="B207" s="162"/>
      <c r="C207" s="162"/>
      <c r="D207" s="163"/>
      <c r="E207" s="162"/>
      <c r="F207" s="163"/>
      <c r="G207" s="162"/>
      <c r="H207" s="162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</row>
    <row r="208" spans="1:26" ht="14.25" customHeight="1" x14ac:dyDescent="0.2">
      <c r="A208" s="162"/>
      <c r="B208" s="162"/>
      <c r="C208" s="162"/>
      <c r="D208" s="163"/>
      <c r="E208" s="162"/>
      <c r="F208" s="163"/>
      <c r="G208" s="162"/>
      <c r="H208" s="162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</row>
    <row r="209" spans="1:26" ht="14.25" customHeight="1" x14ac:dyDescent="0.2">
      <c r="A209" s="162"/>
      <c r="B209" s="162"/>
      <c r="C209" s="162"/>
      <c r="D209" s="163"/>
      <c r="E209" s="162"/>
      <c r="F209" s="163"/>
      <c r="G209" s="162"/>
      <c r="H209" s="162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</row>
    <row r="210" spans="1:26" ht="14.25" customHeight="1" x14ac:dyDescent="0.2">
      <c r="A210" s="162"/>
      <c r="B210" s="162"/>
      <c r="C210" s="162"/>
      <c r="D210" s="163"/>
      <c r="E210" s="162"/>
      <c r="F210" s="163"/>
      <c r="G210" s="162"/>
      <c r="H210" s="162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</row>
    <row r="211" spans="1:26" ht="14.25" customHeight="1" x14ac:dyDescent="0.2">
      <c r="A211" s="162"/>
      <c r="B211" s="162"/>
      <c r="C211" s="162"/>
      <c r="D211" s="163"/>
      <c r="E211" s="162"/>
      <c r="F211" s="163"/>
      <c r="G211" s="162"/>
      <c r="H211" s="162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</row>
    <row r="212" spans="1:26" ht="14.25" customHeight="1" x14ac:dyDescent="0.2">
      <c r="A212" s="162"/>
      <c r="B212" s="162"/>
      <c r="C212" s="162"/>
      <c r="D212" s="163"/>
      <c r="E212" s="162"/>
      <c r="F212" s="163"/>
      <c r="G212" s="162"/>
      <c r="H212" s="162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</row>
    <row r="213" spans="1:26" ht="14.25" customHeight="1" x14ac:dyDescent="0.2">
      <c r="A213" s="162"/>
      <c r="B213" s="162"/>
      <c r="C213" s="162"/>
      <c r="D213" s="163"/>
      <c r="E213" s="162"/>
      <c r="F213" s="163"/>
      <c r="G213" s="162"/>
      <c r="H213" s="162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</row>
    <row r="214" spans="1:26" ht="14.25" customHeight="1" x14ac:dyDescent="0.2">
      <c r="A214" s="162"/>
      <c r="B214" s="162"/>
      <c r="C214" s="162"/>
      <c r="D214" s="163"/>
      <c r="E214" s="162"/>
      <c r="F214" s="163"/>
      <c r="G214" s="162"/>
      <c r="H214" s="162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</row>
    <row r="215" spans="1:26" ht="14.25" customHeight="1" x14ac:dyDescent="0.2">
      <c r="A215" s="162"/>
      <c r="B215" s="162"/>
      <c r="C215" s="162"/>
      <c r="D215" s="163"/>
      <c r="E215" s="162"/>
      <c r="F215" s="163"/>
      <c r="G215" s="162"/>
      <c r="H215" s="162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</row>
    <row r="216" spans="1:26" ht="14.25" customHeight="1" x14ac:dyDescent="0.2">
      <c r="A216" s="162"/>
      <c r="B216" s="162"/>
      <c r="C216" s="162"/>
      <c r="D216" s="163"/>
      <c r="E216" s="162"/>
      <c r="F216" s="163"/>
      <c r="G216" s="162"/>
      <c r="H216" s="162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</row>
    <row r="217" spans="1:26" ht="14.25" customHeight="1" x14ac:dyDescent="0.2">
      <c r="A217" s="162"/>
      <c r="B217" s="162"/>
      <c r="C217" s="162"/>
      <c r="D217" s="163"/>
      <c r="E217" s="162"/>
      <c r="F217" s="163"/>
      <c r="G217" s="162"/>
      <c r="H217" s="162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6" ht="14.25" customHeight="1" x14ac:dyDescent="0.2">
      <c r="A218" s="162"/>
      <c r="B218" s="162"/>
      <c r="C218" s="162"/>
      <c r="D218" s="163"/>
      <c r="E218" s="162"/>
      <c r="F218" s="163"/>
      <c r="G218" s="162"/>
      <c r="H218" s="162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6" ht="14.25" customHeight="1" x14ac:dyDescent="0.2">
      <c r="A219" s="162"/>
      <c r="B219" s="162"/>
      <c r="C219" s="162"/>
      <c r="D219" s="163"/>
      <c r="E219" s="162"/>
      <c r="F219" s="163"/>
      <c r="G219" s="162"/>
      <c r="H219" s="162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6" ht="14.25" customHeight="1" x14ac:dyDescent="0.2">
      <c r="A220" s="162"/>
      <c r="B220" s="162"/>
      <c r="C220" s="162"/>
      <c r="D220" s="163"/>
      <c r="E220" s="162"/>
      <c r="F220" s="163"/>
      <c r="G220" s="162"/>
      <c r="H220" s="162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6" ht="14.25" customHeight="1" x14ac:dyDescent="0.2">
      <c r="A221" s="162"/>
      <c r="B221" s="162"/>
      <c r="C221" s="162"/>
      <c r="D221" s="163"/>
      <c r="E221" s="162"/>
      <c r="F221" s="163"/>
      <c r="G221" s="162"/>
      <c r="H221" s="162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</row>
    <row r="222" spans="1:26" ht="14.25" customHeight="1" x14ac:dyDescent="0.2">
      <c r="A222" s="162"/>
      <c r="B222" s="162"/>
      <c r="C222" s="162"/>
      <c r="D222" s="163"/>
      <c r="E222" s="162"/>
      <c r="F222" s="163"/>
      <c r="G222" s="162"/>
      <c r="H222" s="162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</row>
    <row r="223" spans="1:26" ht="14.25" customHeight="1" x14ac:dyDescent="0.2">
      <c r="A223" s="162"/>
      <c r="B223" s="162"/>
      <c r="C223" s="162"/>
      <c r="D223" s="163"/>
      <c r="E223" s="162"/>
      <c r="F223" s="163"/>
      <c r="G223" s="162"/>
      <c r="H223" s="162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</row>
    <row r="224" spans="1:26" ht="14.25" customHeight="1" x14ac:dyDescent="0.2">
      <c r="A224" s="162"/>
      <c r="B224" s="162"/>
      <c r="C224" s="162"/>
      <c r="D224" s="163"/>
      <c r="E224" s="162"/>
      <c r="F224" s="163"/>
      <c r="G224" s="162"/>
      <c r="H224" s="162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</row>
    <row r="225" spans="1:26" ht="14.25" customHeight="1" x14ac:dyDescent="0.2">
      <c r="A225" s="162"/>
      <c r="B225" s="162"/>
      <c r="C225" s="162"/>
      <c r="D225" s="163"/>
      <c r="E225" s="162"/>
      <c r="F225" s="163"/>
      <c r="G225" s="162"/>
      <c r="H225" s="162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</row>
    <row r="226" spans="1:26" ht="14.25" customHeight="1" x14ac:dyDescent="0.2">
      <c r="A226" s="162"/>
      <c r="B226" s="162"/>
      <c r="C226" s="162"/>
      <c r="D226" s="163"/>
      <c r="E226" s="162"/>
      <c r="F226" s="163"/>
      <c r="G226" s="162"/>
      <c r="H226" s="162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</row>
    <row r="227" spans="1:26" ht="14.25" customHeight="1" x14ac:dyDescent="0.2">
      <c r="A227" s="162"/>
      <c r="B227" s="162"/>
      <c r="C227" s="162"/>
      <c r="D227" s="163"/>
      <c r="E227" s="162"/>
      <c r="F227" s="163"/>
      <c r="G227" s="162"/>
      <c r="H227" s="162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</row>
    <row r="228" spans="1:26" ht="14.25" customHeight="1" x14ac:dyDescent="0.2">
      <c r="A228" s="162"/>
      <c r="B228" s="162"/>
      <c r="C228" s="162"/>
      <c r="D228" s="163"/>
      <c r="E228" s="162"/>
      <c r="F228" s="163"/>
      <c r="G228" s="162"/>
      <c r="H228" s="162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</row>
    <row r="229" spans="1:26" ht="14.25" customHeight="1" x14ac:dyDescent="0.2">
      <c r="A229" s="162"/>
      <c r="B229" s="162"/>
      <c r="C229" s="162"/>
      <c r="D229" s="163"/>
      <c r="E229" s="162"/>
      <c r="F229" s="163"/>
      <c r="G229" s="162"/>
      <c r="H229" s="162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</row>
    <row r="230" spans="1:26" ht="14.25" customHeight="1" x14ac:dyDescent="0.2">
      <c r="A230" s="162"/>
      <c r="B230" s="162"/>
      <c r="C230" s="162"/>
      <c r="D230" s="163"/>
      <c r="E230" s="162"/>
      <c r="F230" s="163"/>
      <c r="G230" s="162"/>
      <c r="H230" s="162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</row>
    <row r="231" spans="1:26" ht="14.25" customHeight="1" x14ac:dyDescent="0.2">
      <c r="A231" s="162"/>
      <c r="B231" s="162"/>
      <c r="C231" s="162"/>
      <c r="D231" s="163"/>
      <c r="E231" s="162"/>
      <c r="F231" s="163"/>
      <c r="G231" s="162"/>
      <c r="H231" s="162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</row>
    <row r="232" spans="1:26" ht="14.25" customHeight="1" x14ac:dyDescent="0.2">
      <c r="A232" s="162"/>
      <c r="B232" s="162"/>
      <c r="C232" s="162"/>
      <c r="D232" s="163"/>
      <c r="E232" s="162"/>
      <c r="F232" s="163"/>
      <c r="G232" s="162"/>
      <c r="H232" s="162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</row>
    <row r="233" spans="1:26" ht="14.25" customHeight="1" x14ac:dyDescent="0.2">
      <c r="A233" s="162"/>
      <c r="B233" s="162"/>
      <c r="C233" s="162"/>
      <c r="D233" s="163"/>
      <c r="E233" s="162"/>
      <c r="F233" s="163"/>
      <c r="G233" s="162"/>
      <c r="H233" s="162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</row>
    <row r="234" spans="1:26" ht="14.25" customHeight="1" x14ac:dyDescent="0.2">
      <c r="A234" s="162"/>
      <c r="B234" s="162"/>
      <c r="C234" s="162"/>
      <c r="D234" s="163"/>
      <c r="E234" s="162"/>
      <c r="F234" s="163"/>
      <c r="G234" s="162"/>
      <c r="H234" s="162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</row>
    <row r="235" spans="1:26" ht="14.25" customHeight="1" x14ac:dyDescent="0.2">
      <c r="A235" s="162"/>
      <c r="B235" s="162"/>
      <c r="C235" s="162"/>
      <c r="D235" s="163"/>
      <c r="E235" s="162"/>
      <c r="F235" s="163"/>
      <c r="G235" s="162"/>
      <c r="H235" s="162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</row>
    <row r="236" spans="1:26" ht="14.25" customHeight="1" x14ac:dyDescent="0.2">
      <c r="A236" s="162"/>
      <c r="B236" s="162"/>
      <c r="C236" s="162"/>
      <c r="D236" s="163"/>
      <c r="E236" s="162"/>
      <c r="F236" s="163"/>
      <c r="G236" s="162"/>
      <c r="H236" s="162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</row>
    <row r="237" spans="1:26" ht="14.25" customHeight="1" x14ac:dyDescent="0.2">
      <c r="A237" s="162"/>
      <c r="B237" s="162"/>
      <c r="C237" s="162"/>
      <c r="D237" s="163"/>
      <c r="E237" s="162"/>
      <c r="F237" s="163"/>
      <c r="G237" s="162"/>
      <c r="H237" s="162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</row>
    <row r="238" spans="1:26" ht="14.25" customHeight="1" x14ac:dyDescent="0.2">
      <c r="A238" s="162"/>
      <c r="B238" s="162"/>
      <c r="C238" s="162"/>
      <c r="D238" s="163"/>
      <c r="E238" s="162"/>
      <c r="F238" s="163"/>
      <c r="G238" s="162"/>
      <c r="H238" s="162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</row>
    <row r="239" spans="1:26" ht="14.25" customHeight="1" x14ac:dyDescent="0.2">
      <c r="A239" s="162"/>
      <c r="B239" s="162"/>
      <c r="C239" s="162"/>
      <c r="D239" s="163"/>
      <c r="E239" s="162"/>
      <c r="F239" s="163"/>
      <c r="G239" s="162"/>
      <c r="H239" s="162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</row>
    <row r="240" spans="1:26" ht="14.25" customHeight="1" x14ac:dyDescent="0.2">
      <c r="A240" s="162"/>
      <c r="B240" s="162"/>
      <c r="C240" s="162"/>
      <c r="D240" s="163"/>
      <c r="E240" s="162"/>
      <c r="F240" s="163"/>
      <c r="G240" s="162"/>
      <c r="H240" s="162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</row>
    <row r="241" spans="1:26" ht="14.25" customHeight="1" x14ac:dyDescent="0.2">
      <c r="A241" s="162"/>
      <c r="B241" s="162"/>
      <c r="C241" s="162"/>
      <c r="D241" s="163"/>
      <c r="E241" s="162"/>
      <c r="F241" s="163"/>
      <c r="G241" s="162"/>
      <c r="H241" s="162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</row>
    <row r="242" spans="1:26" ht="14.25" customHeight="1" x14ac:dyDescent="0.2">
      <c r="A242" s="162"/>
      <c r="B242" s="162"/>
      <c r="C242" s="162"/>
      <c r="D242" s="163"/>
      <c r="E242" s="162"/>
      <c r="F242" s="163"/>
      <c r="G242" s="162"/>
      <c r="H242" s="162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4"/>
    </row>
    <row r="243" spans="1:26" ht="14.25" customHeight="1" x14ac:dyDescent="0.2">
      <c r="A243" s="162"/>
      <c r="B243" s="162"/>
      <c r="C243" s="162"/>
      <c r="D243" s="163"/>
      <c r="E243" s="162"/>
      <c r="F243" s="163"/>
      <c r="G243" s="162"/>
      <c r="H243" s="162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4"/>
    </row>
    <row r="244" spans="1:26" ht="14.25" customHeight="1" x14ac:dyDescent="0.2">
      <c r="A244" s="162"/>
      <c r="B244" s="162"/>
      <c r="C244" s="162"/>
      <c r="D244" s="163"/>
      <c r="E244" s="162"/>
      <c r="F244" s="163"/>
      <c r="G244" s="162"/>
      <c r="H244" s="162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</row>
    <row r="245" spans="1:26" ht="14.25" customHeight="1" x14ac:dyDescent="0.2">
      <c r="A245" s="162"/>
      <c r="B245" s="162"/>
      <c r="C245" s="162"/>
      <c r="D245" s="163"/>
      <c r="E245" s="162"/>
      <c r="F245" s="163"/>
      <c r="G245" s="162"/>
      <c r="H245" s="162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</row>
    <row r="246" spans="1:26" ht="14.25" customHeight="1" x14ac:dyDescent="0.2">
      <c r="A246" s="162"/>
      <c r="B246" s="162"/>
      <c r="C246" s="162"/>
      <c r="D246" s="163"/>
      <c r="E246" s="162"/>
      <c r="F246" s="163"/>
      <c r="G246" s="162"/>
      <c r="H246" s="162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4"/>
    </row>
    <row r="247" spans="1:26" ht="14.25" customHeight="1" x14ac:dyDescent="0.2">
      <c r="A247" s="162"/>
      <c r="B247" s="162"/>
      <c r="C247" s="162"/>
      <c r="D247" s="163"/>
      <c r="E247" s="162"/>
      <c r="F247" s="163"/>
      <c r="G247" s="162"/>
      <c r="H247" s="162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4"/>
    </row>
    <row r="248" spans="1:26" ht="14.25" customHeight="1" x14ac:dyDescent="0.2">
      <c r="A248" s="162"/>
      <c r="B248" s="162"/>
      <c r="C248" s="162"/>
      <c r="D248" s="163"/>
      <c r="E248" s="162"/>
      <c r="F248" s="163"/>
      <c r="G248" s="162"/>
      <c r="H248" s="162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</row>
    <row r="249" spans="1:26" ht="14.25" customHeight="1" x14ac:dyDescent="0.2">
      <c r="A249" s="162"/>
      <c r="B249" s="162"/>
      <c r="C249" s="162"/>
      <c r="D249" s="163"/>
      <c r="E249" s="162"/>
      <c r="F249" s="163"/>
      <c r="G249" s="162"/>
      <c r="H249" s="162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164"/>
    </row>
    <row r="250" spans="1:26" ht="14.25" customHeight="1" x14ac:dyDescent="0.2">
      <c r="A250" s="162"/>
      <c r="B250" s="162"/>
      <c r="C250" s="162"/>
      <c r="D250" s="163"/>
      <c r="E250" s="162"/>
      <c r="F250" s="163"/>
      <c r="G250" s="162"/>
      <c r="H250" s="162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4"/>
    </row>
    <row r="251" spans="1:26" ht="14.25" customHeight="1" x14ac:dyDescent="0.2">
      <c r="A251" s="162"/>
      <c r="B251" s="162"/>
      <c r="C251" s="162"/>
      <c r="D251" s="163"/>
      <c r="E251" s="162"/>
      <c r="F251" s="163"/>
      <c r="G251" s="162"/>
      <c r="H251" s="162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4"/>
    </row>
    <row r="252" spans="1:26" ht="14.25" customHeight="1" x14ac:dyDescent="0.2">
      <c r="A252" s="162"/>
      <c r="B252" s="162"/>
      <c r="C252" s="162"/>
      <c r="D252" s="163"/>
      <c r="E252" s="162"/>
      <c r="F252" s="163"/>
      <c r="G252" s="162"/>
      <c r="H252" s="162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4"/>
    </row>
    <row r="253" spans="1:26" ht="14.25" customHeight="1" x14ac:dyDescent="0.2">
      <c r="A253" s="162"/>
      <c r="B253" s="162"/>
      <c r="C253" s="162"/>
      <c r="D253" s="163"/>
      <c r="E253" s="162"/>
      <c r="F253" s="163"/>
      <c r="G253" s="162"/>
      <c r="H253" s="162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</row>
    <row r="254" spans="1:26" ht="14.25" customHeight="1" x14ac:dyDescent="0.2">
      <c r="A254" s="162"/>
      <c r="B254" s="162"/>
      <c r="C254" s="162"/>
      <c r="D254" s="163"/>
      <c r="E254" s="162"/>
      <c r="F254" s="163"/>
      <c r="G254" s="162"/>
      <c r="H254" s="162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164"/>
    </row>
    <row r="255" spans="1:26" ht="14.25" customHeight="1" x14ac:dyDescent="0.2">
      <c r="A255" s="162"/>
      <c r="B255" s="162"/>
      <c r="C255" s="162"/>
      <c r="D255" s="163"/>
      <c r="E255" s="162"/>
      <c r="F255" s="163"/>
      <c r="G255" s="162"/>
      <c r="H255" s="162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</row>
    <row r="256" spans="1:26" ht="14.25" customHeight="1" x14ac:dyDescent="0.2">
      <c r="A256" s="162"/>
      <c r="B256" s="162"/>
      <c r="C256" s="162"/>
      <c r="D256" s="163"/>
      <c r="E256" s="162"/>
      <c r="F256" s="163"/>
      <c r="G256" s="162"/>
      <c r="H256" s="162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  <c r="Y256" s="164"/>
      <c r="Z256" s="164"/>
    </row>
    <row r="257" spans="1:26" ht="14.25" customHeight="1" x14ac:dyDescent="0.2">
      <c r="A257" s="162"/>
      <c r="B257" s="162"/>
      <c r="C257" s="162"/>
      <c r="D257" s="163"/>
      <c r="E257" s="162"/>
      <c r="F257" s="163"/>
      <c r="G257" s="162"/>
      <c r="H257" s="162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4"/>
      <c r="Z257" s="164"/>
    </row>
    <row r="258" spans="1:26" ht="14.25" customHeight="1" x14ac:dyDescent="0.2">
      <c r="A258" s="162"/>
      <c r="B258" s="162"/>
      <c r="C258" s="162"/>
      <c r="D258" s="163"/>
      <c r="E258" s="162"/>
      <c r="F258" s="163"/>
      <c r="G258" s="162"/>
      <c r="H258" s="162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4"/>
    </row>
    <row r="259" spans="1:26" ht="14.25" customHeight="1" x14ac:dyDescent="0.2">
      <c r="A259" s="162"/>
      <c r="B259" s="162"/>
      <c r="C259" s="162"/>
      <c r="D259" s="163"/>
      <c r="E259" s="162"/>
      <c r="F259" s="163"/>
      <c r="G259" s="162"/>
      <c r="H259" s="162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4"/>
    </row>
    <row r="260" spans="1:26" ht="14.25" customHeight="1" x14ac:dyDescent="0.2">
      <c r="A260" s="162"/>
      <c r="B260" s="162"/>
      <c r="C260" s="162"/>
      <c r="D260" s="163"/>
      <c r="E260" s="162"/>
      <c r="F260" s="163"/>
      <c r="G260" s="162"/>
      <c r="H260" s="162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4"/>
    </row>
    <row r="261" spans="1:26" ht="14.25" customHeight="1" x14ac:dyDescent="0.2">
      <c r="A261" s="162"/>
      <c r="B261" s="162"/>
      <c r="C261" s="162"/>
      <c r="D261" s="163"/>
      <c r="E261" s="162"/>
      <c r="F261" s="163"/>
      <c r="G261" s="162"/>
      <c r="H261" s="162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  <c r="Y261" s="164"/>
      <c r="Z261" s="164"/>
    </row>
    <row r="262" spans="1:26" ht="14.25" customHeight="1" x14ac:dyDescent="0.2">
      <c r="A262" s="162"/>
      <c r="B262" s="162"/>
      <c r="C262" s="162"/>
      <c r="D262" s="163"/>
      <c r="E262" s="162"/>
      <c r="F262" s="163"/>
      <c r="G262" s="162"/>
      <c r="H262" s="162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  <c r="Z262" s="164"/>
    </row>
    <row r="263" spans="1:26" ht="14.25" customHeight="1" x14ac:dyDescent="0.2">
      <c r="A263" s="162"/>
      <c r="B263" s="162"/>
      <c r="C263" s="162"/>
      <c r="D263" s="163"/>
      <c r="E263" s="162"/>
      <c r="F263" s="163"/>
      <c r="G263" s="162"/>
      <c r="H263" s="162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64"/>
    </row>
    <row r="264" spans="1:26" ht="14.25" customHeight="1" x14ac:dyDescent="0.2">
      <c r="A264" s="162"/>
      <c r="B264" s="162"/>
      <c r="C264" s="162"/>
      <c r="D264" s="163"/>
      <c r="E264" s="162"/>
      <c r="F264" s="163"/>
      <c r="G264" s="162"/>
      <c r="H264" s="162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  <c r="X264" s="164"/>
      <c r="Y264" s="164"/>
      <c r="Z264" s="164"/>
    </row>
    <row r="265" spans="1:26" ht="14.25" customHeight="1" x14ac:dyDescent="0.2">
      <c r="A265" s="162"/>
      <c r="B265" s="162"/>
      <c r="C265" s="162"/>
      <c r="D265" s="163"/>
      <c r="E265" s="162"/>
      <c r="F265" s="163"/>
      <c r="G265" s="162"/>
      <c r="H265" s="162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  <c r="X265" s="164"/>
      <c r="Y265" s="164"/>
      <c r="Z265" s="164"/>
    </row>
    <row r="266" spans="1:26" ht="14.25" customHeight="1" x14ac:dyDescent="0.2">
      <c r="A266" s="162"/>
      <c r="B266" s="162"/>
      <c r="C266" s="162"/>
      <c r="D266" s="163"/>
      <c r="E266" s="162"/>
      <c r="F266" s="163"/>
      <c r="G266" s="162"/>
      <c r="H266" s="162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  <c r="X266" s="164"/>
      <c r="Y266" s="164"/>
      <c r="Z266" s="164"/>
    </row>
    <row r="267" spans="1:26" ht="14.25" customHeight="1" x14ac:dyDescent="0.2">
      <c r="A267" s="162"/>
      <c r="B267" s="162"/>
      <c r="C267" s="162"/>
      <c r="D267" s="163"/>
      <c r="E267" s="162"/>
      <c r="F267" s="163"/>
      <c r="G267" s="162"/>
      <c r="H267" s="162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  <c r="X267" s="164"/>
      <c r="Y267" s="164"/>
      <c r="Z267" s="164"/>
    </row>
    <row r="268" spans="1:26" ht="14.25" customHeight="1" x14ac:dyDescent="0.2">
      <c r="A268" s="162"/>
      <c r="B268" s="162"/>
      <c r="C268" s="162"/>
      <c r="D268" s="163"/>
      <c r="E268" s="162"/>
      <c r="F268" s="163"/>
      <c r="G268" s="162"/>
      <c r="H268" s="162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164"/>
    </row>
    <row r="269" spans="1:26" ht="14.25" customHeight="1" x14ac:dyDescent="0.2">
      <c r="A269" s="162"/>
      <c r="B269" s="162"/>
      <c r="C269" s="162"/>
      <c r="D269" s="163"/>
      <c r="E269" s="162"/>
      <c r="F269" s="163"/>
      <c r="G269" s="162"/>
      <c r="H269" s="162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  <c r="Y269" s="164"/>
      <c r="Z269" s="164"/>
    </row>
    <row r="270" spans="1:26" ht="14.25" customHeight="1" x14ac:dyDescent="0.2">
      <c r="A270" s="162"/>
      <c r="B270" s="162"/>
      <c r="C270" s="162"/>
      <c r="D270" s="163"/>
      <c r="E270" s="162"/>
      <c r="F270" s="163"/>
      <c r="G270" s="162"/>
      <c r="H270" s="162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4"/>
    </row>
    <row r="271" spans="1:26" ht="14.25" customHeight="1" x14ac:dyDescent="0.2">
      <c r="A271" s="162"/>
      <c r="B271" s="162"/>
      <c r="C271" s="162"/>
      <c r="D271" s="163"/>
      <c r="E271" s="162"/>
      <c r="F271" s="163"/>
      <c r="G271" s="162"/>
      <c r="H271" s="162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4"/>
    </row>
    <row r="272" spans="1:26" ht="14.25" customHeight="1" x14ac:dyDescent="0.2">
      <c r="A272" s="162"/>
      <c r="B272" s="162"/>
      <c r="C272" s="162"/>
      <c r="D272" s="163"/>
      <c r="E272" s="162"/>
      <c r="F272" s="163"/>
      <c r="G272" s="162"/>
      <c r="H272" s="162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  <c r="X272" s="164"/>
      <c r="Y272" s="164"/>
      <c r="Z272" s="164"/>
    </row>
    <row r="273" spans="1:26" ht="14.25" customHeight="1" x14ac:dyDescent="0.2">
      <c r="A273" s="162"/>
      <c r="B273" s="162"/>
      <c r="C273" s="162"/>
      <c r="D273" s="163"/>
      <c r="E273" s="162"/>
      <c r="F273" s="163"/>
      <c r="G273" s="162"/>
      <c r="H273" s="162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164"/>
      <c r="Z273" s="164"/>
    </row>
    <row r="274" spans="1:26" ht="14.25" customHeight="1" x14ac:dyDescent="0.2">
      <c r="A274" s="162"/>
      <c r="B274" s="162"/>
      <c r="C274" s="162"/>
      <c r="D274" s="163"/>
      <c r="E274" s="162"/>
      <c r="F274" s="163"/>
      <c r="G274" s="162"/>
      <c r="H274" s="162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  <c r="X274" s="164"/>
      <c r="Y274" s="164"/>
      <c r="Z274" s="164"/>
    </row>
    <row r="275" spans="1:26" ht="14.25" customHeight="1" x14ac:dyDescent="0.2">
      <c r="A275" s="162"/>
      <c r="B275" s="162"/>
      <c r="C275" s="162"/>
      <c r="D275" s="163"/>
      <c r="E275" s="162"/>
      <c r="F275" s="163"/>
      <c r="G275" s="162"/>
      <c r="H275" s="162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  <c r="X275" s="164"/>
      <c r="Y275" s="164"/>
      <c r="Z275" s="164"/>
    </row>
    <row r="276" spans="1:26" ht="14.25" customHeight="1" x14ac:dyDescent="0.2">
      <c r="A276" s="162"/>
      <c r="B276" s="162"/>
      <c r="C276" s="162"/>
      <c r="D276" s="163"/>
      <c r="E276" s="162"/>
      <c r="F276" s="163"/>
      <c r="G276" s="162"/>
      <c r="H276" s="162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164"/>
      <c r="Z276" s="164"/>
    </row>
    <row r="277" spans="1:26" ht="14.25" customHeight="1" x14ac:dyDescent="0.2">
      <c r="A277" s="162"/>
      <c r="B277" s="162"/>
      <c r="C277" s="162"/>
      <c r="D277" s="163"/>
      <c r="E277" s="162"/>
      <c r="F277" s="163"/>
      <c r="G277" s="162"/>
      <c r="H277" s="162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164"/>
      <c r="Z277" s="164"/>
    </row>
    <row r="278" spans="1:26" ht="14.25" customHeight="1" x14ac:dyDescent="0.2">
      <c r="A278" s="162"/>
      <c r="B278" s="162"/>
      <c r="C278" s="162"/>
      <c r="D278" s="163"/>
      <c r="E278" s="162"/>
      <c r="F278" s="163"/>
      <c r="G278" s="162"/>
      <c r="H278" s="162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  <c r="X278" s="164"/>
      <c r="Y278" s="164"/>
      <c r="Z278" s="164"/>
    </row>
    <row r="279" spans="1:26" ht="14.25" customHeight="1" x14ac:dyDescent="0.2">
      <c r="A279" s="162"/>
      <c r="B279" s="162"/>
      <c r="C279" s="162"/>
      <c r="D279" s="163"/>
      <c r="E279" s="162"/>
      <c r="F279" s="163"/>
      <c r="G279" s="162"/>
      <c r="H279" s="162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64"/>
      <c r="Y279" s="164"/>
      <c r="Z279" s="164"/>
    </row>
    <row r="280" spans="1:26" ht="14.25" customHeight="1" x14ac:dyDescent="0.2">
      <c r="A280" s="162"/>
      <c r="B280" s="162"/>
      <c r="C280" s="162"/>
      <c r="D280" s="163"/>
      <c r="E280" s="162"/>
      <c r="F280" s="163"/>
      <c r="G280" s="162"/>
      <c r="H280" s="162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  <c r="Y280" s="164"/>
      <c r="Z280" s="164"/>
    </row>
    <row r="281" spans="1:26" ht="14.25" customHeight="1" x14ac:dyDescent="0.2">
      <c r="A281" s="162"/>
      <c r="B281" s="162"/>
      <c r="C281" s="162"/>
      <c r="D281" s="163"/>
      <c r="E281" s="162"/>
      <c r="F281" s="163"/>
      <c r="G281" s="162"/>
      <c r="H281" s="162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  <c r="Y281" s="164"/>
      <c r="Z281" s="164"/>
    </row>
    <row r="282" spans="1:26" ht="14.25" customHeight="1" x14ac:dyDescent="0.2">
      <c r="A282" s="162"/>
      <c r="B282" s="162"/>
      <c r="C282" s="162"/>
      <c r="D282" s="163"/>
      <c r="E282" s="162"/>
      <c r="F282" s="163"/>
      <c r="G282" s="162"/>
      <c r="H282" s="162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  <c r="X282" s="164"/>
      <c r="Y282" s="164"/>
      <c r="Z282" s="164"/>
    </row>
    <row r="283" spans="1:26" ht="14.25" customHeight="1" x14ac:dyDescent="0.2">
      <c r="A283" s="162"/>
      <c r="B283" s="162"/>
      <c r="C283" s="162"/>
      <c r="D283" s="163"/>
      <c r="E283" s="162"/>
      <c r="F283" s="163"/>
      <c r="G283" s="162"/>
      <c r="H283" s="162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  <c r="X283" s="164"/>
      <c r="Y283" s="164"/>
      <c r="Z283" s="164"/>
    </row>
    <row r="284" spans="1:26" ht="14.25" customHeight="1" x14ac:dyDescent="0.2">
      <c r="A284" s="162"/>
      <c r="B284" s="162"/>
      <c r="C284" s="162"/>
      <c r="D284" s="163"/>
      <c r="E284" s="162"/>
      <c r="F284" s="163"/>
      <c r="G284" s="162"/>
      <c r="H284" s="162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  <c r="X284" s="164"/>
      <c r="Y284" s="164"/>
      <c r="Z284" s="164"/>
    </row>
    <row r="285" spans="1:26" ht="14.25" customHeight="1" x14ac:dyDescent="0.2">
      <c r="A285" s="162"/>
      <c r="B285" s="162"/>
      <c r="C285" s="162"/>
      <c r="D285" s="163"/>
      <c r="E285" s="162"/>
      <c r="F285" s="163"/>
      <c r="G285" s="162"/>
      <c r="H285" s="162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  <c r="X285" s="164"/>
      <c r="Y285" s="164"/>
      <c r="Z285" s="164"/>
    </row>
    <row r="286" spans="1:26" ht="14.25" customHeight="1" x14ac:dyDescent="0.2">
      <c r="A286" s="162"/>
      <c r="B286" s="162"/>
      <c r="C286" s="162"/>
      <c r="D286" s="163"/>
      <c r="E286" s="162"/>
      <c r="F286" s="163"/>
      <c r="G286" s="162"/>
      <c r="H286" s="162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  <c r="X286" s="164"/>
      <c r="Y286" s="164"/>
      <c r="Z286" s="164"/>
    </row>
    <row r="287" spans="1:26" ht="14.25" customHeight="1" x14ac:dyDescent="0.2">
      <c r="A287" s="162"/>
      <c r="B287" s="162"/>
      <c r="C287" s="162"/>
      <c r="D287" s="163"/>
      <c r="E287" s="162"/>
      <c r="F287" s="163"/>
      <c r="G287" s="162"/>
      <c r="H287" s="162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4"/>
      <c r="Z287" s="164"/>
    </row>
    <row r="288" spans="1:26" ht="14.25" customHeight="1" x14ac:dyDescent="0.2">
      <c r="A288" s="162"/>
      <c r="B288" s="162"/>
      <c r="C288" s="162"/>
      <c r="D288" s="163"/>
      <c r="E288" s="162"/>
      <c r="F288" s="163"/>
      <c r="G288" s="162"/>
      <c r="H288" s="162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  <c r="X288" s="164"/>
      <c r="Y288" s="164"/>
      <c r="Z288" s="164"/>
    </row>
    <row r="289" spans="1:26" ht="14.25" customHeight="1" x14ac:dyDescent="0.2">
      <c r="A289" s="162"/>
      <c r="B289" s="162"/>
      <c r="C289" s="162"/>
      <c r="D289" s="163"/>
      <c r="E289" s="162"/>
      <c r="F289" s="163"/>
      <c r="G289" s="162"/>
      <c r="H289" s="162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164"/>
    </row>
    <row r="290" spans="1:26" ht="14.25" customHeight="1" x14ac:dyDescent="0.2">
      <c r="A290" s="162"/>
      <c r="B290" s="162"/>
      <c r="C290" s="162"/>
      <c r="D290" s="163"/>
      <c r="E290" s="162"/>
      <c r="F290" s="163"/>
      <c r="G290" s="162"/>
      <c r="H290" s="162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4"/>
      <c r="Y290" s="164"/>
      <c r="Z290" s="164"/>
    </row>
    <row r="291" spans="1:26" ht="14.25" customHeight="1" x14ac:dyDescent="0.2">
      <c r="A291" s="162"/>
      <c r="B291" s="162"/>
      <c r="C291" s="162"/>
      <c r="D291" s="163"/>
      <c r="E291" s="162"/>
      <c r="F291" s="163"/>
      <c r="G291" s="162"/>
      <c r="H291" s="162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  <c r="X291" s="164"/>
      <c r="Y291" s="164"/>
      <c r="Z291" s="164"/>
    </row>
    <row r="292" spans="1:26" ht="14.25" customHeight="1" x14ac:dyDescent="0.2">
      <c r="A292" s="162"/>
      <c r="B292" s="162"/>
      <c r="C292" s="162"/>
      <c r="D292" s="163"/>
      <c r="E292" s="162"/>
      <c r="F292" s="163"/>
      <c r="G292" s="162"/>
      <c r="H292" s="162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164"/>
    </row>
    <row r="293" spans="1:26" ht="15.75" customHeight="1" x14ac:dyDescent="0.2"/>
    <row r="294" spans="1:26" ht="15.75" customHeight="1" x14ac:dyDescent="0.2"/>
    <row r="295" spans="1:26" ht="15.75" customHeight="1" x14ac:dyDescent="0.2"/>
    <row r="296" spans="1:26" ht="15.75" customHeight="1" x14ac:dyDescent="0.2"/>
    <row r="297" spans="1:26" ht="15.75" customHeight="1" x14ac:dyDescent="0.2"/>
    <row r="298" spans="1:26" ht="15.75" customHeight="1" x14ac:dyDescent="0.2"/>
    <row r="299" spans="1:26" ht="15.75" customHeight="1" x14ac:dyDescent="0.2"/>
    <row r="300" spans="1:26" ht="15.75" customHeight="1" x14ac:dyDescent="0.2"/>
    <row r="301" spans="1:26" ht="15.75" customHeight="1" x14ac:dyDescent="0.2"/>
    <row r="302" spans="1:26" ht="15.75" customHeight="1" x14ac:dyDescent="0.2"/>
    <row r="303" spans="1:26" ht="15.75" customHeight="1" x14ac:dyDescent="0.2"/>
    <row r="304" spans="1:26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</sheetData>
  <mergeCells count="94">
    <mergeCell ref="I84:I86"/>
    <mergeCell ref="J84:J86"/>
    <mergeCell ref="I87:I88"/>
    <mergeCell ref="J87:J88"/>
    <mergeCell ref="B84:B88"/>
    <mergeCell ref="C84:C88"/>
    <mergeCell ref="D84:D88"/>
    <mergeCell ref="E84:E88"/>
    <mergeCell ref="G84:G88"/>
    <mergeCell ref="E73:E77"/>
    <mergeCell ref="G73:G77"/>
    <mergeCell ref="I73:I77"/>
    <mergeCell ref="J73:J77"/>
    <mergeCell ref="B78:B82"/>
    <mergeCell ref="C78:C82"/>
    <mergeCell ref="D78:D82"/>
    <mergeCell ref="E78:E82"/>
    <mergeCell ref="G78:G82"/>
    <mergeCell ref="I78:I82"/>
    <mergeCell ref="J78:J82"/>
    <mergeCell ref="C73:C77"/>
    <mergeCell ref="B73:B77"/>
    <mergeCell ref="D73:D77"/>
    <mergeCell ref="B52:B55"/>
    <mergeCell ref="D52:D55"/>
    <mergeCell ref="C52:C55"/>
    <mergeCell ref="H2:J2"/>
    <mergeCell ref="H3:J3"/>
    <mergeCell ref="B5:J5"/>
    <mergeCell ref="B6:J6"/>
    <mergeCell ref="B7:J7"/>
    <mergeCell ref="C43:C45"/>
    <mergeCell ref="B43:B45"/>
    <mergeCell ref="D43:D45"/>
    <mergeCell ref="D39:D42"/>
    <mergeCell ref="C35:C38"/>
    <mergeCell ref="B35:B38"/>
    <mergeCell ref="D35:D38"/>
    <mergeCell ref="D31:D34"/>
    <mergeCell ref="B90:C90"/>
    <mergeCell ref="B8:J8"/>
    <mergeCell ref="E10:J10"/>
    <mergeCell ref="B10:D10"/>
    <mergeCell ref="I47:I50"/>
    <mergeCell ref="J47:J50"/>
    <mergeCell ref="C47:C50"/>
    <mergeCell ref="B47:B50"/>
    <mergeCell ref="D47:D50"/>
    <mergeCell ref="G47:G50"/>
    <mergeCell ref="E47:E50"/>
    <mergeCell ref="C39:C42"/>
    <mergeCell ref="B39:B42"/>
    <mergeCell ref="B18:C18"/>
    <mergeCell ref="B21:D21"/>
    <mergeCell ref="E21:J21"/>
    <mergeCell ref="C31:C34"/>
    <mergeCell ref="B31:B34"/>
    <mergeCell ref="B24:B26"/>
    <mergeCell ref="C24:C26"/>
    <mergeCell ref="D24:D26"/>
    <mergeCell ref="D27:D30"/>
    <mergeCell ref="C27:C30"/>
    <mergeCell ref="B27:B30"/>
    <mergeCell ref="E24:E26"/>
    <mergeCell ref="E27:E30"/>
    <mergeCell ref="E35:E38"/>
    <mergeCell ref="G62:G66"/>
    <mergeCell ref="I62:I66"/>
    <mergeCell ref="E31:E34"/>
    <mergeCell ref="E43:E45"/>
    <mergeCell ref="E39:E42"/>
    <mergeCell ref="G27:G30"/>
    <mergeCell ref="G31:G34"/>
    <mergeCell ref="G35:G38"/>
    <mergeCell ref="G39:G42"/>
    <mergeCell ref="J62:J66"/>
    <mergeCell ref="B57:B61"/>
    <mergeCell ref="C57:C61"/>
    <mergeCell ref="D57:D61"/>
    <mergeCell ref="G57:G61"/>
    <mergeCell ref="E57:E61"/>
    <mergeCell ref="I57:I61"/>
    <mergeCell ref="J57:J61"/>
    <mergeCell ref="B62:B66"/>
    <mergeCell ref="C62:C66"/>
    <mergeCell ref="D62:D66"/>
    <mergeCell ref="E62:E66"/>
    <mergeCell ref="I67:I71"/>
    <mergeCell ref="J67:J71"/>
    <mergeCell ref="B67:B71"/>
    <mergeCell ref="C67:C71"/>
    <mergeCell ref="D67:D71"/>
    <mergeCell ref="E67:E71"/>
    <mergeCell ref="G67:G71"/>
  </mergeCells>
  <pageMargins left="0.7" right="0.7" top="0.75" bottom="0.75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cp:lastPrinted>2021-01-12T12:12:02Z</cp:lastPrinted>
  <dcterms:created xsi:type="dcterms:W3CDTF">2021-01-12T12:13:50Z</dcterms:created>
  <dcterms:modified xsi:type="dcterms:W3CDTF">2021-01-12T12:13:50Z</dcterms:modified>
</cp:coreProperties>
</file>