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60" windowWidth="20775" windowHeight="8580"/>
  </bookViews>
  <sheets>
    <sheet name="Звіт" sheetId="1" r:id="rId1"/>
    <sheet name="Лист1" sheetId="3" r:id="rId2"/>
  </sheets>
  <definedNames>
    <definedName name="_xlnm._FilterDatabase" localSheetId="0" hidden="1">Звіт!$A$19:$T$19</definedName>
  </definedNames>
  <calcPr calcId="162913"/>
  <extLst>
    <ext uri="GoogleSheetsCustomDataVersion1">
      <go:sheetsCustomData xmlns:go="http://customooxmlschemas.google.com/" r:id="" roundtripDataSignature="AMtx7mgKfSRIHVibnl1bMFSfxWTLZh05ng=="/>
    </ext>
  </extLst>
</workbook>
</file>

<file path=xl/calcChain.xml><?xml version="1.0" encoding="utf-8"?>
<calcChain xmlns="http://schemas.openxmlformats.org/spreadsheetml/2006/main">
  <c r="R36" i="1" l="1"/>
  <c r="P38" i="1"/>
  <c r="P37" i="1"/>
  <c r="P36" i="1"/>
  <c r="P35" i="1"/>
  <c r="R35" i="1" s="1"/>
  <c r="M38" i="1"/>
  <c r="Q38" i="1" s="1"/>
  <c r="M37" i="1"/>
  <c r="M36" i="1"/>
  <c r="Q36" i="1" s="1"/>
  <c r="M35" i="1"/>
  <c r="Q35" i="1" s="1"/>
  <c r="G139" i="1"/>
  <c r="J139" i="1"/>
  <c r="G140" i="1"/>
  <c r="J140" i="1"/>
  <c r="R140" i="1" s="1"/>
  <c r="G141" i="1"/>
  <c r="Q141" i="1" s="1"/>
  <c r="J141" i="1"/>
  <c r="J138" i="1"/>
  <c r="G138" i="1"/>
  <c r="Q138" i="1" s="1"/>
  <c r="G120" i="1"/>
  <c r="Q120" i="1" s="1"/>
  <c r="J120" i="1"/>
  <c r="G121" i="1"/>
  <c r="J121" i="1"/>
  <c r="G122" i="1"/>
  <c r="J122" i="1"/>
  <c r="G123" i="1"/>
  <c r="J123" i="1"/>
  <c r="R123" i="1" s="1"/>
  <c r="G124" i="1"/>
  <c r="Q124" i="1" s="1"/>
  <c r="J124" i="1"/>
  <c r="G125" i="1"/>
  <c r="J125" i="1"/>
  <c r="G126" i="1"/>
  <c r="J126" i="1"/>
  <c r="G127" i="1"/>
  <c r="J127" i="1"/>
  <c r="R127" i="1" s="1"/>
  <c r="G128" i="1"/>
  <c r="Q128" i="1" s="1"/>
  <c r="J128" i="1"/>
  <c r="G129" i="1"/>
  <c r="J129" i="1"/>
  <c r="G130" i="1"/>
  <c r="J130" i="1"/>
  <c r="G131" i="1"/>
  <c r="J131" i="1"/>
  <c r="R131" i="1" s="1"/>
  <c r="G132" i="1"/>
  <c r="Q132" i="1" s="1"/>
  <c r="J132" i="1"/>
  <c r="G133" i="1"/>
  <c r="J133" i="1"/>
  <c r="G134" i="1"/>
  <c r="J134" i="1"/>
  <c r="G135" i="1"/>
  <c r="J135" i="1"/>
  <c r="R135" i="1" s="1"/>
  <c r="G136" i="1"/>
  <c r="Q136" i="1" s="1"/>
  <c r="J136" i="1"/>
  <c r="J119" i="1"/>
  <c r="G119" i="1"/>
  <c r="G107" i="1"/>
  <c r="Q107" i="1" s="1"/>
  <c r="J107" i="1"/>
  <c r="G108" i="1"/>
  <c r="J108" i="1"/>
  <c r="G109" i="1"/>
  <c r="J109" i="1"/>
  <c r="G110" i="1"/>
  <c r="J110" i="1"/>
  <c r="R110" i="1" s="1"/>
  <c r="G111" i="1"/>
  <c r="Q111" i="1" s="1"/>
  <c r="J111" i="1"/>
  <c r="G112" i="1"/>
  <c r="J112" i="1"/>
  <c r="G113" i="1"/>
  <c r="Q113" i="1" s="1"/>
  <c r="J113" i="1"/>
  <c r="G114" i="1"/>
  <c r="J114" i="1"/>
  <c r="R114" i="1" s="1"/>
  <c r="G115" i="1"/>
  <c r="Q115" i="1" s="1"/>
  <c r="J115" i="1"/>
  <c r="G116" i="1"/>
  <c r="J116" i="1"/>
  <c r="G117" i="1"/>
  <c r="J117" i="1"/>
  <c r="J106" i="1"/>
  <c r="G106" i="1"/>
  <c r="G60" i="1"/>
  <c r="J60" i="1"/>
  <c r="G61" i="1"/>
  <c r="J61" i="1"/>
  <c r="R61" i="1" s="1"/>
  <c r="G62" i="1"/>
  <c r="Q62" i="1" s="1"/>
  <c r="J62" i="1"/>
  <c r="G63" i="1"/>
  <c r="J63" i="1"/>
  <c r="G64" i="1"/>
  <c r="J64" i="1"/>
  <c r="G65" i="1"/>
  <c r="J65" i="1"/>
  <c r="R65" i="1" s="1"/>
  <c r="G66" i="1"/>
  <c r="Q66" i="1" s="1"/>
  <c r="J66" i="1"/>
  <c r="G67" i="1"/>
  <c r="J67" i="1"/>
  <c r="G68" i="1"/>
  <c r="J68" i="1"/>
  <c r="G69" i="1"/>
  <c r="J69" i="1"/>
  <c r="R69" i="1" s="1"/>
  <c r="G70" i="1"/>
  <c r="Q70" i="1" s="1"/>
  <c r="J70" i="1"/>
  <c r="G71" i="1"/>
  <c r="J71" i="1"/>
  <c r="G72" i="1"/>
  <c r="J72" i="1"/>
  <c r="G73" i="1"/>
  <c r="J73" i="1"/>
  <c r="R73" i="1" s="1"/>
  <c r="G74" i="1"/>
  <c r="Q74" i="1" s="1"/>
  <c r="J74" i="1"/>
  <c r="G75" i="1"/>
  <c r="J75" i="1"/>
  <c r="G76" i="1"/>
  <c r="J76" i="1"/>
  <c r="G77" i="1"/>
  <c r="J77" i="1"/>
  <c r="R77" i="1" s="1"/>
  <c r="G78" i="1"/>
  <c r="J78" i="1"/>
  <c r="G79" i="1"/>
  <c r="J79" i="1"/>
  <c r="G80" i="1"/>
  <c r="Q80" i="1" s="1"/>
  <c r="J80" i="1"/>
  <c r="G81" i="1"/>
  <c r="J81" i="1"/>
  <c r="R81" i="1" s="1"/>
  <c r="G82" i="1"/>
  <c r="J82" i="1"/>
  <c r="G83" i="1"/>
  <c r="J83" i="1"/>
  <c r="G84" i="1"/>
  <c r="Q84" i="1" s="1"/>
  <c r="J84" i="1"/>
  <c r="G85" i="1"/>
  <c r="J85" i="1"/>
  <c r="R85" i="1" s="1"/>
  <c r="G86" i="1"/>
  <c r="Q86" i="1" s="1"/>
  <c r="J86" i="1"/>
  <c r="R86" i="1" s="1"/>
  <c r="G87" i="1"/>
  <c r="J87" i="1"/>
  <c r="G88" i="1"/>
  <c r="J88" i="1"/>
  <c r="G89" i="1"/>
  <c r="J89" i="1"/>
  <c r="R89" i="1" s="1"/>
  <c r="G90" i="1"/>
  <c r="Q90" i="1" s="1"/>
  <c r="J90" i="1"/>
  <c r="G91" i="1"/>
  <c r="J91" i="1"/>
  <c r="G92" i="1"/>
  <c r="J92" i="1"/>
  <c r="G93" i="1"/>
  <c r="J93" i="1"/>
  <c r="R93" i="1" s="1"/>
  <c r="G94" i="1"/>
  <c r="Q94" i="1" s="1"/>
  <c r="J94" i="1"/>
  <c r="R94" i="1" s="1"/>
  <c r="G95" i="1"/>
  <c r="J95" i="1"/>
  <c r="G96" i="1"/>
  <c r="J96" i="1"/>
  <c r="G97" i="1"/>
  <c r="J97" i="1"/>
  <c r="R97" i="1" s="1"/>
  <c r="G98" i="1"/>
  <c r="Q98" i="1" s="1"/>
  <c r="J98" i="1"/>
  <c r="G99" i="1"/>
  <c r="J99" i="1"/>
  <c r="G100" i="1"/>
  <c r="J100" i="1"/>
  <c r="G101" i="1"/>
  <c r="J101" i="1"/>
  <c r="R101" i="1" s="1"/>
  <c r="G102" i="1"/>
  <c r="Q102" i="1" s="1"/>
  <c r="J102" i="1"/>
  <c r="G103" i="1"/>
  <c r="J103" i="1"/>
  <c r="G104" i="1"/>
  <c r="Q104" i="1" s="1"/>
  <c r="J104" i="1"/>
  <c r="J59" i="1"/>
  <c r="G59" i="1"/>
  <c r="Q59" i="1" s="1"/>
  <c r="G57" i="1"/>
  <c r="Q57" i="1" s="1"/>
  <c r="J57" i="1"/>
  <c r="Q121" i="1"/>
  <c r="R126" i="1"/>
  <c r="R130" i="1"/>
  <c r="Q108" i="1"/>
  <c r="R115" i="1"/>
  <c r="R106" i="1"/>
  <c r="Q64" i="1"/>
  <c r="Q75" i="1"/>
  <c r="Q78" i="1"/>
  <c r="Q82" i="1"/>
  <c r="Q83" i="1"/>
  <c r="R88" i="1"/>
  <c r="R92" i="1"/>
  <c r="Q95" i="1"/>
  <c r="R57" i="1"/>
  <c r="P141" i="1"/>
  <c r="R141" i="1" s="1"/>
  <c r="P140" i="1"/>
  <c r="P139" i="1"/>
  <c r="P138" i="1"/>
  <c r="R138" i="1" s="1"/>
  <c r="P136" i="1"/>
  <c r="R136" i="1" s="1"/>
  <c r="P135" i="1"/>
  <c r="P134" i="1"/>
  <c r="P133" i="1"/>
  <c r="R133" i="1" s="1"/>
  <c r="P132" i="1"/>
  <c r="R132" i="1" s="1"/>
  <c r="P131" i="1"/>
  <c r="P130" i="1"/>
  <c r="P129" i="1"/>
  <c r="P128" i="1"/>
  <c r="R128" i="1" s="1"/>
  <c r="P127" i="1"/>
  <c r="P126" i="1"/>
  <c r="P125" i="1"/>
  <c r="R125" i="1" s="1"/>
  <c r="P124" i="1"/>
  <c r="R124" i="1" s="1"/>
  <c r="P123" i="1"/>
  <c r="P122" i="1"/>
  <c r="P121" i="1"/>
  <c r="P120" i="1"/>
  <c r="P119" i="1"/>
  <c r="P117" i="1"/>
  <c r="R117" i="1" s="1"/>
  <c r="P116" i="1"/>
  <c r="P115" i="1"/>
  <c r="P114" i="1"/>
  <c r="P113" i="1"/>
  <c r="R113" i="1" s="1"/>
  <c r="P112" i="1"/>
  <c r="R112" i="1" s="1"/>
  <c r="P111" i="1"/>
  <c r="R111" i="1" s="1"/>
  <c r="P110" i="1"/>
  <c r="P109" i="1"/>
  <c r="R109" i="1" s="1"/>
  <c r="P108" i="1"/>
  <c r="R108" i="1" s="1"/>
  <c r="S108" i="1" s="1"/>
  <c r="P107" i="1"/>
  <c r="P106" i="1"/>
  <c r="P104" i="1"/>
  <c r="P103" i="1"/>
  <c r="P102" i="1"/>
  <c r="P101" i="1"/>
  <c r="P100" i="1"/>
  <c r="R100" i="1" s="1"/>
  <c r="P99" i="1"/>
  <c r="P98" i="1"/>
  <c r="R98" i="1" s="1"/>
  <c r="P97" i="1"/>
  <c r="P96" i="1"/>
  <c r="R96" i="1" s="1"/>
  <c r="P95" i="1"/>
  <c r="P94" i="1"/>
  <c r="P93" i="1"/>
  <c r="P92" i="1"/>
  <c r="P91" i="1"/>
  <c r="P90" i="1"/>
  <c r="R90" i="1" s="1"/>
  <c r="P89" i="1"/>
  <c r="P88" i="1"/>
  <c r="P87" i="1"/>
  <c r="P86" i="1"/>
  <c r="P85" i="1"/>
  <c r="P84" i="1"/>
  <c r="R84" i="1" s="1"/>
  <c r="P83" i="1"/>
  <c r="P82" i="1"/>
  <c r="R82" i="1" s="1"/>
  <c r="P81" i="1"/>
  <c r="P80" i="1"/>
  <c r="R80" i="1" s="1"/>
  <c r="P79" i="1"/>
  <c r="R79" i="1" s="1"/>
  <c r="P78" i="1"/>
  <c r="R78" i="1" s="1"/>
  <c r="P77" i="1"/>
  <c r="P76" i="1"/>
  <c r="P75" i="1"/>
  <c r="P74" i="1"/>
  <c r="P73" i="1"/>
  <c r="P72" i="1"/>
  <c r="P71" i="1"/>
  <c r="R71" i="1" s="1"/>
  <c r="P70" i="1"/>
  <c r="P69" i="1"/>
  <c r="P68" i="1"/>
  <c r="R68" i="1" s="1"/>
  <c r="P67" i="1"/>
  <c r="P66" i="1"/>
  <c r="R66" i="1" s="1"/>
  <c r="P65" i="1"/>
  <c r="P64" i="1"/>
  <c r="R64" i="1" s="1"/>
  <c r="P63" i="1"/>
  <c r="P62" i="1"/>
  <c r="R62" i="1" s="1"/>
  <c r="P61" i="1"/>
  <c r="P60" i="1"/>
  <c r="P59" i="1"/>
  <c r="P142" i="1" s="1"/>
  <c r="P57" i="1"/>
  <c r="P56" i="1"/>
  <c r="M141" i="1"/>
  <c r="M140" i="1"/>
  <c r="Q140" i="1" s="1"/>
  <c r="M139" i="1"/>
  <c r="M138" i="1"/>
  <c r="M136" i="1"/>
  <c r="M135" i="1"/>
  <c r="Q135" i="1" s="1"/>
  <c r="M134" i="1"/>
  <c r="M133" i="1"/>
  <c r="M132" i="1"/>
  <c r="M131" i="1"/>
  <c r="M130" i="1"/>
  <c r="M129" i="1"/>
  <c r="Q129" i="1" s="1"/>
  <c r="M128" i="1"/>
  <c r="M127" i="1"/>
  <c r="Q127" i="1" s="1"/>
  <c r="S127" i="1" s="1"/>
  <c r="M126" i="1"/>
  <c r="M125" i="1"/>
  <c r="Q125" i="1" s="1"/>
  <c r="M124" i="1"/>
  <c r="M123" i="1"/>
  <c r="Q123" i="1" s="1"/>
  <c r="M122" i="1"/>
  <c r="M121" i="1"/>
  <c r="M120" i="1"/>
  <c r="M119" i="1"/>
  <c r="M117" i="1"/>
  <c r="M116" i="1"/>
  <c r="M115" i="1"/>
  <c r="M114" i="1"/>
  <c r="M113" i="1"/>
  <c r="M112" i="1"/>
  <c r="Q112" i="1" s="1"/>
  <c r="M111" i="1"/>
  <c r="M110" i="1"/>
  <c r="Q110" i="1" s="1"/>
  <c r="M109" i="1"/>
  <c r="M108" i="1"/>
  <c r="M107" i="1"/>
  <c r="M106" i="1"/>
  <c r="M104" i="1"/>
  <c r="M103" i="1"/>
  <c r="Q103" i="1" s="1"/>
  <c r="M102" i="1"/>
  <c r="M101" i="1"/>
  <c r="Q101" i="1" s="1"/>
  <c r="S101" i="1" s="1"/>
  <c r="M100" i="1"/>
  <c r="M99" i="1"/>
  <c r="Q99" i="1" s="1"/>
  <c r="M98" i="1"/>
  <c r="M97" i="1"/>
  <c r="Q97" i="1" s="1"/>
  <c r="M96" i="1"/>
  <c r="M95" i="1"/>
  <c r="M94" i="1"/>
  <c r="M93" i="1"/>
  <c r="Q93" i="1" s="1"/>
  <c r="S93" i="1" s="1"/>
  <c r="M92" i="1"/>
  <c r="M91" i="1"/>
  <c r="Q91" i="1" s="1"/>
  <c r="M90" i="1"/>
  <c r="M89" i="1"/>
  <c r="Q89" i="1" s="1"/>
  <c r="M88" i="1"/>
  <c r="M87" i="1"/>
  <c r="Q87" i="1" s="1"/>
  <c r="M86" i="1"/>
  <c r="M85" i="1"/>
  <c r="Q85" i="1" s="1"/>
  <c r="S85" i="1" s="1"/>
  <c r="M84" i="1"/>
  <c r="M83" i="1"/>
  <c r="M82" i="1"/>
  <c r="M81" i="1"/>
  <c r="Q81" i="1" s="1"/>
  <c r="M80" i="1"/>
  <c r="M79" i="1"/>
  <c r="Q79" i="1" s="1"/>
  <c r="M78" i="1"/>
  <c r="M77" i="1"/>
  <c r="Q77" i="1" s="1"/>
  <c r="S77" i="1" s="1"/>
  <c r="M76" i="1"/>
  <c r="M75" i="1"/>
  <c r="M74" i="1"/>
  <c r="M73" i="1"/>
  <c r="Q73" i="1" s="1"/>
  <c r="M72" i="1"/>
  <c r="M71" i="1"/>
  <c r="Q71" i="1" s="1"/>
  <c r="M70" i="1"/>
  <c r="M69" i="1"/>
  <c r="Q69" i="1" s="1"/>
  <c r="M68" i="1"/>
  <c r="M67" i="1"/>
  <c r="Q67" i="1" s="1"/>
  <c r="M66" i="1"/>
  <c r="M65" i="1"/>
  <c r="Q65" i="1" s="1"/>
  <c r="M64" i="1"/>
  <c r="M63" i="1"/>
  <c r="Q63" i="1" s="1"/>
  <c r="M62" i="1"/>
  <c r="M61" i="1"/>
  <c r="Q61" i="1" s="1"/>
  <c r="M60" i="1"/>
  <c r="M59" i="1"/>
  <c r="M57" i="1"/>
  <c r="M56" i="1"/>
  <c r="P166" i="1"/>
  <c r="R166" i="1" s="1"/>
  <c r="P165" i="1"/>
  <c r="R165" i="1" s="1"/>
  <c r="P164" i="1"/>
  <c r="R164" i="1" s="1"/>
  <c r="P163" i="1"/>
  <c r="R163" i="1" s="1"/>
  <c r="P162" i="1"/>
  <c r="R162" i="1" s="1"/>
  <c r="P161" i="1"/>
  <c r="R161" i="1" s="1"/>
  <c r="P160" i="1"/>
  <c r="R160" i="1" s="1"/>
  <c r="P159" i="1"/>
  <c r="R159" i="1" s="1"/>
  <c r="M160" i="1"/>
  <c r="Q160" i="1" s="1"/>
  <c r="M161" i="1"/>
  <c r="Q161" i="1" s="1"/>
  <c r="M162" i="1"/>
  <c r="Q162" i="1" s="1"/>
  <c r="M163" i="1"/>
  <c r="Q163" i="1" s="1"/>
  <c r="M164" i="1"/>
  <c r="Q164" i="1" s="1"/>
  <c r="M165" i="1"/>
  <c r="Q165" i="1" s="1"/>
  <c r="M166" i="1"/>
  <c r="Q166" i="1" s="1"/>
  <c r="M169" i="1"/>
  <c r="M170" i="1" s="1"/>
  <c r="P28" i="1"/>
  <c r="P27" i="1"/>
  <c r="J170" i="1"/>
  <c r="G170" i="1"/>
  <c r="P169" i="1"/>
  <c r="R169" i="1" s="1"/>
  <c r="R170" i="1" s="1"/>
  <c r="J167" i="1"/>
  <c r="G167" i="1"/>
  <c r="M159" i="1"/>
  <c r="P156" i="1"/>
  <c r="M156" i="1"/>
  <c r="J156" i="1"/>
  <c r="G156" i="1"/>
  <c r="P155" i="1"/>
  <c r="M155" i="1"/>
  <c r="J155" i="1"/>
  <c r="G155" i="1"/>
  <c r="P154" i="1"/>
  <c r="P157" i="1" s="1"/>
  <c r="M154" i="1"/>
  <c r="J154" i="1"/>
  <c r="J157" i="1" s="1"/>
  <c r="G154" i="1"/>
  <c r="P151" i="1"/>
  <c r="M151" i="1"/>
  <c r="J151" i="1"/>
  <c r="G151" i="1"/>
  <c r="P150" i="1"/>
  <c r="M150" i="1"/>
  <c r="J150" i="1"/>
  <c r="G150" i="1"/>
  <c r="P149" i="1"/>
  <c r="P152" i="1" s="1"/>
  <c r="M149" i="1"/>
  <c r="M152" i="1" s="1"/>
  <c r="J149" i="1"/>
  <c r="G149" i="1"/>
  <c r="P146" i="1"/>
  <c r="M146" i="1"/>
  <c r="J146" i="1"/>
  <c r="G146" i="1"/>
  <c r="P145" i="1"/>
  <c r="M145" i="1"/>
  <c r="J145" i="1"/>
  <c r="G145" i="1"/>
  <c r="P144" i="1"/>
  <c r="P147" i="1" s="1"/>
  <c r="M144" i="1"/>
  <c r="J144" i="1"/>
  <c r="J147" i="1" s="1"/>
  <c r="G144" i="1"/>
  <c r="J56" i="1"/>
  <c r="G56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M54" i="1" s="1"/>
  <c r="J50" i="1"/>
  <c r="J54" i="1" s="1"/>
  <c r="G50" i="1"/>
  <c r="G54" i="1" s="1"/>
  <c r="P47" i="1"/>
  <c r="M47" i="1"/>
  <c r="J47" i="1"/>
  <c r="G47" i="1"/>
  <c r="P46" i="1"/>
  <c r="M46" i="1"/>
  <c r="J46" i="1"/>
  <c r="G46" i="1"/>
  <c r="P45" i="1"/>
  <c r="M45" i="1"/>
  <c r="M48" i="1" s="1"/>
  <c r="J45" i="1"/>
  <c r="G45" i="1"/>
  <c r="G48" i="1" s="1"/>
  <c r="J42" i="1"/>
  <c r="G42" i="1"/>
  <c r="J41" i="1"/>
  <c r="G41" i="1"/>
  <c r="R37" i="1"/>
  <c r="Q37" i="1"/>
  <c r="P33" i="1"/>
  <c r="R33" i="1" s="1"/>
  <c r="M33" i="1"/>
  <c r="Q33" i="1" s="1"/>
  <c r="P32" i="1"/>
  <c r="R32" i="1" s="1"/>
  <c r="M32" i="1"/>
  <c r="Q32" i="1" s="1"/>
  <c r="P31" i="1"/>
  <c r="R31" i="1" s="1"/>
  <c r="M31" i="1"/>
  <c r="Q31" i="1" s="1"/>
  <c r="P29" i="1"/>
  <c r="M29" i="1"/>
  <c r="J29" i="1"/>
  <c r="G29" i="1"/>
  <c r="M28" i="1"/>
  <c r="J28" i="1"/>
  <c r="G28" i="1"/>
  <c r="M27" i="1"/>
  <c r="J27" i="1"/>
  <c r="G27" i="1"/>
  <c r="P22" i="1"/>
  <c r="M22" i="1"/>
  <c r="J22" i="1"/>
  <c r="G22" i="1"/>
  <c r="R21" i="1"/>
  <c r="R22" i="1" s="1"/>
  <c r="Q21" i="1"/>
  <c r="Q22" i="1" s="1"/>
  <c r="S110" i="1" l="1"/>
  <c r="S135" i="1"/>
  <c r="S140" i="1"/>
  <c r="R95" i="1"/>
  <c r="S95" i="1" s="1"/>
  <c r="Q119" i="1"/>
  <c r="R129" i="1"/>
  <c r="R104" i="1"/>
  <c r="S104" i="1" s="1"/>
  <c r="M157" i="1"/>
  <c r="S123" i="1"/>
  <c r="R87" i="1"/>
  <c r="R116" i="1"/>
  <c r="R121" i="1"/>
  <c r="R102" i="1"/>
  <c r="R76" i="1"/>
  <c r="R74" i="1"/>
  <c r="S74" i="1" s="1"/>
  <c r="R72" i="1"/>
  <c r="R70" i="1"/>
  <c r="R60" i="1"/>
  <c r="R107" i="1"/>
  <c r="S107" i="1" s="1"/>
  <c r="R139" i="1"/>
  <c r="S102" i="1"/>
  <c r="Q100" i="1"/>
  <c r="S100" i="1" s="1"/>
  <c r="S98" i="1"/>
  <c r="Q96" i="1"/>
  <c r="S94" i="1"/>
  <c r="Q92" i="1"/>
  <c r="S90" i="1"/>
  <c r="Q88" i="1"/>
  <c r="S88" i="1" s="1"/>
  <c r="S86" i="1"/>
  <c r="Q76" i="1"/>
  <c r="Q72" i="1"/>
  <c r="Q68" i="1"/>
  <c r="Q60" i="1"/>
  <c r="Q117" i="1"/>
  <c r="Q109" i="1"/>
  <c r="Q134" i="1"/>
  <c r="S132" i="1"/>
  <c r="Q130" i="1"/>
  <c r="S130" i="1" s="1"/>
  <c r="Q126" i="1"/>
  <c r="S126" i="1" s="1"/>
  <c r="Q122" i="1"/>
  <c r="Q139" i="1"/>
  <c r="S62" i="1"/>
  <c r="S96" i="1"/>
  <c r="S70" i="1"/>
  <c r="S68" i="1"/>
  <c r="S60" i="1"/>
  <c r="S82" i="1"/>
  <c r="S97" i="1"/>
  <c r="S89" i="1"/>
  <c r="S80" i="1"/>
  <c r="S73" i="1"/>
  <c r="S66" i="1"/>
  <c r="S113" i="1"/>
  <c r="S109" i="1"/>
  <c r="S136" i="1"/>
  <c r="S124" i="1"/>
  <c r="S139" i="1"/>
  <c r="S81" i="1"/>
  <c r="R103" i="1"/>
  <c r="R99" i="1"/>
  <c r="S99" i="1" s="1"/>
  <c r="R91" i="1"/>
  <c r="S69" i="1"/>
  <c r="S65" i="1"/>
  <c r="S61" i="1"/>
  <c r="R59" i="1"/>
  <c r="S59" i="1" s="1"/>
  <c r="Q116" i="1"/>
  <c r="S116" i="1" s="1"/>
  <c r="Q114" i="1"/>
  <c r="S114" i="1" s="1"/>
  <c r="R119" i="1"/>
  <c r="S119" i="1" s="1"/>
  <c r="Q133" i="1"/>
  <c r="S133" i="1" s="1"/>
  <c r="Q131" i="1"/>
  <c r="S131" i="1" s="1"/>
  <c r="S78" i="1"/>
  <c r="S141" i="1"/>
  <c r="R83" i="1"/>
  <c r="R75" i="1"/>
  <c r="S75" i="1" s="1"/>
  <c r="R67" i="1"/>
  <c r="R63" i="1"/>
  <c r="S63" i="1" s="1"/>
  <c r="Q106" i="1"/>
  <c r="S106" i="1" s="1"/>
  <c r="S36" i="1"/>
  <c r="R134" i="1"/>
  <c r="R122" i="1"/>
  <c r="S122" i="1" s="1"/>
  <c r="R120" i="1"/>
  <c r="S120" i="1" s="1"/>
  <c r="R38" i="1"/>
  <c r="R34" i="1" s="1"/>
  <c r="S138" i="1"/>
  <c r="S134" i="1"/>
  <c r="S128" i="1"/>
  <c r="S129" i="1"/>
  <c r="S125" i="1"/>
  <c r="S121" i="1"/>
  <c r="J142" i="1"/>
  <c r="S112" i="1"/>
  <c r="S117" i="1"/>
  <c r="S115" i="1"/>
  <c r="S111" i="1"/>
  <c r="S92" i="1"/>
  <c r="S87" i="1"/>
  <c r="S84" i="1"/>
  <c r="S79" i="1"/>
  <c r="S76" i="1"/>
  <c r="S71" i="1"/>
  <c r="S64" i="1"/>
  <c r="S103" i="1"/>
  <c r="S67" i="1"/>
  <c r="S91" i="1"/>
  <c r="S83" i="1"/>
  <c r="S72" i="1"/>
  <c r="S57" i="1"/>
  <c r="P48" i="1"/>
  <c r="P54" i="1"/>
  <c r="M142" i="1"/>
  <c r="J48" i="1"/>
  <c r="S162" i="1"/>
  <c r="M147" i="1"/>
  <c r="S166" i="1"/>
  <c r="J152" i="1"/>
  <c r="S165" i="1"/>
  <c r="S161" i="1"/>
  <c r="S164" i="1"/>
  <c r="S160" i="1"/>
  <c r="S163" i="1"/>
  <c r="R27" i="1"/>
  <c r="M167" i="1"/>
  <c r="S37" i="1"/>
  <c r="Q154" i="1"/>
  <c r="Q155" i="1"/>
  <c r="Q156" i="1"/>
  <c r="J43" i="1"/>
  <c r="G26" i="1"/>
  <c r="G39" i="1" s="1"/>
  <c r="S32" i="1"/>
  <c r="R30" i="1"/>
  <c r="P26" i="1"/>
  <c r="N41" i="1" s="1"/>
  <c r="P41" i="1" s="1"/>
  <c r="M30" i="1"/>
  <c r="K42" i="1" s="1"/>
  <c r="M42" i="1" s="1"/>
  <c r="Q47" i="1"/>
  <c r="Q51" i="1"/>
  <c r="Q52" i="1"/>
  <c r="Q53" i="1"/>
  <c r="Q56" i="1"/>
  <c r="Q144" i="1"/>
  <c r="Q145" i="1"/>
  <c r="Q146" i="1"/>
  <c r="Q149" i="1"/>
  <c r="Q150" i="1"/>
  <c r="Q151" i="1"/>
  <c r="Q29" i="1"/>
  <c r="M34" i="1"/>
  <c r="Q46" i="1"/>
  <c r="J26" i="1"/>
  <c r="J39" i="1" s="1"/>
  <c r="R29" i="1"/>
  <c r="P30" i="1"/>
  <c r="N42" i="1" s="1"/>
  <c r="P42" i="1" s="1"/>
  <c r="R42" i="1" s="1"/>
  <c r="R46" i="1"/>
  <c r="R47" i="1"/>
  <c r="R51" i="1"/>
  <c r="R52" i="1"/>
  <c r="R53" i="1"/>
  <c r="R145" i="1"/>
  <c r="R146" i="1"/>
  <c r="R150" i="1"/>
  <c r="R151" i="1"/>
  <c r="R155" i="1"/>
  <c r="R156" i="1"/>
  <c r="R28" i="1"/>
  <c r="M26" i="1"/>
  <c r="K41" i="1" s="1"/>
  <c r="M41" i="1" s="1"/>
  <c r="Q41" i="1" s="1"/>
  <c r="Q28" i="1"/>
  <c r="Q27" i="1"/>
  <c r="R167" i="1"/>
  <c r="Q30" i="1"/>
  <c r="S31" i="1"/>
  <c r="S33" i="1"/>
  <c r="Q34" i="1"/>
  <c r="S35" i="1"/>
  <c r="S21" i="1"/>
  <c r="S22" i="1" s="1"/>
  <c r="R41" i="1"/>
  <c r="Q45" i="1"/>
  <c r="Q50" i="1"/>
  <c r="R56" i="1"/>
  <c r="G142" i="1"/>
  <c r="R144" i="1"/>
  <c r="G147" i="1"/>
  <c r="R149" i="1"/>
  <c r="G152" i="1"/>
  <c r="R154" i="1"/>
  <c r="G157" i="1"/>
  <c r="P167" i="1"/>
  <c r="P170" i="1"/>
  <c r="G43" i="1"/>
  <c r="R45" i="1"/>
  <c r="R50" i="1"/>
  <c r="Q159" i="1"/>
  <c r="Q169" i="1"/>
  <c r="P43" i="1" l="1"/>
  <c r="M43" i="1"/>
  <c r="Q42" i="1"/>
  <c r="Q43" i="1" s="1"/>
  <c r="S38" i="1"/>
  <c r="S34" i="1" s="1"/>
  <c r="P34" i="1"/>
  <c r="P39" i="1" s="1"/>
  <c r="P171" i="1" s="1"/>
  <c r="P173" i="1" s="1"/>
  <c r="J171" i="1"/>
  <c r="J173" i="1" s="1"/>
  <c r="S155" i="1"/>
  <c r="S156" i="1"/>
  <c r="Q157" i="1"/>
  <c r="R43" i="1"/>
  <c r="R26" i="1"/>
  <c r="R39" i="1" s="1"/>
  <c r="S42" i="1"/>
  <c r="Q152" i="1"/>
  <c r="S145" i="1"/>
  <c r="S41" i="1"/>
  <c r="S46" i="1"/>
  <c r="S29" i="1"/>
  <c r="Q142" i="1"/>
  <c r="Q147" i="1"/>
  <c r="S53" i="1"/>
  <c r="G171" i="1"/>
  <c r="G173" i="1" s="1"/>
  <c r="R157" i="1"/>
  <c r="R147" i="1"/>
  <c r="M39" i="1"/>
  <c r="M171" i="1" s="1"/>
  <c r="M173" i="1" s="1"/>
  <c r="S52" i="1"/>
  <c r="S47" i="1"/>
  <c r="S150" i="1"/>
  <c r="R54" i="1"/>
  <c r="R152" i="1"/>
  <c r="R142" i="1"/>
  <c r="R48" i="1"/>
  <c r="S146" i="1"/>
  <c r="S51" i="1"/>
  <c r="S151" i="1"/>
  <c r="S28" i="1"/>
  <c r="Q26" i="1"/>
  <c r="S27" i="1"/>
  <c r="S56" i="1"/>
  <c r="S50" i="1"/>
  <c r="Q54" i="1"/>
  <c r="S154" i="1"/>
  <c r="S149" i="1"/>
  <c r="Q170" i="1"/>
  <c r="S169" i="1"/>
  <c r="S170" i="1" s="1"/>
  <c r="S45" i="1"/>
  <c r="Q48" i="1"/>
  <c r="S30" i="1"/>
  <c r="S144" i="1"/>
  <c r="S159" i="1"/>
  <c r="S167" i="1" s="1"/>
  <c r="Q167" i="1"/>
  <c r="Q39" i="1"/>
  <c r="S147" i="1" l="1"/>
  <c r="S157" i="1"/>
  <c r="S48" i="1"/>
  <c r="S43" i="1"/>
  <c r="S26" i="1"/>
  <c r="S39" i="1" s="1"/>
  <c r="R171" i="1"/>
  <c r="R173" i="1" s="1"/>
  <c r="S54" i="1"/>
  <c r="S152" i="1"/>
  <c r="S142" i="1"/>
  <c r="Q171" i="1"/>
  <c r="Q173" i="1" s="1"/>
  <c r="S171" i="1" l="1"/>
  <c r="S173" i="1" s="1"/>
</calcChain>
</file>

<file path=xl/sharedStrings.xml><?xml version="1.0" encoding="utf-8"?>
<sst xmlns="http://schemas.openxmlformats.org/spreadsheetml/2006/main" count="579" uniqueCount="318">
  <si>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</si>
  <si>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</si>
  <si>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</si>
  <si>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</si>
  <si>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</si>
  <si>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</si>
  <si>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</si>
  <si>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</si>
  <si>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</si>
  <si>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</si>
  <si>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</si>
  <si>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</si>
  <si>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</si>
  <si>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</si>
  <si>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</si>
  <si>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</si>
  <si>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</si>
  <si>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</si>
  <si>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</si>
  <si>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</si>
  <si>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</si>
  <si>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</si>
  <si>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</si>
  <si>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</si>
  <si>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</si>
  <si>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</si>
  <si>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</si>
  <si>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</si>
  <si>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</si>
  <si>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</si>
  <si>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</si>
  <si>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</si>
  <si>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</si>
  <si>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</si>
  <si>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</si>
  <si>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</si>
  <si>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</si>
  <si>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</si>
  <si>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</si>
  <si>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</si>
  <si>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</si>
  <si>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</si>
  <si>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</si>
  <si>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</si>
  <si>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</si>
  <si>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</si>
  <si>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</si>
  <si>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</si>
  <si>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</si>
  <si>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</si>
  <si>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</si>
  <si>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</si>
  <si>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</si>
  <si>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</si>
  <si>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</si>
  <si>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</si>
  <si>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</si>
  <si>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</si>
  <si>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</si>
  <si>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</si>
  <si>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</si>
  <si>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</si>
  <si>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</si>
  <si>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</si>
  <si>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</si>
  <si>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</si>
  <si>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</si>
  <si>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</si>
  <si>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</si>
  <si>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</si>
  <si>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</si>
  <si>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</si>
  <si>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</si>
  <si>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</si>
  <si>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</si>
  <si>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</si>
  <si>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</si>
  <si>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</si>
  <si>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</si>
  <si>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</si>
  <si>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</si>
  <si>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</si>
  <si>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</si>
  <si>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</si>
  <si>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</si>
  <si>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</si>
  <si>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</si>
  <si>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</si>
  <si>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</si>
  <si>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</si>
  <si>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</si>
  <si>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</si>
  <si>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</si>
  <si>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</si>
  <si>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</si>
  <si>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</si>
  <si>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</si>
  <si>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</si>
  <si>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</si>
  <si>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</si>
  <si>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</si>
  <si>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</si>
  <si>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</si>
  <si>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</si>
  <si>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</si>
  <si>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</si>
  <si>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</si>
  <si>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</si>
  <si>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</si>
  <si>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</si>
  <si>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</si>
  <si>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</si>
  <si>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</si>
  <si>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</si>
  <si>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</si>
  <si>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</si>
  <si>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</si>
  <si>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</si>
  <si>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</si>
  <si>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</si>
  <si>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</si>
  <si>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</si>
  <si>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</si>
  <si>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</si>
  <si>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</si>
  <si>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</si>
  <si>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</si>
  <si>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Каель Марія Володимирівна, генеральний директор</t>
  </si>
  <si>
    <t>Пелипенко Ірина Миколаївна, бухгалтер</t>
  </si>
  <si>
    <t>Пелипенко І.М.</t>
  </si>
  <si>
    <t>9.3</t>
  </si>
  <si>
    <t>9.4</t>
  </si>
  <si>
    <t>9.5</t>
  </si>
  <si>
    <t>1.3.4</t>
  </si>
  <si>
    <t>9.6</t>
  </si>
  <si>
    <t>9.8</t>
  </si>
  <si>
    <t>Послуги запису та цифрового монтажу мови</t>
  </si>
  <si>
    <t>Запис та цифровий монтаж фонових шумів</t>
  </si>
  <si>
    <t>Запис та цифровий монтаж музики</t>
  </si>
  <si>
    <t>Послуги зі зведення звуку тізеру</t>
  </si>
  <si>
    <t>Послуги зі створення та запису звукових ефектів (фоллі)</t>
  </si>
  <si>
    <t>Постзнімальна обробка зображення (композитінг, спецефекти)</t>
  </si>
  <si>
    <t xml:space="preserve">Кольорокорекція тізеру </t>
  </si>
  <si>
    <t>Зведення майстер-копії тізеру</t>
  </si>
  <si>
    <t>Повна назва організації Грантоотримувача: Товариство з обмеженою відповідальністю "БІГ ХЕНД ФІЛМС"</t>
  </si>
  <si>
    <t>бухгалтер</t>
  </si>
  <si>
    <t>зміна</t>
  </si>
  <si>
    <t>година</t>
  </si>
  <si>
    <t>9.9</t>
  </si>
  <si>
    <t xml:space="preserve">Оренда монтажної станціі для відеомонтажу (компьютер - 2x E5 2678v3 48 потоков , ОЗУ 64 GВ , GTX 1060 6Gb) </t>
  </si>
  <si>
    <t>Оренда монітору для відеомонтажу 
LG 25UM58-P</t>
  </si>
  <si>
    <t>ОПЕРАТОРСЬКЕ ОБЛАДНАННЯ</t>
  </si>
  <si>
    <t>ARRI ALEXA mini / Відеокамера Alexa mini у комплекті</t>
  </si>
  <si>
    <t>5.4</t>
  </si>
  <si>
    <t>Карта пам'яті для відеокамери 128gb Cfast Card</t>
  </si>
  <si>
    <t>5.5</t>
  </si>
  <si>
    <t>Карта пам'яті для відеокамери256gb Cfast Card</t>
  </si>
  <si>
    <t>5.6</t>
  </si>
  <si>
    <t>Зарядний пристрій Additional 2x V-lock batteries + 2xB charger</t>
  </si>
  <si>
    <t>5.7</t>
  </si>
  <si>
    <t>5.8</t>
  </si>
  <si>
    <t>Об'єктив ARRI Master Prime lenses /T 1.3 - 16, 25, 35, 40, 50, 75, 100, 135mm</t>
  </si>
  <si>
    <t>5.9</t>
  </si>
  <si>
    <t>Об'єктив Leica Macro 60mm</t>
  </si>
  <si>
    <t>5.10</t>
  </si>
  <si>
    <t>Об'єктив Leica Macro 80mm</t>
  </si>
  <si>
    <t>5.11</t>
  </si>
  <si>
    <t>Об'єктив Laowa 24mm Macro</t>
  </si>
  <si>
    <t>5.12</t>
  </si>
  <si>
    <t>Об'єктив ARRI Master Macro 100</t>
  </si>
  <si>
    <t>5.13</t>
  </si>
  <si>
    <t>Об'єктив ARRI Master Diopters +0.5, +1, +2</t>
  </si>
  <si>
    <t>5.14</t>
  </si>
  <si>
    <t>Об'єктив PLx2 lens extender</t>
  </si>
  <si>
    <t>5.15</t>
  </si>
  <si>
    <t>Голова для управління камерою на штативі Head O’Connor 2575 150mm base</t>
  </si>
  <si>
    <t>5.16</t>
  </si>
  <si>
    <t>Безпровідне управління фокусом Wireless Focus Control WCU-4</t>
  </si>
  <si>
    <t>5.17</t>
  </si>
  <si>
    <t>Управління фокусом Wireless Focus Control Heden (1 motor)</t>
  </si>
  <si>
    <t>5.18</t>
  </si>
  <si>
    <t>Пристрій для установки фільтрів Matte-Box Clip-On ARRI 4x5,6;</t>
  </si>
  <si>
    <t>5.19</t>
  </si>
  <si>
    <t>Приймач для безпровідної передачі відеозображення Teradek Bolt 1000 XT (300m) (1 receiver)</t>
  </si>
  <si>
    <t>5.20</t>
  </si>
  <si>
    <t>Передавач для безпровідної передачі відеозображення Extra Teradek Bolt 1000 XT Receiver</t>
  </si>
  <si>
    <t>5.21</t>
  </si>
  <si>
    <t>Приймач для безпровідної передачі відеозображенняTeradek Bolt Pro 500 (150m) (1 receiver)</t>
  </si>
  <si>
    <t>5.22</t>
  </si>
  <si>
    <t>ередавач для безпровідної передачі відеозображення Extra Teradek Bolt Pro 500 Receiver</t>
  </si>
  <si>
    <t>5.23</t>
  </si>
  <si>
    <t>Кабель BNC Video cable 10m</t>
  </si>
  <si>
    <t>5.24</t>
  </si>
  <si>
    <t>Управління фокусом ARRI Follow Focus FF-5</t>
  </si>
  <si>
    <t>5.25</t>
  </si>
  <si>
    <t>Накамерний монітор Wireless Handheld 7" Small HD 703 Bolt</t>
  </si>
  <si>
    <t>5.26</t>
  </si>
  <si>
    <t>Накамерний монітор TV Logic 5,8" VFM-058W LCD Monitor + battery</t>
  </si>
  <si>
    <t>5.27</t>
  </si>
  <si>
    <t>Візок для переміщення відеокамери Magliner Junior</t>
  </si>
  <si>
    <t>5.28</t>
  </si>
  <si>
    <t>Рейки для візка для руху відеокамери GFM Secondo Dolly (10m tracks incl.)</t>
  </si>
  <si>
    <t>5.29</t>
  </si>
  <si>
    <t>Рейки для візка для руху відеокамери GFM Grip Kit Dolly (5m tracks incl.)</t>
  </si>
  <si>
    <t>5.30</t>
  </si>
  <si>
    <t>Слайдер GFM GF-Bangi 1,2m</t>
  </si>
  <si>
    <t>5.31</t>
  </si>
  <si>
    <t>Слайдер GFM GF-Slider 2m</t>
  </si>
  <si>
    <t>5.32</t>
  </si>
  <si>
    <t>Частини візка для переміщення відеокамери GFM Adjustable Gas Riser Large</t>
  </si>
  <si>
    <t>5.33</t>
  </si>
  <si>
    <t>Частини візка для переміщення відеокамери GFM Adjustable Gas Riser Small</t>
  </si>
  <si>
    <t>5.34</t>
  </si>
  <si>
    <t>Рейки Extra Straight Long Track</t>
  </si>
  <si>
    <t>5.35</t>
  </si>
  <si>
    <t>Штатив высокий/ Tripod high 150mm</t>
  </si>
  <si>
    <t>5.36</t>
  </si>
  <si>
    <t>Штатив средний/ Tripod medium 150mm</t>
  </si>
  <si>
    <t>5.37</t>
  </si>
  <si>
    <t>Штатив низкий/ Hi-hat 150mm</t>
  </si>
  <si>
    <t>5.38</t>
  </si>
  <si>
    <t>Пристрій для стабілізації відеокамери Easyrig Vario 5+serene</t>
  </si>
  <si>
    <t>5.39</t>
  </si>
  <si>
    <t>Пристрій для стабілізації відеокамери DJI Ronin Gimbal + armor man2 exoskelet</t>
  </si>
  <si>
    <t>5.40</t>
  </si>
  <si>
    <t>Плечовий пристрій для відеокамери Hand held</t>
  </si>
  <si>
    <t>5.41</t>
  </si>
  <si>
    <t>Фільтри для відеокамери Filters 4x5,6 IR ND 0.3, 0.6</t>
  </si>
  <si>
    <t>5.42</t>
  </si>
  <si>
    <t>Фільтри для відеокамери Filters 4x5,6 Low contrast 1,½, ¼, ⅛</t>
  </si>
  <si>
    <t>5.43</t>
  </si>
  <si>
    <t>5.44</t>
  </si>
  <si>
    <t>Фільтри для відеокамери Filters 4x5,6 Black diffusion 1, ½, ¼</t>
  </si>
  <si>
    <t>5.45</t>
  </si>
  <si>
    <t>Фільтри для відеокамери Filters clear</t>
  </si>
  <si>
    <t>5.46</t>
  </si>
  <si>
    <t>Рація Kenwood</t>
  </si>
  <si>
    <t>5.47</t>
  </si>
  <si>
    <t>Стабілізація камери для зйомки в русі STEADICAM Tiffen ULTRA II (load 6-30kg)</t>
  </si>
  <si>
    <t>5.48</t>
  </si>
  <si>
    <t>Playback system (плейбек)</t>
  </si>
  <si>
    <t>Звукозаписувальна техніка</t>
  </si>
  <si>
    <t>5.49</t>
  </si>
  <si>
    <t>Рекордер  Sound Devices 788T</t>
  </si>
  <si>
    <t>5.50</t>
  </si>
  <si>
    <t>РеккордерSound Devises mix pre 10</t>
  </si>
  <si>
    <t>5.51</t>
  </si>
  <si>
    <t>Комплект зовнішних мікрофонов з вудочками, ( 2 * Neumann 185 + 2* Neumann 81) 4 комплекти</t>
  </si>
  <si>
    <t>5.52</t>
  </si>
  <si>
    <t>Стерео микрофон ( 2* AKG c414 ) (2 шт.)</t>
  </si>
  <si>
    <t>5.53</t>
  </si>
  <si>
    <t>Shure SM58(2)моніторна підзвучка</t>
  </si>
  <si>
    <t>5.54</t>
  </si>
  <si>
    <t>Радіо-система Sennheiser G3 500</t>
  </si>
  <si>
    <t>5.55</t>
  </si>
  <si>
    <t>Вудка для мікрофона (4 шт.)</t>
  </si>
  <si>
    <t>5.56</t>
  </si>
  <si>
    <t>Вітрозахист на мікрофон (4 шт.)</t>
  </si>
  <si>
    <t>5.57</t>
  </si>
  <si>
    <t>10 радиосистем Sennheiser ( 3000 – 5000 ), (8 петличок,2 бум) (10 комплектів)</t>
  </si>
  <si>
    <t>5.58</t>
  </si>
  <si>
    <t>Навушники для контролю звуку (2 шт.)</t>
  </si>
  <si>
    <t>5.59</t>
  </si>
  <si>
    <t>Комплект кабелів</t>
  </si>
  <si>
    <t>5.60</t>
  </si>
  <si>
    <t>Кофр для звукового обладнання (2 шт.)</t>
  </si>
  <si>
    <t>5.61</t>
  </si>
  <si>
    <t>Прожектор 5000w ARRI KIT/ комплект</t>
  </si>
  <si>
    <t>5.62</t>
  </si>
  <si>
    <t>Прожектор 2000w ARRI KIT/ комплект</t>
  </si>
  <si>
    <t>5.63</t>
  </si>
  <si>
    <t>Dimmer 1chx5k/ диммер 1кан.х5кВт</t>
  </si>
  <si>
    <t>5.64</t>
  </si>
  <si>
    <t>Dimmer 1chx2k/ диммер 1 кан.х2кВт</t>
  </si>
  <si>
    <t>5.65</t>
  </si>
  <si>
    <t>Прожектор 4000/2500w ARRISUN Par KIT / комплект</t>
  </si>
  <si>
    <t>5.66</t>
  </si>
  <si>
    <t>Прожектор 575w ARRIcompact Fresnel KIT / комплект</t>
  </si>
  <si>
    <t>5.67</t>
  </si>
  <si>
    <t>Тканина для рами 12x12 textiles GRIFF</t>
  </si>
  <si>
    <t>5.68</t>
  </si>
  <si>
    <t>Рама 8x8 ft Butterfly frames KIT/ рама комплект</t>
  </si>
  <si>
    <t>5.69</t>
  </si>
  <si>
    <t>Тканина для рами 8x8 textiles LIGHT GRID</t>
  </si>
  <si>
    <t>5.70</t>
  </si>
  <si>
    <t>Рама 12x12 ft Butterfly frames KIT/ рама комплект</t>
  </si>
  <si>
    <t>5.71</t>
  </si>
  <si>
    <t>Portable Generator Honda EU 20 i / генератор 2кВт</t>
  </si>
  <si>
    <t>5.72</t>
  </si>
  <si>
    <t>Car Camera Multi Mount Small USA KIT/ автогрип малий</t>
  </si>
  <si>
    <t>5.73</t>
  </si>
  <si>
    <t>Освітлювальна панель ARRI SkyPanel S120-C LED Softlight RGB KIT / комплект</t>
  </si>
  <si>
    <t>5.74</t>
  </si>
  <si>
    <t>Освітлювальна панель ARRI SkyPanel S60-C LED Softlight RGB KIT / комплект</t>
  </si>
  <si>
    <t>5.75</t>
  </si>
  <si>
    <t>Прожектори 18000/12000w ARRIDaylight Fresnel KIT / комплект</t>
  </si>
  <si>
    <t>5.76</t>
  </si>
  <si>
    <t>Прожектори 1800/1200w ARRI MAX M18 KIT / комплект</t>
  </si>
  <si>
    <t>5.77</t>
  </si>
  <si>
    <t>Прожектори 10000w ARRI KIT / комплект</t>
  </si>
  <si>
    <t>5.78</t>
  </si>
  <si>
    <t>Набір кріплень для освтлювальної техники SET Lighting Grip FULL</t>
  </si>
  <si>
    <t>Додаткова техніка</t>
  </si>
  <si>
    <t>5.79</t>
  </si>
  <si>
    <t>Кампер</t>
  </si>
  <si>
    <t>5.80</t>
  </si>
  <si>
    <t xml:space="preserve">Світобаза </t>
  </si>
  <si>
    <t>5.81</t>
  </si>
  <si>
    <t xml:space="preserve">Міні-камерваген </t>
  </si>
  <si>
    <t>5.82</t>
  </si>
  <si>
    <t>Гримваген</t>
  </si>
  <si>
    <t>Маланьїна Юлія Олександрівна, послуги концептуального художника</t>
  </si>
  <si>
    <t>Клепач Сергій Миколайович, режисер відео монтажу</t>
  </si>
  <si>
    <t>Мельничук Юрій Вікторович, написання музики до фільму та тізеру</t>
  </si>
  <si>
    <t>Кандиба Віталій Вікторович, послуги звукорежисера</t>
  </si>
  <si>
    <t>Освітлювальна техніка</t>
  </si>
  <si>
    <t>Додаток № 4</t>
  </si>
  <si>
    <t>№ 3INST11-24331 від  21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</si>
</sst>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  <numFmt numFmtId="169" formatCode="&quot; &quot;* #,##0.00&quot;   &quot;;&quot;-&quot;* #,##0.00&quot;   &quot;;&quot; &quot;* &quot;-&quot;??&quot;   &quot;"/>
  </numFmts>
  <fonts count="2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166" fontId="21" fillId="0" borderId="43" xfId="0" applyNumberFormat="1" applyFont="1" applyBorder="1" applyAlignment="1">
      <alignment vertical="top" wrapText="1"/>
    </xf>
    <xf numFmtId="167" fontId="21" fillId="0" borderId="62" xfId="0" applyNumberFormat="1" applyFont="1" applyBorder="1" applyAlignment="1">
      <alignment vertical="top" wrapText="1"/>
    </xf>
    <xf numFmtId="4" fontId="21" fillId="0" borderId="46" xfId="0" applyNumberFormat="1" applyFont="1" applyBorder="1" applyAlignment="1">
      <alignment horizontal="right" vertical="top" wrapText="1"/>
    </xf>
    <xf numFmtId="0" fontId="21" fillId="0" borderId="69" xfId="0" applyFont="1" applyBorder="1" applyAlignment="1">
      <alignment wrapText="1"/>
    </xf>
    <xf numFmtId="166" fontId="22" fillId="0" borderId="78" xfId="0" applyNumberFormat="1" applyFont="1" applyBorder="1" applyAlignment="1">
      <alignment vertical="top" wrapText="1"/>
    </xf>
    <xf numFmtId="49" fontId="22" fillId="0" borderId="47" xfId="0" applyNumberFormat="1" applyFont="1" applyBorder="1" applyAlignment="1">
      <alignment horizontal="center" vertical="top" wrapText="1"/>
    </xf>
    <xf numFmtId="166" fontId="21" fillId="0" borderId="42" xfId="0" applyNumberFormat="1" applyFont="1" applyBorder="1" applyAlignment="1">
      <alignment horizontal="center" vertical="top" wrapText="1"/>
    </xf>
    <xf numFmtId="168" fontId="21" fillId="0" borderId="44" xfId="0" applyNumberFormat="1" applyFont="1" applyBorder="1" applyAlignment="1">
      <alignment horizontal="center" vertical="top" wrapText="1"/>
    </xf>
    <xf numFmtId="4" fontId="21" fillId="0" borderId="45" xfId="0" applyNumberFormat="1" applyFont="1" applyBorder="1" applyAlignment="1">
      <alignment horizontal="center" vertical="top" wrapText="1"/>
    </xf>
    <xf numFmtId="3" fontId="21" fillId="0" borderId="44" xfId="0" applyNumberFormat="1" applyFont="1" applyBorder="1" applyAlignment="1">
      <alignment horizontal="center" vertical="top" wrapText="1"/>
    </xf>
    <xf numFmtId="166" fontId="22" fillId="0" borderId="79" xfId="0" applyNumberFormat="1" applyFont="1" applyBorder="1" applyAlignment="1">
      <alignment vertical="top" wrapText="1"/>
    </xf>
    <xf numFmtId="49" fontId="22" fillId="0" borderId="61" xfId="0" applyNumberFormat="1" applyFont="1" applyBorder="1" applyAlignment="1">
      <alignment horizontal="center" vertical="top" wrapText="1"/>
    </xf>
    <xf numFmtId="167" fontId="21" fillId="0" borderId="62" xfId="0" applyNumberFormat="1" applyFont="1" applyBorder="1" applyAlignment="1">
      <alignment horizontal="left" vertical="top" wrapText="1"/>
    </xf>
    <xf numFmtId="166" fontId="22" fillId="0" borderId="80" xfId="0" applyNumberFormat="1" applyFont="1" applyBorder="1" applyAlignment="1">
      <alignment vertical="top" wrapText="1"/>
    </xf>
    <xf numFmtId="49" fontId="22" fillId="0" borderId="81" xfId="0" applyNumberFormat="1" applyFont="1" applyBorder="1" applyAlignment="1">
      <alignment horizontal="center" vertical="top" wrapText="1"/>
    </xf>
    <xf numFmtId="167" fontId="24" fillId="0" borderId="82" xfId="0" applyNumberFormat="1" applyFont="1" applyBorder="1" applyAlignment="1">
      <alignment vertical="top" wrapText="1"/>
    </xf>
    <xf numFmtId="169" fontId="22" fillId="0" borderId="83" xfId="0" applyNumberFormat="1" applyFont="1" applyFill="1" applyBorder="1" applyAlignment="1">
      <alignment vertical="center"/>
    </xf>
    <xf numFmtId="49" fontId="22" fillId="0" borderId="84" xfId="0" applyNumberFormat="1" applyFont="1" applyBorder="1" applyAlignment="1">
      <alignment horizontal="center" vertical="top" wrapText="1"/>
    </xf>
    <xf numFmtId="167" fontId="21" fillId="0" borderId="63" xfId="0" applyNumberFormat="1" applyFont="1" applyBorder="1" applyAlignment="1">
      <alignment horizontal="left" vertical="top" wrapText="1"/>
    </xf>
    <xf numFmtId="49" fontId="21" fillId="0" borderId="85" xfId="0" applyNumberFormat="1" applyFont="1" applyFill="1" applyBorder="1" applyAlignment="1">
      <alignment horizontal="center" vertical="center"/>
    </xf>
    <xf numFmtId="49" fontId="21" fillId="0" borderId="86" xfId="0" applyNumberFormat="1" applyFont="1" applyFill="1" applyBorder="1" applyAlignment="1">
      <alignment horizontal="center" vertical="center"/>
    </xf>
    <xf numFmtId="166" fontId="22" fillId="0" borderId="87" xfId="0" applyNumberFormat="1" applyFont="1" applyBorder="1" applyAlignment="1">
      <alignment vertical="top" wrapText="1"/>
    </xf>
    <xf numFmtId="167" fontId="21" fillId="0" borderId="64" xfId="0" applyNumberFormat="1" applyFont="1" applyBorder="1" applyAlignment="1">
      <alignment horizontal="left" vertical="top" wrapText="1"/>
    </xf>
    <xf numFmtId="49" fontId="21" fillId="0" borderId="88" xfId="0" applyNumberFormat="1" applyFont="1" applyFill="1" applyBorder="1" applyAlignment="1">
      <alignment horizontal="center" vertical="center"/>
    </xf>
    <xf numFmtId="167" fontId="25" fillId="0" borderId="89" xfId="0" applyNumberFormat="1" applyFont="1" applyBorder="1" applyAlignment="1">
      <alignment horizontal="left" vertical="top" wrapText="1"/>
    </xf>
    <xf numFmtId="49" fontId="21" fillId="0" borderId="83" xfId="0" applyNumberFormat="1" applyFont="1" applyFill="1" applyBorder="1" applyAlignment="1">
      <alignment horizontal="center" vertical="center"/>
    </xf>
    <xf numFmtId="167" fontId="23" fillId="0" borderId="69" xfId="0" applyNumberFormat="1" applyFont="1" applyBorder="1" applyAlignment="1">
      <alignment vertical="top" wrapText="1"/>
    </xf>
    <xf numFmtId="167" fontId="23" fillId="0" borderId="0" xfId="0" applyNumberFormat="1" applyFont="1" applyBorder="1" applyAlignment="1">
      <alignment vertical="top" wrapText="1"/>
    </xf>
    <xf numFmtId="3" fontId="21" fillId="0" borderId="90" xfId="0" applyNumberFormat="1" applyFont="1" applyBorder="1" applyAlignment="1">
      <alignment horizontal="center" vertical="top" wrapText="1"/>
    </xf>
    <xf numFmtId="4" fontId="21" fillId="0" borderId="91" xfId="0" applyNumberFormat="1" applyFont="1" applyBorder="1" applyAlignment="1">
      <alignment horizontal="center" vertical="top" wrapText="1"/>
    </xf>
    <xf numFmtId="4" fontId="21" fillId="0" borderId="92" xfId="0" applyNumberFormat="1" applyFont="1" applyBorder="1" applyAlignment="1">
      <alignment horizontal="center" vertical="top" wrapText="1"/>
    </xf>
    <xf numFmtId="4" fontId="21" fillId="0" borderId="93" xfId="0" applyNumberFormat="1" applyFont="1" applyBorder="1" applyAlignment="1">
      <alignment horizontal="center" vertical="top" wrapText="1"/>
    </xf>
    <xf numFmtId="3" fontId="21" fillId="0" borderId="52" xfId="0" applyNumberFormat="1" applyFont="1" applyBorder="1" applyAlignment="1">
      <alignment horizontal="center" vertical="top" wrapText="1"/>
    </xf>
    <xf numFmtId="167" fontId="21" fillId="0" borderId="89" xfId="0" applyNumberFormat="1" applyFont="1" applyBorder="1" applyAlignment="1">
      <alignment horizontal="left" vertical="top" wrapText="1"/>
    </xf>
    <xf numFmtId="167" fontId="21" fillId="0" borderId="89" xfId="0" applyNumberFormat="1" applyFont="1" applyBorder="1" applyAlignment="1">
      <alignment horizontal="center" vertical="top" wrapText="1"/>
    </xf>
    <xf numFmtId="4" fontId="21" fillId="0" borderId="70" xfId="0" applyNumberFormat="1" applyFont="1" applyBorder="1" applyAlignment="1">
      <alignment horizontal="center" vertical="top" wrapText="1"/>
    </xf>
    <xf numFmtId="3" fontId="21" fillId="0" borderId="94" xfId="0" applyNumberFormat="1" applyFont="1" applyBorder="1" applyAlignment="1">
      <alignment horizontal="center" vertical="top" wrapText="1"/>
    </xf>
    <xf numFmtId="4" fontId="21" fillId="0" borderId="95" xfId="0" applyNumberFormat="1" applyFont="1" applyBorder="1" applyAlignment="1">
      <alignment horizontal="center" vertical="top" wrapText="1"/>
    </xf>
    <xf numFmtId="3" fontId="21" fillId="0" borderId="96" xfId="0" applyNumberFormat="1" applyFont="1" applyBorder="1" applyAlignment="1">
      <alignment horizontal="center" vertical="top" wrapText="1"/>
    </xf>
    <xf numFmtId="3" fontId="21" fillId="0" borderId="97" xfId="0" applyNumberFormat="1" applyFont="1" applyBorder="1" applyAlignment="1">
      <alignment horizontal="center" vertical="top" wrapText="1"/>
    </xf>
    <xf numFmtId="4" fontId="21" fillId="0" borderId="98" xfId="0" applyNumberFormat="1" applyFont="1" applyBorder="1" applyAlignment="1">
      <alignment horizontal="center" vertical="top" wrapText="1"/>
    </xf>
    <xf numFmtId="49" fontId="22" fillId="0" borderId="99" xfId="0" applyNumberFormat="1" applyFont="1" applyBorder="1" applyAlignment="1">
      <alignment horizontal="center" vertical="top" wrapText="1"/>
    </xf>
    <xf numFmtId="49" fontId="21" fillId="0" borderId="100" xfId="0" applyNumberFormat="1" applyFont="1" applyFill="1" applyBorder="1" applyAlignment="1">
      <alignment horizontal="center" vertical="center"/>
    </xf>
    <xf numFmtId="166" fontId="22" fillId="0" borderId="101" xfId="0" applyNumberFormat="1" applyFont="1" applyBorder="1" applyAlignment="1">
      <alignment vertical="top" wrapText="1"/>
    </xf>
    <xf numFmtId="49" fontId="22" fillId="0" borderId="102" xfId="0" applyNumberFormat="1" applyFont="1" applyBorder="1" applyAlignment="1">
      <alignment horizontal="center" vertical="top" wrapText="1"/>
    </xf>
    <xf numFmtId="167" fontId="23" fillId="0" borderId="103" xfId="0" applyNumberFormat="1" applyFont="1" applyBorder="1" applyAlignment="1">
      <alignment vertical="top" wrapText="1"/>
    </xf>
    <xf numFmtId="49" fontId="21" fillId="0" borderId="104" xfId="0" applyNumberFormat="1" applyFont="1" applyFill="1" applyBorder="1" applyAlignment="1">
      <alignment horizontal="center" vertical="center"/>
    </xf>
    <xf numFmtId="49" fontId="22" fillId="0" borderId="105" xfId="0" applyNumberFormat="1" applyFont="1" applyBorder="1" applyAlignment="1">
      <alignment horizontal="center" vertical="top" wrapText="1"/>
    </xf>
    <xf numFmtId="49" fontId="21" fillId="0" borderId="106" xfId="0" applyNumberFormat="1" applyFont="1" applyFill="1" applyBorder="1" applyAlignment="1">
      <alignment horizontal="center" vertical="center"/>
    </xf>
    <xf numFmtId="3" fontId="5" fillId="0" borderId="90" xfId="0" applyNumberFormat="1" applyFont="1" applyBorder="1" applyAlignment="1">
      <alignment horizontal="center" vertical="top" wrapText="1"/>
    </xf>
    <xf numFmtId="4" fontId="5" fillId="0" borderId="91" xfId="0" applyNumberFormat="1" applyFont="1" applyBorder="1" applyAlignment="1">
      <alignment horizontal="center" vertical="top" wrapText="1"/>
    </xf>
    <xf numFmtId="4" fontId="5" fillId="0" borderId="107" xfId="0" applyNumberFormat="1" applyFont="1" applyBorder="1" applyAlignment="1">
      <alignment horizontal="right" vertical="top" wrapText="1"/>
    </xf>
    <xf numFmtId="0" fontId="5" fillId="0" borderId="108" xfId="0" applyFont="1" applyBorder="1" applyAlignment="1">
      <alignment vertical="top" wrapText="1"/>
    </xf>
    <xf numFmtId="166" fontId="22" fillId="0" borderId="109" xfId="0" applyNumberFormat="1" applyFont="1" applyBorder="1" applyAlignment="1">
      <alignment vertical="top" wrapText="1"/>
    </xf>
    <xf numFmtId="49" fontId="22" fillId="0" borderId="49" xfId="0" applyNumberFormat="1" applyFont="1" applyBorder="1" applyAlignment="1">
      <alignment horizontal="center" vertical="top" wrapText="1"/>
    </xf>
    <xf numFmtId="166" fontId="21" fillId="0" borderId="51" xfId="0" applyNumberFormat="1" applyFont="1" applyBorder="1" applyAlignment="1">
      <alignment horizontal="center" vertical="top" wrapText="1"/>
    </xf>
    <xf numFmtId="4" fontId="21" fillId="0" borderId="107" xfId="0" applyNumberFormat="1" applyFont="1" applyBorder="1" applyAlignment="1">
      <alignment horizontal="right" vertical="top" wrapText="1"/>
    </xf>
    <xf numFmtId="4" fontId="21" fillId="0" borderId="54" xfId="0" applyNumberFormat="1" applyFont="1" applyBorder="1" applyAlignment="1">
      <alignment horizontal="right" vertical="top" wrapText="1"/>
    </xf>
    <xf numFmtId="4" fontId="21" fillId="0" borderId="110" xfId="0" applyNumberFormat="1" applyFont="1" applyBorder="1" applyAlignment="1">
      <alignment horizontal="right" vertical="top" wrapText="1"/>
    </xf>
    <xf numFmtId="4" fontId="21" fillId="0" borderId="111" xfId="0" applyNumberFormat="1" applyFont="1" applyBorder="1" applyAlignment="1">
      <alignment horizontal="right" vertical="top" wrapText="1"/>
    </xf>
    <xf numFmtId="166" fontId="21" fillId="0" borderId="112" xfId="0" applyNumberFormat="1" applyFont="1" applyBorder="1" applyAlignment="1">
      <alignment vertical="top" wrapText="1"/>
    </xf>
    <xf numFmtId="166" fontId="21" fillId="0" borderId="114" xfId="0" applyNumberFormat="1" applyFont="1" applyBorder="1" applyAlignment="1">
      <alignment vertical="top" wrapText="1"/>
    </xf>
    <xf numFmtId="166" fontId="21" fillId="0" borderId="115" xfId="0" applyNumberFormat="1" applyFont="1" applyBorder="1" applyAlignment="1">
      <alignment horizontal="center" vertical="top" wrapText="1"/>
    </xf>
    <xf numFmtId="166" fontId="21" fillId="0" borderId="50" xfId="0" applyNumberFormat="1" applyFont="1" applyBorder="1" applyAlignment="1">
      <alignment vertical="top" wrapText="1"/>
    </xf>
    <xf numFmtId="3" fontId="21" fillId="0" borderId="116" xfId="0" applyNumberFormat="1" applyFont="1" applyBorder="1" applyAlignment="1">
      <alignment horizontal="center" vertical="top" wrapText="1"/>
    </xf>
    <xf numFmtId="4" fontId="21" fillId="0" borderId="117" xfId="0" applyNumberFormat="1" applyFont="1" applyBorder="1" applyAlignment="1">
      <alignment horizontal="right" vertical="top" wrapText="1"/>
    </xf>
    <xf numFmtId="3" fontId="21" fillId="0" borderId="118" xfId="0" applyNumberFormat="1" applyFont="1" applyBorder="1" applyAlignment="1">
      <alignment horizontal="center" vertical="top" wrapText="1"/>
    </xf>
    <xf numFmtId="4" fontId="21" fillId="0" borderId="119" xfId="0" applyNumberFormat="1" applyFont="1" applyBorder="1" applyAlignment="1">
      <alignment horizontal="right" vertical="top" wrapText="1"/>
    </xf>
    <xf numFmtId="3" fontId="21" fillId="0" borderId="120" xfId="0" applyNumberFormat="1" applyFont="1" applyBorder="1" applyAlignment="1">
      <alignment horizontal="center" vertical="top" wrapText="1"/>
    </xf>
    <xf numFmtId="4" fontId="21" fillId="0" borderId="121" xfId="0" applyNumberFormat="1" applyFont="1" applyBorder="1" applyAlignment="1">
      <alignment horizontal="center" vertical="top" wrapText="1"/>
    </xf>
    <xf numFmtId="4" fontId="21" fillId="0" borderId="122" xfId="0" applyNumberFormat="1" applyFont="1" applyBorder="1" applyAlignment="1">
      <alignment horizontal="right" vertical="top" wrapText="1"/>
    </xf>
    <xf numFmtId="4" fontId="21" fillId="0" borderId="44" xfId="0" applyNumberFormat="1" applyFont="1" applyBorder="1" applyAlignment="1">
      <alignment horizontal="center" vertical="top" wrapText="1"/>
    </xf>
    <xf numFmtId="4" fontId="26" fillId="0" borderId="45" xfId="0" applyNumberFormat="1" applyFont="1" applyBorder="1" applyAlignment="1">
      <alignment horizontal="center" vertical="top" wrapText="1"/>
    </xf>
    <xf numFmtId="4" fontId="5" fillId="6" borderId="76" xfId="0" applyNumberFormat="1" applyFont="1" applyFill="1" applyBorder="1" applyAlignment="1">
      <alignment horizontal="right" vertical="center" wrapText="1"/>
    </xf>
    <xf numFmtId="4" fontId="21" fillId="0" borderId="52" xfId="0" applyNumberFormat="1" applyFont="1" applyBorder="1" applyAlignment="1">
      <alignment horizontal="center" vertical="top" wrapText="1"/>
    </xf>
    <xf numFmtId="4" fontId="26" fillId="0" borderId="70" xfId="0" applyNumberFormat="1" applyFont="1" applyBorder="1" applyAlignment="1">
      <alignment horizontal="center" vertical="top" wrapText="1"/>
    </xf>
    <xf numFmtId="3" fontId="4" fillId="5" borderId="57" xfId="0" applyNumberFormat="1" applyFont="1" applyFill="1" applyBorder="1" applyAlignment="1">
      <alignment horizontal="center" vertical="center" wrapText="1"/>
    </xf>
    <xf numFmtId="4" fontId="4" fillId="5" borderId="57" xfId="0" applyNumberFormat="1" applyFont="1" applyFill="1" applyBorder="1" applyAlignment="1">
      <alignment horizontal="center" vertical="center" wrapText="1"/>
    </xf>
    <xf numFmtId="4" fontId="4" fillId="5" borderId="57" xfId="0" applyNumberFormat="1" applyFont="1" applyFill="1" applyBorder="1" applyAlignment="1">
      <alignment horizontal="right" vertical="center" wrapText="1"/>
    </xf>
    <xf numFmtId="0" fontId="4" fillId="5" borderId="58" xfId="0" applyFont="1" applyFill="1" applyBorder="1" applyAlignment="1">
      <alignment vertical="center" wrapText="1"/>
    </xf>
    <xf numFmtId="3" fontId="5" fillId="6" borderId="123" xfId="0" applyNumberFormat="1" applyFont="1" applyFill="1" applyBorder="1" applyAlignment="1">
      <alignment horizontal="center" vertical="center" wrapText="1"/>
    </xf>
    <xf numFmtId="4" fontId="5" fillId="6" borderId="91" xfId="0" applyNumberFormat="1" applyFont="1" applyFill="1" applyBorder="1" applyAlignment="1">
      <alignment horizontal="center" vertical="center" wrapText="1"/>
    </xf>
    <xf numFmtId="4" fontId="5" fillId="6" borderId="107" xfId="0" applyNumberFormat="1" applyFont="1" applyFill="1" applyBorder="1" applyAlignment="1">
      <alignment horizontal="right" vertical="center" wrapText="1"/>
    </xf>
    <xf numFmtId="3" fontId="5" fillId="6" borderId="90" xfId="0" applyNumberFormat="1" applyFont="1" applyFill="1" applyBorder="1" applyAlignment="1">
      <alignment horizontal="center" vertical="center" wrapText="1"/>
    </xf>
    <xf numFmtId="0" fontId="5" fillId="6" borderId="108" xfId="0" applyFont="1" applyFill="1" applyBorder="1" applyAlignment="1">
      <alignment vertical="center" wrapText="1"/>
    </xf>
    <xf numFmtId="166" fontId="5" fillId="0" borderId="113" xfId="0" applyNumberFormat="1" applyFont="1" applyBorder="1" applyAlignment="1">
      <alignment vertical="top" wrapText="1"/>
    </xf>
    <xf numFmtId="167" fontId="11" fillId="0" borderId="89" xfId="0" applyNumberFormat="1" applyFont="1" applyBorder="1" applyAlignment="1">
      <alignment horizontal="left" vertical="top" wrapText="1"/>
    </xf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21" fillId="0" borderId="69" xfId="0" applyNumberFormat="1" applyFont="1" applyBorder="1" applyAlignment="1">
      <alignment horizontal="left" wrapText="1"/>
    </xf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4" fontId="5" fillId="0" borderId="63" xfId="0" applyNumberFormat="1" applyFont="1" applyBorder="1" applyAlignment="1">
      <alignment horizontal="center" vertical="center" wrapText="1"/>
    </xf>
    <xf numFmtId="0" fontId="7" fillId="0" borderId="69" xfId="0" applyFont="1" applyBorder="1"/>
    <xf numFmtId="0" fontId="7" fillId="0" borderId="43" xfId="0" applyFont="1" applyBorder="1"/>
    <xf numFmtId="166" fontId="5" fillId="0" borderId="72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90"/>
  <sheetViews>
    <sheetView tabSelected="1" topLeftCell="A25" workbookViewId="0">
      <selection activeCell="P5" sqref="P5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316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317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73" t="s">
        <v>1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73" t="s">
        <v>2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74" t="s">
        <v>144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75" t="s">
        <v>3</v>
      </c>
      <c r="B17" s="277" t="s">
        <v>4</v>
      </c>
      <c r="C17" s="277" t="s">
        <v>5</v>
      </c>
      <c r="D17" s="279" t="s">
        <v>6</v>
      </c>
      <c r="E17" s="250" t="s">
        <v>7</v>
      </c>
      <c r="F17" s="251"/>
      <c r="G17" s="252"/>
      <c r="H17" s="250" t="s">
        <v>8</v>
      </c>
      <c r="I17" s="251"/>
      <c r="J17" s="252"/>
      <c r="K17" s="250" t="s">
        <v>9</v>
      </c>
      <c r="L17" s="251"/>
      <c r="M17" s="252"/>
      <c r="N17" s="250" t="s">
        <v>10</v>
      </c>
      <c r="O17" s="251"/>
      <c r="P17" s="252"/>
      <c r="Q17" s="270" t="s">
        <v>11</v>
      </c>
      <c r="R17" s="251"/>
      <c r="S17" s="252"/>
      <c r="T17" s="271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76"/>
      <c r="B18" s="278"/>
      <c r="C18" s="278"/>
      <c r="D18" s="280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7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999540</v>
      </c>
      <c r="N21" s="38"/>
      <c r="O21" s="39"/>
      <c r="P21" s="40">
        <v>999540</v>
      </c>
      <c r="Q21" s="40">
        <f>G21+M21</f>
        <v>999540</v>
      </c>
      <c r="R21" s="40">
        <f>J21+P21</f>
        <v>999540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999540</v>
      </c>
      <c r="N22" s="46"/>
      <c r="O22" s="47"/>
      <c r="P22" s="48">
        <f t="shared" ref="P22:S22" si="0">SUM(P21)</f>
        <v>999540</v>
      </c>
      <c r="Q22" s="48">
        <f t="shared" si="0"/>
        <v>999540</v>
      </c>
      <c r="R22" s="48">
        <f t="shared" si="0"/>
        <v>999540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53"/>
      <c r="B23" s="254"/>
      <c r="C23" s="254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57000</v>
      </c>
      <c r="N26" s="74"/>
      <c r="O26" s="75"/>
      <c r="P26" s="76">
        <f t="shared" ref="P26:S26" si="1">SUM(P27:P29)</f>
        <v>57000</v>
      </c>
      <c r="Q26" s="76">
        <f t="shared" si="1"/>
        <v>57000</v>
      </c>
      <c r="R26" s="76">
        <f t="shared" si="1"/>
        <v>57000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37</v>
      </c>
      <c r="B27" s="79" t="s">
        <v>38</v>
      </c>
      <c r="C27" s="158" t="s">
        <v>127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>
        <v>3</v>
      </c>
      <c r="L27" s="83">
        <v>12000</v>
      </c>
      <c r="M27" s="84">
        <f t="shared" ref="M27:M29" si="4">K27*L27</f>
        <v>36000</v>
      </c>
      <c r="N27" s="82">
        <v>3</v>
      </c>
      <c r="O27" s="83">
        <v>12000</v>
      </c>
      <c r="P27" s="84">
        <f t="shared" ref="P27:P28" si="5">N27*O27</f>
        <v>36000</v>
      </c>
      <c r="Q27" s="84">
        <f t="shared" ref="Q27:Q29" si="6">G27+M27</f>
        <v>36000</v>
      </c>
      <c r="R27" s="84">
        <f t="shared" ref="R27:R29" si="7">J27+P27</f>
        <v>36000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37</v>
      </c>
      <c r="B28" s="87" t="s">
        <v>41</v>
      </c>
      <c r="C28" s="158" t="s">
        <v>128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>
        <v>3</v>
      </c>
      <c r="L28" s="83">
        <v>7000</v>
      </c>
      <c r="M28" s="84">
        <f t="shared" si="4"/>
        <v>21000</v>
      </c>
      <c r="N28" s="82">
        <v>3</v>
      </c>
      <c r="O28" s="83">
        <v>7000</v>
      </c>
      <c r="P28" s="84">
        <f t="shared" si="5"/>
        <v>21000</v>
      </c>
      <c r="Q28" s="84">
        <f t="shared" si="6"/>
        <v>21000</v>
      </c>
      <c r="R28" s="84">
        <f t="shared" si="7"/>
        <v>21000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ref="P29" si="9">N29*O29</f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0</v>
      </c>
      <c r="N30" s="74"/>
      <c r="O30" s="75"/>
      <c r="P30" s="76">
        <f t="shared" ref="P30:S30" si="10">SUM(P31:P33)</f>
        <v>0</v>
      </c>
      <c r="Q30" s="76">
        <f t="shared" si="10"/>
        <v>0</v>
      </c>
      <c r="R30" s="76">
        <f t="shared" si="10"/>
        <v>0</v>
      </c>
      <c r="S30" s="76">
        <f t="shared" si="10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8" t="s">
        <v>37</v>
      </c>
      <c r="B31" s="79" t="s">
        <v>45</v>
      </c>
      <c r="C31" s="80" t="s">
        <v>39</v>
      </c>
      <c r="D31" s="81"/>
      <c r="E31" s="255" t="s">
        <v>46</v>
      </c>
      <c r="F31" s="254"/>
      <c r="G31" s="256"/>
      <c r="H31" s="255" t="s">
        <v>46</v>
      </c>
      <c r="I31" s="254"/>
      <c r="J31" s="256"/>
      <c r="K31" s="82"/>
      <c r="L31" s="83"/>
      <c r="M31" s="84">
        <f t="shared" ref="M31:M33" si="11">K31*L31</f>
        <v>0</v>
      </c>
      <c r="N31" s="82"/>
      <c r="O31" s="83"/>
      <c r="P31" s="84">
        <f t="shared" ref="P31:P33" si="12">N31*O31</f>
        <v>0</v>
      </c>
      <c r="Q31" s="84">
        <f t="shared" ref="Q31:Q33" si="13">G31+M31</f>
        <v>0</v>
      </c>
      <c r="R31" s="84">
        <f t="shared" ref="R31:R33" si="14">J31+P31</f>
        <v>0</v>
      </c>
      <c r="S31" s="84">
        <f t="shared" ref="S31:S33" si="15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6" t="s">
        <v>37</v>
      </c>
      <c r="B32" s="87" t="s">
        <v>47</v>
      </c>
      <c r="C32" s="80" t="s">
        <v>39</v>
      </c>
      <c r="D32" s="81"/>
      <c r="E32" s="257"/>
      <c r="F32" s="254"/>
      <c r="G32" s="256"/>
      <c r="H32" s="257"/>
      <c r="I32" s="254"/>
      <c r="J32" s="256"/>
      <c r="K32" s="82"/>
      <c r="L32" s="83"/>
      <c r="M32" s="84">
        <f t="shared" si="11"/>
        <v>0</v>
      </c>
      <c r="N32" s="82"/>
      <c r="O32" s="83"/>
      <c r="P32" s="84">
        <f t="shared" si="12"/>
        <v>0</v>
      </c>
      <c r="Q32" s="84">
        <f t="shared" si="13"/>
        <v>0</v>
      </c>
      <c r="R32" s="84">
        <f t="shared" si="14"/>
        <v>0</v>
      </c>
      <c r="S32" s="84">
        <f t="shared" si="15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88" t="s">
        <v>37</v>
      </c>
      <c r="B33" s="89" t="s">
        <v>48</v>
      </c>
      <c r="C33" s="90" t="s">
        <v>39</v>
      </c>
      <c r="D33" s="91"/>
      <c r="E33" s="257"/>
      <c r="F33" s="254"/>
      <c r="G33" s="256"/>
      <c r="H33" s="257"/>
      <c r="I33" s="254"/>
      <c r="J33" s="256"/>
      <c r="K33" s="92"/>
      <c r="L33" s="93"/>
      <c r="M33" s="94">
        <f t="shared" si="11"/>
        <v>0</v>
      </c>
      <c r="N33" s="92"/>
      <c r="O33" s="93"/>
      <c r="P33" s="94">
        <f t="shared" si="12"/>
        <v>0</v>
      </c>
      <c r="Q33" s="94">
        <f t="shared" si="13"/>
        <v>0</v>
      </c>
      <c r="R33" s="94">
        <f t="shared" si="14"/>
        <v>0</v>
      </c>
      <c r="S33" s="94">
        <f t="shared" si="15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71" t="s">
        <v>34</v>
      </c>
      <c r="B34" s="72" t="s">
        <v>49</v>
      </c>
      <c r="C34" s="71" t="s">
        <v>50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SUM(M35:M38)</f>
        <v>168000</v>
      </c>
      <c r="N34" s="74"/>
      <c r="O34" s="75"/>
      <c r="P34" s="76">
        <f t="shared" ref="P34:S34" si="16">SUM(P35:P38)</f>
        <v>168000</v>
      </c>
      <c r="Q34" s="76">
        <f t="shared" si="16"/>
        <v>168000</v>
      </c>
      <c r="R34" s="76">
        <f t="shared" si="16"/>
        <v>168000</v>
      </c>
      <c r="S34" s="76">
        <f t="shared" si="16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211" t="s">
        <v>37</v>
      </c>
      <c r="B35" s="212" t="s">
        <v>51</v>
      </c>
      <c r="C35" s="218" t="s">
        <v>311</v>
      </c>
      <c r="D35" s="164" t="s">
        <v>40</v>
      </c>
      <c r="E35" s="255" t="s">
        <v>46</v>
      </c>
      <c r="F35" s="254"/>
      <c r="G35" s="256"/>
      <c r="H35" s="255" t="s">
        <v>46</v>
      </c>
      <c r="I35" s="254"/>
      <c r="J35" s="256"/>
      <c r="K35" s="222">
        <v>3</v>
      </c>
      <c r="L35" s="188">
        <v>14000</v>
      </c>
      <c r="M35" s="223">
        <f t="shared" ref="M35:M38" si="17">K35*L35</f>
        <v>42000</v>
      </c>
      <c r="N35" s="222">
        <v>3</v>
      </c>
      <c r="O35" s="188">
        <v>14000</v>
      </c>
      <c r="P35" s="223">
        <f t="shared" ref="P35:P38" si="18">N35*O35</f>
        <v>42000</v>
      </c>
      <c r="Q35" s="84">
        <f t="shared" ref="Q35:Q38" si="19">G35+M35</f>
        <v>42000</v>
      </c>
      <c r="R35" s="84">
        <f t="shared" ref="R35:R38" si="20">J35+P35</f>
        <v>42000</v>
      </c>
      <c r="S35" s="84">
        <f t="shared" ref="S35:S38" si="21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211"/>
      <c r="B36" s="212" t="s">
        <v>52</v>
      </c>
      <c r="C36" s="243" t="s">
        <v>314</v>
      </c>
      <c r="D36" s="164" t="s">
        <v>40</v>
      </c>
      <c r="E36" s="255"/>
      <c r="F36" s="254"/>
      <c r="G36" s="256"/>
      <c r="H36" s="255"/>
      <c r="I36" s="254"/>
      <c r="J36" s="256"/>
      <c r="K36" s="224">
        <v>3</v>
      </c>
      <c r="L36" s="189">
        <v>14000</v>
      </c>
      <c r="M36" s="225">
        <f t="shared" si="17"/>
        <v>42000</v>
      </c>
      <c r="N36" s="224">
        <v>3</v>
      </c>
      <c r="O36" s="189">
        <v>14000</v>
      </c>
      <c r="P36" s="225">
        <f t="shared" si="18"/>
        <v>42000</v>
      </c>
      <c r="Q36" s="84">
        <f t="shared" ref="Q36" si="22">G36+M36</f>
        <v>42000</v>
      </c>
      <c r="R36" s="84">
        <f t="shared" ref="R36" si="23">J36+P36</f>
        <v>42000</v>
      </c>
      <c r="S36" s="84">
        <f t="shared" ref="S36" si="24">Q36-R36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211" t="s">
        <v>37</v>
      </c>
      <c r="B37" s="212" t="s">
        <v>53</v>
      </c>
      <c r="C37" s="219" t="s">
        <v>312</v>
      </c>
      <c r="D37" s="220" t="s">
        <v>40</v>
      </c>
      <c r="E37" s="257"/>
      <c r="F37" s="254"/>
      <c r="G37" s="256"/>
      <c r="H37" s="257"/>
      <c r="I37" s="254"/>
      <c r="J37" s="256"/>
      <c r="K37" s="226">
        <v>3</v>
      </c>
      <c r="L37" s="227">
        <v>14000</v>
      </c>
      <c r="M37" s="228">
        <f t="shared" si="17"/>
        <v>42000</v>
      </c>
      <c r="N37" s="226">
        <v>3</v>
      </c>
      <c r="O37" s="227">
        <v>14000</v>
      </c>
      <c r="P37" s="228">
        <f t="shared" si="18"/>
        <v>42000</v>
      </c>
      <c r="Q37" s="84">
        <f t="shared" si="19"/>
        <v>42000</v>
      </c>
      <c r="R37" s="84">
        <f t="shared" si="20"/>
        <v>42000</v>
      </c>
      <c r="S37" s="84">
        <f t="shared" si="21"/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25">
      <c r="A38" s="211" t="s">
        <v>37</v>
      </c>
      <c r="B38" s="212" t="s">
        <v>133</v>
      </c>
      <c r="C38" s="221" t="s">
        <v>313</v>
      </c>
      <c r="D38" s="213" t="s">
        <v>40</v>
      </c>
      <c r="E38" s="258"/>
      <c r="F38" s="259"/>
      <c r="G38" s="260"/>
      <c r="H38" s="258"/>
      <c r="I38" s="259"/>
      <c r="J38" s="260"/>
      <c r="K38" s="190">
        <v>3</v>
      </c>
      <c r="L38" s="193">
        <v>14000</v>
      </c>
      <c r="M38" s="215">
        <f t="shared" si="17"/>
        <v>42000</v>
      </c>
      <c r="N38" s="190">
        <v>3</v>
      </c>
      <c r="O38" s="193">
        <v>14000</v>
      </c>
      <c r="P38" s="215">
        <f t="shared" si="18"/>
        <v>42000</v>
      </c>
      <c r="Q38" s="84">
        <f t="shared" si="19"/>
        <v>42000</v>
      </c>
      <c r="R38" s="84">
        <f t="shared" si="20"/>
        <v>42000</v>
      </c>
      <c r="S38" s="84">
        <f t="shared" si="21"/>
        <v>0</v>
      </c>
      <c r="T38" s="9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 x14ac:dyDescent="0.25">
      <c r="A39" s="96" t="s">
        <v>54</v>
      </c>
      <c r="B39" s="97"/>
      <c r="C39" s="98"/>
      <c r="D39" s="99"/>
      <c r="E39" s="100"/>
      <c r="F39" s="101"/>
      <c r="G39" s="102">
        <f>G26+G30+G34</f>
        <v>0</v>
      </c>
      <c r="H39" s="100"/>
      <c r="I39" s="101"/>
      <c r="J39" s="102">
        <f>J26+J30+J34</f>
        <v>0</v>
      </c>
      <c r="K39" s="100"/>
      <c r="L39" s="101"/>
      <c r="M39" s="102">
        <f>M26+M30+M34</f>
        <v>225000</v>
      </c>
      <c r="N39" s="100"/>
      <c r="O39" s="101"/>
      <c r="P39" s="102">
        <f t="shared" ref="P39:S39" si="25">P26+P30+P34</f>
        <v>225000</v>
      </c>
      <c r="Q39" s="102">
        <f t="shared" si="25"/>
        <v>225000</v>
      </c>
      <c r="R39" s="102">
        <f t="shared" si="25"/>
        <v>225000</v>
      </c>
      <c r="S39" s="102">
        <f t="shared" si="25"/>
        <v>0</v>
      </c>
      <c r="T39" s="103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">
      <c r="A40" s="71" t="s">
        <v>26</v>
      </c>
      <c r="B40" s="72" t="s">
        <v>55</v>
      </c>
      <c r="C40" s="71" t="s">
        <v>56</v>
      </c>
      <c r="D40" s="73"/>
      <c r="E40" s="74"/>
      <c r="F40" s="75"/>
      <c r="G40" s="104"/>
      <c r="H40" s="74"/>
      <c r="I40" s="75"/>
      <c r="J40" s="104"/>
      <c r="K40" s="74"/>
      <c r="L40" s="75"/>
      <c r="M40" s="104"/>
      <c r="N40" s="74"/>
      <c r="O40" s="75"/>
      <c r="P40" s="104"/>
      <c r="Q40" s="104"/>
      <c r="R40" s="104"/>
      <c r="S40" s="104"/>
      <c r="T40" s="77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30" customHeight="1" x14ac:dyDescent="0.2">
      <c r="A41" s="78" t="s">
        <v>37</v>
      </c>
      <c r="B41" s="105" t="s">
        <v>57</v>
      </c>
      <c r="C41" s="80" t="s">
        <v>58</v>
      </c>
      <c r="D41" s="81"/>
      <c r="E41" s="82"/>
      <c r="F41" s="106">
        <v>0.22</v>
      </c>
      <c r="G41" s="84">
        <f t="shared" ref="G41:G42" si="26">E41*F41</f>
        <v>0</v>
      </c>
      <c r="H41" s="82"/>
      <c r="I41" s="106">
        <v>0.22</v>
      </c>
      <c r="J41" s="84">
        <f t="shared" ref="J41:J42" si="27">H41*I41</f>
        <v>0</v>
      </c>
      <c r="K41" s="229">
        <f>M26</f>
        <v>57000</v>
      </c>
      <c r="L41" s="230">
        <v>0.22</v>
      </c>
      <c r="M41" s="160">
        <f>K41*L41</f>
        <v>12540</v>
      </c>
      <c r="N41" s="229">
        <f>P26</f>
        <v>57000</v>
      </c>
      <c r="O41" s="230">
        <v>0.22</v>
      </c>
      <c r="P41" s="160">
        <f>N41*O41</f>
        <v>12540</v>
      </c>
      <c r="Q41" s="84">
        <f t="shared" ref="Q41:Q42" si="28">G41+M41</f>
        <v>12540</v>
      </c>
      <c r="R41" s="84">
        <f t="shared" ref="R41:R42" si="29">J41+P41</f>
        <v>12540</v>
      </c>
      <c r="S41" s="84">
        <f t="shared" ref="S41:S42" si="30">Q41-R41</f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86" t="s">
        <v>37</v>
      </c>
      <c r="B42" s="87" t="s">
        <v>59</v>
      </c>
      <c r="C42" s="80" t="s">
        <v>44</v>
      </c>
      <c r="D42" s="81"/>
      <c r="E42" s="82"/>
      <c r="F42" s="106">
        <v>0.22</v>
      </c>
      <c r="G42" s="84">
        <f t="shared" si="26"/>
        <v>0</v>
      </c>
      <c r="H42" s="82"/>
      <c r="I42" s="106">
        <v>0.22</v>
      </c>
      <c r="J42" s="84">
        <f t="shared" si="27"/>
        <v>0</v>
      </c>
      <c r="K42" s="232">
        <f>M30</f>
        <v>0</v>
      </c>
      <c r="L42" s="233">
        <v>0.22</v>
      </c>
      <c r="M42" s="215">
        <f t="shared" ref="M42" si="31">K42*L42</f>
        <v>0</v>
      </c>
      <c r="N42" s="232">
        <f>P30</f>
        <v>0</v>
      </c>
      <c r="O42" s="233">
        <v>0.22</v>
      </c>
      <c r="P42" s="215">
        <f t="shared" ref="P42" si="32">N42*O42</f>
        <v>0</v>
      </c>
      <c r="Q42" s="94">
        <f t="shared" si="28"/>
        <v>0</v>
      </c>
      <c r="R42" s="94">
        <f t="shared" si="29"/>
        <v>0</v>
      </c>
      <c r="S42" s="94">
        <f t="shared" si="30"/>
        <v>0</v>
      </c>
      <c r="T42" s="9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thickBot="1" x14ac:dyDescent="0.25">
      <c r="A43" s="96" t="s">
        <v>60</v>
      </c>
      <c r="B43" s="97"/>
      <c r="C43" s="98"/>
      <c r="D43" s="99"/>
      <c r="E43" s="100"/>
      <c r="F43" s="101"/>
      <c r="G43" s="102">
        <f>SUM(G41:G42)</f>
        <v>0</v>
      </c>
      <c r="H43" s="100"/>
      <c r="I43" s="101"/>
      <c r="J43" s="231">
        <f>SUM(J41:J42)</f>
        <v>0</v>
      </c>
      <c r="K43" s="238"/>
      <c r="L43" s="239"/>
      <c r="M43" s="240">
        <f>SUM(M41:M42)</f>
        <v>12540</v>
      </c>
      <c r="N43" s="241"/>
      <c r="O43" s="239"/>
      <c r="P43" s="240">
        <f t="shared" ref="P43:S43" si="33">SUM(P41:P42)</f>
        <v>12540</v>
      </c>
      <c r="Q43" s="240">
        <f t="shared" si="33"/>
        <v>12540</v>
      </c>
      <c r="R43" s="240">
        <f t="shared" si="33"/>
        <v>12540</v>
      </c>
      <c r="S43" s="240">
        <f t="shared" si="33"/>
        <v>0</v>
      </c>
      <c r="T43" s="242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thickBot="1" x14ac:dyDescent="0.25">
      <c r="A44" s="71" t="s">
        <v>26</v>
      </c>
      <c r="B44" s="72" t="s">
        <v>61</v>
      </c>
      <c r="C44" s="71" t="s">
        <v>62</v>
      </c>
      <c r="D44" s="73"/>
      <c r="E44" s="74"/>
      <c r="F44" s="75"/>
      <c r="G44" s="104"/>
      <c r="H44" s="74"/>
      <c r="I44" s="75"/>
      <c r="J44" s="104"/>
      <c r="K44" s="234"/>
      <c r="L44" s="235"/>
      <c r="M44" s="236"/>
      <c r="N44" s="234"/>
      <c r="O44" s="235"/>
      <c r="P44" s="236"/>
      <c r="Q44" s="236"/>
      <c r="R44" s="236"/>
      <c r="S44" s="236"/>
      <c r="T44" s="23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30" customHeight="1" x14ac:dyDescent="0.2">
      <c r="A45" s="78" t="s">
        <v>37</v>
      </c>
      <c r="B45" s="105" t="s">
        <v>63</v>
      </c>
      <c r="C45" s="107" t="s">
        <v>64</v>
      </c>
      <c r="D45" s="81" t="s">
        <v>40</v>
      </c>
      <c r="E45" s="82"/>
      <c r="F45" s="83"/>
      <c r="G45" s="84">
        <f t="shared" ref="G45:G47" si="34">E45*F45</f>
        <v>0</v>
      </c>
      <c r="H45" s="82"/>
      <c r="I45" s="83"/>
      <c r="J45" s="84">
        <f t="shared" ref="J45:J47" si="35">H45*I45</f>
        <v>0</v>
      </c>
      <c r="K45" s="82"/>
      <c r="L45" s="83"/>
      <c r="M45" s="84">
        <f t="shared" ref="M45:M47" si="36">K45*L45</f>
        <v>0</v>
      </c>
      <c r="N45" s="82"/>
      <c r="O45" s="83"/>
      <c r="P45" s="84">
        <f t="shared" ref="P45:P47" si="37">N45*O45</f>
        <v>0</v>
      </c>
      <c r="Q45" s="84">
        <f t="shared" ref="Q45:Q47" si="38">G45+M45</f>
        <v>0</v>
      </c>
      <c r="R45" s="84">
        <f t="shared" ref="R45:R47" si="39">J45+P45</f>
        <v>0</v>
      </c>
      <c r="S45" s="84">
        <f t="shared" ref="S45:S47" si="40">Q45-R45</f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6" t="s">
        <v>37</v>
      </c>
      <c r="B46" s="87" t="s">
        <v>65</v>
      </c>
      <c r="C46" s="107" t="s">
        <v>64</v>
      </c>
      <c r="D46" s="81" t="s">
        <v>40</v>
      </c>
      <c r="E46" s="82"/>
      <c r="F46" s="83"/>
      <c r="G46" s="84">
        <f t="shared" si="34"/>
        <v>0</v>
      </c>
      <c r="H46" s="82"/>
      <c r="I46" s="83"/>
      <c r="J46" s="84">
        <f t="shared" si="35"/>
        <v>0</v>
      </c>
      <c r="K46" s="82"/>
      <c r="L46" s="83"/>
      <c r="M46" s="84">
        <f t="shared" si="36"/>
        <v>0</v>
      </c>
      <c r="N46" s="82"/>
      <c r="O46" s="83"/>
      <c r="P46" s="84">
        <f t="shared" si="37"/>
        <v>0</v>
      </c>
      <c r="Q46" s="84">
        <f t="shared" si="38"/>
        <v>0</v>
      </c>
      <c r="R46" s="84">
        <f t="shared" si="39"/>
        <v>0</v>
      </c>
      <c r="S46" s="84">
        <f t="shared" si="40"/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88" t="s">
        <v>37</v>
      </c>
      <c r="B47" s="89" t="s">
        <v>66</v>
      </c>
      <c r="C47" s="107" t="s">
        <v>64</v>
      </c>
      <c r="D47" s="91" t="s">
        <v>40</v>
      </c>
      <c r="E47" s="92"/>
      <c r="F47" s="93"/>
      <c r="G47" s="94">
        <f t="shared" si="34"/>
        <v>0</v>
      </c>
      <c r="H47" s="92"/>
      <c r="I47" s="93"/>
      <c r="J47" s="94">
        <f t="shared" si="35"/>
        <v>0</v>
      </c>
      <c r="K47" s="92"/>
      <c r="L47" s="93"/>
      <c r="M47" s="94">
        <f t="shared" si="36"/>
        <v>0</v>
      </c>
      <c r="N47" s="92"/>
      <c r="O47" s="93"/>
      <c r="P47" s="94">
        <f t="shared" si="37"/>
        <v>0</v>
      </c>
      <c r="Q47" s="84">
        <f t="shared" si="38"/>
        <v>0</v>
      </c>
      <c r="R47" s="84">
        <f t="shared" si="39"/>
        <v>0</v>
      </c>
      <c r="S47" s="84">
        <f t="shared" si="40"/>
        <v>0</v>
      </c>
      <c r="T47" s="9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thickBot="1" x14ac:dyDescent="0.25">
      <c r="A48" s="96" t="s">
        <v>67</v>
      </c>
      <c r="B48" s="97"/>
      <c r="C48" s="98"/>
      <c r="D48" s="99"/>
      <c r="E48" s="100"/>
      <c r="F48" s="101"/>
      <c r="G48" s="102">
        <f>SUM(G45:G47)</f>
        <v>0</v>
      </c>
      <c r="H48" s="100"/>
      <c r="I48" s="101"/>
      <c r="J48" s="102">
        <f>SUM(J45:J47)</f>
        <v>0</v>
      </c>
      <c r="K48" s="100"/>
      <c r="L48" s="101"/>
      <c r="M48" s="102">
        <f>SUM(M45:M47)</f>
        <v>0</v>
      </c>
      <c r="N48" s="100"/>
      <c r="O48" s="101"/>
      <c r="P48" s="102">
        <f t="shared" ref="P48:S48" si="41">SUM(P45:P47)</f>
        <v>0</v>
      </c>
      <c r="Q48" s="102">
        <f t="shared" si="41"/>
        <v>0</v>
      </c>
      <c r="R48" s="102">
        <f t="shared" si="41"/>
        <v>0</v>
      </c>
      <c r="S48" s="102">
        <f t="shared" si="41"/>
        <v>0</v>
      </c>
      <c r="T48" s="10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9" thickBot="1" x14ac:dyDescent="0.25">
      <c r="A49" s="71" t="s">
        <v>26</v>
      </c>
      <c r="B49" s="72" t="s">
        <v>68</v>
      </c>
      <c r="C49" s="108" t="s">
        <v>69</v>
      </c>
      <c r="D49" s="73"/>
      <c r="E49" s="74"/>
      <c r="F49" s="75"/>
      <c r="G49" s="104"/>
      <c r="H49" s="74"/>
      <c r="I49" s="75"/>
      <c r="J49" s="104"/>
      <c r="K49" s="74"/>
      <c r="L49" s="75"/>
      <c r="M49" s="104"/>
      <c r="N49" s="74"/>
      <c r="O49" s="75"/>
      <c r="P49" s="104"/>
      <c r="Q49" s="104"/>
      <c r="R49" s="104"/>
      <c r="S49" s="104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30" customHeight="1" x14ac:dyDescent="0.2">
      <c r="A50" s="78" t="s">
        <v>37</v>
      </c>
      <c r="B50" s="105" t="s">
        <v>70</v>
      </c>
      <c r="C50" s="107" t="s">
        <v>71</v>
      </c>
      <c r="D50" s="81" t="s">
        <v>40</v>
      </c>
      <c r="E50" s="82"/>
      <c r="F50" s="83"/>
      <c r="G50" s="84">
        <f t="shared" ref="G50:G53" si="42">E50*F50</f>
        <v>0</v>
      </c>
      <c r="H50" s="82"/>
      <c r="I50" s="83"/>
      <c r="J50" s="84">
        <f t="shared" ref="J50:J53" si="43">H50*I50</f>
        <v>0</v>
      </c>
      <c r="K50" s="82"/>
      <c r="L50" s="83"/>
      <c r="M50" s="84">
        <f t="shared" ref="M50:M53" si="44">K50*L50</f>
        <v>0</v>
      </c>
      <c r="N50" s="82"/>
      <c r="O50" s="83"/>
      <c r="P50" s="84">
        <f t="shared" ref="P50:P53" si="45">N50*O50</f>
        <v>0</v>
      </c>
      <c r="Q50" s="84">
        <f t="shared" ref="Q50:Q53" si="46">G50+M50</f>
        <v>0</v>
      </c>
      <c r="R50" s="84">
        <f t="shared" ref="R50:R53" si="47">J50+P50</f>
        <v>0</v>
      </c>
      <c r="S50" s="84">
        <f t="shared" ref="S50:S53" si="48">Q50-R50</f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6" t="s">
        <v>37</v>
      </c>
      <c r="B51" s="89" t="s">
        <v>72</v>
      </c>
      <c r="C51" s="107" t="s">
        <v>73</v>
      </c>
      <c r="D51" s="81" t="s">
        <v>40</v>
      </c>
      <c r="E51" s="82"/>
      <c r="F51" s="83"/>
      <c r="G51" s="84">
        <f t="shared" si="42"/>
        <v>0</v>
      </c>
      <c r="H51" s="82"/>
      <c r="I51" s="83"/>
      <c r="J51" s="84">
        <f t="shared" si="43"/>
        <v>0</v>
      </c>
      <c r="K51" s="82"/>
      <c r="L51" s="83"/>
      <c r="M51" s="84">
        <f t="shared" si="44"/>
        <v>0</v>
      </c>
      <c r="N51" s="82"/>
      <c r="O51" s="83"/>
      <c r="P51" s="84">
        <f t="shared" si="45"/>
        <v>0</v>
      </c>
      <c r="Q51" s="84">
        <f t="shared" si="46"/>
        <v>0</v>
      </c>
      <c r="R51" s="84">
        <f t="shared" si="47"/>
        <v>0</v>
      </c>
      <c r="S51" s="84">
        <f t="shared" si="48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86" t="s">
        <v>37</v>
      </c>
      <c r="B52" s="87" t="s">
        <v>74</v>
      </c>
      <c r="C52" s="109" t="s">
        <v>75</v>
      </c>
      <c r="D52" s="81" t="s">
        <v>40</v>
      </c>
      <c r="E52" s="82"/>
      <c r="F52" s="83"/>
      <c r="G52" s="84">
        <f t="shared" si="42"/>
        <v>0</v>
      </c>
      <c r="H52" s="82"/>
      <c r="I52" s="83"/>
      <c r="J52" s="84">
        <f t="shared" si="43"/>
        <v>0</v>
      </c>
      <c r="K52" s="82"/>
      <c r="L52" s="83"/>
      <c r="M52" s="84">
        <f t="shared" si="44"/>
        <v>0</v>
      </c>
      <c r="N52" s="82"/>
      <c r="O52" s="83"/>
      <c r="P52" s="84">
        <f t="shared" si="45"/>
        <v>0</v>
      </c>
      <c r="Q52" s="84">
        <f t="shared" si="46"/>
        <v>0</v>
      </c>
      <c r="R52" s="84">
        <f t="shared" si="47"/>
        <v>0</v>
      </c>
      <c r="S52" s="84">
        <f t="shared" si="48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51.75" thickBot="1" x14ac:dyDescent="0.25">
      <c r="A53" s="88" t="s">
        <v>37</v>
      </c>
      <c r="B53" s="87" t="s">
        <v>76</v>
      </c>
      <c r="C53" s="110" t="s">
        <v>77</v>
      </c>
      <c r="D53" s="91" t="s">
        <v>40</v>
      </c>
      <c r="E53" s="92"/>
      <c r="F53" s="93"/>
      <c r="G53" s="94">
        <f t="shared" si="42"/>
        <v>0</v>
      </c>
      <c r="H53" s="92"/>
      <c r="I53" s="93"/>
      <c r="J53" s="94">
        <f t="shared" si="43"/>
        <v>0</v>
      </c>
      <c r="K53" s="92"/>
      <c r="L53" s="93"/>
      <c r="M53" s="94">
        <f t="shared" si="44"/>
        <v>0</v>
      </c>
      <c r="N53" s="92"/>
      <c r="O53" s="93"/>
      <c r="P53" s="94">
        <f t="shared" si="45"/>
        <v>0</v>
      </c>
      <c r="Q53" s="84">
        <f t="shared" si="46"/>
        <v>0</v>
      </c>
      <c r="R53" s="84">
        <f t="shared" si="47"/>
        <v>0</v>
      </c>
      <c r="S53" s="84">
        <f t="shared" si="48"/>
        <v>0</v>
      </c>
      <c r="T53" s="9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thickBot="1" x14ac:dyDescent="0.25">
      <c r="A54" s="111" t="s">
        <v>78</v>
      </c>
      <c r="B54" s="97"/>
      <c r="C54" s="98"/>
      <c r="D54" s="99"/>
      <c r="E54" s="100"/>
      <c r="F54" s="101"/>
      <c r="G54" s="102">
        <f>SUM(G50:G53)</f>
        <v>0</v>
      </c>
      <c r="H54" s="100"/>
      <c r="I54" s="101"/>
      <c r="J54" s="102">
        <f>SUM(J50:J53)</f>
        <v>0</v>
      </c>
      <c r="K54" s="100"/>
      <c r="L54" s="101"/>
      <c r="M54" s="102">
        <f>SUM(M50:M53)</f>
        <v>0</v>
      </c>
      <c r="N54" s="100"/>
      <c r="O54" s="101"/>
      <c r="P54" s="102">
        <f t="shared" ref="P54:S54" si="49">SUM(P50:P53)</f>
        <v>0</v>
      </c>
      <c r="Q54" s="102">
        <f t="shared" si="49"/>
        <v>0</v>
      </c>
      <c r="R54" s="102">
        <f t="shared" si="49"/>
        <v>0</v>
      </c>
      <c r="S54" s="102">
        <f t="shared" si="49"/>
        <v>0</v>
      </c>
      <c r="T54" s="103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thickBot="1" x14ac:dyDescent="0.25">
      <c r="A55" s="71" t="s">
        <v>26</v>
      </c>
      <c r="B55" s="72" t="s">
        <v>79</v>
      </c>
      <c r="C55" s="71" t="s">
        <v>80</v>
      </c>
      <c r="D55" s="73"/>
      <c r="E55" s="74"/>
      <c r="F55" s="75"/>
      <c r="G55" s="104"/>
      <c r="H55" s="74"/>
      <c r="I55" s="75"/>
      <c r="J55" s="104"/>
      <c r="K55" s="74"/>
      <c r="L55" s="75"/>
      <c r="M55" s="104"/>
      <c r="N55" s="74"/>
      <c r="O55" s="75"/>
      <c r="P55" s="104"/>
      <c r="Q55" s="104"/>
      <c r="R55" s="104"/>
      <c r="S55" s="104"/>
      <c r="T55" s="77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ht="51" x14ac:dyDescent="0.2">
      <c r="A56" s="168" t="s">
        <v>37</v>
      </c>
      <c r="B56" s="169" t="s">
        <v>81</v>
      </c>
      <c r="C56" s="170" t="s">
        <v>149</v>
      </c>
      <c r="D56" s="164" t="s">
        <v>146</v>
      </c>
      <c r="E56" s="82"/>
      <c r="F56" s="83"/>
      <c r="G56" s="84">
        <f t="shared" ref="G56" si="50">E56*F56</f>
        <v>0</v>
      </c>
      <c r="H56" s="82"/>
      <c r="I56" s="83"/>
      <c r="J56" s="84">
        <f t="shared" ref="J56" si="51">H56*I56</f>
        <v>0</v>
      </c>
      <c r="K56" s="167">
        <v>9</v>
      </c>
      <c r="L56" s="166">
        <v>2000</v>
      </c>
      <c r="M56" s="160">
        <f t="shared" ref="M56:M57" si="52">K56*L56</f>
        <v>18000</v>
      </c>
      <c r="N56" s="167">
        <v>9</v>
      </c>
      <c r="O56" s="166">
        <v>2000</v>
      </c>
      <c r="P56" s="160">
        <f t="shared" ref="P56:P57" si="53">N56*O56</f>
        <v>18000</v>
      </c>
      <c r="Q56" s="84">
        <f t="shared" ref="Q56" si="54">G56+M56</f>
        <v>18000</v>
      </c>
      <c r="R56" s="84">
        <f t="shared" ref="R56" si="55">J56+P56</f>
        <v>18000</v>
      </c>
      <c r="S56" s="84">
        <f t="shared" ref="S56" si="56">Q56-R56</f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 x14ac:dyDescent="0.25">
      <c r="A57" s="211" t="s">
        <v>37</v>
      </c>
      <c r="B57" s="212" t="s">
        <v>82</v>
      </c>
      <c r="C57" s="180" t="s">
        <v>150</v>
      </c>
      <c r="D57" s="213" t="s">
        <v>146</v>
      </c>
      <c r="E57" s="82"/>
      <c r="F57" s="83"/>
      <c r="G57" s="84">
        <f t="shared" ref="G57" si="57">E57*F57</f>
        <v>0</v>
      </c>
      <c r="H57" s="82"/>
      <c r="I57" s="83"/>
      <c r="J57" s="84">
        <f t="shared" ref="J57" si="58">H57*I57</f>
        <v>0</v>
      </c>
      <c r="K57" s="167">
        <v>9</v>
      </c>
      <c r="L57" s="166">
        <v>100</v>
      </c>
      <c r="M57" s="160">
        <f t="shared" si="52"/>
        <v>900</v>
      </c>
      <c r="N57" s="167">
        <v>9</v>
      </c>
      <c r="O57" s="166">
        <v>100</v>
      </c>
      <c r="P57" s="160">
        <f t="shared" si="53"/>
        <v>900</v>
      </c>
      <c r="Q57" s="84">
        <f t="shared" ref="Q57" si="59">G57+M57</f>
        <v>900</v>
      </c>
      <c r="R57" s="84">
        <f t="shared" ref="R57" si="60">J57+P57</f>
        <v>900</v>
      </c>
      <c r="S57" s="84">
        <f t="shared" ref="S57" si="61">Q57-R57</f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 x14ac:dyDescent="0.25">
      <c r="A58" s="171"/>
      <c r="B58" s="172"/>
      <c r="C58" s="173" t="s">
        <v>151</v>
      </c>
      <c r="D58" s="174"/>
      <c r="E58" s="207"/>
      <c r="F58" s="208"/>
      <c r="G58" s="209"/>
      <c r="H58" s="207"/>
      <c r="I58" s="208"/>
      <c r="J58" s="209"/>
      <c r="K58" s="186"/>
      <c r="L58" s="187"/>
      <c r="M58" s="214"/>
      <c r="N58" s="186"/>
      <c r="O58" s="187"/>
      <c r="P58" s="214"/>
      <c r="Q58" s="209"/>
      <c r="R58" s="209"/>
      <c r="S58" s="209"/>
      <c r="T58" s="210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25.5" x14ac:dyDescent="0.2">
      <c r="A59" s="168" t="s">
        <v>37</v>
      </c>
      <c r="B59" s="175" t="s">
        <v>83</v>
      </c>
      <c r="C59" s="176" t="s">
        <v>152</v>
      </c>
      <c r="D59" s="177" t="s">
        <v>146</v>
      </c>
      <c r="E59" s="82"/>
      <c r="F59" s="83"/>
      <c r="G59" s="84">
        <f t="shared" ref="G59" si="62">E59*F59</f>
        <v>0</v>
      </c>
      <c r="H59" s="82"/>
      <c r="I59" s="83"/>
      <c r="J59" s="84">
        <f t="shared" ref="J59" si="63">H59*I59</f>
        <v>0</v>
      </c>
      <c r="K59" s="167">
        <v>3</v>
      </c>
      <c r="L59" s="188">
        <v>9000</v>
      </c>
      <c r="M59" s="176">
        <f t="shared" ref="M59" si="64">K59*L59</f>
        <v>27000</v>
      </c>
      <c r="N59" s="167">
        <v>3</v>
      </c>
      <c r="O59" s="188">
        <v>9000</v>
      </c>
      <c r="P59" s="176">
        <f t="shared" ref="P59" si="65">N59*O59</f>
        <v>27000</v>
      </c>
      <c r="Q59" s="84">
        <f t="shared" ref="Q59" si="66">G59+M59</f>
        <v>27000</v>
      </c>
      <c r="R59" s="84">
        <f t="shared" ref="R59" si="67">J59+P59</f>
        <v>27000</v>
      </c>
      <c r="S59" s="84">
        <f t="shared" ref="S59" si="68">Q59-R59</f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25.5" x14ac:dyDescent="0.2">
      <c r="A60" s="168" t="s">
        <v>37</v>
      </c>
      <c r="B60" s="175" t="s">
        <v>153</v>
      </c>
      <c r="C60" s="170" t="s">
        <v>154</v>
      </c>
      <c r="D60" s="178" t="s">
        <v>146</v>
      </c>
      <c r="E60" s="82"/>
      <c r="F60" s="83"/>
      <c r="G60" s="84">
        <f t="shared" ref="G60:G104" si="69">E60*F60</f>
        <v>0</v>
      </c>
      <c r="H60" s="82"/>
      <c r="I60" s="83"/>
      <c r="J60" s="84">
        <f t="shared" ref="J60:J104" si="70">H60*I60</f>
        <v>0</v>
      </c>
      <c r="K60" s="167">
        <v>3</v>
      </c>
      <c r="L60" s="189">
        <v>320</v>
      </c>
      <c r="M60" s="170">
        <f t="shared" ref="M60:M128" si="71">L60*K60</f>
        <v>960</v>
      </c>
      <c r="N60" s="167">
        <v>3</v>
      </c>
      <c r="O60" s="189">
        <v>320</v>
      </c>
      <c r="P60" s="170">
        <f t="shared" ref="P60:P128" si="72">O60*N60</f>
        <v>960</v>
      </c>
      <c r="Q60" s="84">
        <f t="shared" ref="Q60:Q104" si="73">G60+M60</f>
        <v>960</v>
      </c>
      <c r="R60" s="84">
        <f t="shared" ref="R60:R104" si="74">J60+P60</f>
        <v>960</v>
      </c>
      <c r="S60" s="84">
        <f t="shared" ref="S60:S104" si="75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25.5" x14ac:dyDescent="0.2">
      <c r="A61" s="168" t="s">
        <v>37</v>
      </c>
      <c r="B61" s="175" t="s">
        <v>155</v>
      </c>
      <c r="C61" s="170" t="s">
        <v>156</v>
      </c>
      <c r="D61" s="178" t="s">
        <v>146</v>
      </c>
      <c r="E61" s="82"/>
      <c r="F61" s="83"/>
      <c r="G61" s="84">
        <f t="shared" si="69"/>
        <v>0</v>
      </c>
      <c r="H61" s="82"/>
      <c r="I61" s="83"/>
      <c r="J61" s="84">
        <f t="shared" si="70"/>
        <v>0</v>
      </c>
      <c r="K61" s="167">
        <v>3</v>
      </c>
      <c r="L61" s="189">
        <v>480</v>
      </c>
      <c r="M61" s="170">
        <f t="shared" si="71"/>
        <v>1440</v>
      </c>
      <c r="N61" s="167">
        <v>3</v>
      </c>
      <c r="O61" s="189">
        <v>480</v>
      </c>
      <c r="P61" s="170">
        <f t="shared" si="72"/>
        <v>1440</v>
      </c>
      <c r="Q61" s="84">
        <f t="shared" si="73"/>
        <v>1440</v>
      </c>
      <c r="R61" s="84">
        <f t="shared" si="74"/>
        <v>1440</v>
      </c>
      <c r="S61" s="84">
        <f t="shared" si="75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25.5" x14ac:dyDescent="0.2">
      <c r="A62" s="168" t="s">
        <v>37</v>
      </c>
      <c r="B62" s="175" t="s">
        <v>157</v>
      </c>
      <c r="C62" s="170" t="s">
        <v>158</v>
      </c>
      <c r="D62" s="178" t="s">
        <v>146</v>
      </c>
      <c r="E62" s="82"/>
      <c r="F62" s="83"/>
      <c r="G62" s="84">
        <f t="shared" si="69"/>
        <v>0</v>
      </c>
      <c r="H62" s="82"/>
      <c r="I62" s="83"/>
      <c r="J62" s="84">
        <f t="shared" si="70"/>
        <v>0</v>
      </c>
      <c r="K62" s="167">
        <v>3</v>
      </c>
      <c r="L62" s="189">
        <v>480</v>
      </c>
      <c r="M62" s="170">
        <f t="shared" si="71"/>
        <v>1440</v>
      </c>
      <c r="N62" s="167">
        <v>3</v>
      </c>
      <c r="O62" s="189">
        <v>480</v>
      </c>
      <c r="P62" s="170">
        <f t="shared" si="72"/>
        <v>1440</v>
      </c>
      <c r="Q62" s="84">
        <f t="shared" si="73"/>
        <v>1440</v>
      </c>
      <c r="R62" s="84">
        <f t="shared" si="74"/>
        <v>1440</v>
      </c>
      <c r="S62" s="84">
        <f t="shared" si="75"/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25.5" x14ac:dyDescent="0.2">
      <c r="A63" s="168" t="s">
        <v>37</v>
      </c>
      <c r="B63" s="175" t="s">
        <v>159</v>
      </c>
      <c r="C63" s="170" t="s">
        <v>158</v>
      </c>
      <c r="D63" s="178" t="s">
        <v>146</v>
      </c>
      <c r="E63" s="82"/>
      <c r="F63" s="83"/>
      <c r="G63" s="84">
        <f t="shared" si="69"/>
        <v>0</v>
      </c>
      <c r="H63" s="82"/>
      <c r="I63" s="83"/>
      <c r="J63" s="84">
        <f t="shared" si="70"/>
        <v>0</v>
      </c>
      <c r="K63" s="167">
        <v>3</v>
      </c>
      <c r="L63" s="189">
        <v>480</v>
      </c>
      <c r="M63" s="170">
        <f t="shared" si="71"/>
        <v>1440</v>
      </c>
      <c r="N63" s="167">
        <v>3</v>
      </c>
      <c r="O63" s="189">
        <v>480</v>
      </c>
      <c r="P63" s="170">
        <f t="shared" si="72"/>
        <v>1440</v>
      </c>
      <c r="Q63" s="84">
        <f t="shared" si="73"/>
        <v>1440</v>
      </c>
      <c r="R63" s="84">
        <f t="shared" si="74"/>
        <v>1440</v>
      </c>
      <c r="S63" s="84">
        <f t="shared" si="75"/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8.25" x14ac:dyDescent="0.2">
      <c r="A64" s="168" t="s">
        <v>37</v>
      </c>
      <c r="B64" s="175" t="s">
        <v>160</v>
      </c>
      <c r="C64" s="170" t="s">
        <v>161</v>
      </c>
      <c r="D64" s="178" t="s">
        <v>146</v>
      </c>
      <c r="E64" s="82"/>
      <c r="F64" s="83"/>
      <c r="G64" s="84">
        <f t="shared" si="69"/>
        <v>0</v>
      </c>
      <c r="H64" s="82"/>
      <c r="I64" s="83"/>
      <c r="J64" s="84">
        <f t="shared" si="70"/>
        <v>0</v>
      </c>
      <c r="K64" s="167">
        <v>3</v>
      </c>
      <c r="L64" s="189">
        <v>23270</v>
      </c>
      <c r="M64" s="170">
        <f t="shared" si="71"/>
        <v>69810</v>
      </c>
      <c r="N64" s="167">
        <v>3</v>
      </c>
      <c r="O64" s="189">
        <v>23270</v>
      </c>
      <c r="P64" s="170">
        <f t="shared" si="72"/>
        <v>69810</v>
      </c>
      <c r="Q64" s="84">
        <f t="shared" si="73"/>
        <v>69810</v>
      </c>
      <c r="R64" s="84">
        <f t="shared" si="74"/>
        <v>69810</v>
      </c>
      <c r="S64" s="84">
        <f t="shared" si="75"/>
        <v>0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x14ac:dyDescent="0.2">
      <c r="A65" s="168" t="s">
        <v>37</v>
      </c>
      <c r="B65" s="175" t="s">
        <v>162</v>
      </c>
      <c r="C65" s="170" t="s">
        <v>163</v>
      </c>
      <c r="D65" s="178" t="s">
        <v>146</v>
      </c>
      <c r="E65" s="82"/>
      <c r="F65" s="83"/>
      <c r="G65" s="84">
        <f t="shared" si="69"/>
        <v>0</v>
      </c>
      <c r="H65" s="82"/>
      <c r="I65" s="83"/>
      <c r="J65" s="84">
        <f t="shared" si="70"/>
        <v>0</v>
      </c>
      <c r="K65" s="167">
        <v>3</v>
      </c>
      <c r="L65" s="189">
        <v>320</v>
      </c>
      <c r="M65" s="170">
        <f t="shared" si="71"/>
        <v>960</v>
      </c>
      <c r="N65" s="167">
        <v>3</v>
      </c>
      <c r="O65" s="189">
        <v>320</v>
      </c>
      <c r="P65" s="170">
        <f t="shared" si="72"/>
        <v>960</v>
      </c>
      <c r="Q65" s="84">
        <f t="shared" si="73"/>
        <v>960</v>
      </c>
      <c r="R65" s="84">
        <f t="shared" si="74"/>
        <v>960</v>
      </c>
      <c r="S65" s="84">
        <f t="shared" si="75"/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x14ac:dyDescent="0.2">
      <c r="A66" s="168" t="s">
        <v>37</v>
      </c>
      <c r="B66" s="175" t="s">
        <v>164</v>
      </c>
      <c r="C66" s="170" t="s">
        <v>165</v>
      </c>
      <c r="D66" s="178" t="s">
        <v>146</v>
      </c>
      <c r="E66" s="82"/>
      <c r="F66" s="83"/>
      <c r="G66" s="84">
        <f t="shared" si="69"/>
        <v>0</v>
      </c>
      <c r="H66" s="82"/>
      <c r="I66" s="83"/>
      <c r="J66" s="84">
        <f t="shared" si="70"/>
        <v>0</v>
      </c>
      <c r="K66" s="167">
        <v>3</v>
      </c>
      <c r="L66" s="189">
        <v>4800</v>
      </c>
      <c r="M66" s="170">
        <f t="shared" si="71"/>
        <v>14400</v>
      </c>
      <c r="N66" s="167">
        <v>3</v>
      </c>
      <c r="O66" s="189">
        <v>4800</v>
      </c>
      <c r="P66" s="170">
        <f t="shared" si="72"/>
        <v>14400</v>
      </c>
      <c r="Q66" s="84">
        <f t="shared" si="73"/>
        <v>14400</v>
      </c>
      <c r="R66" s="84">
        <f t="shared" si="74"/>
        <v>14400</v>
      </c>
      <c r="S66" s="84">
        <f t="shared" si="75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x14ac:dyDescent="0.2">
      <c r="A67" s="168" t="s">
        <v>37</v>
      </c>
      <c r="B67" s="175" t="s">
        <v>166</v>
      </c>
      <c r="C67" s="170" t="s">
        <v>167</v>
      </c>
      <c r="D67" s="178" t="s">
        <v>146</v>
      </c>
      <c r="E67" s="82"/>
      <c r="F67" s="83"/>
      <c r="G67" s="84">
        <f t="shared" si="69"/>
        <v>0</v>
      </c>
      <c r="H67" s="82"/>
      <c r="I67" s="83"/>
      <c r="J67" s="84">
        <f t="shared" si="70"/>
        <v>0</v>
      </c>
      <c r="K67" s="167">
        <v>3</v>
      </c>
      <c r="L67" s="189">
        <v>3200</v>
      </c>
      <c r="M67" s="170">
        <f t="shared" si="71"/>
        <v>9600</v>
      </c>
      <c r="N67" s="167">
        <v>3</v>
      </c>
      <c r="O67" s="189">
        <v>3200</v>
      </c>
      <c r="P67" s="170">
        <f t="shared" si="72"/>
        <v>9600</v>
      </c>
      <c r="Q67" s="84">
        <f t="shared" si="73"/>
        <v>9600</v>
      </c>
      <c r="R67" s="84">
        <f t="shared" si="74"/>
        <v>9600</v>
      </c>
      <c r="S67" s="84">
        <f t="shared" si="75"/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x14ac:dyDescent="0.2">
      <c r="A68" s="168" t="s">
        <v>37</v>
      </c>
      <c r="B68" s="175" t="s">
        <v>168</v>
      </c>
      <c r="C68" s="170" t="s">
        <v>169</v>
      </c>
      <c r="D68" s="178" t="s">
        <v>146</v>
      </c>
      <c r="E68" s="82"/>
      <c r="F68" s="83"/>
      <c r="G68" s="84">
        <f t="shared" si="69"/>
        <v>0</v>
      </c>
      <c r="H68" s="82"/>
      <c r="I68" s="83"/>
      <c r="J68" s="84">
        <f t="shared" si="70"/>
        <v>0</v>
      </c>
      <c r="K68" s="167">
        <v>3</v>
      </c>
      <c r="L68" s="189">
        <v>4800</v>
      </c>
      <c r="M68" s="170">
        <f t="shared" si="71"/>
        <v>14400</v>
      </c>
      <c r="N68" s="167">
        <v>3</v>
      </c>
      <c r="O68" s="189">
        <v>4800</v>
      </c>
      <c r="P68" s="170">
        <f t="shared" si="72"/>
        <v>14400</v>
      </c>
      <c r="Q68" s="84">
        <f t="shared" si="73"/>
        <v>14400</v>
      </c>
      <c r="R68" s="84">
        <f t="shared" si="74"/>
        <v>14400</v>
      </c>
      <c r="S68" s="84">
        <f t="shared" si="75"/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25.5" x14ac:dyDescent="0.2">
      <c r="A69" s="168" t="s">
        <v>37</v>
      </c>
      <c r="B69" s="175" t="s">
        <v>170</v>
      </c>
      <c r="C69" s="170" t="s">
        <v>171</v>
      </c>
      <c r="D69" s="178" t="s">
        <v>146</v>
      </c>
      <c r="E69" s="82"/>
      <c r="F69" s="83"/>
      <c r="G69" s="84">
        <f t="shared" si="69"/>
        <v>0</v>
      </c>
      <c r="H69" s="82"/>
      <c r="I69" s="83"/>
      <c r="J69" s="84">
        <f t="shared" si="70"/>
        <v>0</v>
      </c>
      <c r="K69" s="167">
        <v>3</v>
      </c>
      <c r="L69" s="189">
        <v>4800</v>
      </c>
      <c r="M69" s="170">
        <f t="shared" si="71"/>
        <v>14400</v>
      </c>
      <c r="N69" s="167">
        <v>3</v>
      </c>
      <c r="O69" s="189">
        <v>4800</v>
      </c>
      <c r="P69" s="170">
        <f t="shared" si="72"/>
        <v>14400</v>
      </c>
      <c r="Q69" s="84">
        <f t="shared" si="73"/>
        <v>14400</v>
      </c>
      <c r="R69" s="84">
        <f t="shared" si="74"/>
        <v>14400</v>
      </c>
      <c r="S69" s="84">
        <f t="shared" si="75"/>
        <v>0</v>
      </c>
      <c r="T69" s="8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x14ac:dyDescent="0.2">
      <c r="A70" s="168" t="s">
        <v>37</v>
      </c>
      <c r="B70" s="175" t="s">
        <v>172</v>
      </c>
      <c r="C70" s="170" t="s">
        <v>173</v>
      </c>
      <c r="D70" s="178" t="s">
        <v>146</v>
      </c>
      <c r="E70" s="82"/>
      <c r="F70" s="83"/>
      <c r="G70" s="84">
        <f t="shared" si="69"/>
        <v>0</v>
      </c>
      <c r="H70" s="82"/>
      <c r="I70" s="83"/>
      <c r="J70" s="84">
        <f t="shared" si="70"/>
        <v>0</v>
      </c>
      <c r="K70" s="167">
        <v>3</v>
      </c>
      <c r="L70" s="189">
        <v>2400</v>
      </c>
      <c r="M70" s="170">
        <f t="shared" si="71"/>
        <v>7200</v>
      </c>
      <c r="N70" s="167">
        <v>3</v>
      </c>
      <c r="O70" s="189">
        <v>2400</v>
      </c>
      <c r="P70" s="170">
        <f t="shared" si="72"/>
        <v>7200</v>
      </c>
      <c r="Q70" s="84">
        <f t="shared" si="73"/>
        <v>7200</v>
      </c>
      <c r="R70" s="84">
        <f t="shared" si="74"/>
        <v>7200</v>
      </c>
      <c r="S70" s="84">
        <f t="shared" si="75"/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8.25" x14ac:dyDescent="0.2">
      <c r="A71" s="168" t="s">
        <v>37</v>
      </c>
      <c r="B71" s="175" t="s">
        <v>174</v>
      </c>
      <c r="C71" s="170" t="s">
        <v>175</v>
      </c>
      <c r="D71" s="178" t="s">
        <v>146</v>
      </c>
      <c r="E71" s="82"/>
      <c r="F71" s="83"/>
      <c r="G71" s="84">
        <f t="shared" si="69"/>
        <v>0</v>
      </c>
      <c r="H71" s="82"/>
      <c r="I71" s="83"/>
      <c r="J71" s="84">
        <f t="shared" si="70"/>
        <v>0</v>
      </c>
      <c r="K71" s="167">
        <v>3</v>
      </c>
      <c r="L71" s="189">
        <v>1460</v>
      </c>
      <c r="M71" s="170">
        <f t="shared" si="71"/>
        <v>4380</v>
      </c>
      <c r="N71" s="167">
        <v>3</v>
      </c>
      <c r="O71" s="189">
        <v>1460</v>
      </c>
      <c r="P71" s="170">
        <f t="shared" si="72"/>
        <v>4380</v>
      </c>
      <c r="Q71" s="84">
        <f t="shared" si="73"/>
        <v>4380</v>
      </c>
      <c r="R71" s="84">
        <f t="shared" si="74"/>
        <v>4380</v>
      </c>
      <c r="S71" s="84">
        <f t="shared" si="75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25.5" x14ac:dyDescent="0.2">
      <c r="A72" s="168" t="s">
        <v>37</v>
      </c>
      <c r="B72" s="175" t="s">
        <v>176</v>
      </c>
      <c r="C72" s="170" t="s">
        <v>177</v>
      </c>
      <c r="D72" s="178" t="s">
        <v>146</v>
      </c>
      <c r="E72" s="82"/>
      <c r="F72" s="83"/>
      <c r="G72" s="84">
        <f t="shared" si="69"/>
        <v>0</v>
      </c>
      <c r="H72" s="82"/>
      <c r="I72" s="83"/>
      <c r="J72" s="84">
        <f t="shared" si="70"/>
        <v>0</v>
      </c>
      <c r="K72" s="167">
        <v>3</v>
      </c>
      <c r="L72" s="189">
        <v>5620</v>
      </c>
      <c r="M72" s="170">
        <f t="shared" si="71"/>
        <v>16860</v>
      </c>
      <c r="N72" s="167">
        <v>3</v>
      </c>
      <c r="O72" s="189">
        <v>5620</v>
      </c>
      <c r="P72" s="170">
        <f t="shared" si="72"/>
        <v>16860</v>
      </c>
      <c r="Q72" s="84">
        <f t="shared" si="73"/>
        <v>16860</v>
      </c>
      <c r="R72" s="84">
        <f t="shared" si="74"/>
        <v>16860</v>
      </c>
      <c r="S72" s="84">
        <f t="shared" si="75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25.5" x14ac:dyDescent="0.2">
      <c r="A73" s="168" t="s">
        <v>37</v>
      </c>
      <c r="B73" s="175" t="s">
        <v>178</v>
      </c>
      <c r="C73" s="170" t="s">
        <v>179</v>
      </c>
      <c r="D73" s="178" t="s">
        <v>146</v>
      </c>
      <c r="E73" s="82"/>
      <c r="F73" s="83"/>
      <c r="G73" s="84">
        <f t="shared" si="69"/>
        <v>0</v>
      </c>
      <c r="H73" s="82"/>
      <c r="I73" s="83"/>
      <c r="J73" s="84">
        <f t="shared" si="70"/>
        <v>0</v>
      </c>
      <c r="K73" s="167">
        <v>3</v>
      </c>
      <c r="L73" s="189">
        <v>2871.5</v>
      </c>
      <c r="M73" s="170">
        <f t="shared" si="71"/>
        <v>8614.5</v>
      </c>
      <c r="N73" s="167">
        <v>3</v>
      </c>
      <c r="O73" s="189">
        <v>2871.5</v>
      </c>
      <c r="P73" s="170">
        <f t="shared" si="72"/>
        <v>8614.5</v>
      </c>
      <c r="Q73" s="84">
        <f t="shared" si="73"/>
        <v>8614.5</v>
      </c>
      <c r="R73" s="84">
        <f t="shared" si="74"/>
        <v>8614.5</v>
      </c>
      <c r="S73" s="84">
        <f t="shared" si="75"/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25.5" x14ac:dyDescent="0.2">
      <c r="A74" s="168" t="s">
        <v>37</v>
      </c>
      <c r="B74" s="175" t="s">
        <v>180</v>
      </c>
      <c r="C74" s="170" t="s">
        <v>181</v>
      </c>
      <c r="D74" s="178" t="s">
        <v>146</v>
      </c>
      <c r="E74" s="82"/>
      <c r="F74" s="83"/>
      <c r="G74" s="84">
        <f t="shared" si="69"/>
        <v>0</v>
      </c>
      <c r="H74" s="82"/>
      <c r="I74" s="83"/>
      <c r="J74" s="84">
        <f t="shared" si="70"/>
        <v>0</v>
      </c>
      <c r="K74" s="167">
        <v>3</v>
      </c>
      <c r="L74" s="189">
        <v>480</v>
      </c>
      <c r="M74" s="170">
        <f t="shared" si="71"/>
        <v>1440</v>
      </c>
      <c r="N74" s="167">
        <v>3</v>
      </c>
      <c r="O74" s="189">
        <v>480</v>
      </c>
      <c r="P74" s="170">
        <f t="shared" si="72"/>
        <v>1440</v>
      </c>
      <c r="Q74" s="84">
        <f t="shared" si="73"/>
        <v>1440</v>
      </c>
      <c r="R74" s="84">
        <f t="shared" si="74"/>
        <v>1440</v>
      </c>
      <c r="S74" s="84">
        <f t="shared" si="75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8.25" x14ac:dyDescent="0.2">
      <c r="A75" s="168" t="s">
        <v>37</v>
      </c>
      <c r="B75" s="175" t="s">
        <v>182</v>
      </c>
      <c r="C75" s="170" t="s">
        <v>183</v>
      </c>
      <c r="D75" s="178" t="s">
        <v>146</v>
      </c>
      <c r="E75" s="82"/>
      <c r="F75" s="83"/>
      <c r="G75" s="84">
        <f t="shared" si="69"/>
        <v>0</v>
      </c>
      <c r="H75" s="82"/>
      <c r="I75" s="83"/>
      <c r="J75" s="84">
        <f t="shared" si="70"/>
        <v>0</v>
      </c>
      <c r="K75" s="167">
        <v>3</v>
      </c>
      <c r="L75" s="189">
        <v>4800</v>
      </c>
      <c r="M75" s="170">
        <f t="shared" si="71"/>
        <v>14400</v>
      </c>
      <c r="N75" s="167">
        <v>3</v>
      </c>
      <c r="O75" s="189">
        <v>4800</v>
      </c>
      <c r="P75" s="170">
        <f t="shared" si="72"/>
        <v>14400</v>
      </c>
      <c r="Q75" s="84">
        <f t="shared" si="73"/>
        <v>14400</v>
      </c>
      <c r="R75" s="84">
        <f t="shared" si="74"/>
        <v>14400</v>
      </c>
      <c r="S75" s="84">
        <f t="shared" si="75"/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8.25" x14ac:dyDescent="0.2">
      <c r="A76" s="168" t="s">
        <v>37</v>
      </c>
      <c r="B76" s="175" t="s">
        <v>184</v>
      </c>
      <c r="C76" s="170" t="s">
        <v>185</v>
      </c>
      <c r="D76" s="178" t="s">
        <v>146</v>
      </c>
      <c r="E76" s="82"/>
      <c r="F76" s="83"/>
      <c r="G76" s="84">
        <f t="shared" si="69"/>
        <v>0</v>
      </c>
      <c r="H76" s="82"/>
      <c r="I76" s="83"/>
      <c r="J76" s="84">
        <f t="shared" si="70"/>
        <v>0</v>
      </c>
      <c r="K76" s="167">
        <v>3</v>
      </c>
      <c r="L76" s="189">
        <v>1280</v>
      </c>
      <c r="M76" s="170">
        <f t="shared" si="71"/>
        <v>3840</v>
      </c>
      <c r="N76" s="167">
        <v>3</v>
      </c>
      <c r="O76" s="189">
        <v>1280</v>
      </c>
      <c r="P76" s="170">
        <f t="shared" si="72"/>
        <v>3840</v>
      </c>
      <c r="Q76" s="84">
        <f t="shared" si="73"/>
        <v>3840</v>
      </c>
      <c r="R76" s="84">
        <f t="shared" si="74"/>
        <v>3840</v>
      </c>
      <c r="S76" s="84">
        <f t="shared" si="75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8.25" x14ac:dyDescent="0.2">
      <c r="A77" s="168" t="s">
        <v>37</v>
      </c>
      <c r="B77" s="175" t="s">
        <v>186</v>
      </c>
      <c r="C77" s="170" t="s">
        <v>187</v>
      </c>
      <c r="D77" s="178" t="s">
        <v>146</v>
      </c>
      <c r="E77" s="82"/>
      <c r="F77" s="83"/>
      <c r="G77" s="84">
        <f t="shared" si="69"/>
        <v>0</v>
      </c>
      <c r="H77" s="82"/>
      <c r="I77" s="83"/>
      <c r="J77" s="84">
        <f t="shared" si="70"/>
        <v>0</v>
      </c>
      <c r="K77" s="167">
        <v>3</v>
      </c>
      <c r="L77" s="189">
        <v>4040</v>
      </c>
      <c r="M77" s="170">
        <f t="shared" si="71"/>
        <v>12120</v>
      </c>
      <c r="N77" s="167">
        <v>3</v>
      </c>
      <c r="O77" s="189">
        <v>4040</v>
      </c>
      <c r="P77" s="170">
        <f t="shared" si="72"/>
        <v>12120</v>
      </c>
      <c r="Q77" s="84">
        <f t="shared" si="73"/>
        <v>12120</v>
      </c>
      <c r="R77" s="84">
        <f t="shared" si="74"/>
        <v>12120</v>
      </c>
      <c r="S77" s="84">
        <f t="shared" si="75"/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8.25" x14ac:dyDescent="0.2">
      <c r="A78" s="168" t="s">
        <v>37</v>
      </c>
      <c r="B78" s="175" t="s">
        <v>188</v>
      </c>
      <c r="C78" s="170" t="s">
        <v>189</v>
      </c>
      <c r="D78" s="178" t="s">
        <v>146</v>
      </c>
      <c r="E78" s="82"/>
      <c r="F78" s="83"/>
      <c r="G78" s="84">
        <f t="shared" si="69"/>
        <v>0</v>
      </c>
      <c r="H78" s="82"/>
      <c r="I78" s="83"/>
      <c r="J78" s="84">
        <f t="shared" si="70"/>
        <v>0</v>
      </c>
      <c r="K78" s="167">
        <v>3</v>
      </c>
      <c r="L78" s="189">
        <v>800</v>
      </c>
      <c r="M78" s="170">
        <f t="shared" si="71"/>
        <v>2400</v>
      </c>
      <c r="N78" s="167">
        <v>3</v>
      </c>
      <c r="O78" s="189">
        <v>800</v>
      </c>
      <c r="P78" s="170">
        <f t="shared" si="72"/>
        <v>2400</v>
      </c>
      <c r="Q78" s="84">
        <f t="shared" si="73"/>
        <v>2400</v>
      </c>
      <c r="R78" s="84">
        <f t="shared" si="74"/>
        <v>2400</v>
      </c>
      <c r="S78" s="84">
        <f t="shared" si="75"/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x14ac:dyDescent="0.2">
      <c r="A79" s="168" t="s">
        <v>37</v>
      </c>
      <c r="B79" s="175" t="s">
        <v>190</v>
      </c>
      <c r="C79" s="170" t="s">
        <v>191</v>
      </c>
      <c r="D79" s="178" t="s">
        <v>146</v>
      </c>
      <c r="E79" s="82"/>
      <c r="F79" s="83"/>
      <c r="G79" s="84">
        <f t="shared" si="69"/>
        <v>0</v>
      </c>
      <c r="H79" s="82"/>
      <c r="I79" s="83"/>
      <c r="J79" s="84">
        <f t="shared" si="70"/>
        <v>0</v>
      </c>
      <c r="K79" s="167">
        <v>3</v>
      </c>
      <c r="L79" s="189">
        <v>32</v>
      </c>
      <c r="M79" s="170">
        <f t="shared" si="71"/>
        <v>96</v>
      </c>
      <c r="N79" s="167">
        <v>3</v>
      </c>
      <c r="O79" s="189">
        <v>32</v>
      </c>
      <c r="P79" s="170">
        <f t="shared" si="72"/>
        <v>96</v>
      </c>
      <c r="Q79" s="84">
        <f t="shared" si="73"/>
        <v>96</v>
      </c>
      <c r="R79" s="84">
        <f t="shared" si="74"/>
        <v>96</v>
      </c>
      <c r="S79" s="84">
        <f t="shared" si="75"/>
        <v>0</v>
      </c>
      <c r="T79" s="8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25.5" x14ac:dyDescent="0.2">
      <c r="A80" s="168" t="s">
        <v>37</v>
      </c>
      <c r="B80" s="175" t="s">
        <v>192</v>
      </c>
      <c r="C80" s="170" t="s">
        <v>193</v>
      </c>
      <c r="D80" s="178" t="s">
        <v>146</v>
      </c>
      <c r="E80" s="82"/>
      <c r="F80" s="83"/>
      <c r="G80" s="84">
        <f t="shared" si="69"/>
        <v>0</v>
      </c>
      <c r="H80" s="82"/>
      <c r="I80" s="83"/>
      <c r="J80" s="84">
        <f t="shared" si="70"/>
        <v>0</v>
      </c>
      <c r="K80" s="167">
        <v>3</v>
      </c>
      <c r="L80" s="189">
        <v>480</v>
      </c>
      <c r="M80" s="170">
        <f t="shared" si="71"/>
        <v>1440</v>
      </c>
      <c r="N80" s="167">
        <v>3</v>
      </c>
      <c r="O80" s="189">
        <v>480</v>
      </c>
      <c r="P80" s="170">
        <f t="shared" si="72"/>
        <v>1440</v>
      </c>
      <c r="Q80" s="84">
        <f t="shared" si="73"/>
        <v>1440</v>
      </c>
      <c r="R80" s="84">
        <f t="shared" si="74"/>
        <v>1440</v>
      </c>
      <c r="S80" s="84">
        <f t="shared" si="75"/>
        <v>0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25.5" x14ac:dyDescent="0.2">
      <c r="A81" s="168" t="s">
        <v>37</v>
      </c>
      <c r="B81" s="175" t="s">
        <v>194</v>
      </c>
      <c r="C81" s="170" t="s">
        <v>195</v>
      </c>
      <c r="D81" s="178" t="s">
        <v>146</v>
      </c>
      <c r="E81" s="82"/>
      <c r="F81" s="83"/>
      <c r="G81" s="84">
        <f t="shared" si="69"/>
        <v>0</v>
      </c>
      <c r="H81" s="82"/>
      <c r="I81" s="83"/>
      <c r="J81" s="84">
        <f t="shared" si="70"/>
        <v>0</v>
      </c>
      <c r="K81" s="167">
        <v>3</v>
      </c>
      <c r="L81" s="189">
        <v>2750</v>
      </c>
      <c r="M81" s="170">
        <f t="shared" si="71"/>
        <v>8250</v>
      </c>
      <c r="N81" s="167">
        <v>3</v>
      </c>
      <c r="O81" s="189">
        <v>2750</v>
      </c>
      <c r="P81" s="170">
        <f t="shared" si="72"/>
        <v>8250</v>
      </c>
      <c r="Q81" s="84">
        <f t="shared" si="73"/>
        <v>8250</v>
      </c>
      <c r="R81" s="84">
        <f t="shared" si="74"/>
        <v>8250</v>
      </c>
      <c r="S81" s="84">
        <f t="shared" si="75"/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25.5" x14ac:dyDescent="0.2">
      <c r="A82" s="168" t="s">
        <v>37</v>
      </c>
      <c r="B82" s="175" t="s">
        <v>196</v>
      </c>
      <c r="C82" s="170" t="s">
        <v>197</v>
      </c>
      <c r="D82" s="178" t="s">
        <v>146</v>
      </c>
      <c r="E82" s="82"/>
      <c r="F82" s="83"/>
      <c r="G82" s="84">
        <f t="shared" si="69"/>
        <v>0</v>
      </c>
      <c r="H82" s="82"/>
      <c r="I82" s="83"/>
      <c r="J82" s="84">
        <f t="shared" si="70"/>
        <v>0</v>
      </c>
      <c r="K82" s="167">
        <v>3</v>
      </c>
      <c r="L82" s="189">
        <v>800</v>
      </c>
      <c r="M82" s="170">
        <f t="shared" si="71"/>
        <v>2400</v>
      </c>
      <c r="N82" s="167">
        <v>3</v>
      </c>
      <c r="O82" s="189">
        <v>800</v>
      </c>
      <c r="P82" s="170">
        <f t="shared" si="72"/>
        <v>2400</v>
      </c>
      <c r="Q82" s="84">
        <f t="shared" si="73"/>
        <v>2400</v>
      </c>
      <c r="R82" s="84">
        <f t="shared" si="74"/>
        <v>2400</v>
      </c>
      <c r="S82" s="84">
        <f t="shared" si="75"/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25.5" x14ac:dyDescent="0.2">
      <c r="A83" s="168" t="s">
        <v>37</v>
      </c>
      <c r="B83" s="175" t="s">
        <v>198</v>
      </c>
      <c r="C83" s="170" t="s">
        <v>199</v>
      </c>
      <c r="D83" s="178" t="s">
        <v>146</v>
      </c>
      <c r="E83" s="82"/>
      <c r="F83" s="83"/>
      <c r="G83" s="84">
        <f t="shared" si="69"/>
        <v>0</v>
      </c>
      <c r="H83" s="82"/>
      <c r="I83" s="83"/>
      <c r="J83" s="84">
        <f t="shared" si="70"/>
        <v>0</v>
      </c>
      <c r="K83" s="167">
        <v>3</v>
      </c>
      <c r="L83" s="189">
        <v>320</v>
      </c>
      <c r="M83" s="170">
        <f t="shared" si="71"/>
        <v>960</v>
      </c>
      <c r="N83" s="167">
        <v>3</v>
      </c>
      <c r="O83" s="189">
        <v>320</v>
      </c>
      <c r="P83" s="170">
        <f t="shared" si="72"/>
        <v>960</v>
      </c>
      <c r="Q83" s="84">
        <f t="shared" si="73"/>
        <v>960</v>
      </c>
      <c r="R83" s="84">
        <f t="shared" si="74"/>
        <v>960</v>
      </c>
      <c r="S83" s="84">
        <f t="shared" si="75"/>
        <v>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8.25" x14ac:dyDescent="0.2">
      <c r="A84" s="168" t="s">
        <v>37</v>
      </c>
      <c r="B84" s="175" t="s">
        <v>200</v>
      </c>
      <c r="C84" s="170" t="s">
        <v>201</v>
      </c>
      <c r="D84" s="178" t="s">
        <v>146</v>
      </c>
      <c r="E84" s="82"/>
      <c r="F84" s="83"/>
      <c r="G84" s="84">
        <f t="shared" si="69"/>
        <v>0</v>
      </c>
      <c r="H84" s="82"/>
      <c r="I84" s="83"/>
      <c r="J84" s="84">
        <f t="shared" si="70"/>
        <v>0</v>
      </c>
      <c r="K84" s="167">
        <v>3</v>
      </c>
      <c r="L84" s="189">
        <v>5600</v>
      </c>
      <c r="M84" s="170">
        <f t="shared" si="71"/>
        <v>16800</v>
      </c>
      <c r="N84" s="167">
        <v>3</v>
      </c>
      <c r="O84" s="189">
        <v>5600</v>
      </c>
      <c r="P84" s="170">
        <f t="shared" si="72"/>
        <v>16800</v>
      </c>
      <c r="Q84" s="84">
        <f t="shared" si="73"/>
        <v>16800</v>
      </c>
      <c r="R84" s="84">
        <f t="shared" si="74"/>
        <v>16800</v>
      </c>
      <c r="S84" s="84">
        <f t="shared" si="75"/>
        <v>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8.25" x14ac:dyDescent="0.2">
      <c r="A85" s="168" t="s">
        <v>37</v>
      </c>
      <c r="B85" s="175" t="s">
        <v>202</v>
      </c>
      <c r="C85" s="170" t="s">
        <v>203</v>
      </c>
      <c r="D85" s="178" t="s">
        <v>146</v>
      </c>
      <c r="E85" s="82"/>
      <c r="F85" s="83"/>
      <c r="G85" s="84">
        <f t="shared" si="69"/>
        <v>0</v>
      </c>
      <c r="H85" s="82"/>
      <c r="I85" s="83"/>
      <c r="J85" s="84">
        <f t="shared" si="70"/>
        <v>0</v>
      </c>
      <c r="K85" s="167">
        <v>3</v>
      </c>
      <c r="L85" s="189">
        <v>2400</v>
      </c>
      <c r="M85" s="170">
        <f t="shared" si="71"/>
        <v>7200</v>
      </c>
      <c r="N85" s="167">
        <v>3</v>
      </c>
      <c r="O85" s="189">
        <v>2400</v>
      </c>
      <c r="P85" s="170">
        <f t="shared" si="72"/>
        <v>7200</v>
      </c>
      <c r="Q85" s="84">
        <f t="shared" si="73"/>
        <v>7200</v>
      </c>
      <c r="R85" s="84">
        <f t="shared" si="74"/>
        <v>7200</v>
      </c>
      <c r="S85" s="84">
        <f t="shared" si="75"/>
        <v>0</v>
      </c>
      <c r="T85" s="8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x14ac:dyDescent="0.2">
      <c r="A86" s="168" t="s">
        <v>37</v>
      </c>
      <c r="B86" s="175" t="s">
        <v>204</v>
      </c>
      <c r="C86" s="170" t="s">
        <v>205</v>
      </c>
      <c r="D86" s="178" t="s">
        <v>146</v>
      </c>
      <c r="E86" s="82"/>
      <c r="F86" s="83"/>
      <c r="G86" s="84">
        <f t="shared" si="69"/>
        <v>0</v>
      </c>
      <c r="H86" s="82"/>
      <c r="I86" s="83"/>
      <c r="J86" s="84">
        <f t="shared" si="70"/>
        <v>0</v>
      </c>
      <c r="K86" s="167">
        <v>3</v>
      </c>
      <c r="L86" s="189">
        <v>1268</v>
      </c>
      <c r="M86" s="170">
        <f t="shared" si="71"/>
        <v>3804</v>
      </c>
      <c r="N86" s="167">
        <v>3</v>
      </c>
      <c r="O86" s="189">
        <v>1268</v>
      </c>
      <c r="P86" s="170">
        <f t="shared" si="72"/>
        <v>3804</v>
      </c>
      <c r="Q86" s="84">
        <f t="shared" si="73"/>
        <v>3804</v>
      </c>
      <c r="R86" s="84">
        <f t="shared" si="74"/>
        <v>3804</v>
      </c>
      <c r="S86" s="84">
        <f t="shared" si="75"/>
        <v>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x14ac:dyDescent="0.2">
      <c r="A87" s="168" t="s">
        <v>37</v>
      </c>
      <c r="B87" s="175" t="s">
        <v>206</v>
      </c>
      <c r="C87" s="170" t="s">
        <v>207</v>
      </c>
      <c r="D87" s="178" t="s">
        <v>146</v>
      </c>
      <c r="E87" s="82"/>
      <c r="F87" s="83"/>
      <c r="G87" s="84">
        <f t="shared" si="69"/>
        <v>0</v>
      </c>
      <c r="H87" s="82"/>
      <c r="I87" s="83"/>
      <c r="J87" s="84">
        <f t="shared" si="70"/>
        <v>0</v>
      </c>
      <c r="K87" s="167">
        <v>3</v>
      </c>
      <c r="L87" s="189">
        <v>2400</v>
      </c>
      <c r="M87" s="170">
        <f t="shared" si="71"/>
        <v>7200</v>
      </c>
      <c r="N87" s="167">
        <v>3</v>
      </c>
      <c r="O87" s="189">
        <v>2400</v>
      </c>
      <c r="P87" s="170">
        <f t="shared" si="72"/>
        <v>7200</v>
      </c>
      <c r="Q87" s="84">
        <f t="shared" si="73"/>
        <v>7200</v>
      </c>
      <c r="R87" s="84">
        <f t="shared" si="74"/>
        <v>7200</v>
      </c>
      <c r="S87" s="84">
        <f t="shared" si="75"/>
        <v>0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8.25" x14ac:dyDescent="0.2">
      <c r="A88" s="168" t="s">
        <v>37</v>
      </c>
      <c r="B88" s="175" t="s">
        <v>208</v>
      </c>
      <c r="C88" s="170" t="s">
        <v>209</v>
      </c>
      <c r="D88" s="178" t="s">
        <v>146</v>
      </c>
      <c r="E88" s="82"/>
      <c r="F88" s="83"/>
      <c r="G88" s="84">
        <f t="shared" si="69"/>
        <v>0</v>
      </c>
      <c r="H88" s="82"/>
      <c r="I88" s="83"/>
      <c r="J88" s="84">
        <f t="shared" si="70"/>
        <v>0</v>
      </c>
      <c r="K88" s="167">
        <v>3</v>
      </c>
      <c r="L88" s="189">
        <v>800</v>
      </c>
      <c r="M88" s="170">
        <f t="shared" si="71"/>
        <v>2400</v>
      </c>
      <c r="N88" s="167">
        <v>3</v>
      </c>
      <c r="O88" s="189">
        <v>800</v>
      </c>
      <c r="P88" s="170">
        <f t="shared" si="72"/>
        <v>2400</v>
      </c>
      <c r="Q88" s="84">
        <f t="shared" si="73"/>
        <v>2400</v>
      </c>
      <c r="R88" s="84">
        <f t="shared" si="74"/>
        <v>2400</v>
      </c>
      <c r="S88" s="84">
        <f t="shared" si="75"/>
        <v>0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8.25" x14ac:dyDescent="0.2">
      <c r="A89" s="168" t="s">
        <v>37</v>
      </c>
      <c r="B89" s="175" t="s">
        <v>210</v>
      </c>
      <c r="C89" s="170" t="s">
        <v>211</v>
      </c>
      <c r="D89" s="178" t="s">
        <v>146</v>
      </c>
      <c r="E89" s="82"/>
      <c r="F89" s="83"/>
      <c r="G89" s="84">
        <f t="shared" si="69"/>
        <v>0</v>
      </c>
      <c r="H89" s="82"/>
      <c r="I89" s="83"/>
      <c r="J89" s="84">
        <f t="shared" si="70"/>
        <v>0</v>
      </c>
      <c r="K89" s="167">
        <v>3</v>
      </c>
      <c r="L89" s="189">
        <v>480</v>
      </c>
      <c r="M89" s="170">
        <f t="shared" si="71"/>
        <v>1440</v>
      </c>
      <c r="N89" s="167">
        <v>3</v>
      </c>
      <c r="O89" s="189">
        <v>480</v>
      </c>
      <c r="P89" s="170">
        <f t="shared" si="72"/>
        <v>1440</v>
      </c>
      <c r="Q89" s="84">
        <f t="shared" si="73"/>
        <v>1440</v>
      </c>
      <c r="R89" s="84">
        <f t="shared" si="74"/>
        <v>1440</v>
      </c>
      <c r="S89" s="84">
        <f t="shared" si="75"/>
        <v>0</v>
      </c>
      <c r="T89" s="8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x14ac:dyDescent="0.2">
      <c r="A90" s="168" t="s">
        <v>37</v>
      </c>
      <c r="B90" s="175" t="s">
        <v>212</v>
      </c>
      <c r="C90" s="170" t="s">
        <v>213</v>
      </c>
      <c r="D90" s="178" t="s">
        <v>146</v>
      </c>
      <c r="E90" s="82"/>
      <c r="F90" s="83"/>
      <c r="G90" s="84">
        <f t="shared" si="69"/>
        <v>0</v>
      </c>
      <c r="H90" s="82"/>
      <c r="I90" s="83"/>
      <c r="J90" s="84">
        <f t="shared" si="70"/>
        <v>0</v>
      </c>
      <c r="K90" s="167">
        <v>3</v>
      </c>
      <c r="L90" s="189">
        <v>160</v>
      </c>
      <c r="M90" s="170">
        <f t="shared" si="71"/>
        <v>480</v>
      </c>
      <c r="N90" s="167">
        <v>3</v>
      </c>
      <c r="O90" s="189">
        <v>160</v>
      </c>
      <c r="P90" s="170">
        <f t="shared" si="72"/>
        <v>480</v>
      </c>
      <c r="Q90" s="84">
        <f t="shared" si="73"/>
        <v>480</v>
      </c>
      <c r="R90" s="84">
        <f t="shared" si="74"/>
        <v>480</v>
      </c>
      <c r="S90" s="84">
        <f t="shared" si="75"/>
        <v>0</v>
      </c>
      <c r="T90" s="8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x14ac:dyDescent="0.2">
      <c r="A91" s="168" t="s">
        <v>37</v>
      </c>
      <c r="B91" s="175" t="s">
        <v>214</v>
      </c>
      <c r="C91" s="170" t="s">
        <v>215</v>
      </c>
      <c r="D91" s="178" t="s">
        <v>146</v>
      </c>
      <c r="E91" s="82"/>
      <c r="F91" s="83"/>
      <c r="G91" s="84">
        <f t="shared" si="69"/>
        <v>0</v>
      </c>
      <c r="H91" s="82"/>
      <c r="I91" s="83"/>
      <c r="J91" s="84">
        <f t="shared" si="70"/>
        <v>0</v>
      </c>
      <c r="K91" s="167">
        <v>3</v>
      </c>
      <c r="L91" s="189">
        <v>320</v>
      </c>
      <c r="M91" s="170">
        <f t="shared" si="71"/>
        <v>960</v>
      </c>
      <c r="N91" s="167">
        <v>3</v>
      </c>
      <c r="O91" s="189">
        <v>320</v>
      </c>
      <c r="P91" s="170">
        <f t="shared" si="72"/>
        <v>960</v>
      </c>
      <c r="Q91" s="84">
        <f t="shared" si="73"/>
        <v>960</v>
      </c>
      <c r="R91" s="84">
        <f t="shared" si="74"/>
        <v>960</v>
      </c>
      <c r="S91" s="84">
        <f t="shared" si="75"/>
        <v>0</v>
      </c>
      <c r="T91" s="8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25.5" x14ac:dyDescent="0.2">
      <c r="A92" s="168" t="s">
        <v>37</v>
      </c>
      <c r="B92" s="175" t="s">
        <v>216</v>
      </c>
      <c r="C92" s="170" t="s">
        <v>217</v>
      </c>
      <c r="D92" s="178" t="s">
        <v>146</v>
      </c>
      <c r="E92" s="82"/>
      <c r="F92" s="83"/>
      <c r="G92" s="84">
        <f t="shared" si="69"/>
        <v>0</v>
      </c>
      <c r="H92" s="82"/>
      <c r="I92" s="83"/>
      <c r="J92" s="84">
        <f t="shared" si="70"/>
        <v>0</v>
      </c>
      <c r="K92" s="167">
        <v>3</v>
      </c>
      <c r="L92" s="189">
        <v>320</v>
      </c>
      <c r="M92" s="170">
        <f t="shared" si="71"/>
        <v>960</v>
      </c>
      <c r="N92" s="167">
        <v>3</v>
      </c>
      <c r="O92" s="189">
        <v>320</v>
      </c>
      <c r="P92" s="170">
        <f t="shared" si="72"/>
        <v>960</v>
      </c>
      <c r="Q92" s="84">
        <f t="shared" si="73"/>
        <v>960</v>
      </c>
      <c r="R92" s="84">
        <f t="shared" si="74"/>
        <v>960</v>
      </c>
      <c r="S92" s="84">
        <f t="shared" si="75"/>
        <v>0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x14ac:dyDescent="0.2">
      <c r="A93" s="168" t="s">
        <v>37</v>
      </c>
      <c r="B93" s="175" t="s">
        <v>218</v>
      </c>
      <c r="C93" s="170" t="s">
        <v>219</v>
      </c>
      <c r="D93" s="178" t="s">
        <v>146</v>
      </c>
      <c r="E93" s="82"/>
      <c r="F93" s="83"/>
      <c r="G93" s="84">
        <f t="shared" si="69"/>
        <v>0</v>
      </c>
      <c r="H93" s="82"/>
      <c r="I93" s="83"/>
      <c r="J93" s="84">
        <f t="shared" si="70"/>
        <v>0</v>
      </c>
      <c r="K93" s="167">
        <v>3</v>
      </c>
      <c r="L93" s="189">
        <v>160</v>
      </c>
      <c r="M93" s="170">
        <f t="shared" si="71"/>
        <v>480</v>
      </c>
      <c r="N93" s="167">
        <v>3</v>
      </c>
      <c r="O93" s="189">
        <v>160</v>
      </c>
      <c r="P93" s="170">
        <f t="shared" si="72"/>
        <v>480</v>
      </c>
      <c r="Q93" s="84">
        <f t="shared" si="73"/>
        <v>480</v>
      </c>
      <c r="R93" s="84">
        <f t="shared" si="74"/>
        <v>480</v>
      </c>
      <c r="S93" s="84">
        <f t="shared" si="75"/>
        <v>0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25.5" x14ac:dyDescent="0.2">
      <c r="A94" s="168" t="s">
        <v>37</v>
      </c>
      <c r="B94" s="175" t="s">
        <v>220</v>
      </c>
      <c r="C94" s="170" t="s">
        <v>221</v>
      </c>
      <c r="D94" s="178" t="s">
        <v>146</v>
      </c>
      <c r="E94" s="82"/>
      <c r="F94" s="83"/>
      <c r="G94" s="84">
        <f t="shared" si="69"/>
        <v>0</v>
      </c>
      <c r="H94" s="82"/>
      <c r="I94" s="83"/>
      <c r="J94" s="84">
        <f t="shared" si="70"/>
        <v>0</v>
      </c>
      <c r="K94" s="167">
        <v>3</v>
      </c>
      <c r="L94" s="189">
        <v>960</v>
      </c>
      <c r="M94" s="170">
        <f t="shared" si="71"/>
        <v>2880</v>
      </c>
      <c r="N94" s="167">
        <v>3</v>
      </c>
      <c r="O94" s="189">
        <v>960</v>
      </c>
      <c r="P94" s="170">
        <f t="shared" si="72"/>
        <v>2880</v>
      </c>
      <c r="Q94" s="84">
        <f t="shared" si="73"/>
        <v>2880</v>
      </c>
      <c r="R94" s="84">
        <f t="shared" si="74"/>
        <v>2880</v>
      </c>
      <c r="S94" s="84">
        <f t="shared" si="75"/>
        <v>0</v>
      </c>
      <c r="T94" s="8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8.25" x14ac:dyDescent="0.2">
      <c r="A95" s="168" t="s">
        <v>37</v>
      </c>
      <c r="B95" s="175" t="s">
        <v>222</v>
      </c>
      <c r="C95" s="170" t="s">
        <v>223</v>
      </c>
      <c r="D95" s="178" t="s">
        <v>146</v>
      </c>
      <c r="E95" s="82"/>
      <c r="F95" s="83"/>
      <c r="G95" s="84">
        <f t="shared" si="69"/>
        <v>0</v>
      </c>
      <c r="H95" s="82"/>
      <c r="I95" s="83"/>
      <c r="J95" s="84">
        <f t="shared" si="70"/>
        <v>0</v>
      </c>
      <c r="K95" s="167">
        <v>3</v>
      </c>
      <c r="L95" s="189">
        <v>5920</v>
      </c>
      <c r="M95" s="170">
        <f t="shared" si="71"/>
        <v>17760</v>
      </c>
      <c r="N95" s="167">
        <v>3</v>
      </c>
      <c r="O95" s="189">
        <v>5920</v>
      </c>
      <c r="P95" s="170">
        <f t="shared" si="72"/>
        <v>17760</v>
      </c>
      <c r="Q95" s="84">
        <f t="shared" si="73"/>
        <v>17760</v>
      </c>
      <c r="R95" s="84">
        <f t="shared" si="74"/>
        <v>17760</v>
      </c>
      <c r="S95" s="84">
        <f t="shared" si="75"/>
        <v>0</v>
      </c>
      <c r="T95" s="8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25.5" x14ac:dyDescent="0.2">
      <c r="A96" s="168" t="s">
        <v>37</v>
      </c>
      <c r="B96" s="175" t="s">
        <v>224</v>
      </c>
      <c r="C96" s="170" t="s">
        <v>225</v>
      </c>
      <c r="D96" s="178" t="s">
        <v>146</v>
      </c>
      <c r="E96" s="82"/>
      <c r="F96" s="83"/>
      <c r="G96" s="84">
        <f t="shared" si="69"/>
        <v>0</v>
      </c>
      <c r="H96" s="82"/>
      <c r="I96" s="83"/>
      <c r="J96" s="84">
        <f t="shared" si="70"/>
        <v>0</v>
      </c>
      <c r="K96" s="167">
        <v>3</v>
      </c>
      <c r="L96" s="189">
        <v>480</v>
      </c>
      <c r="M96" s="170">
        <f t="shared" si="71"/>
        <v>1440</v>
      </c>
      <c r="N96" s="167">
        <v>3</v>
      </c>
      <c r="O96" s="189">
        <v>480</v>
      </c>
      <c r="P96" s="170">
        <f t="shared" si="72"/>
        <v>1440</v>
      </c>
      <c r="Q96" s="84">
        <f t="shared" si="73"/>
        <v>1440</v>
      </c>
      <c r="R96" s="84">
        <f t="shared" si="74"/>
        <v>1440</v>
      </c>
      <c r="S96" s="84">
        <f t="shared" si="75"/>
        <v>0</v>
      </c>
      <c r="T96" s="8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25.5" x14ac:dyDescent="0.2">
      <c r="A97" s="168" t="s">
        <v>37</v>
      </c>
      <c r="B97" s="175" t="s">
        <v>226</v>
      </c>
      <c r="C97" s="170" t="s">
        <v>227</v>
      </c>
      <c r="D97" s="178" t="s">
        <v>146</v>
      </c>
      <c r="E97" s="82"/>
      <c r="F97" s="83"/>
      <c r="G97" s="84">
        <f t="shared" si="69"/>
        <v>0</v>
      </c>
      <c r="H97" s="82"/>
      <c r="I97" s="83"/>
      <c r="J97" s="84">
        <f t="shared" si="70"/>
        <v>0</v>
      </c>
      <c r="K97" s="167">
        <v>3</v>
      </c>
      <c r="L97" s="189">
        <v>242</v>
      </c>
      <c r="M97" s="170">
        <f t="shared" si="71"/>
        <v>726</v>
      </c>
      <c r="N97" s="167">
        <v>3</v>
      </c>
      <c r="O97" s="189">
        <v>242</v>
      </c>
      <c r="P97" s="170">
        <f t="shared" si="72"/>
        <v>726</v>
      </c>
      <c r="Q97" s="84">
        <f t="shared" si="73"/>
        <v>726</v>
      </c>
      <c r="R97" s="84">
        <f t="shared" si="74"/>
        <v>726</v>
      </c>
      <c r="S97" s="84">
        <f t="shared" si="75"/>
        <v>0</v>
      </c>
      <c r="T97" s="8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25.5" x14ac:dyDescent="0.2">
      <c r="A98" s="168" t="s">
        <v>37</v>
      </c>
      <c r="B98" s="175" t="s">
        <v>228</v>
      </c>
      <c r="C98" s="170" t="s">
        <v>229</v>
      </c>
      <c r="D98" s="178" t="s">
        <v>146</v>
      </c>
      <c r="E98" s="82"/>
      <c r="F98" s="83"/>
      <c r="G98" s="84">
        <f t="shared" si="69"/>
        <v>0</v>
      </c>
      <c r="H98" s="82"/>
      <c r="I98" s="83"/>
      <c r="J98" s="84">
        <f t="shared" si="70"/>
        <v>0</v>
      </c>
      <c r="K98" s="167">
        <v>3</v>
      </c>
      <c r="L98" s="189">
        <v>242</v>
      </c>
      <c r="M98" s="170">
        <f t="shared" si="71"/>
        <v>726</v>
      </c>
      <c r="N98" s="167">
        <v>3</v>
      </c>
      <c r="O98" s="189">
        <v>242</v>
      </c>
      <c r="P98" s="170">
        <f t="shared" si="72"/>
        <v>726</v>
      </c>
      <c r="Q98" s="84">
        <f t="shared" si="73"/>
        <v>726</v>
      </c>
      <c r="R98" s="84">
        <f t="shared" si="74"/>
        <v>726</v>
      </c>
      <c r="S98" s="84">
        <f t="shared" si="75"/>
        <v>0</v>
      </c>
      <c r="T98" s="8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25.5" x14ac:dyDescent="0.2">
      <c r="A99" s="168" t="s">
        <v>37</v>
      </c>
      <c r="B99" s="175" t="s">
        <v>230</v>
      </c>
      <c r="C99" s="170" t="s">
        <v>229</v>
      </c>
      <c r="D99" s="178" t="s">
        <v>146</v>
      </c>
      <c r="E99" s="82"/>
      <c r="F99" s="83"/>
      <c r="G99" s="84">
        <f t="shared" si="69"/>
        <v>0</v>
      </c>
      <c r="H99" s="82"/>
      <c r="I99" s="83"/>
      <c r="J99" s="84">
        <f t="shared" si="70"/>
        <v>0</v>
      </c>
      <c r="K99" s="167">
        <v>3</v>
      </c>
      <c r="L99" s="189">
        <v>242</v>
      </c>
      <c r="M99" s="170">
        <f t="shared" si="71"/>
        <v>726</v>
      </c>
      <c r="N99" s="167">
        <v>3</v>
      </c>
      <c r="O99" s="189">
        <v>242</v>
      </c>
      <c r="P99" s="170">
        <f t="shared" si="72"/>
        <v>726</v>
      </c>
      <c r="Q99" s="84">
        <f t="shared" si="73"/>
        <v>726</v>
      </c>
      <c r="R99" s="84">
        <f t="shared" si="74"/>
        <v>726</v>
      </c>
      <c r="S99" s="84">
        <f t="shared" si="75"/>
        <v>0</v>
      </c>
      <c r="T99" s="8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25.5" x14ac:dyDescent="0.2">
      <c r="A100" s="168" t="s">
        <v>37</v>
      </c>
      <c r="B100" s="175" t="s">
        <v>231</v>
      </c>
      <c r="C100" s="170" t="s">
        <v>232</v>
      </c>
      <c r="D100" s="178" t="s">
        <v>146</v>
      </c>
      <c r="E100" s="82"/>
      <c r="F100" s="83"/>
      <c r="G100" s="84">
        <f t="shared" si="69"/>
        <v>0</v>
      </c>
      <c r="H100" s="82"/>
      <c r="I100" s="83"/>
      <c r="J100" s="84">
        <f t="shared" si="70"/>
        <v>0</v>
      </c>
      <c r="K100" s="167">
        <v>3</v>
      </c>
      <c r="L100" s="189">
        <v>242</v>
      </c>
      <c r="M100" s="170">
        <f t="shared" si="71"/>
        <v>726</v>
      </c>
      <c r="N100" s="167">
        <v>3</v>
      </c>
      <c r="O100" s="189">
        <v>242</v>
      </c>
      <c r="P100" s="170">
        <f t="shared" si="72"/>
        <v>726</v>
      </c>
      <c r="Q100" s="84">
        <f t="shared" si="73"/>
        <v>726</v>
      </c>
      <c r="R100" s="84">
        <f t="shared" si="74"/>
        <v>726</v>
      </c>
      <c r="S100" s="84">
        <f t="shared" si="75"/>
        <v>0</v>
      </c>
      <c r="T100" s="8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5" customHeight="1" x14ac:dyDescent="0.2">
      <c r="A101" s="168" t="s">
        <v>37</v>
      </c>
      <c r="B101" s="175" t="s">
        <v>233</v>
      </c>
      <c r="C101" s="170" t="s">
        <v>234</v>
      </c>
      <c r="D101" s="178" t="s">
        <v>146</v>
      </c>
      <c r="E101" s="82"/>
      <c r="F101" s="83"/>
      <c r="G101" s="84">
        <f t="shared" si="69"/>
        <v>0</v>
      </c>
      <c r="H101" s="82"/>
      <c r="I101" s="83"/>
      <c r="J101" s="84">
        <f t="shared" si="70"/>
        <v>0</v>
      </c>
      <c r="K101" s="167">
        <v>3</v>
      </c>
      <c r="L101" s="189">
        <v>242</v>
      </c>
      <c r="M101" s="170">
        <f t="shared" si="71"/>
        <v>726</v>
      </c>
      <c r="N101" s="167">
        <v>3</v>
      </c>
      <c r="O101" s="189">
        <v>242</v>
      </c>
      <c r="P101" s="170">
        <f t="shared" si="72"/>
        <v>726</v>
      </c>
      <c r="Q101" s="84">
        <f t="shared" si="73"/>
        <v>726</v>
      </c>
      <c r="R101" s="84">
        <f t="shared" si="74"/>
        <v>726</v>
      </c>
      <c r="S101" s="84">
        <f t="shared" si="75"/>
        <v>0</v>
      </c>
      <c r="T101" s="8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x14ac:dyDescent="0.2">
      <c r="A102" s="168" t="s">
        <v>37</v>
      </c>
      <c r="B102" s="175" t="s">
        <v>235</v>
      </c>
      <c r="C102" s="170" t="s">
        <v>236</v>
      </c>
      <c r="D102" s="178" t="s">
        <v>146</v>
      </c>
      <c r="E102" s="82"/>
      <c r="F102" s="83"/>
      <c r="G102" s="84">
        <f t="shared" si="69"/>
        <v>0</v>
      </c>
      <c r="H102" s="82"/>
      <c r="I102" s="83"/>
      <c r="J102" s="84">
        <f t="shared" si="70"/>
        <v>0</v>
      </c>
      <c r="K102" s="167">
        <v>3</v>
      </c>
      <c r="L102" s="189">
        <v>68</v>
      </c>
      <c r="M102" s="170">
        <f t="shared" si="71"/>
        <v>204</v>
      </c>
      <c r="N102" s="167">
        <v>3</v>
      </c>
      <c r="O102" s="189">
        <v>68</v>
      </c>
      <c r="P102" s="170">
        <f t="shared" si="72"/>
        <v>204</v>
      </c>
      <c r="Q102" s="84">
        <f t="shared" si="73"/>
        <v>204</v>
      </c>
      <c r="R102" s="84">
        <f t="shared" si="74"/>
        <v>204</v>
      </c>
      <c r="S102" s="84">
        <f t="shared" si="75"/>
        <v>0</v>
      </c>
      <c r="T102" s="8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8.25" x14ac:dyDescent="0.2">
      <c r="A103" s="168" t="s">
        <v>37</v>
      </c>
      <c r="B103" s="175" t="s">
        <v>237</v>
      </c>
      <c r="C103" s="170" t="s">
        <v>238</v>
      </c>
      <c r="D103" s="178" t="s">
        <v>146</v>
      </c>
      <c r="E103" s="82"/>
      <c r="F103" s="83"/>
      <c r="G103" s="84">
        <f t="shared" si="69"/>
        <v>0</v>
      </c>
      <c r="H103" s="82"/>
      <c r="I103" s="83"/>
      <c r="J103" s="84">
        <f t="shared" si="70"/>
        <v>0</v>
      </c>
      <c r="K103" s="167">
        <v>3</v>
      </c>
      <c r="L103" s="189">
        <v>3638.6666666599999</v>
      </c>
      <c r="M103" s="170">
        <f t="shared" si="71"/>
        <v>10915.99999998</v>
      </c>
      <c r="N103" s="167">
        <v>3</v>
      </c>
      <c r="O103" s="189">
        <v>3638.6666666599999</v>
      </c>
      <c r="P103" s="170">
        <f t="shared" si="72"/>
        <v>10915.99999998</v>
      </c>
      <c r="Q103" s="84">
        <f t="shared" si="73"/>
        <v>10915.99999998</v>
      </c>
      <c r="R103" s="84">
        <f t="shared" si="74"/>
        <v>10915.99999998</v>
      </c>
      <c r="S103" s="84">
        <f t="shared" si="75"/>
        <v>0</v>
      </c>
      <c r="T103" s="8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5.75" thickBot="1" x14ac:dyDescent="0.25">
      <c r="A104" s="179" t="s">
        <v>37</v>
      </c>
      <c r="B104" s="175" t="s">
        <v>239</v>
      </c>
      <c r="C104" s="180" t="s">
        <v>240</v>
      </c>
      <c r="D104" s="181" t="s">
        <v>146</v>
      </c>
      <c r="E104" s="82"/>
      <c r="F104" s="83"/>
      <c r="G104" s="84">
        <f t="shared" si="69"/>
        <v>0</v>
      </c>
      <c r="H104" s="82"/>
      <c r="I104" s="83"/>
      <c r="J104" s="84">
        <f t="shared" si="70"/>
        <v>0</v>
      </c>
      <c r="K104" s="190">
        <v>3</v>
      </c>
      <c r="L104" s="189">
        <v>2212</v>
      </c>
      <c r="M104" s="180">
        <f t="shared" si="71"/>
        <v>6636</v>
      </c>
      <c r="N104" s="190">
        <v>3</v>
      </c>
      <c r="O104" s="189">
        <v>2212</v>
      </c>
      <c r="P104" s="180">
        <f t="shared" si="72"/>
        <v>6636</v>
      </c>
      <c r="Q104" s="84">
        <f t="shared" si="73"/>
        <v>6636</v>
      </c>
      <c r="R104" s="84">
        <f t="shared" si="74"/>
        <v>6636</v>
      </c>
      <c r="S104" s="84">
        <f t="shared" si="75"/>
        <v>0</v>
      </c>
      <c r="T104" s="9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30" customHeight="1" thickBot="1" x14ac:dyDescent="0.25">
      <c r="A105" s="171"/>
      <c r="B105" s="172"/>
      <c r="C105" s="244" t="s">
        <v>241</v>
      </c>
      <c r="D105" s="183"/>
      <c r="E105" s="207"/>
      <c r="F105" s="208"/>
      <c r="G105" s="209"/>
      <c r="H105" s="207"/>
      <c r="I105" s="208"/>
      <c r="J105" s="209"/>
      <c r="K105" s="191"/>
      <c r="L105" s="192"/>
      <c r="M105" s="191"/>
      <c r="N105" s="191"/>
      <c r="O105" s="192"/>
      <c r="P105" s="191"/>
      <c r="Q105" s="209"/>
      <c r="R105" s="209"/>
      <c r="S105" s="209"/>
      <c r="T105" s="210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x14ac:dyDescent="0.2">
      <c r="A106" s="168" t="s">
        <v>37</v>
      </c>
      <c r="B106" s="175" t="s">
        <v>242</v>
      </c>
      <c r="C106" s="176" t="s">
        <v>243</v>
      </c>
      <c r="D106" s="177" t="s">
        <v>146</v>
      </c>
      <c r="E106" s="82"/>
      <c r="F106" s="83"/>
      <c r="G106" s="84">
        <f t="shared" ref="G106" si="76">E106*F106</f>
        <v>0</v>
      </c>
      <c r="H106" s="82"/>
      <c r="I106" s="83"/>
      <c r="J106" s="84">
        <f t="shared" ref="J106" si="77">H106*I106</f>
        <v>0</v>
      </c>
      <c r="K106" s="167">
        <v>3</v>
      </c>
      <c r="L106" s="189">
        <v>2000</v>
      </c>
      <c r="M106" s="176">
        <f t="shared" si="71"/>
        <v>6000</v>
      </c>
      <c r="N106" s="167">
        <v>3</v>
      </c>
      <c r="O106" s="189">
        <v>2000</v>
      </c>
      <c r="P106" s="176">
        <f t="shared" si="72"/>
        <v>6000</v>
      </c>
      <c r="Q106" s="84">
        <f t="shared" ref="Q106" si="78">G106+M106</f>
        <v>6000</v>
      </c>
      <c r="R106" s="84">
        <f t="shared" ref="R106" si="79">J106+P106</f>
        <v>6000</v>
      </c>
      <c r="S106" s="84">
        <f t="shared" ref="S106" si="80">Q106-R106</f>
        <v>0</v>
      </c>
      <c r="T106" s="8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x14ac:dyDescent="0.2">
      <c r="A107" s="168" t="s">
        <v>37</v>
      </c>
      <c r="B107" s="175" t="s">
        <v>244</v>
      </c>
      <c r="C107" s="170" t="s">
        <v>245</v>
      </c>
      <c r="D107" s="178" t="s">
        <v>146</v>
      </c>
      <c r="E107" s="82"/>
      <c r="F107" s="83"/>
      <c r="G107" s="84">
        <f t="shared" ref="G107:G117" si="81">E107*F107</f>
        <v>0</v>
      </c>
      <c r="H107" s="82"/>
      <c r="I107" s="83"/>
      <c r="J107" s="84">
        <f t="shared" ref="J107:J117" si="82">H107*I107</f>
        <v>0</v>
      </c>
      <c r="K107" s="167">
        <v>3</v>
      </c>
      <c r="L107" s="189">
        <v>700</v>
      </c>
      <c r="M107" s="170">
        <f t="shared" si="71"/>
        <v>2100</v>
      </c>
      <c r="N107" s="167">
        <v>3</v>
      </c>
      <c r="O107" s="189">
        <v>700</v>
      </c>
      <c r="P107" s="170">
        <f t="shared" si="72"/>
        <v>2100</v>
      </c>
      <c r="Q107" s="84">
        <f t="shared" ref="Q107:Q117" si="83">G107+M107</f>
        <v>2100</v>
      </c>
      <c r="R107" s="84">
        <f t="shared" ref="R107:R117" si="84">J107+P107</f>
        <v>2100</v>
      </c>
      <c r="S107" s="84">
        <f t="shared" ref="S107:S117" si="85">Q107-R107</f>
        <v>0</v>
      </c>
      <c r="T107" s="8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38.25" x14ac:dyDescent="0.2">
      <c r="A108" s="168" t="s">
        <v>37</v>
      </c>
      <c r="B108" s="175" t="s">
        <v>246</v>
      </c>
      <c r="C108" s="170" t="s">
        <v>247</v>
      </c>
      <c r="D108" s="178" t="s">
        <v>146</v>
      </c>
      <c r="E108" s="82"/>
      <c r="F108" s="83"/>
      <c r="G108" s="84">
        <f t="shared" si="81"/>
        <v>0</v>
      </c>
      <c r="H108" s="82"/>
      <c r="I108" s="83"/>
      <c r="J108" s="84">
        <f t="shared" si="82"/>
        <v>0</v>
      </c>
      <c r="K108" s="167">
        <v>3</v>
      </c>
      <c r="L108" s="189">
        <v>2100</v>
      </c>
      <c r="M108" s="170">
        <f t="shared" si="71"/>
        <v>6300</v>
      </c>
      <c r="N108" s="167">
        <v>3</v>
      </c>
      <c r="O108" s="189">
        <v>2100</v>
      </c>
      <c r="P108" s="170">
        <f t="shared" si="72"/>
        <v>6300</v>
      </c>
      <c r="Q108" s="84">
        <f t="shared" si="83"/>
        <v>6300</v>
      </c>
      <c r="R108" s="84">
        <f t="shared" si="84"/>
        <v>6300</v>
      </c>
      <c r="S108" s="84">
        <f t="shared" si="85"/>
        <v>0</v>
      </c>
      <c r="T108" s="85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25.5" x14ac:dyDescent="0.2">
      <c r="A109" s="168" t="s">
        <v>37</v>
      </c>
      <c r="B109" s="175" t="s">
        <v>248</v>
      </c>
      <c r="C109" s="170" t="s">
        <v>249</v>
      </c>
      <c r="D109" s="178" t="s">
        <v>146</v>
      </c>
      <c r="E109" s="82"/>
      <c r="F109" s="83"/>
      <c r="G109" s="84">
        <f t="shared" si="81"/>
        <v>0</v>
      </c>
      <c r="H109" s="82"/>
      <c r="I109" s="83"/>
      <c r="J109" s="84">
        <f t="shared" si="82"/>
        <v>0</v>
      </c>
      <c r="K109" s="167">
        <v>3</v>
      </c>
      <c r="L109" s="189">
        <v>700</v>
      </c>
      <c r="M109" s="170">
        <f t="shared" si="71"/>
        <v>2100</v>
      </c>
      <c r="N109" s="167">
        <v>3</v>
      </c>
      <c r="O109" s="189">
        <v>700</v>
      </c>
      <c r="P109" s="170">
        <f t="shared" si="72"/>
        <v>2100</v>
      </c>
      <c r="Q109" s="84">
        <f t="shared" si="83"/>
        <v>2100</v>
      </c>
      <c r="R109" s="84">
        <f t="shared" si="84"/>
        <v>2100</v>
      </c>
      <c r="S109" s="84">
        <f t="shared" si="85"/>
        <v>0</v>
      </c>
      <c r="T109" s="85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x14ac:dyDescent="0.2">
      <c r="A110" s="168" t="s">
        <v>37</v>
      </c>
      <c r="B110" s="175" t="s">
        <v>250</v>
      </c>
      <c r="C110" s="170" t="s">
        <v>251</v>
      </c>
      <c r="D110" s="178" t="s">
        <v>146</v>
      </c>
      <c r="E110" s="82"/>
      <c r="F110" s="83"/>
      <c r="G110" s="84">
        <f t="shared" si="81"/>
        <v>0</v>
      </c>
      <c r="H110" s="82"/>
      <c r="I110" s="83"/>
      <c r="J110" s="84">
        <f t="shared" si="82"/>
        <v>0</v>
      </c>
      <c r="K110" s="167">
        <v>3</v>
      </c>
      <c r="L110" s="189">
        <v>200</v>
      </c>
      <c r="M110" s="170">
        <f t="shared" si="71"/>
        <v>600</v>
      </c>
      <c r="N110" s="167">
        <v>3</v>
      </c>
      <c r="O110" s="189">
        <v>200</v>
      </c>
      <c r="P110" s="170">
        <f t="shared" si="72"/>
        <v>600</v>
      </c>
      <c r="Q110" s="84">
        <f t="shared" si="83"/>
        <v>600</v>
      </c>
      <c r="R110" s="84">
        <f t="shared" si="84"/>
        <v>600</v>
      </c>
      <c r="S110" s="84">
        <f t="shared" si="85"/>
        <v>0</v>
      </c>
      <c r="T110" s="85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x14ac:dyDescent="0.2">
      <c r="A111" s="168" t="s">
        <v>37</v>
      </c>
      <c r="B111" s="175" t="s">
        <v>252</v>
      </c>
      <c r="C111" s="170" t="s">
        <v>253</v>
      </c>
      <c r="D111" s="178" t="s">
        <v>146</v>
      </c>
      <c r="E111" s="82"/>
      <c r="F111" s="83"/>
      <c r="G111" s="84">
        <f t="shared" si="81"/>
        <v>0</v>
      </c>
      <c r="H111" s="82"/>
      <c r="I111" s="83"/>
      <c r="J111" s="84">
        <f t="shared" si="82"/>
        <v>0</v>
      </c>
      <c r="K111" s="167">
        <v>3</v>
      </c>
      <c r="L111" s="189">
        <v>200</v>
      </c>
      <c r="M111" s="170">
        <f t="shared" si="71"/>
        <v>600</v>
      </c>
      <c r="N111" s="167">
        <v>3</v>
      </c>
      <c r="O111" s="189">
        <v>200</v>
      </c>
      <c r="P111" s="170">
        <f t="shared" si="72"/>
        <v>600</v>
      </c>
      <c r="Q111" s="84">
        <f t="shared" si="83"/>
        <v>600</v>
      </c>
      <c r="R111" s="84">
        <f t="shared" si="84"/>
        <v>600</v>
      </c>
      <c r="S111" s="84">
        <f t="shared" si="85"/>
        <v>0</v>
      </c>
      <c r="T111" s="85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x14ac:dyDescent="0.2">
      <c r="A112" s="168" t="s">
        <v>37</v>
      </c>
      <c r="B112" s="175" t="s">
        <v>254</v>
      </c>
      <c r="C112" s="170" t="s">
        <v>255</v>
      </c>
      <c r="D112" s="178" t="s">
        <v>146</v>
      </c>
      <c r="E112" s="82"/>
      <c r="F112" s="83"/>
      <c r="G112" s="84">
        <f t="shared" si="81"/>
        <v>0</v>
      </c>
      <c r="H112" s="82"/>
      <c r="I112" s="83"/>
      <c r="J112" s="84">
        <f t="shared" si="82"/>
        <v>0</v>
      </c>
      <c r="K112" s="167">
        <v>3</v>
      </c>
      <c r="L112" s="189">
        <v>500</v>
      </c>
      <c r="M112" s="170">
        <f t="shared" si="71"/>
        <v>1500</v>
      </c>
      <c r="N112" s="167">
        <v>3</v>
      </c>
      <c r="O112" s="189">
        <v>500</v>
      </c>
      <c r="P112" s="170">
        <f t="shared" si="72"/>
        <v>1500</v>
      </c>
      <c r="Q112" s="84">
        <f t="shared" si="83"/>
        <v>1500</v>
      </c>
      <c r="R112" s="84">
        <f t="shared" si="84"/>
        <v>1500</v>
      </c>
      <c r="S112" s="84">
        <f t="shared" si="85"/>
        <v>0</v>
      </c>
      <c r="T112" s="85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x14ac:dyDescent="0.2">
      <c r="A113" s="168" t="s">
        <v>37</v>
      </c>
      <c r="B113" s="175" t="s">
        <v>256</v>
      </c>
      <c r="C113" s="170" t="s">
        <v>257</v>
      </c>
      <c r="D113" s="178" t="s">
        <v>146</v>
      </c>
      <c r="E113" s="82"/>
      <c r="F113" s="83"/>
      <c r="G113" s="84">
        <f t="shared" si="81"/>
        <v>0</v>
      </c>
      <c r="H113" s="82"/>
      <c r="I113" s="83"/>
      <c r="J113" s="84">
        <f t="shared" si="82"/>
        <v>0</v>
      </c>
      <c r="K113" s="167">
        <v>3</v>
      </c>
      <c r="L113" s="189">
        <v>400</v>
      </c>
      <c r="M113" s="170">
        <f t="shared" si="71"/>
        <v>1200</v>
      </c>
      <c r="N113" s="167">
        <v>3</v>
      </c>
      <c r="O113" s="189">
        <v>400</v>
      </c>
      <c r="P113" s="170">
        <f t="shared" si="72"/>
        <v>1200</v>
      </c>
      <c r="Q113" s="84">
        <f t="shared" si="83"/>
        <v>1200</v>
      </c>
      <c r="R113" s="84">
        <f t="shared" si="84"/>
        <v>1200</v>
      </c>
      <c r="S113" s="84">
        <f t="shared" si="85"/>
        <v>0</v>
      </c>
      <c r="T113" s="85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38.25" x14ac:dyDescent="0.2">
      <c r="A114" s="168" t="s">
        <v>37</v>
      </c>
      <c r="B114" s="175" t="s">
        <v>258</v>
      </c>
      <c r="C114" s="170" t="s">
        <v>259</v>
      </c>
      <c r="D114" s="178" t="s">
        <v>146</v>
      </c>
      <c r="E114" s="82"/>
      <c r="F114" s="83"/>
      <c r="G114" s="84">
        <f t="shared" si="81"/>
        <v>0</v>
      </c>
      <c r="H114" s="82"/>
      <c r="I114" s="83"/>
      <c r="J114" s="84">
        <f t="shared" si="82"/>
        <v>0</v>
      </c>
      <c r="K114" s="167">
        <v>3</v>
      </c>
      <c r="L114" s="189">
        <v>7000</v>
      </c>
      <c r="M114" s="170">
        <f t="shared" si="71"/>
        <v>21000</v>
      </c>
      <c r="N114" s="167">
        <v>3</v>
      </c>
      <c r="O114" s="189">
        <v>7000</v>
      </c>
      <c r="P114" s="170">
        <f t="shared" si="72"/>
        <v>21000</v>
      </c>
      <c r="Q114" s="84">
        <f t="shared" si="83"/>
        <v>21000</v>
      </c>
      <c r="R114" s="84">
        <f t="shared" si="84"/>
        <v>21000</v>
      </c>
      <c r="S114" s="84">
        <f t="shared" si="85"/>
        <v>0</v>
      </c>
      <c r="T114" s="85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25.5" x14ac:dyDescent="0.2">
      <c r="A115" s="168" t="s">
        <v>37</v>
      </c>
      <c r="B115" s="175" t="s">
        <v>260</v>
      </c>
      <c r="C115" s="170" t="s">
        <v>261</v>
      </c>
      <c r="D115" s="178" t="s">
        <v>146</v>
      </c>
      <c r="E115" s="82"/>
      <c r="F115" s="83"/>
      <c r="G115" s="84">
        <f t="shared" si="81"/>
        <v>0</v>
      </c>
      <c r="H115" s="82"/>
      <c r="I115" s="83"/>
      <c r="J115" s="84">
        <f t="shared" si="82"/>
        <v>0</v>
      </c>
      <c r="K115" s="167">
        <v>3</v>
      </c>
      <c r="L115" s="189">
        <v>250</v>
      </c>
      <c r="M115" s="170">
        <f t="shared" si="71"/>
        <v>750</v>
      </c>
      <c r="N115" s="167">
        <v>3</v>
      </c>
      <c r="O115" s="189">
        <v>250</v>
      </c>
      <c r="P115" s="170">
        <f t="shared" si="72"/>
        <v>750</v>
      </c>
      <c r="Q115" s="84">
        <f t="shared" si="83"/>
        <v>750</v>
      </c>
      <c r="R115" s="84">
        <f t="shared" si="84"/>
        <v>750</v>
      </c>
      <c r="S115" s="84">
        <f t="shared" si="85"/>
        <v>0</v>
      </c>
      <c r="T115" s="85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x14ac:dyDescent="0.2">
      <c r="A116" s="168" t="s">
        <v>37</v>
      </c>
      <c r="B116" s="175" t="s">
        <v>262</v>
      </c>
      <c r="C116" s="170" t="s">
        <v>263</v>
      </c>
      <c r="D116" s="178" t="s">
        <v>146</v>
      </c>
      <c r="E116" s="82"/>
      <c r="F116" s="83"/>
      <c r="G116" s="84">
        <f t="shared" si="81"/>
        <v>0</v>
      </c>
      <c r="H116" s="82"/>
      <c r="I116" s="83"/>
      <c r="J116" s="84">
        <f t="shared" si="82"/>
        <v>0</v>
      </c>
      <c r="K116" s="167">
        <v>3</v>
      </c>
      <c r="L116" s="189">
        <v>135</v>
      </c>
      <c r="M116" s="170">
        <f t="shared" si="71"/>
        <v>405</v>
      </c>
      <c r="N116" s="167">
        <v>3</v>
      </c>
      <c r="O116" s="189">
        <v>135</v>
      </c>
      <c r="P116" s="170">
        <f t="shared" si="72"/>
        <v>405</v>
      </c>
      <c r="Q116" s="84">
        <f t="shared" si="83"/>
        <v>405</v>
      </c>
      <c r="R116" s="84">
        <f t="shared" si="84"/>
        <v>405</v>
      </c>
      <c r="S116" s="84">
        <f t="shared" si="85"/>
        <v>0</v>
      </c>
      <c r="T116" s="85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ht="26.25" thickBot="1" x14ac:dyDescent="0.25">
      <c r="A117" s="179" t="s">
        <v>37</v>
      </c>
      <c r="B117" s="205" t="s">
        <v>264</v>
      </c>
      <c r="C117" s="180" t="s">
        <v>265</v>
      </c>
      <c r="D117" s="181" t="s">
        <v>146</v>
      </c>
      <c r="E117" s="82"/>
      <c r="F117" s="83"/>
      <c r="G117" s="84">
        <f t="shared" si="81"/>
        <v>0</v>
      </c>
      <c r="H117" s="82"/>
      <c r="I117" s="83"/>
      <c r="J117" s="84">
        <f t="shared" si="82"/>
        <v>0</v>
      </c>
      <c r="K117" s="190">
        <v>3</v>
      </c>
      <c r="L117" s="189">
        <v>100</v>
      </c>
      <c r="M117" s="180">
        <f t="shared" si="71"/>
        <v>300</v>
      </c>
      <c r="N117" s="190">
        <v>3</v>
      </c>
      <c r="O117" s="189">
        <v>100</v>
      </c>
      <c r="P117" s="180">
        <f t="shared" si="72"/>
        <v>300</v>
      </c>
      <c r="Q117" s="84">
        <f t="shared" si="83"/>
        <v>300</v>
      </c>
      <c r="R117" s="84">
        <f t="shared" si="84"/>
        <v>300</v>
      </c>
      <c r="S117" s="84">
        <f t="shared" si="85"/>
        <v>0</v>
      </c>
      <c r="T117" s="95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30" customHeight="1" thickBot="1" x14ac:dyDescent="0.25">
      <c r="A118" s="171"/>
      <c r="B118" s="172"/>
      <c r="C118" s="244" t="s">
        <v>315</v>
      </c>
      <c r="D118" s="183"/>
      <c r="E118" s="207"/>
      <c r="F118" s="208"/>
      <c r="G118" s="209"/>
      <c r="H118" s="207"/>
      <c r="I118" s="208"/>
      <c r="J118" s="209"/>
      <c r="K118" s="191"/>
      <c r="L118" s="192"/>
      <c r="M118" s="191"/>
      <c r="N118" s="191"/>
      <c r="O118" s="192"/>
      <c r="P118" s="191"/>
      <c r="Q118" s="209"/>
      <c r="R118" s="209"/>
      <c r="S118" s="209"/>
      <c r="T118" s="210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25.5" x14ac:dyDescent="0.2">
      <c r="A119" s="168" t="s">
        <v>37</v>
      </c>
      <c r="B119" s="175" t="s">
        <v>266</v>
      </c>
      <c r="C119" s="184" t="s">
        <v>267</v>
      </c>
      <c r="D119" s="177" t="s">
        <v>146</v>
      </c>
      <c r="E119" s="82"/>
      <c r="F119" s="83"/>
      <c r="G119" s="84">
        <f t="shared" ref="G119" si="86">E119*F119</f>
        <v>0</v>
      </c>
      <c r="H119" s="82"/>
      <c r="I119" s="83"/>
      <c r="J119" s="84">
        <f t="shared" ref="J119" si="87">H119*I119</f>
        <v>0</v>
      </c>
      <c r="K119" s="167">
        <v>3</v>
      </c>
      <c r="L119" s="166">
        <v>1880</v>
      </c>
      <c r="M119" s="160">
        <f t="shared" si="71"/>
        <v>5640</v>
      </c>
      <c r="N119" s="167">
        <v>3</v>
      </c>
      <c r="O119" s="166">
        <v>1880</v>
      </c>
      <c r="P119" s="160">
        <f t="shared" si="72"/>
        <v>5640</v>
      </c>
      <c r="Q119" s="84">
        <f t="shared" ref="Q119" si="88">G119+M119</f>
        <v>5640</v>
      </c>
      <c r="R119" s="84">
        <f t="shared" ref="R119" si="89">J119+P119</f>
        <v>5640</v>
      </c>
      <c r="S119" s="84">
        <f t="shared" ref="S119" si="90">Q119-R119</f>
        <v>0</v>
      </c>
      <c r="T119" s="85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25.5" x14ac:dyDescent="0.2">
      <c r="A120" s="168" t="s">
        <v>37</v>
      </c>
      <c r="B120" s="175" t="s">
        <v>268</v>
      </c>
      <c r="C120" s="184" t="s">
        <v>269</v>
      </c>
      <c r="D120" s="178" t="s">
        <v>146</v>
      </c>
      <c r="E120" s="82"/>
      <c r="F120" s="83"/>
      <c r="G120" s="84">
        <f t="shared" ref="G120:G136" si="91">E120*F120</f>
        <v>0</v>
      </c>
      <c r="H120" s="82"/>
      <c r="I120" s="83"/>
      <c r="J120" s="84">
        <f t="shared" ref="J120:J136" si="92">H120*I120</f>
        <v>0</v>
      </c>
      <c r="K120" s="167">
        <v>3</v>
      </c>
      <c r="L120" s="166">
        <v>910</v>
      </c>
      <c r="M120" s="160">
        <f t="shared" si="71"/>
        <v>2730</v>
      </c>
      <c r="N120" s="167">
        <v>3</v>
      </c>
      <c r="O120" s="166">
        <v>910</v>
      </c>
      <c r="P120" s="160">
        <f t="shared" si="72"/>
        <v>2730</v>
      </c>
      <c r="Q120" s="84">
        <f t="shared" ref="Q120:Q136" si="93">G120+M120</f>
        <v>2730</v>
      </c>
      <c r="R120" s="84">
        <f t="shared" ref="R120:R136" si="94">J120+P120</f>
        <v>2730</v>
      </c>
      <c r="S120" s="84">
        <f t="shared" ref="S120:S136" si="95">Q120-R120</f>
        <v>0</v>
      </c>
      <c r="T120" s="85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x14ac:dyDescent="0.2">
      <c r="A121" s="168" t="s">
        <v>37</v>
      </c>
      <c r="B121" s="175" t="s">
        <v>270</v>
      </c>
      <c r="C121" s="184" t="s">
        <v>271</v>
      </c>
      <c r="D121" s="178" t="s">
        <v>146</v>
      </c>
      <c r="E121" s="82"/>
      <c r="F121" s="83"/>
      <c r="G121" s="84">
        <f t="shared" si="91"/>
        <v>0</v>
      </c>
      <c r="H121" s="82"/>
      <c r="I121" s="83"/>
      <c r="J121" s="84">
        <f t="shared" si="92"/>
        <v>0</v>
      </c>
      <c r="K121" s="167">
        <v>3</v>
      </c>
      <c r="L121" s="166">
        <v>1380</v>
      </c>
      <c r="M121" s="160">
        <f t="shared" si="71"/>
        <v>4140</v>
      </c>
      <c r="N121" s="167">
        <v>3</v>
      </c>
      <c r="O121" s="166">
        <v>1380</v>
      </c>
      <c r="P121" s="160">
        <f t="shared" si="72"/>
        <v>4140</v>
      </c>
      <c r="Q121" s="84">
        <f t="shared" si="93"/>
        <v>4140</v>
      </c>
      <c r="R121" s="84">
        <f t="shared" si="94"/>
        <v>4140</v>
      </c>
      <c r="S121" s="84">
        <f t="shared" si="95"/>
        <v>0</v>
      </c>
      <c r="T121" s="85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x14ac:dyDescent="0.2">
      <c r="A122" s="168" t="s">
        <v>37</v>
      </c>
      <c r="B122" s="175" t="s">
        <v>272</v>
      </c>
      <c r="C122" s="184" t="s">
        <v>273</v>
      </c>
      <c r="D122" s="178" t="s">
        <v>146</v>
      </c>
      <c r="E122" s="82"/>
      <c r="F122" s="83"/>
      <c r="G122" s="84">
        <f t="shared" si="91"/>
        <v>0</v>
      </c>
      <c r="H122" s="82"/>
      <c r="I122" s="83"/>
      <c r="J122" s="84">
        <f t="shared" si="92"/>
        <v>0</v>
      </c>
      <c r="K122" s="167">
        <v>3</v>
      </c>
      <c r="L122" s="166">
        <v>840</v>
      </c>
      <c r="M122" s="160">
        <f t="shared" si="71"/>
        <v>2520</v>
      </c>
      <c r="N122" s="167">
        <v>3</v>
      </c>
      <c r="O122" s="166">
        <v>840</v>
      </c>
      <c r="P122" s="160">
        <f t="shared" si="72"/>
        <v>2520</v>
      </c>
      <c r="Q122" s="84">
        <f t="shared" si="93"/>
        <v>2520</v>
      </c>
      <c r="R122" s="84">
        <f t="shared" si="94"/>
        <v>2520</v>
      </c>
      <c r="S122" s="84">
        <f t="shared" si="95"/>
        <v>0</v>
      </c>
      <c r="T122" s="85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25.5" x14ac:dyDescent="0.2">
      <c r="A123" s="168" t="s">
        <v>37</v>
      </c>
      <c r="B123" s="175" t="s">
        <v>274</v>
      </c>
      <c r="C123" s="184" t="s">
        <v>275</v>
      </c>
      <c r="D123" s="178" t="s">
        <v>146</v>
      </c>
      <c r="E123" s="82"/>
      <c r="F123" s="83"/>
      <c r="G123" s="84">
        <f t="shared" si="91"/>
        <v>0</v>
      </c>
      <c r="H123" s="82"/>
      <c r="I123" s="83"/>
      <c r="J123" s="84">
        <f t="shared" si="92"/>
        <v>0</v>
      </c>
      <c r="K123" s="167">
        <v>3</v>
      </c>
      <c r="L123" s="166">
        <v>5550</v>
      </c>
      <c r="M123" s="160">
        <f t="shared" si="71"/>
        <v>16650</v>
      </c>
      <c r="N123" s="167">
        <v>3</v>
      </c>
      <c r="O123" s="166">
        <v>5550</v>
      </c>
      <c r="P123" s="160">
        <f t="shared" si="72"/>
        <v>16650</v>
      </c>
      <c r="Q123" s="84">
        <f t="shared" si="93"/>
        <v>16650</v>
      </c>
      <c r="R123" s="84">
        <f t="shared" si="94"/>
        <v>16650</v>
      </c>
      <c r="S123" s="84">
        <f t="shared" si="95"/>
        <v>0</v>
      </c>
      <c r="T123" s="85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25.5" x14ac:dyDescent="0.2">
      <c r="A124" s="168" t="s">
        <v>37</v>
      </c>
      <c r="B124" s="175" t="s">
        <v>276</v>
      </c>
      <c r="C124" s="184" t="s">
        <v>277</v>
      </c>
      <c r="D124" s="178" t="s">
        <v>146</v>
      </c>
      <c r="E124" s="82"/>
      <c r="F124" s="83"/>
      <c r="G124" s="84">
        <f t="shared" si="91"/>
        <v>0</v>
      </c>
      <c r="H124" s="82"/>
      <c r="I124" s="83"/>
      <c r="J124" s="84">
        <f t="shared" si="92"/>
        <v>0</v>
      </c>
      <c r="K124" s="167">
        <v>3</v>
      </c>
      <c r="L124" s="166">
        <v>3160</v>
      </c>
      <c r="M124" s="160">
        <f t="shared" si="71"/>
        <v>9480</v>
      </c>
      <c r="N124" s="167">
        <v>3</v>
      </c>
      <c r="O124" s="166">
        <v>3160</v>
      </c>
      <c r="P124" s="160">
        <f t="shared" si="72"/>
        <v>9480</v>
      </c>
      <c r="Q124" s="84">
        <f t="shared" si="93"/>
        <v>9480</v>
      </c>
      <c r="R124" s="84">
        <f t="shared" si="94"/>
        <v>9480</v>
      </c>
      <c r="S124" s="84">
        <f t="shared" si="95"/>
        <v>0</v>
      </c>
      <c r="T124" s="85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25.5" x14ac:dyDescent="0.2">
      <c r="A125" s="168" t="s">
        <v>37</v>
      </c>
      <c r="B125" s="175" t="s">
        <v>278</v>
      </c>
      <c r="C125" s="184" t="s">
        <v>279</v>
      </c>
      <c r="D125" s="178" t="s">
        <v>146</v>
      </c>
      <c r="E125" s="82"/>
      <c r="F125" s="83"/>
      <c r="G125" s="84">
        <f t="shared" si="91"/>
        <v>0</v>
      </c>
      <c r="H125" s="82"/>
      <c r="I125" s="83"/>
      <c r="J125" s="84">
        <f t="shared" si="92"/>
        <v>0</v>
      </c>
      <c r="K125" s="167">
        <v>3</v>
      </c>
      <c r="L125" s="166">
        <v>850</v>
      </c>
      <c r="M125" s="160">
        <f t="shared" si="71"/>
        <v>2550</v>
      </c>
      <c r="N125" s="167">
        <v>3</v>
      </c>
      <c r="O125" s="166">
        <v>850</v>
      </c>
      <c r="P125" s="160">
        <f t="shared" si="72"/>
        <v>2550</v>
      </c>
      <c r="Q125" s="84">
        <f t="shared" si="93"/>
        <v>2550</v>
      </c>
      <c r="R125" s="84">
        <f t="shared" si="94"/>
        <v>2550</v>
      </c>
      <c r="S125" s="84">
        <f t="shared" si="95"/>
        <v>0</v>
      </c>
      <c r="T125" s="85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ht="25.5" x14ac:dyDescent="0.2">
      <c r="A126" s="168" t="s">
        <v>37</v>
      </c>
      <c r="B126" s="175" t="s">
        <v>280</v>
      </c>
      <c r="C126" s="184" t="s">
        <v>281</v>
      </c>
      <c r="D126" s="178" t="s">
        <v>146</v>
      </c>
      <c r="E126" s="82"/>
      <c r="F126" s="83"/>
      <c r="G126" s="84">
        <f t="shared" si="91"/>
        <v>0</v>
      </c>
      <c r="H126" s="82"/>
      <c r="I126" s="83"/>
      <c r="J126" s="84">
        <f t="shared" si="92"/>
        <v>0</v>
      </c>
      <c r="K126" s="167">
        <v>3</v>
      </c>
      <c r="L126" s="166">
        <v>850</v>
      </c>
      <c r="M126" s="160">
        <f t="shared" si="71"/>
        <v>2550</v>
      </c>
      <c r="N126" s="167">
        <v>3</v>
      </c>
      <c r="O126" s="166">
        <v>850</v>
      </c>
      <c r="P126" s="160">
        <f t="shared" si="72"/>
        <v>2550</v>
      </c>
      <c r="Q126" s="84">
        <f t="shared" si="93"/>
        <v>2550</v>
      </c>
      <c r="R126" s="84">
        <f t="shared" si="94"/>
        <v>2550</v>
      </c>
      <c r="S126" s="84">
        <f t="shared" si="95"/>
        <v>0</v>
      </c>
      <c r="T126" s="85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ht="25.5" x14ac:dyDescent="0.2">
      <c r="A127" s="168" t="s">
        <v>37</v>
      </c>
      <c r="B127" s="175" t="s">
        <v>282</v>
      </c>
      <c r="C127" s="184" t="s">
        <v>283</v>
      </c>
      <c r="D127" s="178" t="s">
        <v>146</v>
      </c>
      <c r="E127" s="82"/>
      <c r="F127" s="83"/>
      <c r="G127" s="84">
        <f t="shared" si="91"/>
        <v>0</v>
      </c>
      <c r="H127" s="82"/>
      <c r="I127" s="83"/>
      <c r="J127" s="84">
        <f t="shared" si="92"/>
        <v>0</v>
      </c>
      <c r="K127" s="167">
        <v>3</v>
      </c>
      <c r="L127" s="166">
        <v>470</v>
      </c>
      <c r="M127" s="160">
        <f t="shared" si="71"/>
        <v>1410</v>
      </c>
      <c r="N127" s="167">
        <v>3</v>
      </c>
      <c r="O127" s="166">
        <v>470</v>
      </c>
      <c r="P127" s="160">
        <f t="shared" si="72"/>
        <v>1410</v>
      </c>
      <c r="Q127" s="84">
        <f t="shared" si="93"/>
        <v>1410</v>
      </c>
      <c r="R127" s="84">
        <f t="shared" si="94"/>
        <v>1410</v>
      </c>
      <c r="S127" s="84">
        <f t="shared" si="95"/>
        <v>0</v>
      </c>
      <c r="T127" s="85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25.5" x14ac:dyDescent="0.2">
      <c r="A128" s="168" t="s">
        <v>37</v>
      </c>
      <c r="B128" s="175" t="s">
        <v>284</v>
      </c>
      <c r="C128" s="184" t="s">
        <v>285</v>
      </c>
      <c r="D128" s="178" t="s">
        <v>146</v>
      </c>
      <c r="E128" s="82"/>
      <c r="F128" s="83"/>
      <c r="G128" s="84">
        <f t="shared" si="91"/>
        <v>0</v>
      </c>
      <c r="H128" s="82"/>
      <c r="I128" s="83"/>
      <c r="J128" s="84">
        <f t="shared" si="92"/>
        <v>0</v>
      </c>
      <c r="K128" s="167">
        <v>3</v>
      </c>
      <c r="L128" s="166">
        <v>2080</v>
      </c>
      <c r="M128" s="160">
        <f t="shared" si="71"/>
        <v>6240</v>
      </c>
      <c r="N128" s="167">
        <v>3</v>
      </c>
      <c r="O128" s="166">
        <v>2080</v>
      </c>
      <c r="P128" s="160">
        <f t="shared" si="72"/>
        <v>6240</v>
      </c>
      <c r="Q128" s="84">
        <f t="shared" si="93"/>
        <v>6240</v>
      </c>
      <c r="R128" s="84">
        <f t="shared" si="94"/>
        <v>6240</v>
      </c>
      <c r="S128" s="84">
        <f t="shared" si="95"/>
        <v>0</v>
      </c>
      <c r="T128" s="85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25.5" x14ac:dyDescent="0.2">
      <c r="A129" s="168" t="s">
        <v>37</v>
      </c>
      <c r="B129" s="175" t="s">
        <v>286</v>
      </c>
      <c r="C129" s="184" t="s">
        <v>287</v>
      </c>
      <c r="D129" s="178" t="s">
        <v>146</v>
      </c>
      <c r="E129" s="82"/>
      <c r="F129" s="83"/>
      <c r="G129" s="84">
        <f t="shared" si="91"/>
        <v>0</v>
      </c>
      <c r="H129" s="82"/>
      <c r="I129" s="83"/>
      <c r="J129" s="84">
        <f t="shared" si="92"/>
        <v>0</v>
      </c>
      <c r="K129" s="167">
        <v>3</v>
      </c>
      <c r="L129" s="166">
        <v>1820</v>
      </c>
      <c r="M129" s="160">
        <f t="shared" ref="M129:M141" si="96">L129*K129</f>
        <v>5460</v>
      </c>
      <c r="N129" s="167">
        <v>3</v>
      </c>
      <c r="O129" s="166">
        <v>1820</v>
      </c>
      <c r="P129" s="160">
        <f t="shared" ref="P129:P141" si="97">O129*N129</f>
        <v>5460</v>
      </c>
      <c r="Q129" s="84">
        <f t="shared" si="93"/>
        <v>5460</v>
      </c>
      <c r="R129" s="84">
        <f t="shared" si="94"/>
        <v>5460</v>
      </c>
      <c r="S129" s="84">
        <f t="shared" si="95"/>
        <v>0</v>
      </c>
      <c r="T129" s="85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25.5" x14ac:dyDescent="0.2">
      <c r="A130" s="168" t="s">
        <v>37</v>
      </c>
      <c r="B130" s="175" t="s">
        <v>288</v>
      </c>
      <c r="C130" s="184" t="s">
        <v>289</v>
      </c>
      <c r="D130" s="178" t="s">
        <v>146</v>
      </c>
      <c r="E130" s="82"/>
      <c r="F130" s="83"/>
      <c r="G130" s="84">
        <f t="shared" si="91"/>
        <v>0</v>
      </c>
      <c r="H130" s="82"/>
      <c r="I130" s="83"/>
      <c r="J130" s="84">
        <f t="shared" si="92"/>
        <v>0</v>
      </c>
      <c r="K130" s="167">
        <v>3</v>
      </c>
      <c r="L130" s="166">
        <v>2150</v>
      </c>
      <c r="M130" s="160">
        <f t="shared" si="96"/>
        <v>6450</v>
      </c>
      <c r="N130" s="167">
        <v>3</v>
      </c>
      <c r="O130" s="166">
        <v>2150</v>
      </c>
      <c r="P130" s="160">
        <f t="shared" si="97"/>
        <v>6450</v>
      </c>
      <c r="Q130" s="84">
        <f t="shared" si="93"/>
        <v>6450</v>
      </c>
      <c r="R130" s="84">
        <f t="shared" si="94"/>
        <v>6450</v>
      </c>
      <c r="S130" s="84">
        <f t="shared" si="95"/>
        <v>0</v>
      </c>
      <c r="T130" s="85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ht="38.25" x14ac:dyDescent="0.2">
      <c r="A131" s="168" t="s">
        <v>37</v>
      </c>
      <c r="B131" s="175" t="s">
        <v>290</v>
      </c>
      <c r="C131" s="184" t="s">
        <v>291</v>
      </c>
      <c r="D131" s="178" t="s">
        <v>146</v>
      </c>
      <c r="E131" s="82"/>
      <c r="F131" s="83"/>
      <c r="G131" s="84">
        <f t="shared" si="91"/>
        <v>0</v>
      </c>
      <c r="H131" s="82"/>
      <c r="I131" s="83"/>
      <c r="J131" s="84">
        <f t="shared" si="92"/>
        <v>0</v>
      </c>
      <c r="K131" s="167">
        <v>3</v>
      </c>
      <c r="L131" s="166">
        <v>3355</v>
      </c>
      <c r="M131" s="160">
        <f t="shared" si="96"/>
        <v>10065</v>
      </c>
      <c r="N131" s="167">
        <v>3</v>
      </c>
      <c r="O131" s="166">
        <v>3355</v>
      </c>
      <c r="P131" s="160">
        <f t="shared" si="97"/>
        <v>10065</v>
      </c>
      <c r="Q131" s="84">
        <f t="shared" si="93"/>
        <v>10065</v>
      </c>
      <c r="R131" s="84">
        <f t="shared" si="94"/>
        <v>10065</v>
      </c>
      <c r="S131" s="84">
        <f t="shared" si="95"/>
        <v>0</v>
      </c>
      <c r="T131" s="85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38.25" x14ac:dyDescent="0.2">
      <c r="A132" s="168" t="s">
        <v>37</v>
      </c>
      <c r="B132" s="175" t="s">
        <v>292</v>
      </c>
      <c r="C132" s="184" t="s">
        <v>293</v>
      </c>
      <c r="D132" s="178" t="s">
        <v>146</v>
      </c>
      <c r="E132" s="82"/>
      <c r="F132" s="83"/>
      <c r="G132" s="84">
        <f t="shared" si="91"/>
        <v>0</v>
      </c>
      <c r="H132" s="82"/>
      <c r="I132" s="83"/>
      <c r="J132" s="84">
        <f t="shared" si="92"/>
        <v>0</v>
      </c>
      <c r="K132" s="167">
        <v>3</v>
      </c>
      <c r="L132" s="166">
        <v>2790</v>
      </c>
      <c r="M132" s="160">
        <f t="shared" si="96"/>
        <v>8370</v>
      </c>
      <c r="N132" s="167">
        <v>3</v>
      </c>
      <c r="O132" s="166">
        <v>2790</v>
      </c>
      <c r="P132" s="160">
        <f t="shared" si="97"/>
        <v>8370</v>
      </c>
      <c r="Q132" s="84">
        <f t="shared" si="93"/>
        <v>8370</v>
      </c>
      <c r="R132" s="84">
        <f t="shared" si="94"/>
        <v>8370</v>
      </c>
      <c r="S132" s="84">
        <f t="shared" si="95"/>
        <v>0</v>
      </c>
      <c r="T132" s="85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ht="25.5" x14ac:dyDescent="0.2">
      <c r="A133" s="168" t="s">
        <v>37</v>
      </c>
      <c r="B133" s="175" t="s">
        <v>294</v>
      </c>
      <c r="C133" s="184" t="s">
        <v>295</v>
      </c>
      <c r="D133" s="178" t="s">
        <v>146</v>
      </c>
      <c r="E133" s="82"/>
      <c r="F133" s="83"/>
      <c r="G133" s="84">
        <f t="shared" si="91"/>
        <v>0</v>
      </c>
      <c r="H133" s="82"/>
      <c r="I133" s="83"/>
      <c r="J133" s="84">
        <f t="shared" si="92"/>
        <v>0</v>
      </c>
      <c r="K133" s="167">
        <v>3</v>
      </c>
      <c r="L133" s="166">
        <v>6610</v>
      </c>
      <c r="M133" s="160">
        <f t="shared" si="96"/>
        <v>19830</v>
      </c>
      <c r="N133" s="167">
        <v>3</v>
      </c>
      <c r="O133" s="166">
        <v>6610</v>
      </c>
      <c r="P133" s="160">
        <f t="shared" si="97"/>
        <v>19830</v>
      </c>
      <c r="Q133" s="84">
        <f t="shared" si="93"/>
        <v>19830</v>
      </c>
      <c r="R133" s="84">
        <f t="shared" si="94"/>
        <v>19830</v>
      </c>
      <c r="S133" s="84">
        <f t="shared" si="95"/>
        <v>0</v>
      </c>
      <c r="T133" s="85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25.5" x14ac:dyDescent="0.2">
      <c r="A134" s="168" t="s">
        <v>37</v>
      </c>
      <c r="B134" s="175" t="s">
        <v>296</v>
      </c>
      <c r="C134" s="184" t="s">
        <v>297</v>
      </c>
      <c r="D134" s="178" t="s">
        <v>146</v>
      </c>
      <c r="E134" s="82"/>
      <c r="F134" s="83"/>
      <c r="G134" s="84">
        <f t="shared" si="91"/>
        <v>0</v>
      </c>
      <c r="H134" s="82"/>
      <c r="I134" s="83"/>
      <c r="J134" s="84">
        <f t="shared" si="92"/>
        <v>0</v>
      </c>
      <c r="K134" s="167">
        <v>3</v>
      </c>
      <c r="L134" s="166">
        <v>2920</v>
      </c>
      <c r="M134" s="160">
        <f t="shared" si="96"/>
        <v>8760</v>
      </c>
      <c r="N134" s="167">
        <v>3</v>
      </c>
      <c r="O134" s="166">
        <v>2920</v>
      </c>
      <c r="P134" s="160">
        <f t="shared" si="97"/>
        <v>8760</v>
      </c>
      <c r="Q134" s="84">
        <f t="shared" si="93"/>
        <v>8760</v>
      </c>
      <c r="R134" s="84">
        <f t="shared" si="94"/>
        <v>8760</v>
      </c>
      <c r="S134" s="84">
        <f t="shared" si="95"/>
        <v>0</v>
      </c>
      <c r="T134" s="85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ht="25.5" x14ac:dyDescent="0.2">
      <c r="A135" s="168" t="s">
        <v>37</v>
      </c>
      <c r="B135" s="175" t="s">
        <v>298</v>
      </c>
      <c r="C135" s="184" t="s">
        <v>299</v>
      </c>
      <c r="D135" s="178" t="s">
        <v>146</v>
      </c>
      <c r="E135" s="82"/>
      <c r="F135" s="83"/>
      <c r="G135" s="84">
        <f t="shared" si="91"/>
        <v>0</v>
      </c>
      <c r="H135" s="82"/>
      <c r="I135" s="83"/>
      <c r="J135" s="84">
        <f t="shared" si="92"/>
        <v>0</v>
      </c>
      <c r="K135" s="167">
        <v>3</v>
      </c>
      <c r="L135" s="166">
        <v>1620</v>
      </c>
      <c r="M135" s="160">
        <f t="shared" si="96"/>
        <v>4860</v>
      </c>
      <c r="N135" s="167">
        <v>3</v>
      </c>
      <c r="O135" s="166">
        <v>1620</v>
      </c>
      <c r="P135" s="160">
        <f t="shared" si="97"/>
        <v>4860</v>
      </c>
      <c r="Q135" s="84">
        <f t="shared" si="93"/>
        <v>4860</v>
      </c>
      <c r="R135" s="84">
        <f t="shared" si="94"/>
        <v>4860</v>
      </c>
      <c r="S135" s="84">
        <f t="shared" si="95"/>
        <v>0</v>
      </c>
      <c r="T135" s="85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ht="26.25" thickBot="1" x14ac:dyDescent="0.25">
      <c r="A136" s="179" t="s">
        <v>37</v>
      </c>
      <c r="B136" s="205" t="s">
        <v>300</v>
      </c>
      <c r="C136" s="185" t="s">
        <v>301</v>
      </c>
      <c r="D136" s="181" t="s">
        <v>146</v>
      </c>
      <c r="E136" s="82"/>
      <c r="F136" s="83"/>
      <c r="G136" s="84">
        <f t="shared" si="91"/>
        <v>0</v>
      </c>
      <c r="H136" s="82"/>
      <c r="I136" s="83"/>
      <c r="J136" s="84">
        <f t="shared" si="92"/>
        <v>0</v>
      </c>
      <c r="K136" s="190">
        <v>3</v>
      </c>
      <c r="L136" s="193">
        <v>150</v>
      </c>
      <c r="M136" s="215">
        <f t="shared" si="96"/>
        <v>450</v>
      </c>
      <c r="N136" s="190">
        <v>3</v>
      </c>
      <c r="O136" s="193">
        <v>150</v>
      </c>
      <c r="P136" s="215">
        <f t="shared" si="97"/>
        <v>450</v>
      </c>
      <c r="Q136" s="84">
        <f t="shared" si="93"/>
        <v>450</v>
      </c>
      <c r="R136" s="84">
        <f t="shared" si="94"/>
        <v>450</v>
      </c>
      <c r="S136" s="84">
        <f t="shared" si="95"/>
        <v>0</v>
      </c>
      <c r="T136" s="95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ht="30" customHeight="1" thickBot="1" x14ac:dyDescent="0.25">
      <c r="A137" s="171"/>
      <c r="B137" s="172"/>
      <c r="C137" s="182" t="s">
        <v>302</v>
      </c>
      <c r="D137" s="183"/>
      <c r="E137" s="207"/>
      <c r="F137" s="208"/>
      <c r="G137" s="209"/>
      <c r="H137" s="207"/>
      <c r="I137" s="208"/>
      <c r="J137" s="209"/>
      <c r="K137" s="186"/>
      <c r="L137" s="187"/>
      <c r="M137" s="214"/>
      <c r="N137" s="186"/>
      <c r="O137" s="187"/>
      <c r="P137" s="214"/>
      <c r="Q137" s="209"/>
      <c r="R137" s="209"/>
      <c r="S137" s="209"/>
      <c r="T137" s="210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x14ac:dyDescent="0.2">
      <c r="A138" s="168" t="s">
        <v>37</v>
      </c>
      <c r="B138" s="175" t="s">
        <v>303</v>
      </c>
      <c r="C138" s="184" t="s">
        <v>304</v>
      </c>
      <c r="D138" s="206" t="s">
        <v>146</v>
      </c>
      <c r="E138" s="82"/>
      <c r="F138" s="83"/>
      <c r="G138" s="84">
        <f t="shared" ref="G138" si="98">E138*F138</f>
        <v>0</v>
      </c>
      <c r="H138" s="82"/>
      <c r="I138" s="83"/>
      <c r="J138" s="84">
        <f t="shared" ref="J138" si="99">H138*I138</f>
        <v>0</v>
      </c>
      <c r="K138" s="194">
        <v>3</v>
      </c>
      <c r="L138" s="195">
        <v>7300</v>
      </c>
      <c r="M138" s="216">
        <f t="shared" si="96"/>
        <v>21900</v>
      </c>
      <c r="N138" s="194">
        <v>3</v>
      </c>
      <c r="O138" s="195">
        <v>7300</v>
      </c>
      <c r="P138" s="216">
        <f t="shared" si="97"/>
        <v>21900</v>
      </c>
      <c r="Q138" s="84">
        <f t="shared" ref="Q138" si="100">G138+M138</f>
        <v>21900</v>
      </c>
      <c r="R138" s="84">
        <f t="shared" ref="R138" si="101">J138+P138</f>
        <v>21900</v>
      </c>
      <c r="S138" s="84">
        <f t="shared" ref="S138" si="102">Q138-R138</f>
        <v>0</v>
      </c>
      <c r="T138" s="85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x14ac:dyDescent="0.2">
      <c r="A139" s="168" t="s">
        <v>37</v>
      </c>
      <c r="B139" s="199" t="s">
        <v>305</v>
      </c>
      <c r="C139" s="184" t="s">
        <v>306</v>
      </c>
      <c r="D139" s="200" t="s">
        <v>146</v>
      </c>
      <c r="E139" s="82"/>
      <c r="F139" s="83"/>
      <c r="G139" s="84">
        <f t="shared" ref="G139:G141" si="103">E139*F139</f>
        <v>0</v>
      </c>
      <c r="H139" s="82"/>
      <c r="I139" s="83"/>
      <c r="J139" s="84">
        <f t="shared" ref="J139:J141" si="104">H139*I139</f>
        <v>0</v>
      </c>
      <c r="K139" s="196">
        <v>3</v>
      </c>
      <c r="L139" s="166">
        <v>7300</v>
      </c>
      <c r="M139" s="160">
        <f t="shared" si="96"/>
        <v>21900</v>
      </c>
      <c r="N139" s="196">
        <v>3</v>
      </c>
      <c r="O139" s="166">
        <v>7300</v>
      </c>
      <c r="P139" s="160">
        <f t="shared" si="97"/>
        <v>21900</v>
      </c>
      <c r="Q139" s="84">
        <f t="shared" ref="Q139:Q141" si="105">G139+M139</f>
        <v>21900</v>
      </c>
      <c r="R139" s="84">
        <f t="shared" ref="R139:R141" si="106">J139+P139</f>
        <v>21900</v>
      </c>
      <c r="S139" s="84">
        <f t="shared" ref="S139:S141" si="107">Q139-R139</f>
        <v>0</v>
      </c>
      <c r="T139" s="85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x14ac:dyDescent="0.2">
      <c r="A140" s="168" t="s">
        <v>37</v>
      </c>
      <c r="B140" s="199" t="s">
        <v>307</v>
      </c>
      <c r="C140" s="184" t="s">
        <v>308</v>
      </c>
      <c r="D140" s="200" t="s">
        <v>146</v>
      </c>
      <c r="E140" s="82"/>
      <c r="F140" s="83"/>
      <c r="G140" s="84">
        <f t="shared" si="103"/>
        <v>0</v>
      </c>
      <c r="H140" s="82"/>
      <c r="I140" s="83"/>
      <c r="J140" s="84">
        <f t="shared" si="104"/>
        <v>0</v>
      </c>
      <c r="K140" s="196">
        <v>3</v>
      </c>
      <c r="L140" s="166">
        <v>1200</v>
      </c>
      <c r="M140" s="160">
        <f t="shared" si="96"/>
        <v>3600</v>
      </c>
      <c r="N140" s="196">
        <v>3</v>
      </c>
      <c r="O140" s="166">
        <v>1200</v>
      </c>
      <c r="P140" s="160">
        <f t="shared" si="97"/>
        <v>3600</v>
      </c>
      <c r="Q140" s="84">
        <f t="shared" si="105"/>
        <v>3600</v>
      </c>
      <c r="R140" s="84">
        <f t="shared" si="106"/>
        <v>3600</v>
      </c>
      <c r="S140" s="84">
        <f t="shared" si="107"/>
        <v>0</v>
      </c>
      <c r="T140" s="85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ht="15.75" thickBot="1" x14ac:dyDescent="0.25">
      <c r="A141" s="201" t="s">
        <v>37</v>
      </c>
      <c r="B141" s="202" t="s">
        <v>309</v>
      </c>
      <c r="C141" s="203" t="s">
        <v>310</v>
      </c>
      <c r="D141" s="204" t="s">
        <v>146</v>
      </c>
      <c r="E141" s="82"/>
      <c r="F141" s="83"/>
      <c r="G141" s="84">
        <f t="shared" si="103"/>
        <v>0</v>
      </c>
      <c r="H141" s="82"/>
      <c r="I141" s="83"/>
      <c r="J141" s="84">
        <f t="shared" si="104"/>
        <v>0</v>
      </c>
      <c r="K141" s="197">
        <v>3</v>
      </c>
      <c r="L141" s="198">
        <v>9200</v>
      </c>
      <c r="M141" s="217">
        <f t="shared" si="96"/>
        <v>27600</v>
      </c>
      <c r="N141" s="197">
        <v>3</v>
      </c>
      <c r="O141" s="198">
        <v>9200</v>
      </c>
      <c r="P141" s="217">
        <f t="shared" si="97"/>
        <v>27600</v>
      </c>
      <c r="Q141" s="84">
        <f t="shared" si="105"/>
        <v>27600</v>
      </c>
      <c r="R141" s="84">
        <f t="shared" si="106"/>
        <v>27600</v>
      </c>
      <c r="S141" s="84">
        <f t="shared" si="107"/>
        <v>0</v>
      </c>
      <c r="T141" s="85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 ht="30" customHeight="1" thickBot="1" x14ac:dyDescent="0.25">
      <c r="A142" s="96" t="s">
        <v>84</v>
      </c>
      <c r="B142" s="97"/>
      <c r="C142" s="98"/>
      <c r="D142" s="99"/>
      <c r="E142" s="100"/>
      <c r="F142" s="101"/>
      <c r="G142" s="102">
        <f>SUM(G56:G141)</f>
        <v>0</v>
      </c>
      <c r="H142" s="100"/>
      <c r="I142" s="101"/>
      <c r="J142" s="102">
        <f>SUM(J56:J141)</f>
        <v>0</v>
      </c>
      <c r="K142" s="100"/>
      <c r="L142" s="101"/>
      <c r="M142" s="102">
        <f>SUM(M56:M141)</f>
        <v>580350.49999997998</v>
      </c>
      <c r="N142" s="100"/>
      <c r="O142" s="101"/>
      <c r="P142" s="102">
        <f>SUM(P56:P141)</f>
        <v>580350.49999997998</v>
      </c>
      <c r="Q142" s="102">
        <f>SUM(Q56:Q141)</f>
        <v>580350.49999997998</v>
      </c>
      <c r="R142" s="102">
        <f>SUM(R56:R141)</f>
        <v>580350.49999997998</v>
      </c>
      <c r="S142" s="102">
        <f>SUM(S56:S141)</f>
        <v>0</v>
      </c>
      <c r="T142" s="103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30" customHeight="1" thickBot="1" x14ac:dyDescent="0.25">
      <c r="A143" s="71" t="s">
        <v>26</v>
      </c>
      <c r="B143" s="72" t="s">
        <v>85</v>
      </c>
      <c r="C143" s="71" t="s">
        <v>86</v>
      </c>
      <c r="D143" s="73"/>
      <c r="E143" s="74"/>
      <c r="F143" s="75"/>
      <c r="G143" s="104"/>
      <c r="H143" s="74"/>
      <c r="I143" s="75"/>
      <c r="J143" s="104"/>
      <c r="K143" s="74"/>
      <c r="L143" s="75"/>
      <c r="M143" s="104"/>
      <c r="N143" s="74"/>
      <c r="O143" s="75"/>
      <c r="P143" s="104"/>
      <c r="Q143" s="104"/>
      <c r="R143" s="104"/>
      <c r="S143" s="104"/>
      <c r="T143" s="77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</row>
    <row r="144" spans="1:38" ht="30" customHeight="1" x14ac:dyDescent="0.2">
      <c r="A144" s="78" t="s">
        <v>37</v>
      </c>
      <c r="B144" s="105" t="s">
        <v>87</v>
      </c>
      <c r="C144" s="112" t="s">
        <v>88</v>
      </c>
      <c r="D144" s="81" t="s">
        <v>89</v>
      </c>
      <c r="E144" s="82"/>
      <c r="F144" s="83"/>
      <c r="G144" s="84">
        <f t="shared" ref="G144:G146" si="108">E144*F144</f>
        <v>0</v>
      </c>
      <c r="H144" s="82"/>
      <c r="I144" s="83"/>
      <c r="J144" s="84">
        <f t="shared" ref="J144:J146" si="109">H144*I144</f>
        <v>0</v>
      </c>
      <c r="K144" s="82"/>
      <c r="L144" s="83"/>
      <c r="M144" s="84">
        <f t="shared" ref="M144:M146" si="110">K144*L144</f>
        <v>0</v>
      </c>
      <c r="N144" s="82"/>
      <c r="O144" s="83"/>
      <c r="P144" s="84">
        <f t="shared" ref="P144:P146" si="111">N144*O144</f>
        <v>0</v>
      </c>
      <c r="Q144" s="84">
        <f t="shared" ref="Q144:Q146" si="112">G144+M144</f>
        <v>0</v>
      </c>
      <c r="R144" s="84">
        <f t="shared" ref="R144:R146" si="113">J144+P144</f>
        <v>0</v>
      </c>
      <c r="S144" s="84">
        <f t="shared" ref="S144:S146" si="114">Q144-R144</f>
        <v>0</v>
      </c>
      <c r="T144" s="85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ht="30" customHeight="1" x14ac:dyDescent="0.2">
      <c r="A145" s="86" t="s">
        <v>37</v>
      </c>
      <c r="B145" s="87" t="s">
        <v>90</v>
      </c>
      <c r="C145" s="112" t="s">
        <v>88</v>
      </c>
      <c r="D145" s="81" t="s">
        <v>89</v>
      </c>
      <c r="E145" s="82"/>
      <c r="F145" s="83"/>
      <c r="G145" s="84">
        <f t="shared" si="108"/>
        <v>0</v>
      </c>
      <c r="H145" s="82"/>
      <c r="I145" s="83"/>
      <c r="J145" s="84">
        <f t="shared" si="109"/>
        <v>0</v>
      </c>
      <c r="K145" s="82"/>
      <c r="L145" s="83"/>
      <c r="M145" s="84">
        <f t="shared" si="110"/>
        <v>0</v>
      </c>
      <c r="N145" s="82"/>
      <c r="O145" s="83"/>
      <c r="P145" s="84">
        <f t="shared" si="111"/>
        <v>0</v>
      </c>
      <c r="Q145" s="84">
        <f t="shared" si="112"/>
        <v>0</v>
      </c>
      <c r="R145" s="84">
        <f t="shared" si="113"/>
        <v>0</v>
      </c>
      <c r="S145" s="84">
        <f t="shared" si="114"/>
        <v>0</v>
      </c>
      <c r="T145" s="85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 ht="30" customHeight="1" thickBot="1" x14ac:dyDescent="0.25">
      <c r="A146" s="88" t="s">
        <v>37</v>
      </c>
      <c r="B146" s="89" t="s">
        <v>91</v>
      </c>
      <c r="C146" s="113" t="s">
        <v>88</v>
      </c>
      <c r="D146" s="91" t="s">
        <v>89</v>
      </c>
      <c r="E146" s="92"/>
      <c r="F146" s="93"/>
      <c r="G146" s="94">
        <f t="shared" si="108"/>
        <v>0</v>
      </c>
      <c r="H146" s="92"/>
      <c r="I146" s="93"/>
      <c r="J146" s="94">
        <f t="shared" si="109"/>
        <v>0</v>
      </c>
      <c r="K146" s="92"/>
      <c r="L146" s="93"/>
      <c r="M146" s="94">
        <f t="shared" si="110"/>
        <v>0</v>
      </c>
      <c r="N146" s="92"/>
      <c r="O146" s="93"/>
      <c r="P146" s="94">
        <f t="shared" si="111"/>
        <v>0</v>
      </c>
      <c r="Q146" s="84">
        <f t="shared" si="112"/>
        <v>0</v>
      </c>
      <c r="R146" s="84">
        <f t="shared" si="113"/>
        <v>0</v>
      </c>
      <c r="S146" s="84">
        <f t="shared" si="114"/>
        <v>0</v>
      </c>
      <c r="T146" s="95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ht="30" customHeight="1" thickBot="1" x14ac:dyDescent="0.25">
      <c r="A147" s="96" t="s">
        <v>92</v>
      </c>
      <c r="B147" s="97"/>
      <c r="C147" s="98"/>
      <c r="D147" s="99"/>
      <c r="E147" s="100"/>
      <c r="F147" s="101"/>
      <c r="G147" s="102">
        <f>SUM(G144:G146)</f>
        <v>0</v>
      </c>
      <c r="H147" s="100"/>
      <c r="I147" s="101"/>
      <c r="J147" s="102">
        <f>SUM(J144:J146)</f>
        <v>0</v>
      </c>
      <c r="K147" s="100"/>
      <c r="L147" s="101"/>
      <c r="M147" s="102">
        <f>SUM(M144:M146)</f>
        <v>0</v>
      </c>
      <c r="N147" s="100"/>
      <c r="O147" s="101"/>
      <c r="P147" s="102">
        <f t="shared" ref="P147:S147" si="115">SUM(P144:P146)</f>
        <v>0</v>
      </c>
      <c r="Q147" s="102">
        <f t="shared" si="115"/>
        <v>0</v>
      </c>
      <c r="R147" s="102">
        <f t="shared" si="115"/>
        <v>0</v>
      </c>
      <c r="S147" s="102">
        <f t="shared" si="115"/>
        <v>0</v>
      </c>
      <c r="T147" s="103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42" customHeight="1" x14ac:dyDescent="0.2">
      <c r="A148" s="71" t="s">
        <v>26</v>
      </c>
      <c r="B148" s="72" t="s">
        <v>93</v>
      </c>
      <c r="C148" s="108" t="s">
        <v>94</v>
      </c>
      <c r="D148" s="73"/>
      <c r="E148" s="74"/>
      <c r="F148" s="75"/>
      <c r="G148" s="104"/>
      <c r="H148" s="74"/>
      <c r="I148" s="75"/>
      <c r="J148" s="104"/>
      <c r="K148" s="74"/>
      <c r="L148" s="75"/>
      <c r="M148" s="104"/>
      <c r="N148" s="74"/>
      <c r="O148" s="75"/>
      <c r="P148" s="104"/>
      <c r="Q148" s="104"/>
      <c r="R148" s="104"/>
      <c r="S148" s="104"/>
      <c r="T148" s="77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</row>
    <row r="149" spans="1:38" ht="30" customHeight="1" x14ac:dyDescent="0.2">
      <c r="A149" s="78" t="s">
        <v>37</v>
      </c>
      <c r="B149" s="105" t="s">
        <v>95</v>
      </c>
      <c r="C149" s="112" t="s">
        <v>96</v>
      </c>
      <c r="D149" s="81" t="s">
        <v>40</v>
      </c>
      <c r="E149" s="82"/>
      <c r="F149" s="83"/>
      <c r="G149" s="84">
        <f t="shared" ref="G149:G151" si="116">E149*F149</f>
        <v>0</v>
      </c>
      <c r="H149" s="82"/>
      <c r="I149" s="83"/>
      <c r="J149" s="84">
        <f t="shared" ref="J149:J151" si="117">H149*I149</f>
        <v>0</v>
      </c>
      <c r="K149" s="82"/>
      <c r="L149" s="83"/>
      <c r="M149" s="84">
        <f t="shared" ref="M149:M151" si="118">K149*L149</f>
        <v>0</v>
      </c>
      <c r="N149" s="82"/>
      <c r="O149" s="83"/>
      <c r="P149" s="84">
        <f t="shared" ref="P149:P151" si="119">N149*O149</f>
        <v>0</v>
      </c>
      <c r="Q149" s="84">
        <f t="shared" ref="Q149:Q151" si="120">G149+M149</f>
        <v>0</v>
      </c>
      <c r="R149" s="84">
        <f t="shared" ref="R149:R151" si="121">J149+P149</f>
        <v>0</v>
      </c>
      <c r="S149" s="84">
        <f t="shared" ref="S149:S151" si="122">Q149-R149</f>
        <v>0</v>
      </c>
      <c r="T149" s="85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 ht="30" customHeight="1" x14ac:dyDescent="0.2">
      <c r="A150" s="86" t="s">
        <v>37</v>
      </c>
      <c r="B150" s="87" t="s">
        <v>97</v>
      </c>
      <c r="C150" s="112" t="s">
        <v>98</v>
      </c>
      <c r="D150" s="81" t="s">
        <v>40</v>
      </c>
      <c r="E150" s="82"/>
      <c r="F150" s="83"/>
      <c r="G150" s="84">
        <f t="shared" si="116"/>
        <v>0</v>
      </c>
      <c r="H150" s="82"/>
      <c r="I150" s="83"/>
      <c r="J150" s="84">
        <f t="shared" si="117"/>
        <v>0</v>
      </c>
      <c r="K150" s="82"/>
      <c r="L150" s="83"/>
      <c r="M150" s="84">
        <f t="shared" si="118"/>
        <v>0</v>
      </c>
      <c r="N150" s="82"/>
      <c r="O150" s="83"/>
      <c r="P150" s="84">
        <f t="shared" si="119"/>
        <v>0</v>
      </c>
      <c r="Q150" s="84">
        <f t="shared" si="120"/>
        <v>0</v>
      </c>
      <c r="R150" s="84">
        <f t="shared" si="121"/>
        <v>0</v>
      </c>
      <c r="S150" s="84">
        <f t="shared" si="122"/>
        <v>0</v>
      </c>
      <c r="T150" s="85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1:38" ht="30" customHeight="1" x14ac:dyDescent="0.2">
      <c r="A151" s="88" t="s">
        <v>37</v>
      </c>
      <c r="B151" s="89" t="s">
        <v>99</v>
      </c>
      <c r="C151" s="113" t="s">
        <v>100</v>
      </c>
      <c r="D151" s="91" t="s">
        <v>40</v>
      </c>
      <c r="E151" s="92"/>
      <c r="F151" s="93"/>
      <c r="G151" s="94">
        <f t="shared" si="116"/>
        <v>0</v>
      </c>
      <c r="H151" s="92"/>
      <c r="I151" s="93"/>
      <c r="J151" s="94">
        <f t="shared" si="117"/>
        <v>0</v>
      </c>
      <c r="K151" s="92"/>
      <c r="L151" s="93"/>
      <c r="M151" s="94">
        <f t="shared" si="118"/>
        <v>0</v>
      </c>
      <c r="N151" s="92"/>
      <c r="O151" s="93"/>
      <c r="P151" s="94">
        <f t="shared" si="119"/>
        <v>0</v>
      </c>
      <c r="Q151" s="84">
        <f t="shared" si="120"/>
        <v>0</v>
      </c>
      <c r="R151" s="84">
        <f t="shared" si="121"/>
        <v>0</v>
      </c>
      <c r="S151" s="84">
        <f t="shared" si="122"/>
        <v>0</v>
      </c>
      <c r="T151" s="95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 ht="30" customHeight="1" x14ac:dyDescent="0.2">
      <c r="A152" s="96" t="s">
        <v>101</v>
      </c>
      <c r="B152" s="97"/>
      <c r="C152" s="98"/>
      <c r="D152" s="99"/>
      <c r="E152" s="100"/>
      <c r="F152" s="101"/>
      <c r="G152" s="102">
        <f>SUM(G149:G151)</f>
        <v>0</v>
      </c>
      <c r="H152" s="100"/>
      <c r="I152" s="101"/>
      <c r="J152" s="102">
        <f>SUM(J149:J151)</f>
        <v>0</v>
      </c>
      <c r="K152" s="100"/>
      <c r="L152" s="101"/>
      <c r="M152" s="102">
        <f>SUM(M149:M151)</f>
        <v>0</v>
      </c>
      <c r="N152" s="100"/>
      <c r="O152" s="101"/>
      <c r="P152" s="102">
        <f t="shared" ref="P152:S152" si="123">SUM(P149:P151)</f>
        <v>0</v>
      </c>
      <c r="Q152" s="102">
        <f t="shared" si="123"/>
        <v>0</v>
      </c>
      <c r="R152" s="102">
        <f t="shared" si="123"/>
        <v>0</v>
      </c>
      <c r="S152" s="102">
        <f t="shared" si="123"/>
        <v>0</v>
      </c>
      <c r="T152" s="103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30" customHeight="1" x14ac:dyDescent="0.2">
      <c r="A153" s="71" t="s">
        <v>26</v>
      </c>
      <c r="B153" s="72" t="s">
        <v>102</v>
      </c>
      <c r="C153" s="108" t="s">
        <v>103</v>
      </c>
      <c r="D153" s="73"/>
      <c r="E153" s="74"/>
      <c r="F153" s="75"/>
      <c r="G153" s="104"/>
      <c r="H153" s="74"/>
      <c r="I153" s="75"/>
      <c r="J153" s="104"/>
      <c r="K153" s="74"/>
      <c r="L153" s="75"/>
      <c r="M153" s="104"/>
      <c r="N153" s="74"/>
      <c r="O153" s="75"/>
      <c r="P153" s="104"/>
      <c r="Q153" s="104"/>
      <c r="R153" s="104"/>
      <c r="S153" s="104"/>
      <c r="T153" s="77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</row>
    <row r="154" spans="1:38" ht="30" customHeight="1" x14ac:dyDescent="0.2">
      <c r="A154" s="78" t="s">
        <v>37</v>
      </c>
      <c r="B154" s="105" t="s">
        <v>104</v>
      </c>
      <c r="C154" s="107" t="s">
        <v>105</v>
      </c>
      <c r="D154" s="81"/>
      <c r="E154" s="82"/>
      <c r="F154" s="83"/>
      <c r="G154" s="84">
        <f t="shared" ref="G154:G156" si="124">E154*F154</f>
        <v>0</v>
      </c>
      <c r="H154" s="82"/>
      <c r="I154" s="83"/>
      <c r="J154" s="84">
        <f t="shared" ref="J154:J156" si="125">H154*I154</f>
        <v>0</v>
      </c>
      <c r="K154" s="82"/>
      <c r="L154" s="83"/>
      <c r="M154" s="84">
        <f t="shared" ref="M154:M156" si="126">K154*L154</f>
        <v>0</v>
      </c>
      <c r="N154" s="82"/>
      <c r="O154" s="83"/>
      <c r="P154" s="84">
        <f t="shared" ref="P154:P156" si="127">N154*O154</f>
        <v>0</v>
      </c>
      <c r="Q154" s="84">
        <f t="shared" ref="Q154:Q156" si="128">G154+M154</f>
        <v>0</v>
      </c>
      <c r="R154" s="84">
        <f t="shared" ref="R154:R156" si="129">J154+P154</f>
        <v>0</v>
      </c>
      <c r="S154" s="84">
        <f t="shared" ref="S154:S156" si="130">Q154-R154</f>
        <v>0</v>
      </c>
      <c r="T154" s="85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ht="30" customHeight="1" x14ac:dyDescent="0.2">
      <c r="A155" s="78" t="s">
        <v>37</v>
      </c>
      <c r="B155" s="79" t="s">
        <v>106</v>
      </c>
      <c r="C155" s="107" t="s">
        <v>107</v>
      </c>
      <c r="D155" s="81"/>
      <c r="E155" s="82"/>
      <c r="F155" s="83"/>
      <c r="G155" s="84">
        <f t="shared" si="124"/>
        <v>0</v>
      </c>
      <c r="H155" s="82"/>
      <c r="I155" s="83"/>
      <c r="J155" s="84">
        <f t="shared" si="125"/>
        <v>0</v>
      </c>
      <c r="K155" s="82"/>
      <c r="L155" s="83"/>
      <c r="M155" s="84">
        <f t="shared" si="126"/>
        <v>0</v>
      </c>
      <c r="N155" s="82"/>
      <c r="O155" s="83"/>
      <c r="P155" s="84">
        <f t="shared" si="127"/>
        <v>0</v>
      </c>
      <c r="Q155" s="84">
        <f t="shared" si="128"/>
        <v>0</v>
      </c>
      <c r="R155" s="84">
        <f t="shared" si="129"/>
        <v>0</v>
      </c>
      <c r="S155" s="84">
        <f t="shared" si="130"/>
        <v>0</v>
      </c>
      <c r="T155" s="85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 ht="30" customHeight="1" x14ac:dyDescent="0.2">
      <c r="A156" s="86" t="s">
        <v>37</v>
      </c>
      <c r="B156" s="87" t="s">
        <v>108</v>
      </c>
      <c r="C156" s="107" t="s">
        <v>109</v>
      </c>
      <c r="D156" s="81"/>
      <c r="E156" s="82"/>
      <c r="F156" s="83"/>
      <c r="G156" s="84">
        <f t="shared" si="124"/>
        <v>0</v>
      </c>
      <c r="H156" s="82"/>
      <c r="I156" s="83"/>
      <c r="J156" s="84">
        <f t="shared" si="125"/>
        <v>0</v>
      </c>
      <c r="K156" s="82"/>
      <c r="L156" s="83"/>
      <c r="M156" s="84">
        <f t="shared" si="126"/>
        <v>0</v>
      </c>
      <c r="N156" s="82"/>
      <c r="O156" s="83"/>
      <c r="P156" s="84">
        <f t="shared" si="127"/>
        <v>0</v>
      </c>
      <c r="Q156" s="84">
        <f t="shared" si="128"/>
        <v>0</v>
      </c>
      <c r="R156" s="84">
        <f t="shared" si="129"/>
        <v>0</v>
      </c>
      <c r="S156" s="84">
        <f t="shared" si="130"/>
        <v>0</v>
      </c>
      <c r="T156" s="85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1:38" ht="30" customHeight="1" x14ac:dyDescent="0.2">
      <c r="A157" s="111" t="s">
        <v>110</v>
      </c>
      <c r="B157" s="114"/>
      <c r="C157" s="98"/>
      <c r="D157" s="99"/>
      <c r="E157" s="100"/>
      <c r="F157" s="101"/>
      <c r="G157" s="102">
        <f>SUM(G154:G156)</f>
        <v>0</v>
      </c>
      <c r="H157" s="100"/>
      <c r="I157" s="101"/>
      <c r="J157" s="102">
        <f>SUM(J154:J156)</f>
        <v>0</v>
      </c>
      <c r="K157" s="100"/>
      <c r="L157" s="101"/>
      <c r="M157" s="102">
        <f>SUM(M154:M156)</f>
        <v>0</v>
      </c>
      <c r="N157" s="100"/>
      <c r="O157" s="101"/>
      <c r="P157" s="102">
        <f t="shared" ref="P157:S157" si="131">SUM(P154:P156)</f>
        <v>0</v>
      </c>
      <c r="Q157" s="102">
        <f t="shared" si="131"/>
        <v>0</v>
      </c>
      <c r="R157" s="102">
        <f t="shared" si="131"/>
        <v>0</v>
      </c>
      <c r="S157" s="102">
        <f t="shared" si="131"/>
        <v>0</v>
      </c>
      <c r="T157" s="103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30" customHeight="1" thickBot="1" x14ac:dyDescent="0.3">
      <c r="A158" s="71" t="s">
        <v>26</v>
      </c>
      <c r="B158" s="115" t="s">
        <v>111</v>
      </c>
      <c r="C158" s="116" t="s">
        <v>112</v>
      </c>
      <c r="D158" s="73"/>
      <c r="E158" s="74"/>
      <c r="F158" s="75"/>
      <c r="G158" s="104"/>
      <c r="H158" s="74"/>
      <c r="I158" s="75"/>
      <c r="J158" s="104"/>
      <c r="K158" s="74"/>
      <c r="L158" s="75"/>
      <c r="M158" s="104"/>
      <c r="N158" s="74"/>
      <c r="O158" s="75"/>
      <c r="P158" s="104"/>
      <c r="Q158" s="104"/>
      <c r="R158" s="104"/>
      <c r="S158" s="104"/>
      <c r="T158" s="77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</row>
    <row r="159" spans="1:38" ht="30" customHeight="1" x14ac:dyDescent="0.2">
      <c r="A159" s="162" t="s">
        <v>37</v>
      </c>
      <c r="B159" s="163" t="s">
        <v>113</v>
      </c>
      <c r="C159" s="159" t="s">
        <v>136</v>
      </c>
      <c r="D159" s="164" t="s">
        <v>146</v>
      </c>
      <c r="E159" s="262" t="s">
        <v>46</v>
      </c>
      <c r="F159" s="263"/>
      <c r="G159" s="264"/>
      <c r="H159" s="262" t="s">
        <v>46</v>
      </c>
      <c r="I159" s="263"/>
      <c r="J159" s="264"/>
      <c r="K159" s="167">
        <v>3</v>
      </c>
      <c r="L159" s="166">
        <v>5000</v>
      </c>
      <c r="M159" s="84">
        <f t="shared" ref="M159:M166" si="132">K159*L159</f>
        <v>15000</v>
      </c>
      <c r="N159" s="165">
        <v>3</v>
      </c>
      <c r="O159" s="166">
        <v>5000</v>
      </c>
      <c r="P159" s="84">
        <f t="shared" ref="P159:P166" si="133">N159*O159</f>
        <v>15000</v>
      </c>
      <c r="Q159" s="84">
        <f t="shared" ref="Q159" si="134">G159+M159</f>
        <v>15000</v>
      </c>
      <c r="R159" s="84">
        <f t="shared" ref="R159" si="135">J159+P159</f>
        <v>15000</v>
      </c>
      <c r="S159" s="84">
        <f t="shared" ref="S159" si="136">Q159-R159</f>
        <v>0</v>
      </c>
      <c r="T159" s="85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ht="30" customHeight="1" x14ac:dyDescent="0.2">
      <c r="A160" s="162" t="s">
        <v>37</v>
      </c>
      <c r="B160" s="163" t="s">
        <v>114</v>
      </c>
      <c r="C160" s="159" t="s">
        <v>137</v>
      </c>
      <c r="D160" s="164" t="s">
        <v>146</v>
      </c>
      <c r="E160" s="255"/>
      <c r="F160" s="265"/>
      <c r="G160" s="256"/>
      <c r="H160" s="255"/>
      <c r="I160" s="265"/>
      <c r="J160" s="256"/>
      <c r="K160" s="167">
        <v>4</v>
      </c>
      <c r="L160" s="166">
        <v>4500</v>
      </c>
      <c r="M160" s="84">
        <f t="shared" si="132"/>
        <v>18000</v>
      </c>
      <c r="N160" s="165">
        <v>4</v>
      </c>
      <c r="O160" s="166">
        <v>4500</v>
      </c>
      <c r="P160" s="84">
        <f t="shared" si="133"/>
        <v>18000</v>
      </c>
      <c r="Q160" s="84">
        <f t="shared" ref="Q160:Q166" si="137">G160+M160</f>
        <v>18000</v>
      </c>
      <c r="R160" s="84">
        <f t="shared" ref="R160:R166" si="138">J160+P160</f>
        <v>18000</v>
      </c>
      <c r="S160" s="84">
        <f t="shared" ref="S160:S166" si="139">Q160-R160</f>
        <v>0</v>
      </c>
      <c r="T160" s="85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ht="30" customHeight="1" x14ac:dyDescent="0.2">
      <c r="A161" s="162" t="s">
        <v>37</v>
      </c>
      <c r="B161" s="163" t="s">
        <v>130</v>
      </c>
      <c r="C161" s="159" t="s">
        <v>138</v>
      </c>
      <c r="D161" s="164" t="s">
        <v>146</v>
      </c>
      <c r="E161" s="255"/>
      <c r="F161" s="265"/>
      <c r="G161" s="256"/>
      <c r="H161" s="255"/>
      <c r="I161" s="265"/>
      <c r="J161" s="256"/>
      <c r="K161" s="167">
        <v>3</v>
      </c>
      <c r="L161" s="166">
        <v>6000</v>
      </c>
      <c r="M161" s="84">
        <f t="shared" si="132"/>
        <v>18000</v>
      </c>
      <c r="N161" s="165">
        <v>3</v>
      </c>
      <c r="O161" s="166">
        <v>6000</v>
      </c>
      <c r="P161" s="84">
        <f t="shared" si="133"/>
        <v>18000</v>
      </c>
      <c r="Q161" s="84">
        <f t="shared" si="137"/>
        <v>18000</v>
      </c>
      <c r="R161" s="84">
        <f t="shared" si="138"/>
        <v>18000</v>
      </c>
      <c r="S161" s="84">
        <f t="shared" si="139"/>
        <v>0</v>
      </c>
      <c r="T161" s="85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ht="30" customHeight="1" x14ac:dyDescent="0.2">
      <c r="A162" s="162" t="s">
        <v>37</v>
      </c>
      <c r="B162" s="163" t="s">
        <v>131</v>
      </c>
      <c r="C162" s="159" t="s">
        <v>139</v>
      </c>
      <c r="D162" s="164" t="s">
        <v>146</v>
      </c>
      <c r="E162" s="255"/>
      <c r="F162" s="265"/>
      <c r="G162" s="256"/>
      <c r="H162" s="255"/>
      <c r="I162" s="265"/>
      <c r="J162" s="256"/>
      <c r="K162" s="167">
        <v>2</v>
      </c>
      <c r="L162" s="166">
        <v>15874.75</v>
      </c>
      <c r="M162" s="84">
        <f t="shared" si="132"/>
        <v>31749.5</v>
      </c>
      <c r="N162" s="167">
        <v>2</v>
      </c>
      <c r="O162" s="166">
        <v>15874.75</v>
      </c>
      <c r="P162" s="84">
        <f t="shared" si="133"/>
        <v>31749.5</v>
      </c>
      <c r="Q162" s="84">
        <f t="shared" si="137"/>
        <v>31749.5</v>
      </c>
      <c r="R162" s="84">
        <f t="shared" si="138"/>
        <v>31749.5</v>
      </c>
      <c r="S162" s="84">
        <f t="shared" si="139"/>
        <v>0</v>
      </c>
      <c r="T162" s="85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ht="30" customHeight="1" x14ac:dyDescent="0.2">
      <c r="A163" s="162" t="s">
        <v>37</v>
      </c>
      <c r="B163" s="163" t="s">
        <v>132</v>
      </c>
      <c r="C163" s="159" t="s">
        <v>140</v>
      </c>
      <c r="D163" s="164" t="s">
        <v>146</v>
      </c>
      <c r="E163" s="255"/>
      <c r="F163" s="265"/>
      <c r="G163" s="256"/>
      <c r="H163" s="255"/>
      <c r="I163" s="265"/>
      <c r="J163" s="256"/>
      <c r="K163" s="167">
        <v>6</v>
      </c>
      <c r="L163" s="166">
        <v>1050</v>
      </c>
      <c r="M163" s="84">
        <f t="shared" si="132"/>
        <v>6300</v>
      </c>
      <c r="N163" s="167">
        <v>6</v>
      </c>
      <c r="O163" s="166">
        <v>1050</v>
      </c>
      <c r="P163" s="84">
        <f t="shared" si="133"/>
        <v>6300</v>
      </c>
      <c r="Q163" s="84">
        <f t="shared" si="137"/>
        <v>6300</v>
      </c>
      <c r="R163" s="84">
        <f t="shared" si="138"/>
        <v>6300</v>
      </c>
      <c r="S163" s="84">
        <f t="shared" si="139"/>
        <v>0</v>
      </c>
      <c r="T163" s="85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ht="30" customHeight="1" x14ac:dyDescent="0.2">
      <c r="A164" s="162" t="s">
        <v>37</v>
      </c>
      <c r="B164" s="163" t="s">
        <v>134</v>
      </c>
      <c r="C164" s="159" t="s">
        <v>141</v>
      </c>
      <c r="D164" s="164" t="s">
        <v>146</v>
      </c>
      <c r="E164" s="255"/>
      <c r="F164" s="265"/>
      <c r="G164" s="256"/>
      <c r="H164" s="255"/>
      <c r="I164" s="265"/>
      <c r="J164" s="256"/>
      <c r="K164" s="167">
        <v>5</v>
      </c>
      <c r="L164" s="166">
        <v>9100</v>
      </c>
      <c r="M164" s="84">
        <f t="shared" si="132"/>
        <v>45500</v>
      </c>
      <c r="N164" s="167">
        <v>5</v>
      </c>
      <c r="O164" s="166">
        <v>9100</v>
      </c>
      <c r="P164" s="84">
        <f t="shared" si="133"/>
        <v>45500</v>
      </c>
      <c r="Q164" s="84">
        <f t="shared" si="137"/>
        <v>45500</v>
      </c>
      <c r="R164" s="84">
        <f t="shared" si="138"/>
        <v>45500</v>
      </c>
      <c r="S164" s="84">
        <f t="shared" si="139"/>
        <v>0</v>
      </c>
      <c r="T164" s="85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ht="30" customHeight="1" x14ac:dyDescent="0.2">
      <c r="A165" s="162" t="s">
        <v>37</v>
      </c>
      <c r="B165" s="163" t="s">
        <v>135</v>
      </c>
      <c r="C165" s="159" t="s">
        <v>142</v>
      </c>
      <c r="D165" s="164" t="s">
        <v>147</v>
      </c>
      <c r="E165" s="255"/>
      <c r="F165" s="265"/>
      <c r="G165" s="256"/>
      <c r="H165" s="255"/>
      <c r="I165" s="265"/>
      <c r="J165" s="256"/>
      <c r="K165" s="167">
        <v>13</v>
      </c>
      <c r="L165" s="166">
        <v>2000</v>
      </c>
      <c r="M165" s="84">
        <f t="shared" si="132"/>
        <v>26000</v>
      </c>
      <c r="N165" s="167">
        <v>13</v>
      </c>
      <c r="O165" s="166">
        <v>2000</v>
      </c>
      <c r="P165" s="84">
        <f t="shared" si="133"/>
        <v>26000</v>
      </c>
      <c r="Q165" s="84">
        <f t="shared" si="137"/>
        <v>26000</v>
      </c>
      <c r="R165" s="84">
        <f t="shared" si="138"/>
        <v>26000</v>
      </c>
      <c r="S165" s="84">
        <f t="shared" si="139"/>
        <v>0</v>
      </c>
      <c r="T165" s="85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ht="30" customHeight="1" thickBot="1" x14ac:dyDescent="0.25">
      <c r="A166" s="162" t="s">
        <v>37</v>
      </c>
      <c r="B166" s="163" t="s">
        <v>148</v>
      </c>
      <c r="C166" s="159" t="s">
        <v>143</v>
      </c>
      <c r="D166" s="164" t="s">
        <v>147</v>
      </c>
      <c r="E166" s="255"/>
      <c r="F166" s="265"/>
      <c r="G166" s="256"/>
      <c r="H166" s="255"/>
      <c r="I166" s="265"/>
      <c r="J166" s="256"/>
      <c r="K166" s="167">
        <v>1</v>
      </c>
      <c r="L166" s="166">
        <v>9100</v>
      </c>
      <c r="M166" s="84">
        <f t="shared" si="132"/>
        <v>9100</v>
      </c>
      <c r="N166" s="167">
        <v>1</v>
      </c>
      <c r="O166" s="166">
        <v>9100</v>
      </c>
      <c r="P166" s="84">
        <f t="shared" si="133"/>
        <v>9100</v>
      </c>
      <c r="Q166" s="84">
        <f t="shared" si="137"/>
        <v>9100</v>
      </c>
      <c r="R166" s="84">
        <f t="shared" si="138"/>
        <v>9100</v>
      </c>
      <c r="S166" s="84">
        <f t="shared" si="139"/>
        <v>0</v>
      </c>
      <c r="T166" s="85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ht="30" customHeight="1" thickBot="1" x14ac:dyDescent="0.25">
      <c r="A167" s="111" t="s">
        <v>115</v>
      </c>
      <c r="B167" s="118"/>
      <c r="C167" s="119"/>
      <c r="D167" s="99"/>
      <c r="E167" s="100"/>
      <c r="F167" s="101"/>
      <c r="G167" s="102">
        <f>SUM(G159:G166)</f>
        <v>0</v>
      </c>
      <c r="H167" s="100"/>
      <c r="I167" s="101"/>
      <c r="J167" s="102">
        <f>SUM(J159:J166)</f>
        <v>0</v>
      </c>
      <c r="K167" s="100"/>
      <c r="L167" s="101"/>
      <c r="M167" s="102">
        <f>SUM(M159:M166)</f>
        <v>169649.5</v>
      </c>
      <c r="N167" s="100"/>
      <c r="O167" s="101"/>
      <c r="P167" s="102">
        <f>SUM(P159:P166)</f>
        <v>169649.5</v>
      </c>
      <c r="Q167" s="102">
        <f>SUM(Q159:Q166)</f>
        <v>169649.5</v>
      </c>
      <c r="R167" s="102">
        <f>SUM(R159:R166)</f>
        <v>169649.5</v>
      </c>
      <c r="S167" s="102">
        <f>SUM(S159:S166)</f>
        <v>0</v>
      </c>
      <c r="T167" s="103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30" customHeight="1" x14ac:dyDescent="0.25">
      <c r="A168" s="71" t="s">
        <v>26</v>
      </c>
      <c r="B168" s="120" t="s">
        <v>116</v>
      </c>
      <c r="C168" s="116" t="s">
        <v>117</v>
      </c>
      <c r="D168" s="73"/>
      <c r="E168" s="74"/>
      <c r="F168" s="75"/>
      <c r="G168" s="104"/>
      <c r="H168" s="74"/>
      <c r="I168" s="75"/>
      <c r="J168" s="104"/>
      <c r="K168" s="74"/>
      <c r="L168" s="75"/>
      <c r="M168" s="104"/>
      <c r="N168" s="74"/>
      <c r="O168" s="75"/>
      <c r="P168" s="104"/>
      <c r="Q168" s="104"/>
      <c r="R168" s="104"/>
      <c r="S168" s="104"/>
      <c r="T168" s="77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</row>
    <row r="169" spans="1:38" ht="41.25" customHeight="1" x14ac:dyDescent="0.2">
      <c r="A169" s="86" t="s">
        <v>37</v>
      </c>
      <c r="B169" s="121" t="s">
        <v>118</v>
      </c>
      <c r="C169" s="122" t="s">
        <v>117</v>
      </c>
      <c r="D169" s="117" t="s">
        <v>119</v>
      </c>
      <c r="E169" s="266" t="s">
        <v>46</v>
      </c>
      <c r="F169" s="267"/>
      <c r="G169" s="268"/>
      <c r="H169" s="266" t="s">
        <v>46</v>
      </c>
      <c r="I169" s="267"/>
      <c r="J169" s="268"/>
      <c r="K169" s="82">
        <v>1</v>
      </c>
      <c r="L169" s="83">
        <v>12000</v>
      </c>
      <c r="M169" s="84">
        <f>K169*L169</f>
        <v>12000</v>
      </c>
      <c r="N169" s="82">
        <v>1</v>
      </c>
      <c r="O169" s="83">
        <v>12000</v>
      </c>
      <c r="P169" s="84">
        <f>N169*O169</f>
        <v>12000</v>
      </c>
      <c r="Q169" s="84">
        <f>G169+M169</f>
        <v>12000</v>
      </c>
      <c r="R169" s="84">
        <f>J169+P169</f>
        <v>12000</v>
      </c>
      <c r="S169" s="84">
        <f>Q169-R169</f>
        <v>0</v>
      </c>
      <c r="T169" s="85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30" customHeight="1" x14ac:dyDescent="0.2">
      <c r="A170" s="111" t="s">
        <v>120</v>
      </c>
      <c r="B170" s="123"/>
      <c r="C170" s="119"/>
      <c r="D170" s="99"/>
      <c r="E170" s="100"/>
      <c r="F170" s="101"/>
      <c r="G170" s="102">
        <f>SUM(G169)</f>
        <v>0</v>
      </c>
      <c r="H170" s="100"/>
      <c r="I170" s="101"/>
      <c r="J170" s="102">
        <f>SUM(J169)</f>
        <v>0</v>
      </c>
      <c r="K170" s="100"/>
      <c r="L170" s="101"/>
      <c r="M170" s="102">
        <f>SUM(M169)</f>
        <v>12000</v>
      </c>
      <c r="N170" s="100"/>
      <c r="O170" s="101"/>
      <c r="P170" s="102">
        <f t="shared" ref="P170:S170" si="140">SUM(P169)</f>
        <v>12000</v>
      </c>
      <c r="Q170" s="102">
        <f t="shared" si="140"/>
        <v>12000</v>
      </c>
      <c r="R170" s="102">
        <f t="shared" si="140"/>
        <v>12000</v>
      </c>
      <c r="S170" s="102">
        <f t="shared" si="140"/>
        <v>0</v>
      </c>
      <c r="T170" s="103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19.5" customHeight="1" x14ac:dyDescent="0.2">
      <c r="A171" s="124" t="s">
        <v>121</v>
      </c>
      <c r="B171" s="125"/>
      <c r="C171" s="126"/>
      <c r="D171" s="127"/>
      <c r="E171" s="128"/>
      <c r="F171" s="129"/>
      <c r="G171" s="130">
        <f>G39+G43+G48+G54+G142+G147+G152+G157+G167+G170</f>
        <v>0</v>
      </c>
      <c r="H171" s="128"/>
      <c r="I171" s="129"/>
      <c r="J171" s="130">
        <f>J39+J43+J48+J54+J142+J147+J152+J157+J167+J170</f>
        <v>0</v>
      </c>
      <c r="K171" s="128"/>
      <c r="L171" s="129"/>
      <c r="M171" s="130">
        <f>M39+M43+M48+M54+M142+M147+M152+M157+M167+M170</f>
        <v>999539.99999997998</v>
      </c>
      <c r="N171" s="128"/>
      <c r="O171" s="129"/>
      <c r="P171" s="130">
        <f>P39+P43+P48+P54+P142+P147+P152+P157+P167+P170</f>
        <v>999539.99999997998</v>
      </c>
      <c r="Q171" s="130">
        <f>Q39+Q43+Q48+Q54+Q142+Q147+Q152+Q157+Q167+Q170</f>
        <v>999539.99999997998</v>
      </c>
      <c r="R171" s="130">
        <f>R39+R43+R48+R54+R142+R147+R152+R157+R167+R170</f>
        <v>999539.99999997998</v>
      </c>
      <c r="S171" s="130">
        <f>S39+S43+S48+S54+S142+S147+S152+S157+S167+S170</f>
        <v>0</v>
      </c>
      <c r="T171" s="131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</row>
    <row r="172" spans="1:38" ht="15.75" customHeight="1" x14ac:dyDescent="0.25">
      <c r="A172" s="269"/>
      <c r="B172" s="246"/>
      <c r="C172" s="246"/>
      <c r="D172" s="133"/>
      <c r="E172" s="134"/>
      <c r="F172" s="135"/>
      <c r="G172" s="136"/>
      <c r="H172" s="134"/>
      <c r="I172" s="135"/>
      <c r="J172" s="136"/>
      <c r="K172" s="134"/>
      <c r="L172" s="135"/>
      <c r="M172" s="136"/>
      <c r="N172" s="134"/>
      <c r="O172" s="135"/>
      <c r="P172" s="136"/>
      <c r="Q172" s="136"/>
      <c r="R172" s="136"/>
      <c r="S172" s="136"/>
      <c r="T172" s="137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9.5" customHeight="1" x14ac:dyDescent="0.25">
      <c r="A173" s="245" t="s">
        <v>122</v>
      </c>
      <c r="B173" s="246"/>
      <c r="C173" s="247"/>
      <c r="D173" s="138"/>
      <c r="E173" s="139"/>
      <c r="F173" s="140"/>
      <c r="G173" s="141">
        <f>G22-G171</f>
        <v>0</v>
      </c>
      <c r="H173" s="139"/>
      <c r="I173" s="140"/>
      <c r="J173" s="141">
        <f>J22-J171</f>
        <v>0</v>
      </c>
      <c r="K173" s="142"/>
      <c r="L173" s="140"/>
      <c r="M173" s="143">
        <f>M22-M171</f>
        <v>2.0023435354232788E-8</v>
      </c>
      <c r="N173" s="142"/>
      <c r="O173" s="140"/>
      <c r="P173" s="143">
        <f>P22-P171</f>
        <v>2.0023435354232788E-8</v>
      </c>
      <c r="Q173" s="144">
        <f>Q22-Q171</f>
        <v>2.0023435354232788E-8</v>
      </c>
      <c r="R173" s="144">
        <f>R22-R171</f>
        <v>2.0023435354232788E-8</v>
      </c>
      <c r="S173" s="144">
        <f>S22-S171</f>
        <v>0</v>
      </c>
      <c r="T173" s="145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46"/>
      <c r="B174" s="147"/>
      <c r="C174" s="146"/>
      <c r="D174" s="146"/>
      <c r="E174" s="51"/>
      <c r="F174" s="146"/>
      <c r="G174" s="146"/>
      <c r="H174" s="51"/>
      <c r="I174" s="146"/>
      <c r="J174" s="146"/>
      <c r="K174" s="51"/>
      <c r="L174" s="146"/>
      <c r="M174" s="146"/>
      <c r="N174" s="51"/>
      <c r="O174" s="146"/>
      <c r="P174" s="146"/>
      <c r="Q174" s="146"/>
      <c r="R174" s="146"/>
      <c r="S174" s="146"/>
      <c r="T174" s="146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46"/>
      <c r="B175" s="147"/>
      <c r="C175" s="146"/>
      <c r="D175" s="146"/>
      <c r="E175" s="51"/>
      <c r="F175" s="146"/>
      <c r="G175" s="146"/>
      <c r="H175" s="51"/>
      <c r="I175" s="146"/>
      <c r="J175" s="146"/>
      <c r="K175" s="51"/>
      <c r="L175" s="146"/>
      <c r="M175" s="146"/>
      <c r="N175" s="51"/>
      <c r="O175" s="146"/>
      <c r="P175" s="146"/>
      <c r="Q175" s="146"/>
      <c r="R175" s="146"/>
      <c r="S175" s="146"/>
      <c r="T175" s="146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46" t="s">
        <v>123</v>
      </c>
      <c r="B176" s="147"/>
      <c r="C176" s="161" t="s">
        <v>145</v>
      </c>
      <c r="D176" s="146"/>
      <c r="E176" s="149"/>
      <c r="F176" s="148"/>
      <c r="G176" s="146"/>
      <c r="H176" s="261" t="s">
        <v>129</v>
      </c>
      <c r="I176" s="261"/>
      <c r="J176" s="261"/>
      <c r="K176" s="261"/>
      <c r="L176" s="146"/>
      <c r="M176" s="146"/>
      <c r="N176" s="51"/>
      <c r="O176" s="146"/>
      <c r="P176" s="146"/>
      <c r="Q176" s="146"/>
      <c r="R176" s="146"/>
      <c r="S176" s="146"/>
      <c r="T176" s="146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1"/>
      <c r="C177" s="150" t="s">
        <v>124</v>
      </c>
      <c r="D177" s="146"/>
      <c r="E177" s="248" t="s">
        <v>125</v>
      </c>
      <c r="F177" s="249"/>
      <c r="G177" s="146"/>
      <c r="H177" s="51"/>
      <c r="I177" s="151" t="s">
        <v>126</v>
      </c>
      <c r="J177" s="146"/>
      <c r="K177" s="51"/>
      <c r="L177" s="151"/>
      <c r="M177" s="146"/>
      <c r="N177" s="51"/>
      <c r="O177" s="151"/>
      <c r="P177" s="146"/>
      <c r="Q177" s="146"/>
      <c r="R177" s="146"/>
      <c r="S177" s="146"/>
      <c r="T177" s="146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5">
      <c r="A178" s="1"/>
      <c r="B178" s="1"/>
      <c r="C178" s="152"/>
      <c r="D178" s="153"/>
      <c r="E178" s="154"/>
      <c r="F178" s="155"/>
      <c r="G178" s="156"/>
      <c r="H178" s="154"/>
      <c r="I178" s="155"/>
      <c r="J178" s="156"/>
      <c r="K178" s="157"/>
      <c r="L178" s="155"/>
      <c r="M178" s="156"/>
      <c r="N178" s="157"/>
      <c r="O178" s="155"/>
      <c r="P178" s="156"/>
      <c r="Q178" s="156"/>
      <c r="R178" s="156"/>
      <c r="S178" s="156"/>
      <c r="T178" s="146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46"/>
      <c r="B179" s="147"/>
      <c r="C179" s="146"/>
      <c r="D179" s="146"/>
      <c r="E179" s="51"/>
      <c r="F179" s="146"/>
      <c r="G179" s="146"/>
      <c r="H179" s="51"/>
      <c r="I179" s="146"/>
      <c r="J179" s="146"/>
      <c r="K179" s="51"/>
      <c r="L179" s="146"/>
      <c r="M179" s="146"/>
      <c r="N179" s="51"/>
      <c r="O179" s="146"/>
      <c r="P179" s="146"/>
      <c r="Q179" s="146"/>
      <c r="R179" s="146"/>
      <c r="S179" s="146"/>
      <c r="T179" s="146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46"/>
      <c r="B180" s="147"/>
      <c r="C180" s="146"/>
      <c r="D180" s="146"/>
      <c r="E180" s="51"/>
      <c r="F180" s="146"/>
      <c r="G180" s="146"/>
      <c r="H180" s="51"/>
      <c r="I180" s="146"/>
      <c r="J180" s="146"/>
      <c r="K180" s="51"/>
      <c r="L180" s="146"/>
      <c r="M180" s="146"/>
      <c r="N180" s="51"/>
      <c r="O180" s="146"/>
      <c r="P180" s="146"/>
      <c r="Q180" s="146"/>
      <c r="R180" s="146"/>
      <c r="S180" s="146"/>
      <c r="T180" s="146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46"/>
      <c r="B181" s="147"/>
      <c r="C181" s="146"/>
      <c r="D181" s="146"/>
      <c r="E181" s="51"/>
      <c r="F181" s="146"/>
      <c r="G181" s="146"/>
      <c r="H181" s="51"/>
      <c r="I181" s="146"/>
      <c r="J181" s="146"/>
      <c r="K181" s="51"/>
      <c r="L181" s="146"/>
      <c r="M181" s="146"/>
      <c r="N181" s="51"/>
      <c r="O181" s="146"/>
      <c r="P181" s="146"/>
      <c r="Q181" s="146"/>
      <c r="R181" s="146"/>
      <c r="S181" s="146"/>
      <c r="T181" s="146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46"/>
      <c r="B182" s="147"/>
      <c r="C182" s="146"/>
      <c r="D182" s="146"/>
      <c r="E182" s="51"/>
      <c r="F182" s="146"/>
      <c r="G182" s="146"/>
      <c r="H182" s="51"/>
      <c r="I182" s="146"/>
      <c r="J182" s="146"/>
      <c r="K182" s="51"/>
      <c r="L182" s="146"/>
      <c r="M182" s="146"/>
      <c r="N182" s="51"/>
      <c r="O182" s="146"/>
      <c r="P182" s="146"/>
      <c r="Q182" s="146"/>
      <c r="R182" s="146"/>
      <c r="S182" s="146"/>
      <c r="T182" s="146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46"/>
      <c r="B183" s="147"/>
      <c r="C183" s="146"/>
      <c r="D183" s="146"/>
      <c r="E183" s="51"/>
      <c r="F183" s="146"/>
      <c r="G183" s="146"/>
      <c r="H183" s="51"/>
      <c r="I183" s="146"/>
      <c r="J183" s="146"/>
      <c r="K183" s="51"/>
      <c r="L183" s="146"/>
      <c r="M183" s="146"/>
      <c r="N183" s="51"/>
      <c r="O183" s="146"/>
      <c r="P183" s="146"/>
      <c r="Q183" s="146"/>
      <c r="R183" s="146"/>
      <c r="S183" s="146"/>
      <c r="T183" s="146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5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5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5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25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5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25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25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25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25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 x14ac:dyDescent="0.25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 x14ac:dyDescent="0.25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 x14ac:dyDescent="0.25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 x14ac:dyDescent="0.25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 x14ac:dyDescent="0.25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3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 x14ac:dyDescent="0.25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3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 x14ac:dyDescent="0.25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3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 x14ac:dyDescent="0.25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3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 x14ac:dyDescent="0.25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3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 x14ac:dyDescent="0.25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3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 x14ac:dyDescent="0.25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3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 x14ac:dyDescent="0.25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3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 x14ac:dyDescent="0.25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3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 x14ac:dyDescent="0.25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3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 x14ac:dyDescent="0.25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3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 x14ac:dyDescent="0.25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3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 x14ac:dyDescent="0.25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3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 x14ac:dyDescent="0.25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3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 x14ac:dyDescent="0.25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3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 x14ac:dyDescent="0.25">
      <c r="A335" s="1"/>
      <c r="B335" s="2"/>
      <c r="C335" s="1"/>
      <c r="D335" s="1"/>
      <c r="E335" s="3"/>
      <c r="F335" s="1"/>
      <c r="G335" s="1"/>
      <c r="H335" s="3"/>
      <c r="I335" s="1"/>
      <c r="J335" s="1"/>
      <c r="K335" s="3"/>
      <c r="L335" s="1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.75" customHeight="1" x14ac:dyDescent="0.25">
      <c r="A336" s="1"/>
      <c r="B336" s="2"/>
      <c r="C336" s="1"/>
      <c r="D336" s="1"/>
      <c r="E336" s="3"/>
      <c r="F336" s="1"/>
      <c r="G336" s="1"/>
      <c r="H336" s="3"/>
      <c r="I336" s="1"/>
      <c r="J336" s="1"/>
      <c r="K336" s="3"/>
      <c r="L336" s="1"/>
      <c r="M336" s="1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.75" customHeight="1" x14ac:dyDescent="0.25">
      <c r="A337" s="1"/>
      <c r="B337" s="2"/>
      <c r="C337" s="1"/>
      <c r="D337" s="1"/>
      <c r="E337" s="3"/>
      <c r="F337" s="1"/>
      <c r="G337" s="1"/>
      <c r="H337" s="3"/>
      <c r="I337" s="1"/>
      <c r="J337" s="1"/>
      <c r="K337" s="3"/>
      <c r="L337" s="1"/>
      <c r="M337" s="1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.75" customHeight="1" x14ac:dyDescent="0.25">
      <c r="A338" s="1"/>
      <c r="B338" s="2"/>
      <c r="C338" s="1"/>
      <c r="D338" s="1"/>
      <c r="E338" s="3"/>
      <c r="F338" s="1"/>
      <c r="G338" s="1"/>
      <c r="H338" s="3"/>
      <c r="I338" s="1"/>
      <c r="J338" s="1"/>
      <c r="K338" s="3"/>
      <c r="L338" s="1"/>
      <c r="M338" s="1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.75" customHeight="1" x14ac:dyDescent="0.25">
      <c r="A339" s="1"/>
      <c r="B339" s="2"/>
      <c r="C339" s="1"/>
      <c r="D339" s="1"/>
      <c r="E339" s="3"/>
      <c r="F339" s="1"/>
      <c r="G339" s="1"/>
      <c r="H339" s="3"/>
      <c r="I339" s="1"/>
      <c r="J339" s="1"/>
      <c r="K339" s="3"/>
      <c r="L339" s="1"/>
      <c r="M339" s="1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.75" customHeight="1" x14ac:dyDescent="0.25">
      <c r="A340" s="1"/>
      <c r="B340" s="2"/>
      <c r="C340" s="1"/>
      <c r="D340" s="1"/>
      <c r="E340" s="3"/>
      <c r="F340" s="1"/>
      <c r="G340" s="1"/>
      <c r="H340" s="3"/>
      <c r="I340" s="1"/>
      <c r="J340" s="1"/>
      <c r="K340" s="3"/>
      <c r="L340" s="1"/>
      <c r="M340" s="1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.75" customHeight="1" x14ac:dyDescent="0.25">
      <c r="A341" s="1"/>
      <c r="B341" s="2"/>
      <c r="C341" s="1"/>
      <c r="D341" s="1"/>
      <c r="E341" s="3"/>
      <c r="F341" s="1"/>
      <c r="G341" s="1"/>
      <c r="H341" s="3"/>
      <c r="I341" s="1"/>
      <c r="J341" s="1"/>
      <c r="K341" s="3"/>
      <c r="L341" s="1"/>
      <c r="M341" s="1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.75" customHeight="1" x14ac:dyDescent="0.25">
      <c r="A342" s="1"/>
      <c r="B342" s="2"/>
      <c r="C342" s="1"/>
      <c r="D342" s="1"/>
      <c r="E342" s="3"/>
      <c r="F342" s="1"/>
      <c r="G342" s="1"/>
      <c r="H342" s="3"/>
      <c r="I342" s="1"/>
      <c r="J342" s="1"/>
      <c r="K342" s="3"/>
      <c r="L342" s="1"/>
      <c r="M342" s="1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.75" customHeight="1" x14ac:dyDescent="0.25">
      <c r="A343" s="1"/>
      <c r="B343" s="2"/>
      <c r="C343" s="1"/>
      <c r="D343" s="1"/>
      <c r="E343" s="3"/>
      <c r="F343" s="1"/>
      <c r="G343" s="1"/>
      <c r="H343" s="3"/>
      <c r="I343" s="1"/>
      <c r="J343" s="1"/>
      <c r="K343" s="3"/>
      <c r="L343" s="1"/>
      <c r="M343" s="1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.75" customHeight="1" x14ac:dyDescent="0.25">
      <c r="A344" s="1"/>
      <c r="B344" s="2"/>
      <c r="C344" s="1"/>
      <c r="D344" s="1"/>
      <c r="E344" s="3"/>
      <c r="F344" s="1"/>
      <c r="G344" s="1"/>
      <c r="H344" s="3"/>
      <c r="I344" s="1"/>
      <c r="J344" s="1"/>
      <c r="K344" s="3"/>
      <c r="L344" s="1"/>
      <c r="M344" s="1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.75" customHeight="1" x14ac:dyDescent="0.25">
      <c r="A345" s="1"/>
      <c r="B345" s="2"/>
      <c r="C345" s="1"/>
      <c r="D345" s="1"/>
      <c r="E345" s="3"/>
      <c r="F345" s="1"/>
      <c r="G345" s="1"/>
      <c r="H345" s="3"/>
      <c r="I345" s="1"/>
      <c r="J345" s="1"/>
      <c r="K345" s="3"/>
      <c r="L345" s="1"/>
      <c r="M345" s="1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.75" customHeight="1" x14ac:dyDescent="0.25">
      <c r="A346" s="1"/>
      <c r="B346" s="2"/>
      <c r="C346" s="1"/>
      <c r="D346" s="1"/>
      <c r="E346" s="3"/>
      <c r="F346" s="1"/>
      <c r="G346" s="1"/>
      <c r="H346" s="3"/>
      <c r="I346" s="1"/>
      <c r="J346" s="1"/>
      <c r="K346" s="3"/>
      <c r="L346" s="1"/>
      <c r="M346" s="1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.75" customHeight="1" x14ac:dyDescent="0.25">
      <c r="A347" s="1"/>
      <c r="B347" s="2"/>
      <c r="C347" s="1"/>
      <c r="D347" s="1"/>
      <c r="E347" s="3"/>
      <c r="F347" s="1"/>
      <c r="G347" s="1"/>
      <c r="H347" s="3"/>
      <c r="I347" s="1"/>
      <c r="J347" s="1"/>
      <c r="K347" s="3"/>
      <c r="L347" s="1"/>
      <c r="M347" s="1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.75" customHeight="1" x14ac:dyDescent="0.25">
      <c r="A348" s="1"/>
      <c r="B348" s="2"/>
      <c r="C348" s="1"/>
      <c r="D348" s="1"/>
      <c r="E348" s="3"/>
      <c r="F348" s="1"/>
      <c r="G348" s="1"/>
      <c r="H348" s="3"/>
      <c r="I348" s="1"/>
      <c r="J348" s="1"/>
      <c r="K348" s="3"/>
      <c r="L348" s="1"/>
      <c r="M348" s="1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.75" customHeight="1" x14ac:dyDescent="0.25">
      <c r="A349" s="1"/>
      <c r="B349" s="2"/>
      <c r="C349" s="1"/>
      <c r="D349" s="1"/>
      <c r="E349" s="3"/>
      <c r="F349" s="1"/>
      <c r="G349" s="1"/>
      <c r="H349" s="3"/>
      <c r="I349" s="1"/>
      <c r="J349" s="1"/>
      <c r="K349" s="3"/>
      <c r="L349" s="1"/>
      <c r="M349" s="1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.75" customHeight="1" x14ac:dyDescent="0.25">
      <c r="A350" s="1"/>
      <c r="B350" s="2"/>
      <c r="C350" s="1"/>
      <c r="D350" s="1"/>
      <c r="E350" s="3"/>
      <c r="F350" s="1"/>
      <c r="G350" s="1"/>
      <c r="H350" s="3"/>
      <c r="I350" s="1"/>
      <c r="J350" s="1"/>
      <c r="K350" s="3"/>
      <c r="L350" s="1"/>
      <c r="M350" s="1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.75" customHeight="1" x14ac:dyDescent="0.25">
      <c r="A351" s="1"/>
      <c r="B351" s="2"/>
      <c r="C351" s="1"/>
      <c r="D351" s="1"/>
      <c r="E351" s="3"/>
      <c r="F351" s="1"/>
      <c r="G351" s="1"/>
      <c r="H351" s="3"/>
      <c r="I351" s="1"/>
      <c r="J351" s="1"/>
      <c r="K351" s="3"/>
      <c r="L351" s="1"/>
      <c r="M351" s="1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.75" customHeight="1" x14ac:dyDescent="0.25">
      <c r="A352" s="1"/>
      <c r="B352" s="2"/>
      <c r="C352" s="1"/>
      <c r="D352" s="1"/>
      <c r="E352" s="3"/>
      <c r="F352" s="1"/>
      <c r="G352" s="1"/>
      <c r="H352" s="3"/>
      <c r="I352" s="1"/>
      <c r="J352" s="1"/>
      <c r="K352" s="3"/>
      <c r="L352" s="1"/>
      <c r="M352" s="1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.75" customHeight="1" x14ac:dyDescent="0.25">
      <c r="A353" s="1"/>
      <c r="B353" s="2"/>
      <c r="C353" s="1"/>
      <c r="D353" s="1"/>
      <c r="E353" s="3"/>
      <c r="F353" s="1"/>
      <c r="G353" s="1"/>
      <c r="H353" s="3"/>
      <c r="I353" s="1"/>
      <c r="J353" s="1"/>
      <c r="K353" s="3"/>
      <c r="L353" s="1"/>
      <c r="M353" s="1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.75" customHeight="1" x14ac:dyDescent="0.25">
      <c r="A354" s="1"/>
      <c r="B354" s="2"/>
      <c r="C354" s="1"/>
      <c r="D354" s="1"/>
      <c r="E354" s="3"/>
      <c r="F354" s="1"/>
      <c r="G354" s="1"/>
      <c r="H354" s="3"/>
      <c r="I354" s="1"/>
      <c r="J354" s="1"/>
      <c r="K354" s="3"/>
      <c r="L354" s="1"/>
      <c r="M354" s="1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.75" customHeight="1" x14ac:dyDescent="0.25">
      <c r="A355" s="1"/>
      <c r="B355" s="2"/>
      <c r="C355" s="1"/>
      <c r="D355" s="1"/>
      <c r="E355" s="3"/>
      <c r="F355" s="1"/>
      <c r="G355" s="1"/>
      <c r="H355" s="3"/>
      <c r="I355" s="1"/>
      <c r="J355" s="1"/>
      <c r="K355" s="3"/>
      <c r="L355" s="1"/>
      <c r="M355" s="1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.75" customHeight="1" x14ac:dyDescent="0.25">
      <c r="A356" s="1"/>
      <c r="B356" s="2"/>
      <c r="C356" s="1"/>
      <c r="D356" s="1"/>
      <c r="E356" s="3"/>
      <c r="F356" s="1"/>
      <c r="G356" s="1"/>
      <c r="H356" s="3"/>
      <c r="I356" s="1"/>
      <c r="J356" s="1"/>
      <c r="K356" s="3"/>
      <c r="L356" s="1"/>
      <c r="M356" s="1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.75" customHeight="1" x14ac:dyDescent="0.25">
      <c r="A357" s="1"/>
      <c r="B357" s="2"/>
      <c r="C357" s="1"/>
      <c r="D357" s="1"/>
      <c r="E357" s="3"/>
      <c r="F357" s="1"/>
      <c r="G357" s="1"/>
      <c r="H357" s="3"/>
      <c r="I357" s="1"/>
      <c r="J357" s="1"/>
      <c r="K357" s="3"/>
      <c r="L357" s="1"/>
      <c r="M357" s="1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.75" customHeight="1" x14ac:dyDescent="0.25">
      <c r="A358" s="1"/>
      <c r="B358" s="2"/>
      <c r="C358" s="1"/>
      <c r="D358" s="1"/>
      <c r="E358" s="3"/>
      <c r="F358" s="1"/>
      <c r="G358" s="1"/>
      <c r="H358" s="3"/>
      <c r="I358" s="1"/>
      <c r="J358" s="1"/>
      <c r="K358" s="3"/>
      <c r="L358" s="1"/>
      <c r="M358" s="1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.75" customHeight="1" x14ac:dyDescent="0.25">
      <c r="A359" s="1"/>
      <c r="B359" s="2"/>
      <c r="C359" s="1"/>
      <c r="D359" s="1"/>
      <c r="E359" s="3"/>
      <c r="F359" s="1"/>
      <c r="G359" s="1"/>
      <c r="H359" s="3"/>
      <c r="I359" s="1"/>
      <c r="J359" s="1"/>
      <c r="K359" s="3"/>
      <c r="L359" s="1"/>
      <c r="M359" s="1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.75" customHeight="1" x14ac:dyDescent="0.25">
      <c r="A360" s="1"/>
      <c r="B360" s="2"/>
      <c r="C360" s="1"/>
      <c r="D360" s="1"/>
      <c r="E360" s="3"/>
      <c r="F360" s="1"/>
      <c r="G360" s="1"/>
      <c r="H360" s="3"/>
      <c r="I360" s="1"/>
      <c r="J360" s="1"/>
      <c r="K360" s="3"/>
      <c r="L360" s="1"/>
      <c r="M360" s="1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.75" customHeight="1" x14ac:dyDescent="0.25">
      <c r="A361" s="1"/>
      <c r="B361" s="2"/>
      <c r="C361" s="1"/>
      <c r="D361" s="1"/>
      <c r="E361" s="3"/>
      <c r="F361" s="1"/>
      <c r="G361" s="1"/>
      <c r="H361" s="3"/>
      <c r="I361" s="1"/>
      <c r="J361" s="1"/>
      <c r="K361" s="3"/>
      <c r="L361" s="1"/>
      <c r="M361" s="1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.75" customHeight="1" x14ac:dyDescent="0.25">
      <c r="A362" s="1"/>
      <c r="B362" s="2"/>
      <c r="C362" s="1"/>
      <c r="D362" s="1"/>
      <c r="E362" s="3"/>
      <c r="F362" s="1"/>
      <c r="G362" s="1"/>
      <c r="H362" s="3"/>
      <c r="I362" s="1"/>
      <c r="J362" s="1"/>
      <c r="K362" s="3"/>
      <c r="L362" s="1"/>
      <c r="M362" s="1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.75" customHeight="1" x14ac:dyDescent="0.25">
      <c r="A363" s="1"/>
      <c r="B363" s="2"/>
      <c r="C363" s="1"/>
      <c r="D363" s="1"/>
      <c r="E363" s="3"/>
      <c r="F363" s="1"/>
      <c r="G363" s="1"/>
      <c r="H363" s="3"/>
      <c r="I363" s="1"/>
      <c r="J363" s="1"/>
      <c r="K363" s="3"/>
      <c r="L363" s="1"/>
      <c r="M363" s="1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.75" customHeight="1" x14ac:dyDescent="0.25">
      <c r="A364" s="1"/>
      <c r="B364" s="2"/>
      <c r="C364" s="1"/>
      <c r="D364" s="1"/>
      <c r="E364" s="3"/>
      <c r="F364" s="1"/>
      <c r="G364" s="1"/>
      <c r="H364" s="3"/>
      <c r="I364" s="1"/>
      <c r="J364" s="1"/>
      <c r="K364" s="3"/>
      <c r="L364" s="1"/>
      <c r="M364" s="1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.75" customHeight="1" x14ac:dyDescent="0.25">
      <c r="A365" s="1"/>
      <c r="B365" s="2"/>
      <c r="C365" s="1"/>
      <c r="D365" s="1"/>
      <c r="E365" s="3"/>
      <c r="F365" s="1"/>
      <c r="G365" s="1"/>
      <c r="H365" s="3"/>
      <c r="I365" s="1"/>
      <c r="J365" s="1"/>
      <c r="K365" s="3"/>
      <c r="L365" s="1"/>
      <c r="M365" s="1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.75" customHeight="1" x14ac:dyDescent="0.25">
      <c r="A366" s="1"/>
      <c r="B366" s="2"/>
      <c r="C366" s="1"/>
      <c r="D366" s="1"/>
      <c r="E366" s="3"/>
      <c r="F366" s="1"/>
      <c r="G366" s="1"/>
      <c r="H366" s="3"/>
      <c r="I366" s="1"/>
      <c r="J366" s="1"/>
      <c r="K366" s="3"/>
      <c r="L366" s="1"/>
      <c r="M366" s="1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.75" customHeight="1" x14ac:dyDescent="0.25">
      <c r="A367" s="1"/>
      <c r="B367" s="2"/>
      <c r="C367" s="1"/>
      <c r="D367" s="1"/>
      <c r="E367" s="3"/>
      <c r="F367" s="1"/>
      <c r="G367" s="1"/>
      <c r="H367" s="3"/>
      <c r="I367" s="1"/>
      <c r="J367" s="1"/>
      <c r="K367" s="3"/>
      <c r="L367" s="1"/>
      <c r="M367" s="1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.75" customHeight="1" x14ac:dyDescent="0.25">
      <c r="A368" s="1"/>
      <c r="B368" s="2"/>
      <c r="C368" s="1"/>
      <c r="D368" s="1"/>
      <c r="E368" s="3"/>
      <c r="F368" s="1"/>
      <c r="G368" s="1"/>
      <c r="H368" s="3"/>
      <c r="I368" s="1"/>
      <c r="J368" s="1"/>
      <c r="K368" s="3"/>
      <c r="L368" s="1"/>
      <c r="M368" s="1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.75" customHeight="1" x14ac:dyDescent="0.25">
      <c r="A369" s="1"/>
      <c r="B369" s="2"/>
      <c r="C369" s="1"/>
      <c r="D369" s="1"/>
      <c r="E369" s="3"/>
      <c r="F369" s="1"/>
      <c r="G369" s="1"/>
      <c r="H369" s="3"/>
      <c r="I369" s="1"/>
      <c r="J369" s="1"/>
      <c r="K369" s="3"/>
      <c r="L369" s="1"/>
      <c r="M369" s="1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.75" customHeight="1" x14ac:dyDescent="0.25">
      <c r="A370" s="1"/>
      <c r="B370" s="2"/>
      <c r="C370" s="1"/>
      <c r="D370" s="1"/>
      <c r="E370" s="3"/>
      <c r="F370" s="1"/>
      <c r="G370" s="1"/>
      <c r="H370" s="3"/>
      <c r="I370" s="1"/>
      <c r="J370" s="1"/>
      <c r="K370" s="3"/>
      <c r="L370" s="1"/>
      <c r="M370" s="1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.75" customHeight="1" x14ac:dyDescent="0.25">
      <c r="A371" s="1"/>
      <c r="B371" s="2"/>
      <c r="C371" s="1"/>
      <c r="D371" s="1"/>
      <c r="E371" s="3"/>
      <c r="F371" s="1"/>
      <c r="G371" s="1"/>
      <c r="H371" s="3"/>
      <c r="I371" s="1"/>
      <c r="J371" s="1"/>
      <c r="K371" s="3"/>
      <c r="L371" s="1"/>
      <c r="M371" s="1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.75" customHeight="1" x14ac:dyDescent="0.25">
      <c r="A372" s="1"/>
      <c r="B372" s="2"/>
      <c r="C372" s="1"/>
      <c r="D372" s="1"/>
      <c r="E372" s="3"/>
      <c r="F372" s="1"/>
      <c r="G372" s="1"/>
      <c r="H372" s="3"/>
      <c r="I372" s="1"/>
      <c r="J372" s="1"/>
      <c r="K372" s="3"/>
      <c r="L372" s="1"/>
      <c r="M372" s="1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.75" customHeight="1" x14ac:dyDescent="0.25">
      <c r="A373" s="1"/>
      <c r="B373" s="2"/>
      <c r="C373" s="1"/>
      <c r="D373" s="1"/>
      <c r="E373" s="3"/>
      <c r="F373" s="1"/>
      <c r="G373" s="1"/>
      <c r="H373" s="3"/>
      <c r="I373" s="1"/>
      <c r="J373" s="1"/>
      <c r="K373" s="3"/>
      <c r="L373" s="1"/>
      <c r="M373" s="1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.75" customHeight="1" x14ac:dyDescent="0.25">
      <c r="A374" s="1"/>
      <c r="B374" s="2"/>
      <c r="C374" s="1"/>
      <c r="D374" s="1"/>
      <c r="E374" s="3"/>
      <c r="F374" s="1"/>
      <c r="G374" s="1"/>
      <c r="H374" s="3"/>
      <c r="I374" s="1"/>
      <c r="J374" s="1"/>
      <c r="K374" s="3"/>
      <c r="L374" s="1"/>
      <c r="M374" s="1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.75" customHeight="1" x14ac:dyDescent="0.25">
      <c r="A375" s="1"/>
      <c r="B375" s="2"/>
      <c r="C375" s="1"/>
      <c r="D375" s="1"/>
      <c r="E375" s="3"/>
      <c r="F375" s="1"/>
      <c r="G375" s="1"/>
      <c r="H375" s="3"/>
      <c r="I375" s="1"/>
      <c r="J375" s="1"/>
      <c r="K375" s="3"/>
      <c r="L375" s="1"/>
      <c r="M375" s="1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.75" customHeight="1" x14ac:dyDescent="0.25">
      <c r="A376" s="1"/>
      <c r="B376" s="2"/>
      <c r="C376" s="1"/>
      <c r="D376" s="1"/>
      <c r="E376" s="3"/>
      <c r="F376" s="1"/>
      <c r="G376" s="1"/>
      <c r="H376" s="3"/>
      <c r="I376" s="1"/>
      <c r="J376" s="1"/>
      <c r="K376" s="3"/>
      <c r="L376" s="1"/>
      <c r="M376" s="1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.75" customHeight="1" x14ac:dyDescent="0.25">
      <c r="A377" s="1"/>
      <c r="B377" s="2"/>
      <c r="C377" s="1"/>
      <c r="D377" s="1"/>
      <c r="E377" s="3"/>
      <c r="F377" s="1"/>
      <c r="G377" s="1"/>
      <c r="H377" s="3"/>
      <c r="I377" s="1"/>
      <c r="J377" s="1"/>
      <c r="K377" s="3"/>
      <c r="L377" s="1"/>
      <c r="M377" s="1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.75" customHeight="1" x14ac:dyDescent="0.2"/>
    <row r="379" spans="1:38" ht="15.75" customHeight="1" x14ac:dyDescent="0.2"/>
    <row r="380" spans="1:38" ht="15.75" customHeight="1" x14ac:dyDescent="0.2"/>
    <row r="381" spans="1:38" ht="15.75" customHeight="1" x14ac:dyDescent="0.2"/>
    <row r="382" spans="1:38" ht="15.75" customHeight="1" x14ac:dyDescent="0.2"/>
    <row r="383" spans="1:38" ht="15.75" customHeight="1" x14ac:dyDescent="0.2"/>
    <row r="384" spans="1:38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</sheetData>
  <autoFilter ref="A19:T19"/>
  <mergeCells count="26"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173:C173"/>
    <mergeCell ref="E177:F177"/>
    <mergeCell ref="E17:G17"/>
    <mergeCell ref="H17:J17"/>
    <mergeCell ref="A23:C23"/>
    <mergeCell ref="E31:G33"/>
    <mergeCell ref="H31:J33"/>
    <mergeCell ref="E35:G38"/>
    <mergeCell ref="H35:J38"/>
    <mergeCell ref="H176:K176"/>
    <mergeCell ref="E159:G166"/>
    <mergeCell ref="H159:J166"/>
    <mergeCell ref="E169:G169"/>
    <mergeCell ref="H169:J169"/>
    <mergeCell ref="A172:C172"/>
    <mergeCell ref="K17:M17"/>
  </mergeCells>
  <printOptions horizontalCentered="1"/>
  <pageMargins left="0" right="0" top="0" bottom="0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2021-01-24T15:10:02Z</cp:lastPrinted>
  <dcterms:created xsi:type="dcterms:W3CDTF">2021-01-07T09:48:58Z</dcterms:created>
  <dcterms:modified xsi:type="dcterms:W3CDTF">2022-02-15T22:12:31Z</dcterms:modified>
</cp:coreProperties>
</file>