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 refMode="R1C1"/>
</workbook>
</file>

<file path=xl/calcChain.xml><?xml version="1.0" encoding="utf-8"?>
<calcChain xmlns="http://schemas.openxmlformats.org/spreadsheetml/2006/main">
  <c r="Q67" i="1" l="1"/>
  <c r="T67" i="1"/>
  <c r="U67" i="1"/>
  <c r="V67" i="1"/>
  <c r="W67" i="1"/>
  <c r="T151" i="1" l="1"/>
  <c r="R152" i="1"/>
  <c r="S152" i="1"/>
  <c r="V12" i="1"/>
  <c r="V150" i="1"/>
  <c r="V151" i="1" s="1"/>
  <c r="U150" i="1"/>
  <c r="U151" i="1" s="1"/>
  <c r="U11" i="1"/>
  <c r="W11" i="1" s="1"/>
  <c r="W12" i="1" s="1"/>
  <c r="Q12" i="1"/>
  <c r="S93" i="1"/>
  <c r="S102" i="1"/>
  <c r="S88" i="1"/>
  <c r="S94" i="1"/>
  <c r="S99" i="1"/>
  <c r="S108" i="1"/>
  <c r="S101" i="1"/>
  <c r="S89" i="1"/>
  <c r="V72" i="1"/>
  <c r="V80" i="1"/>
  <c r="V88" i="1"/>
  <c r="V89" i="1"/>
  <c r="V93" i="1"/>
  <c r="V94" i="1"/>
  <c r="V99" i="1"/>
  <c r="V101" i="1"/>
  <c r="V102" i="1"/>
  <c r="V108" i="1"/>
  <c r="V109" i="1"/>
  <c r="V110" i="1"/>
  <c r="V111" i="1"/>
  <c r="S80" i="1"/>
  <c r="S72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17" i="1"/>
  <c r="U12" i="1" l="1"/>
  <c r="S78" i="1"/>
  <c r="T78" i="1" s="1"/>
  <c r="V78" i="1" s="1"/>
  <c r="S91" i="1"/>
  <c r="T91" i="1" s="1"/>
  <c r="V91" i="1" s="1"/>
  <c r="S103" i="1"/>
  <c r="V103" i="1" s="1"/>
  <c r="S104" i="1"/>
  <c r="T104" i="1" s="1"/>
  <c r="V104" i="1" s="1"/>
  <c r="S18" i="1"/>
  <c r="S71" i="1" s="1"/>
  <c r="T71" i="1" s="1"/>
  <c r="V71" i="1" s="1"/>
  <c r="S20" i="1"/>
  <c r="S73" i="1" s="1"/>
  <c r="T73" i="1" s="1"/>
  <c r="V73" i="1" s="1"/>
  <c r="S21" i="1"/>
  <c r="S74" i="1" s="1"/>
  <c r="T74" i="1" s="1"/>
  <c r="V74" i="1" s="1"/>
  <c r="S22" i="1"/>
  <c r="S75" i="1" s="1"/>
  <c r="T75" i="1" s="1"/>
  <c r="V75" i="1" s="1"/>
  <c r="S23" i="1"/>
  <c r="S76" i="1" s="1"/>
  <c r="V76" i="1" s="1"/>
  <c r="S24" i="1"/>
  <c r="S77" i="1" s="1"/>
  <c r="T77" i="1" s="1"/>
  <c r="V77" i="1" s="1"/>
  <c r="S25" i="1"/>
  <c r="S26" i="1"/>
  <c r="S79" i="1" s="1"/>
  <c r="T79" i="1" s="1"/>
  <c r="V79" i="1" s="1"/>
  <c r="S27" i="1"/>
  <c r="S28" i="1"/>
  <c r="S81" i="1" s="1"/>
  <c r="T81" i="1" s="1"/>
  <c r="V81" i="1" s="1"/>
  <c r="S29" i="1"/>
  <c r="S82" i="1" s="1"/>
  <c r="T82" i="1" s="1"/>
  <c r="V82" i="1" s="1"/>
  <c r="S30" i="1"/>
  <c r="S83" i="1" s="1"/>
  <c r="T83" i="1" s="1"/>
  <c r="V83" i="1" s="1"/>
  <c r="S31" i="1"/>
  <c r="S84" i="1" s="1"/>
  <c r="T84" i="1" s="1"/>
  <c r="V84" i="1" s="1"/>
  <c r="S32" i="1"/>
  <c r="S85" i="1" s="1"/>
  <c r="T85" i="1" s="1"/>
  <c r="V85" i="1" s="1"/>
  <c r="S33" i="1"/>
  <c r="S86" i="1" s="1"/>
  <c r="T86" i="1" s="1"/>
  <c r="V86" i="1" s="1"/>
  <c r="S34" i="1"/>
  <c r="S87" i="1" s="1"/>
  <c r="T87" i="1" s="1"/>
  <c r="V87" i="1" s="1"/>
  <c r="S35" i="1"/>
  <c r="S37" i="1"/>
  <c r="S90" i="1" s="1"/>
  <c r="T90" i="1" s="1"/>
  <c r="V90" i="1" s="1"/>
  <c r="S38" i="1"/>
  <c r="S39" i="1"/>
  <c r="S92" i="1" s="1"/>
  <c r="V92" i="1" s="1"/>
  <c r="S40" i="1"/>
  <c r="S41" i="1"/>
  <c r="S42" i="1"/>
  <c r="S95" i="1" s="1"/>
  <c r="T95" i="1" s="1"/>
  <c r="V95" i="1" s="1"/>
  <c r="S43" i="1"/>
  <c r="S96" i="1" s="1"/>
  <c r="T96" i="1" s="1"/>
  <c r="V96" i="1" s="1"/>
  <c r="S44" i="1"/>
  <c r="S97" i="1" s="1"/>
  <c r="T97" i="1" s="1"/>
  <c r="V97" i="1" s="1"/>
  <c r="S45" i="1"/>
  <c r="S98" i="1" s="1"/>
  <c r="T98" i="1" s="1"/>
  <c r="V98" i="1" s="1"/>
  <c r="S46" i="1"/>
  <c r="S47" i="1"/>
  <c r="S100" i="1" s="1"/>
  <c r="T100" i="1" s="1"/>
  <c r="V100" i="1" s="1"/>
  <c r="S48" i="1"/>
  <c r="S49" i="1"/>
  <c r="S51" i="1"/>
  <c r="S52" i="1"/>
  <c r="S105" i="1" s="1"/>
  <c r="T105" i="1" s="1"/>
  <c r="V105" i="1" s="1"/>
  <c r="S53" i="1"/>
  <c r="S106" i="1" s="1"/>
  <c r="T106" i="1" s="1"/>
  <c r="V106" i="1" s="1"/>
  <c r="S54" i="1"/>
  <c r="S107" i="1" s="1"/>
  <c r="T107" i="1" s="1"/>
  <c r="V107" i="1" s="1"/>
  <c r="S55" i="1"/>
  <c r="S56" i="1"/>
  <c r="S57" i="1"/>
  <c r="S17" i="1"/>
  <c r="S70" i="1" s="1"/>
  <c r="T70" i="1" s="1"/>
  <c r="V70" i="1" s="1"/>
  <c r="V113" i="1" l="1"/>
  <c r="V152" i="1" l="1"/>
  <c r="T11" i="1"/>
  <c r="T113" i="1"/>
  <c r="T152" i="1" s="1"/>
  <c r="T12" i="1"/>
  <c r="P73" i="1"/>
  <c r="Q73" i="1" s="1"/>
  <c r="U73" i="1" s="1"/>
  <c r="W73" i="1" s="1"/>
  <c r="P74" i="1"/>
  <c r="Q74" i="1" s="1"/>
  <c r="U74" i="1" s="1"/>
  <c r="W74" i="1" s="1"/>
  <c r="P75" i="1"/>
  <c r="Q75" i="1" s="1"/>
  <c r="U75" i="1" s="1"/>
  <c r="W75" i="1" s="1"/>
  <c r="P76" i="1"/>
  <c r="Q76" i="1" s="1"/>
  <c r="U76" i="1" s="1"/>
  <c r="W76" i="1" s="1"/>
  <c r="P77" i="1"/>
  <c r="Q77" i="1" s="1"/>
  <c r="U77" i="1" s="1"/>
  <c r="W77" i="1" s="1"/>
  <c r="P78" i="1"/>
  <c r="Q78" i="1" s="1"/>
  <c r="U78" i="1" s="1"/>
  <c r="W78" i="1" s="1"/>
  <c r="P79" i="1"/>
  <c r="Q79" i="1" s="1"/>
  <c r="U79" i="1" s="1"/>
  <c r="W79" i="1" s="1"/>
  <c r="P80" i="1"/>
  <c r="Q80" i="1" s="1"/>
  <c r="U80" i="1" s="1"/>
  <c r="W80" i="1" s="1"/>
  <c r="P81" i="1"/>
  <c r="Q81" i="1" s="1"/>
  <c r="U81" i="1" s="1"/>
  <c r="W81" i="1" s="1"/>
  <c r="P82" i="1"/>
  <c r="Q82" i="1" s="1"/>
  <c r="U82" i="1" s="1"/>
  <c r="W82" i="1" s="1"/>
  <c r="P83" i="1"/>
  <c r="Q83" i="1" s="1"/>
  <c r="U83" i="1" s="1"/>
  <c r="W83" i="1" s="1"/>
  <c r="P84" i="1"/>
  <c r="Q84" i="1" s="1"/>
  <c r="U84" i="1" s="1"/>
  <c r="W84" i="1" s="1"/>
  <c r="P85" i="1"/>
  <c r="Q85" i="1" s="1"/>
  <c r="U85" i="1" s="1"/>
  <c r="W85" i="1" s="1"/>
  <c r="P86" i="1"/>
  <c r="Q86" i="1" s="1"/>
  <c r="U86" i="1" s="1"/>
  <c r="W86" i="1" s="1"/>
  <c r="P87" i="1"/>
  <c r="Q87" i="1" s="1"/>
  <c r="U87" i="1" s="1"/>
  <c r="W87" i="1" s="1"/>
  <c r="P88" i="1"/>
  <c r="Q88" i="1" s="1"/>
  <c r="U88" i="1" s="1"/>
  <c r="W88" i="1" s="1"/>
  <c r="P89" i="1"/>
  <c r="Q89" i="1" s="1"/>
  <c r="U89" i="1" s="1"/>
  <c r="W89" i="1" s="1"/>
  <c r="P90" i="1"/>
  <c r="Q90" i="1" s="1"/>
  <c r="U90" i="1" s="1"/>
  <c r="W90" i="1" s="1"/>
  <c r="P91" i="1"/>
  <c r="Q91" i="1" s="1"/>
  <c r="U91" i="1" s="1"/>
  <c r="W91" i="1" s="1"/>
  <c r="P92" i="1"/>
  <c r="Q92" i="1" s="1"/>
  <c r="U92" i="1" s="1"/>
  <c r="W92" i="1" s="1"/>
  <c r="P93" i="1"/>
  <c r="Q93" i="1" s="1"/>
  <c r="U93" i="1" s="1"/>
  <c r="W93" i="1" s="1"/>
  <c r="P94" i="1"/>
  <c r="Q94" i="1" s="1"/>
  <c r="U94" i="1" s="1"/>
  <c r="W94" i="1" s="1"/>
  <c r="P95" i="1"/>
  <c r="Q95" i="1" s="1"/>
  <c r="U95" i="1" s="1"/>
  <c r="W95" i="1" s="1"/>
  <c r="P96" i="1"/>
  <c r="Q96" i="1" s="1"/>
  <c r="U96" i="1" s="1"/>
  <c r="W96" i="1" s="1"/>
  <c r="P97" i="1"/>
  <c r="Q97" i="1" s="1"/>
  <c r="U97" i="1" s="1"/>
  <c r="W97" i="1" s="1"/>
  <c r="P98" i="1"/>
  <c r="Q98" i="1" s="1"/>
  <c r="U98" i="1" s="1"/>
  <c r="W98" i="1" s="1"/>
  <c r="P99" i="1"/>
  <c r="Q99" i="1" s="1"/>
  <c r="U99" i="1" s="1"/>
  <c r="W99" i="1" s="1"/>
  <c r="P100" i="1"/>
  <c r="Q100" i="1" s="1"/>
  <c r="U100" i="1" s="1"/>
  <c r="W100" i="1" s="1"/>
  <c r="P101" i="1"/>
  <c r="Q101" i="1" s="1"/>
  <c r="U101" i="1" s="1"/>
  <c r="W101" i="1" s="1"/>
  <c r="P102" i="1"/>
  <c r="Q102" i="1" s="1"/>
  <c r="U102" i="1" s="1"/>
  <c r="W102" i="1" s="1"/>
  <c r="P103" i="1"/>
  <c r="Q103" i="1" s="1"/>
  <c r="U103" i="1" s="1"/>
  <c r="W103" i="1" s="1"/>
  <c r="P104" i="1"/>
  <c r="Q104" i="1" s="1"/>
  <c r="U104" i="1" s="1"/>
  <c r="W104" i="1" s="1"/>
  <c r="P105" i="1"/>
  <c r="Q105" i="1" s="1"/>
  <c r="U105" i="1" s="1"/>
  <c r="W105" i="1" s="1"/>
  <c r="P106" i="1"/>
  <c r="Q106" i="1" s="1"/>
  <c r="U106" i="1" s="1"/>
  <c r="W106" i="1" s="1"/>
  <c r="P107" i="1"/>
  <c r="Q107" i="1" s="1"/>
  <c r="U107" i="1" s="1"/>
  <c r="W107" i="1" s="1"/>
  <c r="P108" i="1"/>
  <c r="Q108" i="1" s="1"/>
  <c r="U108" i="1" s="1"/>
  <c r="W108" i="1" s="1"/>
  <c r="P109" i="1"/>
  <c r="Q109" i="1" s="1"/>
  <c r="U109" i="1" s="1"/>
  <c r="W109" i="1" s="1"/>
  <c r="P110" i="1"/>
  <c r="Q110" i="1" s="1"/>
  <c r="U110" i="1" s="1"/>
  <c r="W110" i="1" s="1"/>
  <c r="P111" i="1"/>
  <c r="Q111" i="1" s="1"/>
  <c r="U111" i="1" s="1"/>
  <c r="W111" i="1" s="1"/>
  <c r="P72" i="1"/>
  <c r="Q72" i="1" s="1"/>
  <c r="U72" i="1" s="1"/>
  <c r="W72" i="1" s="1"/>
  <c r="P71" i="1"/>
  <c r="Q71" i="1" s="1"/>
  <c r="U71" i="1" s="1"/>
  <c r="W71" i="1" s="1"/>
  <c r="P70" i="1"/>
  <c r="Q70" i="1" s="1"/>
  <c r="U70" i="1" s="1"/>
  <c r="Q18" i="1"/>
  <c r="U18" i="1" s="1"/>
  <c r="W18" i="1" s="1"/>
  <c r="Q19" i="1"/>
  <c r="U19" i="1" s="1"/>
  <c r="W19" i="1" s="1"/>
  <c r="Q20" i="1"/>
  <c r="U20" i="1" s="1"/>
  <c r="W20" i="1" s="1"/>
  <c r="Q21" i="1"/>
  <c r="U21" i="1" s="1"/>
  <c r="W21" i="1" s="1"/>
  <c r="Q22" i="1"/>
  <c r="U22" i="1" s="1"/>
  <c r="W22" i="1" s="1"/>
  <c r="Q23" i="1"/>
  <c r="U23" i="1" s="1"/>
  <c r="W23" i="1" s="1"/>
  <c r="Q24" i="1"/>
  <c r="U24" i="1" s="1"/>
  <c r="W24" i="1" s="1"/>
  <c r="Q25" i="1"/>
  <c r="U25" i="1" s="1"/>
  <c r="W25" i="1" s="1"/>
  <c r="Q26" i="1"/>
  <c r="U26" i="1" s="1"/>
  <c r="W26" i="1" s="1"/>
  <c r="Q27" i="1"/>
  <c r="U27" i="1" s="1"/>
  <c r="W27" i="1" s="1"/>
  <c r="Q28" i="1"/>
  <c r="U28" i="1" s="1"/>
  <c r="W28" i="1" s="1"/>
  <c r="Q29" i="1"/>
  <c r="U29" i="1" s="1"/>
  <c r="W29" i="1" s="1"/>
  <c r="Q30" i="1"/>
  <c r="U30" i="1" s="1"/>
  <c r="W30" i="1" s="1"/>
  <c r="Q31" i="1"/>
  <c r="U31" i="1" s="1"/>
  <c r="W31" i="1" s="1"/>
  <c r="Q32" i="1"/>
  <c r="U32" i="1" s="1"/>
  <c r="W32" i="1" s="1"/>
  <c r="Q33" i="1"/>
  <c r="U33" i="1" s="1"/>
  <c r="W33" i="1" s="1"/>
  <c r="Q34" i="1"/>
  <c r="U34" i="1" s="1"/>
  <c r="W34" i="1" s="1"/>
  <c r="Q35" i="1"/>
  <c r="U35" i="1" s="1"/>
  <c r="W35" i="1" s="1"/>
  <c r="Q36" i="1"/>
  <c r="U36" i="1" s="1"/>
  <c r="W36" i="1" s="1"/>
  <c r="Q37" i="1"/>
  <c r="U37" i="1" s="1"/>
  <c r="W37" i="1" s="1"/>
  <c r="Q38" i="1"/>
  <c r="U38" i="1" s="1"/>
  <c r="W38" i="1" s="1"/>
  <c r="Q39" i="1"/>
  <c r="U39" i="1" s="1"/>
  <c r="W39" i="1" s="1"/>
  <c r="Q40" i="1"/>
  <c r="U40" i="1" s="1"/>
  <c r="W40" i="1" s="1"/>
  <c r="Q41" i="1"/>
  <c r="U41" i="1" s="1"/>
  <c r="W41" i="1" s="1"/>
  <c r="Q42" i="1"/>
  <c r="U42" i="1" s="1"/>
  <c r="W42" i="1" s="1"/>
  <c r="Q43" i="1"/>
  <c r="U43" i="1" s="1"/>
  <c r="W43" i="1" s="1"/>
  <c r="Q44" i="1"/>
  <c r="U44" i="1" s="1"/>
  <c r="W44" i="1" s="1"/>
  <c r="Q45" i="1"/>
  <c r="U45" i="1" s="1"/>
  <c r="W45" i="1" s="1"/>
  <c r="Q46" i="1"/>
  <c r="U46" i="1" s="1"/>
  <c r="W46" i="1" s="1"/>
  <c r="Q47" i="1"/>
  <c r="U47" i="1" s="1"/>
  <c r="W47" i="1" s="1"/>
  <c r="Q48" i="1"/>
  <c r="U48" i="1" s="1"/>
  <c r="W48" i="1" s="1"/>
  <c r="Q49" i="1"/>
  <c r="U49" i="1" s="1"/>
  <c r="W49" i="1" s="1"/>
  <c r="Q50" i="1"/>
  <c r="U50" i="1" s="1"/>
  <c r="W50" i="1" s="1"/>
  <c r="Q51" i="1"/>
  <c r="U51" i="1" s="1"/>
  <c r="W51" i="1" s="1"/>
  <c r="Q52" i="1"/>
  <c r="U52" i="1" s="1"/>
  <c r="W52" i="1" s="1"/>
  <c r="Q53" i="1"/>
  <c r="U53" i="1" s="1"/>
  <c r="W53" i="1" s="1"/>
  <c r="Q54" i="1"/>
  <c r="U54" i="1" s="1"/>
  <c r="W54" i="1" s="1"/>
  <c r="Q55" i="1"/>
  <c r="U55" i="1" s="1"/>
  <c r="W55" i="1" s="1"/>
  <c r="Q56" i="1"/>
  <c r="U56" i="1" s="1"/>
  <c r="W56" i="1" s="1"/>
  <c r="Q57" i="1"/>
  <c r="U57" i="1" s="1"/>
  <c r="W57" i="1" s="1"/>
  <c r="Q58" i="1"/>
  <c r="U58" i="1" s="1"/>
  <c r="W58" i="1" s="1"/>
  <c r="Q17" i="1"/>
  <c r="U17" i="1" s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17" i="1"/>
  <c r="W113" i="1" l="1"/>
  <c r="W70" i="1"/>
  <c r="U113" i="1"/>
  <c r="U152" i="1" s="1"/>
  <c r="W17" i="1"/>
  <c r="W152" i="1" s="1"/>
  <c r="Q113" i="1"/>
  <c r="J67" i="1"/>
  <c r="Q152" i="1" l="1"/>
</calcChain>
</file>

<file path=xl/sharedStrings.xml><?xml version="1.0" encoding="utf-8"?>
<sst xmlns="http://schemas.openxmlformats.org/spreadsheetml/2006/main" count="524" uniqueCount="312">
  <si>
    <r>
      <rPr>
        <b/>
        <sz val="5"/>
        <rFont val="Arial"/>
        <family val="2"/>
      </rPr>
      <t>Розділ:</t>
    </r>
  </si>
  <si>
    <r>
      <rPr>
        <b/>
        <sz val="5"/>
        <rFont val="Arial"/>
        <family val="2"/>
      </rPr>
      <t>І</t>
    </r>
  </si>
  <si>
    <r>
      <rPr>
        <b/>
        <sz val="5"/>
        <rFont val="Arial"/>
        <family val="2"/>
      </rPr>
      <t>ІІ</t>
    </r>
  </si>
  <si>
    <t>Осіпов Андрій Олексійович, Голова правління</t>
  </si>
  <si>
    <t>Рудяк Валерія Віталіївна, помічник голови правління</t>
  </si>
  <si>
    <t>Козлов Ігор Анатолійович, радник голови правління</t>
  </si>
  <si>
    <t>Козак Максим Олександрович, начальник юридичного відділу</t>
  </si>
  <si>
    <t>Осадча Людмила Андріївна, начальник кадрового відділу</t>
  </si>
  <si>
    <t>Лябіна Світлана Миколаївна, інженер з охорони праці</t>
  </si>
  <si>
    <t>Ключник Тетяна Вікторівна, директор департаменту фінансів-головний бухгалтер</t>
  </si>
  <si>
    <t>Лавринець Олена Миколаївна, економіст з бухгалтерського обліку та аналіз господарської діяльності</t>
  </si>
  <si>
    <t>Осадча Людмила Андріївна, провідний бухгалтер з обліку заробітної плати</t>
  </si>
  <si>
    <t>Петрина Вікторія Федорівна, бухгалтер по веденню обліку реквізиту та костюмів</t>
  </si>
  <si>
    <t>Єдлічко Тетяна Володимирівна,економіст з договірних та претензійних робіт</t>
  </si>
  <si>
    <t>Лавринець Олена Миколаївна, економіст з договірних та претензійних робіт</t>
  </si>
  <si>
    <t>Тєрємкова Наталія Іванівна, архіваріус</t>
  </si>
  <si>
    <t>Дементьєва Олена Сергіївна, директор департаменту кіновиробництва та кінопроектів</t>
  </si>
  <si>
    <t>Молочинська Світлана Вікторівна, менеджер з кіновиробництва</t>
  </si>
  <si>
    <t>Маринченко Олександра Едуардівна, редактор фільмів</t>
  </si>
  <si>
    <t>Вітюк Євген Вікторович, началник піротехнічного відділу</t>
  </si>
  <si>
    <t>Куніцин Сергій Серафимович, піротехнік</t>
  </si>
  <si>
    <t>Панін Олег Вікторович, майстер-підривник</t>
  </si>
  <si>
    <t>Любарська Надій Володимирівна, начальник цеху підготовки зйомок</t>
  </si>
  <si>
    <t>Ємельяненко Євгенія Ігорівна, завідуюча костюмерної цеху підготовки зйомок</t>
  </si>
  <si>
    <t>Зазвонілов Віталій Ратмірович, реквізитор</t>
  </si>
  <si>
    <t>Міронов Дмитро Михайлович, начальних цеху знімально-освітлювальної техніки</t>
  </si>
  <si>
    <t xml:space="preserve">Пінчук Валентин Іванович, начальник звукостудійного цеху </t>
  </si>
  <si>
    <t>Ескіна Світлана Володимирівна, директор департаменту заходів</t>
  </si>
  <si>
    <t>Логвінова Валерія Олегівна, менеджер (заходів)</t>
  </si>
  <si>
    <t>Гурець Андрій Васильович, менеджер (заходів)</t>
  </si>
  <si>
    <t xml:space="preserve">Шевченко Олександр Іванович, головний інженер </t>
  </si>
  <si>
    <t>Прибавкіна Любов Степанівна, інженер</t>
  </si>
  <si>
    <t>Чолакян Ваге Багратович, диспетчер з служби  руху</t>
  </si>
  <si>
    <t>Залевський Анатолій Євгенович, начальник автотранспортного цеху</t>
  </si>
  <si>
    <t>Петрушак Юрій Ігорович, головний механік з ремонту автотранспорту</t>
  </si>
  <si>
    <t xml:space="preserve">Єрьомін Валентин Євгенович, електрик </t>
  </si>
  <si>
    <t>Агаєв Віталій Азизагович, робітник з благоустрою</t>
  </si>
  <si>
    <t>Уленіч Галина Павлівна, прибиральник службових приміщень</t>
  </si>
  <si>
    <t>Голубенко Ніна Петрівна, прибиральник службових приміщень</t>
  </si>
  <si>
    <t>Степанов Володимир Серафимович, робітник з комплексного обслуговування й ремонту будинків</t>
  </si>
  <si>
    <t>Соціальні внески з оплати праці, Осіпов Андрій Олексійович, Голова правління</t>
  </si>
  <si>
    <t>Соціальні внески з оплати праці, Рудяк Валерія Віталіївна, помічник голови правління</t>
  </si>
  <si>
    <t>Соціальні внески з оплати праці, Козлов Ігор Анатолійович, радник голови правління</t>
  </si>
  <si>
    <t>Соціальні внески з оплати праці, Козак Максим Олександрович, начальник юридичного відділу</t>
  </si>
  <si>
    <t>Соціальні внески з оплати праці, Осадча Людмила Андріївна, начальник кадрового відділу</t>
  </si>
  <si>
    <t>Соціальні внески з оплати праці, Лябіна Світлана Миколаївна, інженер з охорони праці</t>
  </si>
  <si>
    <t>Соціальні внески з оплати праці, Ключник Тетяна Вікторівна, директор департаменту фінансів-головний бухгалтер</t>
  </si>
  <si>
    <t>ціальні внески з оплати праці, Єдлічко Тетяна Володимирівна, спеціаліст-бухгалтер х товарно-матеріальних ціннстей</t>
  </si>
  <si>
    <t>Соціальні внески з оплати праці, Лавринець Олена Миколаївна, економіст з бухгалтерського обліку та аналіз господарської діяльності</t>
  </si>
  <si>
    <t>Соціальні внески з оплати праці, Осадча Людмила Андріївна, провідний бухгалтер з обліку заробітної плати</t>
  </si>
  <si>
    <t>Соціальні внески з оплати праці, Петрина Вікторія Федорівна, бухгалтер по веденню обліку реквізиту та костюмів</t>
  </si>
  <si>
    <t>Соціальні внески з оплати праці, Єдлічко Тетяна Володимирівна,економіст з договірних та претензійних робіт</t>
  </si>
  <si>
    <t>Соціальні внески з оплати праці, Лавринець Олена Миколаївна, економіст з договірних та претензійних робіт</t>
  </si>
  <si>
    <t>Соціальні внески з оплати праці, Тєреємкова Наталія Іванівна, архіваріус</t>
  </si>
  <si>
    <t>Соціальні внески з оплати праці, Дементьєва Олена Сергіївна, директор департаменту кіновиробництва та кінопроектів</t>
  </si>
  <si>
    <t>Соціальні внески з оплати праці, Молочинська Світлана Вікторівна, менеджер з кіновиробництва</t>
  </si>
  <si>
    <t>Соціальні внески з оплати праці, Маринченко Олександра Едуардівна, редактор фільмів</t>
  </si>
  <si>
    <t>Соціальні внески з оплати праці, Вітюк Євген Вікторович, началник піротехнічного відділу</t>
  </si>
  <si>
    <t>Соціальні внески з оплати праці, Куніцин Сергій Серафимович, піротехнік</t>
  </si>
  <si>
    <t>Соціальні внески з оплати праці, Панін Олег Вікторович, майстер-підривник</t>
  </si>
  <si>
    <t>Соціальні внески з оплати праці, Любарська Надій Володимирівна, начальник цеху підготовки зйомок</t>
  </si>
  <si>
    <t>Соціальні внески з оплати праці, Ємельяненко Євгенія Ігорівна, завідуюча костюмерної цеху підготовки зйомок</t>
  </si>
  <si>
    <t>Соціальні внески з оплати праці, Зазвонілов Віталій Ратмірович, реквізитор</t>
  </si>
  <si>
    <t>Соціальні внески з оплати праці, Міронов Дмитро Михайлович, начальних цеху знімально-освітлювальної техніки</t>
  </si>
  <si>
    <t xml:space="preserve">Соціальні внески з оплати праці, Пінчук Валентин Іванович, начальник звукостудійного цеху </t>
  </si>
  <si>
    <t>Соціальні внески з оплати праці, Ескіна Світлана Володимирівна, директор департаменту заходів</t>
  </si>
  <si>
    <t>Соціальні внески з оплати праці, Логвінова Валерія Олегівна, менеджер (заходів)</t>
  </si>
  <si>
    <t>Соціальні внески з оплати праці, Гурець Андрій Васильович, менеджер (заходів)</t>
  </si>
  <si>
    <t xml:space="preserve">Соціальні внески з оплати праці, Шевченко Олександр Іванович, головний інженер </t>
  </si>
  <si>
    <t>Соціальні внески з оплати праці, Прибавкіна Любов Степанівна, інженер</t>
  </si>
  <si>
    <t>Соціальні внески з оплати праці, Чолакян Ваге Багратович, диспетчер з служби  руху</t>
  </si>
  <si>
    <t>Соціальні внески з оплати праці, Залевський Анатолій Євгенович, начальник автотранспортного цеху</t>
  </si>
  <si>
    <t>Соціальні внески з оплати праці, Петрушак Юрій Ігорович, головний механік з ремонту автотранспорту</t>
  </si>
  <si>
    <t xml:space="preserve">Соціальні внески з оплати праці, Єрьомін Валентин Євгенович, електрик </t>
  </si>
  <si>
    <t>Соціальні внески з оплати праці, Марцишевський Олександр Юрійович. Електрик</t>
  </si>
  <si>
    <t>Соціальні внески з оплати праці, Агаєв Віталій Азизагович, робітник з благоустрою</t>
  </si>
  <si>
    <t>Соціальні внески з оплати праці, Уленіч Галина Павлівна, прибиральник службових приміщень</t>
  </si>
  <si>
    <t>Соціальні внески з оплати праці, Голубенко Ніна Петрівна, прибиральник службових приміщень</t>
  </si>
  <si>
    <t>Соціальні внески з оплати праці, Степанов Володимир Серафимович, робітник з комплексного обслуговування й ремонту будинків</t>
  </si>
  <si>
    <t>Працівник звільнений згідно   Наказу  про  звільнення № 113-К від 30.09.2020 року.</t>
  </si>
  <si>
    <t>Передера С. С. - головний енергетик</t>
  </si>
  <si>
    <t>Артеменко Е. В- робітник з благоустрою</t>
  </si>
  <si>
    <t>Соціальні внески з оплати праці, Артеменко Е. В -  робітник з благоустрою</t>
  </si>
  <si>
    <t>Соціальні внески з оплати праці, Передера С. С. - головний енергетик</t>
  </si>
  <si>
    <t>Свєткіна І. К.- заступник директора департаменту з економіки та фінансів - заступник головного бухгалтера</t>
  </si>
  <si>
    <t>Соціальні внески з оплати праці, Свєткіна І. К.- заступник директора департаменту з економіки та фінансів - заступник головного бухгалтера</t>
  </si>
  <si>
    <t>Новий прийнятий працівник згідно наказу про прийняття на роботу  № 111-К    від 21.09.2020р.  Заробітна плата нарахована за фактично відпрацьований час. Відхилення в межах 10% від суми гранту.</t>
  </si>
  <si>
    <t xml:space="preserve">  Пред'явлена довідка  до акта огляду медико-соціальною експертною комісією серія 12 ААА № 887755 від 05.12.2017р. Ставка ЄСВ для підприємства  складає 8,41%  ( за планоовим розрахунком ставка - 22%)</t>
  </si>
  <si>
    <t xml:space="preserve">  Пред'явлена Довідка до акта огляду МСЕК серія 2-18 ОД № 066879 від 30.11.2010р.. Ставка ЄСВ для підприємства  складає 8,41%  ( за планоовим розрахунком ставка - 22%)</t>
  </si>
  <si>
    <t>Додаток № 4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</si>
  <si>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</si>
  <si>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</si>
  <si>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</si>
  <si>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Заявника: ПРИВАТНЕ АКЦІОНЕРНЕ ТОВАРИСТВО "ОДЕСЬКА КІНОСТУДІЯ"</t>
  </si>
  <si>
    <r>
      <rPr>
        <b/>
        <sz val="7"/>
        <rFont val="Arial"/>
        <family val="2"/>
      </rPr>
      <t>Найменування витрат</t>
    </r>
  </si>
  <si>
    <r>
      <rPr>
        <b/>
        <sz val="7"/>
        <rFont val="Arial"/>
        <family val="2"/>
      </rPr>
      <t>Планові витрати гранту інституційної підтримки УКФ
(кредиторська заборгованість) з 12.03.2020 року</t>
    </r>
  </si>
  <si>
    <r>
      <rPr>
        <b/>
        <sz val="7"/>
        <rFont val="Arial"/>
        <family val="2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</si>
  <si>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7"/>
        <rFont val="Arial"/>
        <family val="2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</si>
  <si>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7"/>
        <rFont val="Arial"/>
        <family val="2"/>
      </rPr>
      <t>Фактичні витрати за рахунок інституційної підтримки УКФ (заплановані витрати)
до 31.12.2020 року включно</t>
    </r>
  </si>
  <si>
    <r>
      <rPr>
        <b/>
        <sz val="7"/>
        <rFont val="Arial"/>
        <family val="2"/>
      </rPr>
      <t>Загальна сума витрат гранту інституційної підтримки УКФ</t>
    </r>
  </si>
  <si>
    <r>
      <rPr>
        <b/>
        <sz val="7"/>
        <rFont val="Arial"/>
        <family val="2"/>
      </rPr>
      <t>ПРИМІТКИ</t>
    </r>
  </si>
  <si>
    <r>
      <rPr>
        <b/>
        <sz val="7"/>
        <rFont val="Arial"/>
        <family val="2"/>
      </rPr>
      <t>Кількість/ Період</t>
    </r>
  </si>
  <si>
    <r>
      <rPr>
        <b/>
        <sz val="7"/>
        <rFont val="Arial"/>
        <family val="2"/>
      </rPr>
      <t>Вартість за одиницю, грн</t>
    </r>
  </si>
  <si>
    <r>
      <rPr>
        <b/>
        <sz val="7"/>
        <rFont val="Arial"/>
        <family val="2"/>
      </rPr>
      <t>Загальна сума, грн (=4*5)</t>
    </r>
  </si>
  <si>
    <r>
      <rPr>
        <b/>
        <sz val="7"/>
        <rFont val="Arial"/>
        <family val="2"/>
      </rPr>
      <t>Загальна сума, грн (=5*6)</t>
    </r>
  </si>
  <si>
    <r>
      <rPr>
        <b/>
        <sz val="7"/>
        <rFont val="Arial"/>
        <family val="2"/>
      </rPr>
      <t>Загальна сума, грн (=8*9)</t>
    </r>
  </si>
  <si>
    <r>
      <rPr>
        <b/>
        <sz val="7"/>
        <rFont val="Arial"/>
        <family val="2"/>
      </rPr>
      <t>Загальна сума, грн (=11*12)</t>
    </r>
  </si>
  <si>
    <r>
      <rPr>
        <b/>
        <sz val="7"/>
        <rFont val="Arial"/>
        <family val="2"/>
      </rPr>
      <t>планова сума, грн (=6+10)</t>
    </r>
  </si>
  <si>
    <r>
      <rPr>
        <b/>
        <sz val="7"/>
        <rFont val="Arial"/>
        <family val="2"/>
      </rPr>
      <t>фактична сума, грн (=7+13)</t>
    </r>
  </si>
  <si>
    <r>
      <rPr>
        <b/>
        <sz val="7"/>
        <rFont val="Arial"/>
        <family val="2"/>
      </rPr>
      <t>різниця, грн (=14-15)</t>
    </r>
  </si>
  <si>
    <r>
      <rPr>
        <b/>
        <sz val="7"/>
        <rFont val="Arial"/>
        <family val="2"/>
      </rPr>
      <t>Надходження:</t>
    </r>
  </si>
  <si>
    <r>
      <rPr>
        <sz val="7"/>
        <rFont val="Arial"/>
        <family val="2"/>
      </rPr>
      <t>Український культурний фонд</t>
    </r>
  </si>
  <si>
    <r>
      <rPr>
        <b/>
        <i/>
        <sz val="7"/>
        <rFont val="Arial"/>
        <family val="2"/>
      </rPr>
      <t>Всього по розділу І "Надходження":</t>
    </r>
  </si>
  <si>
    <r>
      <rPr>
        <b/>
        <sz val="7"/>
        <rFont val="Arial"/>
        <family val="2"/>
      </rPr>
      <t>Витрати:</t>
    </r>
  </si>
  <si>
    <r>
      <rPr>
        <b/>
        <sz val="7"/>
        <rFont val="Arial"/>
        <family val="2"/>
      </rPr>
      <t>Оплата праці</t>
    </r>
  </si>
  <si>
    <r>
      <rPr>
        <b/>
        <sz val="7"/>
        <rFont val="Arial"/>
        <family val="2"/>
      </rPr>
      <t>Штатних працівників</t>
    </r>
  </si>
  <si>
    <r>
      <rPr>
        <b/>
        <sz val="7"/>
        <rFont val="Arial"/>
        <family val="2"/>
      </rPr>
      <t>За договорами ЦПХ</t>
    </r>
  </si>
  <si>
    <r>
      <rPr>
        <sz val="7"/>
        <rFont val="Arial"/>
        <family val="2"/>
      </rPr>
      <t>Повне ПІБ, посада</t>
    </r>
  </si>
  <si>
    <r>
      <rPr>
        <sz val="7"/>
        <rFont val="Arial"/>
        <family val="2"/>
      </rPr>
      <t>НЕ ЗАПОВНЮЄТЬСЯ!</t>
    </r>
  </si>
  <si>
    <r>
      <rPr>
        <b/>
        <sz val="7"/>
        <rFont val="Arial"/>
        <family val="2"/>
      </rPr>
      <t>За договорами з ФОП</t>
    </r>
  </si>
  <si>
    <r>
      <rPr>
        <b/>
        <sz val="7"/>
        <rFont val="Arial"/>
        <family val="2"/>
      </rPr>
      <t>Всього по статті 1 "Оплата праці "</t>
    </r>
  </si>
  <si>
    <r>
      <rPr>
        <b/>
        <sz val="7"/>
        <rFont val="Arial"/>
        <family val="2"/>
      </rPr>
      <t>Соціальні внески з оплати праці (нарахування ЄСВ)</t>
    </r>
  </si>
  <si>
    <r>
      <rPr>
        <sz val="7"/>
        <rFont val="Arial"/>
        <family val="2"/>
      </rPr>
      <t>Штатні працівники</t>
    </r>
  </si>
  <si>
    <r>
      <rPr>
        <sz val="7"/>
        <rFont val="Arial"/>
        <family val="2"/>
      </rPr>
      <t>За договорами ЦПХ</t>
    </r>
  </si>
  <si>
    <r>
      <rPr>
        <b/>
        <sz val="7"/>
        <rFont val="Arial"/>
        <family val="2"/>
      </rPr>
      <t>Всього по статті 2 "Соціальні внески з оплати праці (нарахування ЄСВ)"</t>
    </r>
  </si>
  <si>
    <r>
      <rPr>
        <b/>
        <sz val="7"/>
        <rFont val="Arial"/>
        <family val="2"/>
      </rPr>
      <t>Оренда приміщень та земельних ділянок</t>
    </r>
  </si>
  <si>
    <r>
      <rPr>
        <sz val="7"/>
        <rFont val="Arial"/>
        <family val="2"/>
      </rPr>
      <t>Адреса орендованого приміщення/земельної
діляники, із зазначенням метражу</t>
    </r>
  </si>
  <si>
    <r>
      <rPr>
        <sz val="7"/>
        <rFont val="Arial"/>
        <family val="2"/>
      </rPr>
      <t>Адреса орендованого приміщення/земельної діляники, із зазначенням метражу</t>
    </r>
  </si>
  <si>
    <r>
      <rPr>
        <b/>
        <sz val="7"/>
        <rFont val="Arial"/>
        <family val="2"/>
      </rPr>
      <t>Всього по статті 3 "Оренда приміщень та земельних ділянок"</t>
    </r>
  </si>
  <si>
    <r>
      <rPr>
        <b/>
        <sz val="7"/>
        <rFont val="Arial"/>
        <family val="2"/>
      </rPr>
      <t>Експлуатаційні витрати на утримання приміщень та комунальні послуги</t>
    </r>
  </si>
  <si>
    <r>
      <rPr>
        <sz val="7"/>
        <rFont val="Arial"/>
        <family val="2"/>
      </rPr>
      <t>Водопостачання</t>
    </r>
  </si>
  <si>
    <r>
      <rPr>
        <sz val="7"/>
        <rFont val="Arial"/>
        <family val="2"/>
      </rPr>
      <t>Електроенергія</t>
    </r>
  </si>
  <si>
    <r>
      <rPr>
        <sz val="7"/>
        <rFont val="Arial"/>
        <family val="2"/>
      </rPr>
      <t>Опалення</t>
    </r>
  </si>
  <si>
    <r>
      <rPr>
        <sz val="7"/>
        <rFont val="Arial"/>
        <family val="2"/>
      </rPr>
      <t>Експлуатаційні витрати (обслуговування пожежної
сигналізації, охоронні послуги, послуги прибирання тощо)</t>
    </r>
  </si>
  <si>
    <r>
      <rPr>
        <b/>
        <sz val="7"/>
        <rFont val="Arial"/>
        <family val="2"/>
      </rPr>
      <t>Всього по статті 4 "Експлуатаційні витрати на утримання приміщень та комунальні послуги"</t>
    </r>
  </si>
  <si>
    <r>
      <rPr>
        <b/>
        <sz val="7"/>
        <rFont val="Arial"/>
        <family val="2"/>
      </rPr>
      <t>Оренда техніки, обладнання та інструменту</t>
    </r>
  </si>
  <si>
    <r>
      <rPr>
        <sz val="7"/>
        <rFont val="Arial"/>
        <family val="2"/>
      </rPr>
      <t>Найменування техніки (з деталізацією технічних характеристик)</t>
    </r>
  </si>
  <si>
    <r>
      <rPr>
        <sz val="7"/>
        <rFont val="Arial"/>
        <family val="2"/>
      </rPr>
      <t>Найменування обладнання (з деталізацією технічних характеристик)</t>
    </r>
  </si>
  <si>
    <r>
      <rPr>
        <sz val="7"/>
        <rFont val="Arial"/>
        <family val="2"/>
      </rPr>
      <t>Найменування інструменту (з деталізацією технічних характеристик)</t>
    </r>
  </si>
  <si>
    <r>
      <rPr>
        <b/>
        <sz val="7"/>
        <rFont val="Arial"/>
        <family val="2"/>
      </rPr>
      <t>Всього по статті 5 "Оренда техніки, обладнання та інструменту"</t>
    </r>
  </si>
  <si>
    <r>
      <rPr>
        <b/>
        <sz val="7"/>
        <rFont val="Arial"/>
        <family val="2"/>
      </rPr>
      <t>Матеріальні витрати (за винятком капітальних видатків)</t>
    </r>
  </si>
  <si>
    <r>
      <rPr>
        <sz val="7"/>
        <rFont val="Arial"/>
        <family val="2"/>
      </rPr>
      <t>Найменування</t>
    </r>
  </si>
  <si>
    <r>
      <rPr>
        <b/>
        <sz val="7"/>
        <rFont val="Arial"/>
        <family val="2"/>
      </rPr>
      <t>Всього по статті 6 "Матеріальні витрати (за винятком капітальних видатків)"</t>
    </r>
  </si>
  <si>
    <r>
      <rPr>
        <b/>
        <sz val="7"/>
        <rFont val="Arial"/>
        <family val="2"/>
      </rPr>
      <t>Витрати на послуги зв'язку, інтернет, обслуговування сайтів та програмного забезпечення;</t>
    </r>
  </si>
  <si>
    <r>
      <rPr>
        <sz val="7"/>
        <rFont val="Arial"/>
        <family val="2"/>
      </rPr>
      <t>Послуги зв'язку</t>
    </r>
  </si>
  <si>
    <r>
      <rPr>
        <sz val="7"/>
        <rFont val="Arial"/>
        <family val="2"/>
      </rPr>
      <t>Послуги Internet</t>
    </r>
  </si>
  <si>
    <r>
      <rPr>
        <sz val="7"/>
        <rFont val="Arial"/>
        <family val="2"/>
      </rPr>
      <t>Обслуговування сайтів та програмного забезпечення (деталізувати назву послуги)</t>
    </r>
  </si>
  <si>
    <r>
      <rPr>
        <b/>
        <sz val="7"/>
        <rFont val="Arial"/>
        <family val="2"/>
      </rPr>
      <t>Всього по статті 7 "Витрати на послуги зв'язку, інтернет, обслуговування програм"</t>
    </r>
  </si>
  <si>
    <r>
      <rPr>
        <b/>
        <sz val="7"/>
        <rFont val="Arial"/>
        <family val="2"/>
      </rPr>
      <t>Банківські витрати</t>
    </r>
  </si>
  <si>
    <r>
      <rPr>
        <sz val="7"/>
        <rFont val="Arial"/>
        <family val="2"/>
      </rPr>
      <t>Банківська комісія за переказ</t>
    </r>
  </si>
  <si>
    <r>
      <rPr>
        <sz val="7"/>
        <rFont val="Arial"/>
        <family val="2"/>
      </rPr>
      <t>Розрахунково-касове обслуговування</t>
    </r>
  </si>
  <si>
    <r>
      <rPr>
        <sz val="7"/>
        <rFont val="Arial"/>
        <family val="2"/>
      </rPr>
      <t>Інші банківські витрати</t>
    </r>
  </si>
  <si>
    <r>
      <rPr>
        <b/>
        <sz val="7"/>
        <rFont val="Arial"/>
        <family val="2"/>
      </rPr>
      <t>Всього по статті 8 "Банківські витрати"</t>
    </r>
  </si>
  <si>
    <r>
      <rPr>
        <b/>
        <sz val="7"/>
        <rFont val="Arial"/>
        <family val="2"/>
      </rPr>
      <t>Інші витрати пов'язані з основною
діяльністю організації</t>
    </r>
  </si>
  <si>
    <r>
      <rPr>
        <sz val="7"/>
        <rFont val="Arial"/>
        <family val="2"/>
      </rPr>
      <t>Інші витрати пов'язані з основною
діяльністю організації</t>
    </r>
  </si>
  <si>
    <r>
      <rPr>
        <b/>
        <sz val="7"/>
        <rFont val="Arial"/>
        <family val="2"/>
      </rPr>
      <t>Всього по статті 9 "Інші витрати пов'язані з основною діяльністю організації"</t>
    </r>
  </si>
  <si>
    <r>
      <rPr>
        <b/>
        <sz val="7"/>
        <rFont val="Arial"/>
        <family val="2"/>
      </rPr>
      <t>Аудиторські послуги</t>
    </r>
  </si>
  <si>
    <r>
      <rPr>
        <sz val="7"/>
        <rFont val="Arial"/>
        <family val="2"/>
      </rPr>
      <t>Аудиторські послуги</t>
    </r>
  </si>
  <si>
    <r>
      <rPr>
        <b/>
        <sz val="7"/>
        <rFont val="Arial"/>
        <family val="2"/>
      </rPr>
      <t>Всього по статті 9 "Аудиторські послуги"</t>
    </r>
  </si>
  <si>
    <r>
      <rPr>
        <b/>
        <i/>
        <sz val="7"/>
        <rFont val="Arial"/>
        <family val="2"/>
      </rPr>
      <t>Всього по розділу ІІ "Витрати":</t>
    </r>
  </si>
  <si>
    <r>
      <rPr>
        <b/>
        <sz val="7"/>
        <rFont val="Arial"/>
        <family val="2"/>
      </rPr>
      <t>РЕЗУЛЬТАТ ІНСТИТУЦІЙНОЇ ПІДТРИМКИ</t>
    </r>
  </si>
  <si>
    <t xml:space="preserve"> Відпрацьовано меньше запланованого часу. Заробітна плата нарахована за фактично відпрацьований час згідно табелів обліку робочого часу вересень - грудень. Відхилення в межах 10% від суми гранту.</t>
  </si>
  <si>
    <r>
      <rPr>
        <b/>
        <sz val="5"/>
        <rFont val="Arial"/>
        <family val="2"/>
      </rPr>
      <t>Одиниця виміру</t>
    </r>
  </si>
  <si>
    <r>
      <rPr>
        <sz val="5"/>
        <rFont val="Arial"/>
        <family val="2"/>
      </rPr>
      <t>грн</t>
    </r>
  </si>
  <si>
    <r>
      <rPr>
        <sz val="5"/>
        <rFont val="Arial"/>
        <family val="2"/>
      </rPr>
      <t>місяців</t>
    </r>
  </si>
  <si>
    <r>
      <rPr>
        <sz val="5"/>
        <rFont val="Arial"/>
        <family val="2"/>
      </rPr>
      <t>шт</t>
    </r>
  </si>
  <si>
    <r>
      <rPr>
        <b/>
        <sz val="5"/>
        <rFont val="Arial"/>
        <family val="2"/>
      </rPr>
      <t>Розділ: Стаття: Пункт:</t>
    </r>
  </si>
  <si>
    <r>
      <rPr>
        <b/>
        <sz val="5"/>
        <rFont val="Arial"/>
        <family val="2"/>
      </rPr>
      <t>Стовпці:</t>
    </r>
  </si>
  <si>
    <r>
      <rPr>
        <b/>
        <sz val="5"/>
        <rFont val="Arial"/>
        <family val="2"/>
      </rPr>
      <t>Стаття:</t>
    </r>
  </si>
  <si>
    <r>
      <rPr>
        <b/>
        <sz val="5"/>
        <rFont val="Arial"/>
        <family val="2"/>
      </rPr>
      <t>Підстаття</t>
    </r>
  </si>
  <si>
    <r>
      <rPr>
        <b/>
        <sz val="5"/>
        <rFont val="Arial"/>
        <family val="2"/>
      </rPr>
      <t>Пункт</t>
    </r>
  </si>
  <si>
    <r>
      <rPr>
        <b/>
        <sz val="5"/>
        <rFont val="Arial"/>
        <family val="2"/>
      </rPr>
      <t>№</t>
    </r>
  </si>
  <si>
    <r>
      <rPr>
        <b/>
        <sz val="5"/>
        <rFont val="Arial"/>
        <family val="2"/>
      </rPr>
      <t>1.1</t>
    </r>
  </si>
  <si>
    <r>
      <rPr>
        <b/>
        <sz val="5"/>
        <rFont val="Arial"/>
        <family val="2"/>
      </rPr>
      <t>1.1.1</t>
    </r>
  </si>
  <si>
    <r>
      <rPr>
        <b/>
        <sz val="5"/>
        <rFont val="Arial"/>
        <family val="2"/>
      </rPr>
      <t>1.1.2</t>
    </r>
  </si>
  <si>
    <r>
      <rPr>
        <b/>
        <sz val="5"/>
        <rFont val="Arial"/>
        <family val="2"/>
      </rPr>
      <t>1.1.3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</si>
  <si>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</si>
  <si>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</si>
  <si>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</si>
  <si>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</si>
  <si>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</si>
  <si>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</si>
  <si>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</si>
  <si>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</si>
  <si>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</si>
  <si>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</si>
  <si>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</si>
  <si>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</si>
  <si>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</si>
  <si>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</si>
  <si>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</si>
  <si>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1.1.19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</si>
  <si>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</si>
  <si>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</si>
  <si>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</si>
  <si>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</si>
  <si>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</si>
  <si>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</si>
  <si>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</si>
  <si>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</si>
  <si>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</si>
  <si>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1.1.29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</si>
  <si>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</si>
  <si>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</si>
  <si>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</si>
  <si>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</si>
  <si>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</si>
  <si>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</si>
  <si>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</si>
  <si>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</si>
  <si>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</si>
  <si>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1.1.39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</si>
  <si>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1.1.40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</si>
  <si>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1.1.41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</si>
  <si>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1.1.42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</si>
  <si>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1.2</t>
    </r>
  </si>
  <si>
    <r>
      <rPr>
        <b/>
        <sz val="5"/>
        <rFont val="Arial"/>
        <family val="2"/>
      </rPr>
      <t>1.2.1</t>
    </r>
  </si>
  <si>
    <r>
      <rPr>
        <b/>
        <sz val="5"/>
        <rFont val="Arial"/>
        <family val="2"/>
      </rPr>
      <t>1.2.2</t>
    </r>
  </si>
  <si>
    <r>
      <rPr>
        <b/>
        <sz val="5"/>
        <rFont val="Arial"/>
        <family val="2"/>
      </rPr>
      <t>1.2.3</t>
    </r>
  </si>
  <si>
    <r>
      <rPr>
        <b/>
        <sz val="5"/>
        <rFont val="Arial"/>
        <family val="2"/>
      </rPr>
      <t>1.3</t>
    </r>
  </si>
  <si>
    <r>
      <rPr>
        <b/>
        <sz val="5"/>
        <rFont val="Arial"/>
        <family val="2"/>
      </rPr>
      <t>1.3.1</t>
    </r>
  </si>
  <si>
    <r>
      <rPr>
        <b/>
        <sz val="5"/>
        <rFont val="Arial"/>
        <family val="2"/>
      </rPr>
      <t>1.3.2</t>
    </r>
  </si>
  <si>
    <r>
      <rPr>
        <b/>
        <sz val="5"/>
        <rFont val="Arial"/>
        <family val="2"/>
      </rPr>
      <t>1.3.3</t>
    </r>
  </si>
  <si>
    <r>
      <rPr>
        <b/>
        <sz val="5"/>
        <rFont val="Arial"/>
        <family val="2"/>
      </rPr>
      <t>2.1</t>
    </r>
  </si>
  <si>
    <r>
      <rPr>
        <b/>
        <sz val="5"/>
        <rFont val="Arial"/>
        <family val="2"/>
      </rPr>
      <t>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</si>
  <si>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</si>
  <si>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</si>
  <si>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</si>
  <si>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</si>
  <si>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</si>
  <si>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</si>
  <si>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</si>
  <si>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</si>
  <si>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</si>
  <si>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</si>
  <si>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</si>
  <si>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</si>
  <si>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</si>
  <si>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</si>
  <si>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</si>
  <si>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</si>
  <si>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2.19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</si>
  <si>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</si>
  <si>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</si>
  <si>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</si>
  <si>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</si>
  <si>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</si>
  <si>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</si>
  <si>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</si>
  <si>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</si>
  <si>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</si>
  <si>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2.29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</si>
  <si>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</si>
  <si>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</si>
  <si>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</si>
  <si>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</si>
  <si>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</si>
  <si>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</si>
  <si>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</si>
  <si>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</si>
  <si>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</si>
  <si>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2.39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</si>
  <si>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2.40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</si>
  <si>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2.41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</si>
  <si>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2.42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</si>
  <si>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2.43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</si>
  <si>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2.56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</si>
  <si>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5"/>
        <rFont val="Arial"/>
        <family val="2"/>
      </rPr>
      <t>3.1</t>
    </r>
  </si>
  <si>
    <r>
      <rPr>
        <b/>
        <sz val="5"/>
        <rFont val="Arial"/>
        <family val="2"/>
      </rPr>
      <t>3.2</t>
    </r>
  </si>
  <si>
    <r>
      <rPr>
        <b/>
        <sz val="5"/>
        <rFont val="Arial"/>
        <family val="2"/>
      </rPr>
      <t>3.3</t>
    </r>
  </si>
  <si>
    <r>
      <rPr>
        <b/>
        <sz val="5"/>
        <rFont val="Arial"/>
        <family val="2"/>
      </rPr>
      <t>4.1</t>
    </r>
  </si>
  <si>
    <r>
      <rPr>
        <b/>
        <sz val="5"/>
        <rFont val="Arial"/>
        <family val="2"/>
      </rPr>
      <t>4.2</t>
    </r>
  </si>
  <si>
    <r>
      <rPr>
        <b/>
        <sz val="5"/>
        <rFont val="Arial"/>
        <family val="2"/>
      </rPr>
      <t>4.3</t>
    </r>
  </si>
  <si>
    <r>
      <rPr>
        <b/>
        <sz val="5"/>
        <rFont val="Arial"/>
        <family val="2"/>
      </rPr>
      <t>4.4</t>
    </r>
  </si>
  <si>
    <r>
      <rPr>
        <b/>
        <sz val="5"/>
        <rFont val="Arial"/>
        <family val="2"/>
      </rPr>
      <t>5.1</t>
    </r>
  </si>
  <si>
    <r>
      <rPr>
        <b/>
        <sz val="5"/>
        <rFont val="Arial"/>
        <family val="2"/>
      </rPr>
      <t>5.2</t>
    </r>
  </si>
  <si>
    <r>
      <rPr>
        <b/>
        <sz val="5"/>
        <rFont val="Arial"/>
        <family val="2"/>
      </rPr>
      <t>5.3</t>
    </r>
  </si>
  <si>
    <r>
      <rPr>
        <b/>
        <sz val="5"/>
        <rFont val="Arial"/>
        <family val="2"/>
      </rPr>
      <t>6.1</t>
    </r>
  </si>
  <si>
    <r>
      <rPr>
        <b/>
        <sz val="5"/>
        <rFont val="Arial"/>
        <family val="2"/>
      </rPr>
      <t>6.2</t>
    </r>
  </si>
  <si>
    <r>
      <rPr>
        <b/>
        <sz val="5"/>
        <rFont val="Arial"/>
        <family val="2"/>
      </rPr>
      <t>6.3</t>
    </r>
  </si>
  <si>
    <r>
      <rPr>
        <b/>
        <sz val="5"/>
        <rFont val="Arial"/>
        <family val="2"/>
      </rPr>
      <t>7.1</t>
    </r>
  </si>
  <si>
    <r>
      <rPr>
        <b/>
        <sz val="5"/>
        <rFont val="Arial"/>
        <family val="2"/>
      </rPr>
      <t>7.2</t>
    </r>
  </si>
  <si>
    <r>
      <rPr>
        <b/>
        <sz val="5"/>
        <rFont val="Arial"/>
        <family val="2"/>
      </rPr>
      <t>7.3</t>
    </r>
  </si>
  <si>
    <r>
      <rPr>
        <b/>
        <sz val="5"/>
        <rFont val="Arial"/>
        <family val="2"/>
      </rPr>
      <t>8.1</t>
    </r>
  </si>
  <si>
    <r>
      <rPr>
        <b/>
        <sz val="5"/>
        <rFont val="Arial"/>
        <family val="2"/>
      </rPr>
      <t>8.2</t>
    </r>
  </si>
  <si>
    <r>
      <rPr>
        <b/>
        <sz val="5"/>
        <rFont val="Arial"/>
        <family val="2"/>
      </rPr>
      <t>8.3</t>
    </r>
  </si>
  <si>
    <r>
      <rPr>
        <b/>
        <sz val="5"/>
        <rFont val="Arial"/>
        <family val="2"/>
      </rPr>
      <t>9.1</t>
    </r>
  </si>
  <si>
    <r>
      <rPr>
        <b/>
        <sz val="5"/>
        <rFont val="Arial"/>
        <family val="2"/>
      </rPr>
      <t>9.2</t>
    </r>
  </si>
  <si>
    <r>
      <rPr>
        <b/>
        <sz val="5"/>
        <rFont val="Arial"/>
        <family val="2"/>
      </rPr>
      <t>10.1</t>
    </r>
  </si>
  <si>
    <t>Єдлічко Тетяна Володимирівна, спеціаліст-бухгалтер  товарно-матеріальних ціннстей</t>
  </si>
  <si>
    <r>
      <rPr>
        <sz val="8"/>
        <rFont val="Arial"/>
        <family val="2"/>
      </rPr>
      <t>(посада)</t>
    </r>
  </si>
  <si>
    <r>
      <rPr>
        <sz val="8"/>
        <rFont val="Arial"/>
        <family val="2"/>
      </rPr>
      <t>(підпис та печатка)</t>
    </r>
  </si>
  <si>
    <r>
      <rPr>
        <sz val="8"/>
        <rFont val="Arial"/>
        <family val="2"/>
      </rPr>
      <t>(ПІБ)</t>
    </r>
  </si>
  <si>
    <t>Відпрацьовано меньше запланованого часу. Заробітна плата нарахована за фактично відпрацьований час згідно табелів обліку робочого часу вересень - грудень. Відхилення в межах 10%  суми гранту.</t>
  </si>
  <si>
    <t>Відпрацьовано більше запланованого часу.Заробітна плата нарахована за фактично відпрацьований час згідно табелів обліку робочого часу вересень - грудень. Відхилення в межах 10% суми гранту.</t>
  </si>
  <si>
    <t>Відпрацьовано меньше запланованого часу.Заробітна плата нарахована за фактично відпрацьований час згідно табелів обліку робочого часу вересень - грудень. Відхилення в межах 10% суми гранту.</t>
  </si>
  <si>
    <t>Відпрацьовано меньше запланованого часу. Заробітна плата нарахована за фактично відпрацьований час згідно табелів обліку робочого часу вересень - грудень. Відхилення в межах 10% суми гранту.</t>
  </si>
  <si>
    <t>Новий прийнятий працівник згідно наказу про прийняття на роботу  № 114-К   від 30.10.2020р.  Заробітна плата нарахована за фактично відпрацьований час. Відхилення в межах 10% суми гранту.</t>
  </si>
  <si>
    <t>Новий працівник був прийнятий на работу згідно наказу про прийняття на роботу  №112-К   від 22.09.2020р. Заробітна плата нарахована за фактично відпрацьований час. Звільнений згідно наказу про припинення трудового договору № 116-К від 05.11.2020р.     Відхилення в межах 10% суми гранту.</t>
  </si>
  <si>
    <t>Було донарахувано ЄСВ згідно ч.5 ст. 8  ЗУ "Про збір та облік єдиного внеску на загальнообов’язкове державне соціальне страхування"  до мінімального розміру заробітної плати в листопаді - грудні 2020 року згідно бухгалтерської довідки від 30.12.2020 р. ( додається)</t>
  </si>
  <si>
    <t xml:space="preserve">  Пред'явлена Довідка до акта огляду МСЕК серія 2-18 ОД № 066879 від 30.11.2010р. Ставка ЄСВ для підприємства  складає 8,41%  ( за плановим розрахунком ставка - 22%)</t>
  </si>
  <si>
    <t>Було донарахуваено ЄСВ згідно ч.5 ст. 8  ЗУ "Про збір та облік єдиного внеску на загальнообов’язкове державне соціальне страхування"  до мінімального розміру заробітної плати в листопаді - грудні 2020 року згідно бухгалтерської довідки від 30.12.2020 р. ( додається)</t>
  </si>
  <si>
    <t>Податок нарахований на фактично нараховану заробітну плату. Відхилення в межах 10%  суми гранту</t>
  </si>
  <si>
    <t>Податок нарахований на фактично нарахочвану заробітну плату. Відхилення в межах 10%  суми гранту</t>
  </si>
  <si>
    <t>Новий прийнятий працівник згідно наказу про прийняття на роботу  № 114-К   від 30.10.2020р.  Податок нарахований на фактично  нараховану заробітну плату. Відхилення в межах 10% суми гранту.</t>
  </si>
  <si>
    <t>Новий працівник був прийнятий на работу згідно наказу про прийняття на роботу  №112-К   від 22.09.2020р. Податок нарахований на заробітну плату за фактично відпрацьований час. Звільнений згідно наказу про припинення трудового договору № 116-К від 05.11.2020р.     Відхилення в межах 10% суми гранту.</t>
  </si>
  <si>
    <t>Новий прийнятий працівник згідно наказу про прийняття на роботу  № 111-К    від 21.09.2020р.  Податок нарахований на заробітна плата за фактично відпрацьований час. Відхилення в межах 10% суми гранту.</t>
  </si>
  <si>
    <r>
      <rPr>
        <b/>
        <sz val="9"/>
        <rFont val="Calibri"/>
        <family val="2"/>
      </rPr>
      <t xml:space="preserve">№ 3INSTII-22893 </t>
    </r>
    <r>
      <rPr>
        <b/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від "</t>
    </r>
    <r>
      <rPr>
        <b/>
        <u/>
        <sz val="9"/>
        <rFont val="Times New Roman"/>
        <family val="1"/>
      </rPr>
      <t> 21 </t>
    </r>
    <r>
      <rPr>
        <b/>
        <sz val="9"/>
        <rFont val="Calibri"/>
        <family val="2"/>
      </rPr>
      <t>"  жовтня</t>
    </r>
    <r>
      <rPr>
        <b/>
        <u/>
        <sz val="9"/>
        <rFont val="Times New Roman"/>
        <family val="1"/>
      </rPr>
      <t> </t>
    </r>
    <r>
      <rPr>
        <b/>
        <sz val="9"/>
        <rFont val="Calibri"/>
        <family val="2"/>
      </rPr>
      <t>2020 року</t>
    </r>
  </si>
  <si>
    <t>Марцишевський Олександр Юрійович, електрик</t>
  </si>
  <si>
    <t xml:space="preserve">ФОНД: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</si>
  <si>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ГРАНТООТРИМУВАЧ:</t>
  </si>
  <si>
    <t>Склав:     Директор департаменту фінансів-головний бухгалтер                                                                  Ключник Тетяна Вікторівна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</si>
</sst>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b/>
      <sz val="5"/>
      <name val="Arial"/>
      <family val="2"/>
      <charset val="204"/>
    </font>
    <font>
      <b/>
      <sz val="5"/>
      <color rgb="FF000000"/>
      <name val="Arial"/>
      <family val="2"/>
    </font>
    <font>
      <b/>
      <sz val="6.5"/>
      <name val="Times New Roman"/>
      <family val="1"/>
      <charset val="204"/>
    </font>
    <font>
      <b/>
      <sz val="5"/>
      <name val="Arial"/>
      <family val="2"/>
    </font>
    <font>
      <b/>
      <sz val="6.5"/>
      <name val="Times New Roman"/>
      <family val="1"/>
    </font>
    <font>
      <b/>
      <sz val="4.5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6"/>
      <name val="Arial"/>
      <family val="2"/>
      <charset val="204"/>
    </font>
    <font>
      <b/>
      <sz val="6"/>
      <name val="Arial"/>
      <family val="2"/>
    </font>
    <font>
      <b/>
      <sz val="7"/>
      <name val="Arial"/>
      <family val="2"/>
      <charset val="204"/>
    </font>
    <font>
      <b/>
      <sz val="7"/>
      <name val="Arial"/>
      <family val="2"/>
    </font>
    <font>
      <sz val="7"/>
      <color rgb="FF000000"/>
      <name val="Times New Roman"/>
      <family val="1"/>
      <charset val="204"/>
    </font>
    <font>
      <b/>
      <sz val="7"/>
      <color rgb="FF000000"/>
      <name val="Arial"/>
      <family val="2"/>
    </font>
    <font>
      <sz val="7"/>
      <name val="Arial"/>
      <family val="2"/>
      <charset val="204"/>
    </font>
    <font>
      <sz val="7"/>
      <name val="Arial"/>
      <family val="2"/>
    </font>
    <font>
      <sz val="7"/>
      <color rgb="FF000000"/>
      <name val="Arial"/>
      <family val="2"/>
    </font>
    <font>
      <b/>
      <i/>
      <sz val="7"/>
      <name val="Arial"/>
      <family val="2"/>
      <charset val="204"/>
    </font>
    <font>
      <b/>
      <i/>
      <sz val="7"/>
      <name val="Arial"/>
      <family val="2"/>
    </font>
    <font>
      <sz val="7"/>
      <color theme="1"/>
      <name val="Arial"/>
      <family val="2"/>
      <charset val="204"/>
    </font>
    <font>
      <sz val="7"/>
      <color rgb="FFFF0000"/>
      <name val="Arial"/>
      <family val="2"/>
    </font>
    <font>
      <sz val="5"/>
      <color rgb="FF000000"/>
      <name val="Times New Roman"/>
      <family val="1"/>
      <charset val="204"/>
    </font>
    <font>
      <sz val="5"/>
      <name val="Arial"/>
      <family val="2"/>
      <charset val="204"/>
    </font>
    <font>
      <sz val="5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8"/>
      <name val="Calibri"/>
      <family val="2"/>
      <charset val="204"/>
    </font>
    <font>
      <b/>
      <sz val="9"/>
      <name val="Calibri"/>
      <family val="2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 indent="1"/>
    </xf>
    <xf numFmtId="1" fontId="14" fillId="3" borderId="1" xfId="0" applyNumberFormat="1" applyFont="1" applyFill="1" applyBorder="1" applyAlignment="1">
      <alignment horizontal="center" vertical="top" shrinkToFit="1"/>
    </xf>
    <xf numFmtId="0" fontId="13" fillId="4" borderId="1" xfId="0" applyFont="1" applyFill="1" applyBorder="1" applyAlignment="1">
      <alignment horizontal="left" wrapText="1"/>
    </xf>
    <xf numFmtId="2" fontId="17" fillId="0" borderId="1" xfId="0" applyNumberFormat="1" applyFont="1" applyFill="1" applyBorder="1" applyAlignment="1">
      <alignment horizontal="right" vertical="top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2" fontId="14" fillId="4" borderId="1" xfId="0" applyNumberFormat="1" applyFont="1" applyFill="1" applyBorder="1" applyAlignment="1">
      <alignment horizontal="right" vertical="top" shrinkToFit="1"/>
    </xf>
    <xf numFmtId="0" fontId="13" fillId="0" borderId="0" xfId="0" applyFont="1" applyFill="1" applyBorder="1" applyAlignment="1">
      <alignment horizontal="left" wrapText="1"/>
    </xf>
    <xf numFmtId="2" fontId="14" fillId="5" borderId="1" xfId="0" applyNumberFormat="1" applyFont="1" applyFill="1" applyBorder="1" applyAlignment="1">
      <alignment horizontal="right" vertical="top" shrinkToFit="1"/>
    </xf>
    <xf numFmtId="0" fontId="13" fillId="5" borderId="8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2" fontId="14" fillId="5" borderId="1" xfId="0" applyNumberFormat="1" applyFont="1" applyFill="1" applyBorder="1" applyAlignment="1">
      <alignment horizontal="right" vertical="center" shrinkToFit="1"/>
    </xf>
    <xf numFmtId="0" fontId="13" fillId="6" borderId="1" xfId="0" applyFont="1" applyFill="1" applyBorder="1" applyAlignment="1">
      <alignment horizontal="left" vertical="center" wrapText="1"/>
    </xf>
    <xf numFmtId="2" fontId="17" fillId="6" borderId="1" xfId="0" applyNumberFormat="1" applyFont="1" applyFill="1" applyBorder="1" applyAlignment="1">
      <alignment horizontal="right" vertical="top" shrinkToFit="1"/>
    </xf>
    <xf numFmtId="164" fontId="21" fillId="0" borderId="1" xfId="0" applyNumberFormat="1" applyFont="1" applyFill="1" applyBorder="1" applyAlignment="1">
      <alignment horizontal="center" vertical="top" shrinkToFit="1"/>
    </xf>
    <xf numFmtId="164" fontId="21" fillId="0" borderId="8" xfId="0" applyNumberFormat="1" applyFont="1" applyFill="1" applyBorder="1" applyAlignment="1">
      <alignment horizontal="right" vertical="top" indent="2" shrinkToFit="1"/>
    </xf>
    <xf numFmtId="164" fontId="21" fillId="0" borderId="10" xfId="0" applyNumberFormat="1" applyFont="1" applyFill="1" applyBorder="1" applyAlignment="1">
      <alignment horizontal="right" vertical="top" indent="2" shrinkToFit="1"/>
    </xf>
    <xf numFmtId="164" fontId="21" fillId="0" borderId="8" xfId="0" applyNumberFormat="1" applyFont="1" applyFill="1" applyBorder="1" applyAlignment="1">
      <alignment horizontal="left" vertical="top" indent="2" shrinkToFit="1"/>
    </xf>
    <xf numFmtId="164" fontId="21" fillId="0" borderId="10" xfId="0" applyNumberFormat="1" applyFont="1" applyFill="1" applyBorder="1" applyAlignment="1">
      <alignment horizontal="left" vertical="top" indent="2" shrinkToFit="1"/>
    </xf>
    <xf numFmtId="2" fontId="17" fillId="0" borderId="3" xfId="0" applyNumberFormat="1" applyFont="1" applyFill="1" applyBorder="1" applyAlignment="1">
      <alignment horizontal="right" vertical="top" shrinkToFit="1"/>
    </xf>
    <xf numFmtId="0" fontId="13" fillId="0" borderId="3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center" vertical="top" shrinkToFit="1"/>
    </xf>
    <xf numFmtId="0" fontId="22" fillId="4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top" shrinkToFit="1"/>
    </xf>
    <xf numFmtId="1" fontId="3" fillId="0" borderId="1" xfId="0" applyNumberFormat="1" applyFont="1" applyFill="1" applyBorder="1" applyAlignment="1">
      <alignment horizontal="right" vertical="top" shrinkToFit="1"/>
    </xf>
    <xf numFmtId="1" fontId="3" fillId="5" borderId="1" xfId="0" applyNumberFormat="1" applyFont="1" applyFill="1" applyBorder="1" applyAlignment="1">
      <alignment horizontal="right" vertical="top" shrinkToFit="1"/>
    </xf>
    <xf numFmtId="0" fontId="2" fillId="5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1" fontId="3" fillId="5" borderId="1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left" vertical="top" wrapText="1"/>
    </xf>
    <xf numFmtId="2" fontId="14" fillId="5" borderId="2" xfId="0" applyNumberFormat="1" applyFont="1" applyFill="1" applyBorder="1" applyAlignment="1">
      <alignment horizontal="right" vertical="top" shrinkToFit="1"/>
    </xf>
    <xf numFmtId="0" fontId="13" fillId="5" borderId="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shrinkToFit="1"/>
    </xf>
    <xf numFmtId="2" fontId="17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3" fontId="20" fillId="0" borderId="15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top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 indent="3"/>
    </xf>
    <xf numFmtId="0" fontId="11" fillId="2" borderId="5" xfId="0" applyFont="1" applyFill="1" applyBorder="1" applyAlignment="1">
      <alignment horizontal="left" vertical="center" wrapText="1" indent="3"/>
    </xf>
    <xf numFmtId="0" fontId="11" fillId="2" borderId="6" xfId="0" applyFont="1" applyFill="1" applyBorder="1" applyAlignment="1">
      <alignment horizontal="left" vertical="center" wrapText="1" indent="3"/>
    </xf>
    <xf numFmtId="0" fontId="11" fillId="2" borderId="7" xfId="0" applyFont="1" applyFill="1" applyBorder="1" applyAlignment="1">
      <alignment horizontal="left" vertical="center" wrapText="1" indent="3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left" vertical="top" wrapText="1" indent="1"/>
    </xf>
    <xf numFmtId="0" fontId="13" fillId="2" borderId="9" xfId="0" applyFont="1" applyFill="1" applyBorder="1" applyAlignment="1">
      <alignment horizontal="left" vertical="top" wrapText="1" indent="1"/>
    </xf>
    <xf numFmtId="0" fontId="13" fillId="2" borderId="10" xfId="0" applyFont="1" applyFill="1" applyBorder="1" applyAlignment="1">
      <alignment horizontal="left" vertical="top" wrapText="1" inden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1" fontId="14" fillId="3" borderId="8" xfId="0" applyNumberFormat="1" applyFont="1" applyFill="1" applyBorder="1" applyAlignment="1">
      <alignment horizontal="center" vertical="top" shrinkToFit="1"/>
    </xf>
    <xf numFmtId="1" fontId="14" fillId="3" borderId="10" xfId="0" applyNumberFormat="1" applyFont="1" applyFill="1" applyBorder="1" applyAlignment="1">
      <alignment horizontal="center" vertical="top" shrinkToFit="1"/>
    </xf>
    <xf numFmtId="1" fontId="14" fillId="3" borderId="8" xfId="0" applyNumberFormat="1" applyFont="1" applyFill="1" applyBorder="1" applyAlignment="1">
      <alignment horizontal="right" vertical="top" indent="2" shrinkToFit="1"/>
    </xf>
    <xf numFmtId="1" fontId="14" fillId="3" borderId="10" xfId="0" applyNumberFormat="1" applyFont="1" applyFill="1" applyBorder="1" applyAlignment="1">
      <alignment horizontal="right" vertical="top" indent="2" shrinkToFit="1"/>
    </xf>
    <xf numFmtId="1" fontId="14" fillId="3" borderId="8" xfId="0" applyNumberFormat="1" applyFont="1" applyFill="1" applyBorder="1" applyAlignment="1">
      <alignment horizontal="left" vertical="top" indent="2" shrinkToFit="1"/>
    </xf>
    <xf numFmtId="1" fontId="14" fillId="3" borderId="10" xfId="0" applyNumberFormat="1" applyFont="1" applyFill="1" applyBorder="1" applyAlignment="1">
      <alignment horizontal="left" vertical="top" indent="2" shrinkToFit="1"/>
    </xf>
    <xf numFmtId="0" fontId="11" fillId="4" borderId="8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wrapText="1"/>
    </xf>
    <xf numFmtId="0" fontId="13" fillId="4" borderId="10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1" fillId="5" borderId="11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 indent="4"/>
    </xf>
    <xf numFmtId="0" fontId="15" fillId="0" borderId="11" xfId="0" applyFont="1" applyFill="1" applyBorder="1" applyAlignment="1">
      <alignment horizontal="left" vertical="center" wrapText="1" indent="4"/>
    </xf>
    <xf numFmtId="0" fontId="15" fillId="0" borderId="5" xfId="0" applyFont="1" applyFill="1" applyBorder="1" applyAlignment="1">
      <alignment horizontal="left" vertical="center" wrapText="1" indent="4"/>
    </xf>
    <xf numFmtId="0" fontId="15" fillId="0" borderId="12" xfId="0" applyFont="1" applyFill="1" applyBorder="1" applyAlignment="1">
      <alignment horizontal="left" vertical="center" wrapText="1" indent="4"/>
    </xf>
    <xf numFmtId="0" fontId="15" fillId="0" borderId="0" xfId="0" applyFont="1" applyFill="1" applyBorder="1" applyAlignment="1">
      <alignment horizontal="left" vertical="center" wrapText="1" indent="4"/>
    </xf>
    <xf numFmtId="0" fontId="15" fillId="0" borderId="13" xfId="0" applyFont="1" applyFill="1" applyBorder="1" applyAlignment="1">
      <alignment horizontal="left" vertical="center" wrapText="1" indent="4"/>
    </xf>
    <xf numFmtId="0" fontId="15" fillId="0" borderId="6" xfId="0" applyFont="1" applyFill="1" applyBorder="1" applyAlignment="1">
      <alignment horizontal="left" vertical="center" wrapText="1" indent="4"/>
    </xf>
    <xf numFmtId="0" fontId="15" fillId="0" borderId="14" xfId="0" applyFont="1" applyFill="1" applyBorder="1" applyAlignment="1">
      <alignment horizontal="left" vertical="center" wrapText="1" indent="4"/>
    </xf>
    <xf numFmtId="0" fontId="15" fillId="0" borderId="7" xfId="0" applyFont="1" applyFill="1" applyBorder="1" applyAlignment="1">
      <alignment horizontal="left" vertical="center" wrapText="1" indent="4"/>
    </xf>
    <xf numFmtId="0" fontId="13" fillId="5" borderId="9" xfId="0" applyFont="1" applyFill="1" applyBorder="1" applyAlignment="1">
      <alignment horizontal="left" vertical="center" wrapText="1"/>
    </xf>
    <xf numFmtId="164" fontId="21" fillId="0" borderId="8" xfId="0" applyNumberFormat="1" applyFont="1" applyFill="1" applyBorder="1" applyAlignment="1">
      <alignment horizontal="right" vertical="top" indent="2" shrinkToFit="1"/>
    </xf>
    <xf numFmtId="164" fontId="21" fillId="0" borderId="10" xfId="0" applyNumberFormat="1" applyFont="1" applyFill="1" applyBorder="1" applyAlignment="1">
      <alignment horizontal="right" vertical="top" indent="2" shrinkToFit="1"/>
    </xf>
    <xf numFmtId="164" fontId="21" fillId="0" borderId="8" xfId="0" applyNumberFormat="1" applyFont="1" applyFill="1" applyBorder="1" applyAlignment="1">
      <alignment horizontal="left" vertical="top" indent="2" shrinkToFit="1"/>
    </xf>
    <xf numFmtId="164" fontId="21" fillId="0" borderId="10" xfId="0" applyNumberFormat="1" applyFont="1" applyFill="1" applyBorder="1" applyAlignment="1">
      <alignment horizontal="left" vertical="top" indent="2" shrinkToFi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 indent="4"/>
    </xf>
    <xf numFmtId="0" fontId="15" fillId="0" borderId="9" xfId="0" applyFont="1" applyFill="1" applyBorder="1" applyAlignment="1">
      <alignment horizontal="left" vertical="center" wrapText="1" indent="4"/>
    </xf>
    <xf numFmtId="0" fontId="15" fillId="0" borderId="10" xfId="0" applyFont="1" applyFill="1" applyBorder="1" applyAlignment="1">
      <alignment horizontal="left" vertical="center" wrapText="1" indent="4"/>
    </xf>
    <xf numFmtId="0" fontId="13" fillId="0" borderId="8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1" fillId="4" borderId="9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70420</xdr:colOff>
      <xdr:row>0</xdr:row>
      <xdr:rowOff>50185</xdr:rowOff>
    </xdr:from>
    <xdr:ext cx="593868" cy="46198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868" cy="461985"/>
        </a:xfrm>
        <a:prstGeom prst="rect">
          <a:avLst/>
        </a:prstGeom>
      </xdr:spPr>
    </xdr:pic>
    <xdr:clientData/>
  </xdr:oneCellAnchor>
  <xdr:oneCellAnchor>
    <xdr:from>
      <xdr:col>1</xdr:col>
      <xdr:colOff>181800</xdr:colOff>
      <xdr:row>158</xdr:row>
      <xdr:rowOff>142874</xdr:rowOff>
    </xdr:from>
    <xdr:ext cx="1097280" cy="45719"/>
    <xdr:sp macro="" textlink="">
      <xdr:nvSpPr>
        <xdr:cNvPr id="3" name="Shape 3"/>
        <xdr:cNvSpPr/>
      </xdr:nvSpPr>
      <xdr:spPr>
        <a:xfrm flipV="1">
          <a:off x="451675" y="92948124"/>
          <a:ext cx="1097280" cy="45719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19</xdr:col>
      <xdr:colOff>20319</xdr:colOff>
      <xdr:row>159</xdr:row>
      <xdr:rowOff>1824</xdr:rowOff>
    </xdr:from>
    <xdr:ext cx="993140" cy="0"/>
    <xdr:sp macro="" textlink="">
      <xdr:nvSpPr>
        <xdr:cNvPr id="4" name="Shape 4"/>
        <xdr:cNvSpPr/>
      </xdr:nvSpPr>
      <xdr:spPr>
        <a:xfrm>
          <a:off x="0" y="0"/>
          <a:ext cx="99314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oneCellAnchor>
  <xdr:oneCellAnchor>
    <xdr:from>
      <xdr:col>2</xdr:col>
      <xdr:colOff>508</xdr:colOff>
      <xdr:row>154</xdr:row>
      <xdr:rowOff>239268</xdr:rowOff>
    </xdr:from>
    <xdr:ext cx="1233170" cy="5080"/>
    <xdr:sp macro="" textlink="">
      <xdr:nvSpPr>
        <xdr:cNvPr id="5" name="Shape 5"/>
        <xdr:cNvSpPr/>
      </xdr:nvSpPr>
      <xdr:spPr>
        <a:xfrm>
          <a:off x="0" y="0"/>
          <a:ext cx="1233170" cy="5080"/>
        </a:xfrm>
        <a:custGeom>
          <a:avLst/>
          <a:gdLst/>
          <a:ahLst/>
          <a:cxnLst/>
          <a:rect l="0" t="0" r="0" b="0"/>
          <a:pathLst>
            <a:path w="1233170" h="5080">
              <a:moveTo>
                <a:pt x="1232903" y="0"/>
              </a:moveTo>
              <a:lnTo>
                <a:pt x="0" y="0"/>
              </a:lnTo>
              <a:lnTo>
                <a:pt x="0" y="4572"/>
              </a:lnTo>
              <a:lnTo>
                <a:pt x="1232903" y="4572"/>
              </a:lnTo>
              <a:lnTo>
                <a:pt x="12329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5</xdr:col>
      <xdr:colOff>1523</xdr:colOff>
      <xdr:row>154</xdr:row>
      <xdr:rowOff>243712</xdr:rowOff>
    </xdr:from>
    <xdr:ext cx="858519" cy="5080"/>
    <xdr:sp macro="" textlink="">
      <xdr:nvSpPr>
        <xdr:cNvPr id="6" name="Shape 6"/>
        <xdr:cNvSpPr/>
      </xdr:nvSpPr>
      <xdr:spPr>
        <a:xfrm>
          <a:off x="0" y="0"/>
          <a:ext cx="858519" cy="5080"/>
        </a:xfrm>
        <a:custGeom>
          <a:avLst/>
          <a:gdLst/>
          <a:ahLst/>
          <a:cxnLst/>
          <a:rect l="0" t="0" r="0" b="0"/>
          <a:pathLst>
            <a:path w="858519" h="5080">
              <a:moveTo>
                <a:pt x="857999" y="0"/>
              </a:moveTo>
              <a:lnTo>
                <a:pt x="0" y="0"/>
              </a:lnTo>
              <a:lnTo>
                <a:pt x="0" y="4572"/>
              </a:lnTo>
              <a:lnTo>
                <a:pt x="857999" y="4572"/>
              </a:lnTo>
              <a:lnTo>
                <a:pt x="85799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10</xdr:col>
      <xdr:colOff>5079</xdr:colOff>
      <xdr:row>154</xdr:row>
      <xdr:rowOff>243712</xdr:rowOff>
    </xdr:from>
    <xdr:ext cx="1714500" cy="5080"/>
    <xdr:sp macro="" textlink="">
      <xdr:nvSpPr>
        <xdr:cNvPr id="7" name="Shape 7"/>
        <xdr:cNvSpPr/>
      </xdr:nvSpPr>
      <xdr:spPr>
        <a:xfrm>
          <a:off x="0" y="0"/>
          <a:ext cx="1714500" cy="5080"/>
        </a:xfrm>
        <a:custGeom>
          <a:avLst/>
          <a:gdLst/>
          <a:ahLst/>
          <a:cxnLst/>
          <a:rect l="0" t="0" r="0" b="0"/>
          <a:pathLst>
            <a:path w="1714500" h="5080">
              <a:moveTo>
                <a:pt x="1714500" y="0"/>
              </a:moveTo>
              <a:lnTo>
                <a:pt x="0" y="0"/>
              </a:lnTo>
              <a:lnTo>
                <a:pt x="0" y="4572"/>
              </a:lnTo>
              <a:lnTo>
                <a:pt x="1714500" y="4572"/>
              </a:lnTo>
              <a:lnTo>
                <a:pt x="17145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12</xdr:col>
      <xdr:colOff>1523</xdr:colOff>
      <xdr:row>154</xdr:row>
      <xdr:rowOff>243712</xdr:rowOff>
    </xdr:from>
    <xdr:ext cx="858519" cy="5080"/>
    <xdr:sp macro="" textlink="">
      <xdr:nvSpPr>
        <xdr:cNvPr id="8" name="Shape 6"/>
        <xdr:cNvSpPr/>
      </xdr:nvSpPr>
      <xdr:spPr>
        <a:xfrm>
          <a:off x="1549336" y="92098050"/>
          <a:ext cx="858519" cy="5080"/>
        </a:xfrm>
        <a:custGeom>
          <a:avLst/>
          <a:gdLst/>
          <a:ahLst/>
          <a:cxnLst/>
          <a:rect l="0" t="0" r="0" b="0"/>
          <a:pathLst>
            <a:path w="858519" h="5080">
              <a:moveTo>
                <a:pt x="857999" y="0"/>
              </a:moveTo>
              <a:lnTo>
                <a:pt x="0" y="0"/>
              </a:lnTo>
              <a:lnTo>
                <a:pt x="0" y="4572"/>
              </a:lnTo>
              <a:lnTo>
                <a:pt x="857999" y="4572"/>
              </a:lnTo>
              <a:lnTo>
                <a:pt x="85799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17</xdr:col>
      <xdr:colOff>5079</xdr:colOff>
      <xdr:row>154</xdr:row>
      <xdr:rowOff>243712</xdr:rowOff>
    </xdr:from>
    <xdr:ext cx="1714500" cy="5080"/>
    <xdr:sp macro="" textlink="">
      <xdr:nvSpPr>
        <xdr:cNvPr id="9" name="Shape 7"/>
        <xdr:cNvSpPr/>
      </xdr:nvSpPr>
      <xdr:spPr>
        <a:xfrm>
          <a:off x="2505392" y="92098050"/>
          <a:ext cx="1714500" cy="5080"/>
        </a:xfrm>
        <a:custGeom>
          <a:avLst/>
          <a:gdLst/>
          <a:ahLst/>
          <a:cxnLst/>
          <a:rect l="0" t="0" r="0" b="0"/>
          <a:pathLst>
            <a:path w="1714500" h="5080">
              <a:moveTo>
                <a:pt x="1714500" y="0"/>
              </a:moveTo>
              <a:lnTo>
                <a:pt x="0" y="0"/>
              </a:lnTo>
              <a:lnTo>
                <a:pt x="0" y="4572"/>
              </a:lnTo>
              <a:lnTo>
                <a:pt x="1714500" y="4572"/>
              </a:lnTo>
              <a:lnTo>
                <a:pt x="17145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9"/>
  <sheetViews>
    <sheetView tabSelected="1" zoomScale="110" zoomScaleNormal="110" workbookViewId="0">
      <selection activeCell="L10" sqref="L10:M10"/>
    </sheetView>
  </sheetViews>
  <sheetFormatPr defaultRowHeight="12.75" x14ac:dyDescent="0.2"/>
  <cols>
    <col min="1" max="1" width="4.6640625" style="41" customWidth="1"/>
    <col min="2" max="2" width="3.33203125" style="41" customWidth="1"/>
    <col min="3" max="3" width="8.83203125" customWidth="1"/>
    <col min="4" max="4" width="6" customWidth="1"/>
    <col min="5" max="5" width="4.1640625" style="41" customWidth="1"/>
    <col min="6" max="6" width="3.1640625" customWidth="1"/>
    <col min="7" max="7" width="3.33203125" customWidth="1"/>
    <col min="8" max="8" width="2.83203125" customWidth="1"/>
    <col min="9" max="9" width="3.1640625" customWidth="1"/>
    <col min="10" max="10" width="4.1640625" customWidth="1"/>
    <col min="11" max="11" width="4" customWidth="1"/>
    <col min="12" max="12" width="3.1640625" customWidth="1"/>
    <col min="13" max="13" width="4.1640625" customWidth="1"/>
    <col min="14" max="14" width="6.1640625" customWidth="1"/>
    <col min="15" max="15" width="4.83203125" customWidth="1"/>
    <col min="16" max="16" width="7" customWidth="1"/>
    <col min="17" max="17" width="10.33203125" customWidth="1"/>
    <col min="18" max="18" width="4.83203125" customWidth="1"/>
    <col min="19" max="19" width="7.1640625" customWidth="1"/>
    <col min="20" max="20" width="9.83203125" customWidth="1"/>
    <col min="21" max="21" width="8.83203125" customWidth="1"/>
    <col min="22" max="22" width="9.33203125" customWidth="1"/>
    <col min="23" max="23" width="7.1640625" customWidth="1"/>
    <col min="24" max="24" width="10.5" customWidth="1"/>
    <col min="25" max="25" width="8.83203125" customWidth="1"/>
    <col min="26" max="26" width="3.33203125" customWidth="1"/>
  </cols>
  <sheetData>
    <row r="1" spans="1:26" ht="15.75" x14ac:dyDescent="0.2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1"/>
      <c r="Z1" s="1"/>
    </row>
    <row r="2" spans="1:26" x14ac:dyDescent="0.2">
      <c r="A2" s="89" t="s">
        <v>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2"/>
      <c r="Z2" s="2"/>
    </row>
    <row r="3" spans="1:26" x14ac:dyDescent="0.2">
      <c r="A3" s="91" t="s">
        <v>307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3"/>
      <c r="Z3" s="3"/>
    </row>
    <row r="4" spans="1:26" x14ac:dyDescent="0.2">
      <c r="A4" s="93" t="s">
        <v>91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2"/>
      <c r="Z4" s="2"/>
    </row>
    <row r="5" spans="1:26" x14ac:dyDescent="0.2">
      <c r="A5" s="93" t="s">
        <v>92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"/>
      <c r="Z5" s="1"/>
    </row>
    <row r="6" spans="1:26" x14ac:dyDescent="0.2">
      <c r="A6" s="94" t="s">
        <v>93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9.5" customHeight="1" x14ac:dyDescent="0.2">
      <c r="A7" s="95" t="s">
        <v>166</v>
      </c>
      <c r="B7" s="95" t="s">
        <v>171</v>
      </c>
      <c r="C7" s="97" t="s">
        <v>94</v>
      </c>
      <c r="D7" s="98"/>
      <c r="E7" s="95" t="s">
        <v>162</v>
      </c>
      <c r="F7" s="101" t="s">
        <v>95</v>
      </c>
      <c r="G7" s="102"/>
      <c r="H7" s="102"/>
      <c r="I7" s="102"/>
      <c r="J7" s="103"/>
      <c r="K7" s="101" t="s">
        <v>96</v>
      </c>
      <c r="L7" s="102"/>
      <c r="M7" s="102"/>
      <c r="N7" s="103"/>
      <c r="O7" s="104" t="s">
        <v>97</v>
      </c>
      <c r="P7" s="105"/>
      <c r="Q7" s="106"/>
      <c r="R7" s="101" t="s">
        <v>98</v>
      </c>
      <c r="S7" s="102"/>
      <c r="T7" s="103"/>
      <c r="U7" s="107" t="s">
        <v>99</v>
      </c>
      <c r="V7" s="108"/>
      <c r="W7" s="109"/>
      <c r="X7" s="110" t="s">
        <v>100</v>
      </c>
      <c r="Y7" s="111"/>
      <c r="Z7" s="3"/>
    </row>
    <row r="8" spans="1:26" ht="72" x14ac:dyDescent="0.2">
      <c r="A8" s="96"/>
      <c r="B8" s="96"/>
      <c r="C8" s="99"/>
      <c r="D8" s="100"/>
      <c r="E8" s="96"/>
      <c r="F8" s="114" t="s">
        <v>101</v>
      </c>
      <c r="G8" s="115"/>
      <c r="H8" s="116" t="s">
        <v>102</v>
      </c>
      <c r="I8" s="117"/>
      <c r="J8" s="6" t="s">
        <v>103</v>
      </c>
      <c r="K8" s="6" t="s">
        <v>101</v>
      </c>
      <c r="L8" s="116" t="s">
        <v>102</v>
      </c>
      <c r="M8" s="117"/>
      <c r="N8" s="6" t="s">
        <v>104</v>
      </c>
      <c r="O8" s="6" t="s">
        <v>101</v>
      </c>
      <c r="P8" s="7" t="s">
        <v>102</v>
      </c>
      <c r="Q8" s="6" t="s">
        <v>105</v>
      </c>
      <c r="R8" s="6" t="s">
        <v>101</v>
      </c>
      <c r="S8" s="7" t="s">
        <v>102</v>
      </c>
      <c r="T8" s="56" t="s">
        <v>106</v>
      </c>
      <c r="U8" s="6" t="s">
        <v>107</v>
      </c>
      <c r="V8" s="6" t="s">
        <v>108</v>
      </c>
      <c r="W8" s="8" t="s">
        <v>109</v>
      </c>
      <c r="X8" s="112"/>
      <c r="Y8" s="113"/>
      <c r="Z8" s="1"/>
    </row>
    <row r="9" spans="1:26" ht="16.5" x14ac:dyDescent="0.2">
      <c r="A9" s="42" t="s">
        <v>167</v>
      </c>
      <c r="B9" s="49">
        <v>1</v>
      </c>
      <c r="C9" s="118">
        <v>2</v>
      </c>
      <c r="D9" s="119"/>
      <c r="E9" s="34">
        <v>3</v>
      </c>
      <c r="F9" s="118">
        <v>4</v>
      </c>
      <c r="G9" s="119"/>
      <c r="H9" s="120">
        <v>5</v>
      </c>
      <c r="I9" s="121"/>
      <c r="J9" s="9">
        <v>6</v>
      </c>
      <c r="K9" s="9">
        <v>5</v>
      </c>
      <c r="L9" s="122">
        <v>6</v>
      </c>
      <c r="M9" s="123"/>
      <c r="N9" s="9">
        <v>7</v>
      </c>
      <c r="O9" s="9">
        <v>8</v>
      </c>
      <c r="P9" s="9">
        <v>9</v>
      </c>
      <c r="Q9" s="9">
        <v>10</v>
      </c>
      <c r="R9" s="9">
        <v>11</v>
      </c>
      <c r="S9" s="9">
        <v>12</v>
      </c>
      <c r="T9" s="9">
        <v>13</v>
      </c>
      <c r="U9" s="9">
        <v>14</v>
      </c>
      <c r="V9" s="9">
        <v>15</v>
      </c>
      <c r="W9" s="9">
        <v>16</v>
      </c>
      <c r="X9" s="118">
        <v>11</v>
      </c>
      <c r="Y9" s="119"/>
      <c r="Z9" s="2"/>
    </row>
    <row r="10" spans="1:26" ht="16.5" x14ac:dyDescent="0.2">
      <c r="A10" s="4" t="s">
        <v>0</v>
      </c>
      <c r="B10" s="5" t="s">
        <v>1</v>
      </c>
      <c r="C10" s="124" t="s">
        <v>110</v>
      </c>
      <c r="D10" s="125"/>
      <c r="E10" s="35"/>
      <c r="F10" s="126"/>
      <c r="G10" s="127"/>
      <c r="H10" s="126"/>
      <c r="I10" s="127"/>
      <c r="J10" s="10"/>
      <c r="K10" s="10"/>
      <c r="L10" s="126"/>
      <c r="M10" s="12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26"/>
      <c r="Y10" s="127"/>
      <c r="Z10" s="2"/>
    </row>
    <row r="11" spans="1:26" ht="23.25" customHeight="1" x14ac:dyDescent="0.2">
      <c r="A11" s="43" t="s">
        <v>168</v>
      </c>
      <c r="B11" s="50">
        <v>1</v>
      </c>
      <c r="C11" s="71" t="s">
        <v>111</v>
      </c>
      <c r="D11" s="72"/>
      <c r="E11" s="36" t="s">
        <v>163</v>
      </c>
      <c r="F11" s="128"/>
      <c r="G11" s="129"/>
      <c r="H11" s="128"/>
      <c r="I11" s="129"/>
      <c r="J11" s="11"/>
      <c r="K11" s="12"/>
      <c r="L11" s="128"/>
      <c r="M11" s="129"/>
      <c r="N11" s="11">
        <v>0</v>
      </c>
      <c r="O11" s="12"/>
      <c r="P11" s="12"/>
      <c r="Q11" s="11">
        <v>920136.32</v>
      </c>
      <c r="R11" s="13"/>
      <c r="S11" s="12"/>
      <c r="T11" s="11">
        <f>V67+V113</f>
        <v>902136.32419999992</v>
      </c>
      <c r="U11" s="11">
        <f>Q11</f>
        <v>920136.32</v>
      </c>
      <c r="V11" s="11">
        <v>920136.32</v>
      </c>
      <c r="W11" s="11">
        <f>U11-V11</f>
        <v>0</v>
      </c>
      <c r="X11" s="128"/>
      <c r="Y11" s="129"/>
      <c r="Z11" s="1"/>
    </row>
    <row r="12" spans="1:26" ht="17.25" customHeight="1" x14ac:dyDescent="0.2">
      <c r="A12" s="130" t="s">
        <v>112</v>
      </c>
      <c r="B12" s="131"/>
      <c r="C12" s="131"/>
      <c r="D12" s="132"/>
      <c r="E12" s="35"/>
      <c r="F12" s="126"/>
      <c r="G12" s="127"/>
      <c r="H12" s="126"/>
      <c r="I12" s="127"/>
      <c r="J12" s="14"/>
      <c r="K12" s="10"/>
      <c r="L12" s="126"/>
      <c r="M12" s="127"/>
      <c r="N12" s="14">
        <v>0</v>
      </c>
      <c r="O12" s="10"/>
      <c r="P12" s="10"/>
      <c r="Q12" s="14">
        <f>Q11</f>
        <v>920136.32</v>
      </c>
      <c r="R12" s="14"/>
      <c r="S12" s="14"/>
      <c r="T12" s="14">
        <f t="shared" ref="T12:W12" si="0">T11</f>
        <v>902136.32419999992</v>
      </c>
      <c r="U12" s="14">
        <f t="shared" si="0"/>
        <v>920136.32</v>
      </c>
      <c r="V12" s="14">
        <f t="shared" si="0"/>
        <v>920136.32</v>
      </c>
      <c r="W12" s="14">
        <f t="shared" si="0"/>
        <v>0</v>
      </c>
      <c r="X12" s="126"/>
      <c r="Y12" s="127"/>
      <c r="Z12" s="2"/>
    </row>
    <row r="13" spans="1:26" x14ac:dyDescent="0.2">
      <c r="A13" s="37"/>
      <c r="B13" s="37"/>
      <c r="C13" s="133"/>
      <c r="D13" s="133"/>
      <c r="E13" s="37"/>
      <c r="F13" s="133"/>
      <c r="G13" s="133"/>
      <c r="H13" s="133"/>
      <c r="I13" s="133"/>
      <c r="J13" s="15"/>
      <c r="K13" s="15"/>
      <c r="L13" s="133"/>
      <c r="M13" s="13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"/>
    </row>
    <row r="14" spans="1:26" ht="16.5" x14ac:dyDescent="0.2">
      <c r="A14" s="4" t="s">
        <v>0</v>
      </c>
      <c r="B14" s="5" t="s">
        <v>2</v>
      </c>
      <c r="C14" s="124" t="s">
        <v>113</v>
      </c>
      <c r="D14" s="125"/>
      <c r="E14" s="35"/>
      <c r="F14" s="126"/>
      <c r="G14" s="127"/>
      <c r="H14" s="126"/>
      <c r="I14" s="127"/>
      <c r="J14" s="10"/>
      <c r="K14" s="10"/>
      <c r="L14" s="126"/>
      <c r="M14" s="12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26"/>
      <c r="Y14" s="127"/>
      <c r="Z14" s="2"/>
    </row>
    <row r="15" spans="1:26" ht="16.5" x14ac:dyDescent="0.2">
      <c r="A15" s="44" t="s">
        <v>168</v>
      </c>
      <c r="B15" s="51">
        <v>1</v>
      </c>
      <c r="C15" s="79" t="s">
        <v>114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1"/>
    </row>
    <row r="16" spans="1:26" ht="16.5" x14ac:dyDescent="0.2">
      <c r="A16" s="44" t="s">
        <v>169</v>
      </c>
      <c r="B16" s="52" t="s">
        <v>172</v>
      </c>
      <c r="C16" s="79" t="s">
        <v>115</v>
      </c>
      <c r="D16" s="80"/>
      <c r="E16" s="134"/>
      <c r="F16" s="134"/>
      <c r="G16" s="134"/>
      <c r="H16" s="134"/>
      <c r="I16" s="135"/>
      <c r="J16" s="60"/>
      <c r="K16" s="136"/>
      <c r="L16" s="137"/>
      <c r="M16" s="138"/>
      <c r="N16" s="60"/>
      <c r="O16" s="139"/>
      <c r="P16" s="140"/>
      <c r="Q16" s="16"/>
      <c r="R16" s="17"/>
      <c r="S16" s="18"/>
      <c r="T16" s="16"/>
      <c r="U16" s="16"/>
      <c r="V16" s="16"/>
      <c r="W16" s="16"/>
      <c r="X16" s="139"/>
      <c r="Y16" s="140"/>
      <c r="Z16" s="1"/>
    </row>
    <row r="17" spans="1:26" ht="33.75" customHeight="1" x14ac:dyDescent="0.2">
      <c r="A17" s="43" t="s">
        <v>170</v>
      </c>
      <c r="B17" s="53" t="s">
        <v>173</v>
      </c>
      <c r="C17" s="75" t="s">
        <v>3</v>
      </c>
      <c r="D17" s="141"/>
      <c r="E17" s="62" t="s">
        <v>164</v>
      </c>
      <c r="F17" s="77"/>
      <c r="G17" s="77"/>
      <c r="H17" s="87"/>
      <c r="I17" s="87"/>
      <c r="J17" s="66">
        <f>F17*H17</f>
        <v>0</v>
      </c>
      <c r="K17" s="63"/>
      <c r="L17" s="87"/>
      <c r="M17" s="87"/>
      <c r="N17" s="66">
        <v>0</v>
      </c>
      <c r="O17" s="57">
        <v>4</v>
      </c>
      <c r="P17" s="64">
        <v>8310</v>
      </c>
      <c r="Q17" s="67">
        <f>O17*P17</f>
        <v>33240</v>
      </c>
      <c r="R17" s="64">
        <v>4</v>
      </c>
      <c r="S17" s="64">
        <f>T17/4</f>
        <v>8310</v>
      </c>
      <c r="T17" s="67">
        <v>33240</v>
      </c>
      <c r="U17" s="67">
        <f>Q17</f>
        <v>33240</v>
      </c>
      <c r="V17" s="67">
        <f>T17</f>
        <v>33240</v>
      </c>
      <c r="W17" s="67">
        <f>U17-V17</f>
        <v>0</v>
      </c>
      <c r="X17" s="128"/>
      <c r="Y17" s="129"/>
      <c r="Z17" s="1"/>
    </row>
    <row r="18" spans="1:26" ht="34.5" customHeight="1" x14ac:dyDescent="0.2">
      <c r="A18" s="43" t="s">
        <v>170</v>
      </c>
      <c r="B18" s="53" t="s">
        <v>174</v>
      </c>
      <c r="C18" s="75" t="s">
        <v>4</v>
      </c>
      <c r="D18" s="142"/>
      <c r="E18" s="62" t="s">
        <v>164</v>
      </c>
      <c r="F18" s="77"/>
      <c r="G18" s="77"/>
      <c r="H18" s="87"/>
      <c r="I18" s="87"/>
      <c r="J18" s="66">
        <f t="shared" ref="J18:J55" si="1">F18*H18</f>
        <v>0</v>
      </c>
      <c r="K18" s="63"/>
      <c r="L18" s="87"/>
      <c r="M18" s="87"/>
      <c r="N18" s="66">
        <v>0</v>
      </c>
      <c r="O18" s="57">
        <v>4</v>
      </c>
      <c r="P18" s="64">
        <v>6120</v>
      </c>
      <c r="Q18" s="67">
        <f t="shared" ref="Q18:Q58" si="2">O18*P18</f>
        <v>24480</v>
      </c>
      <c r="R18" s="64">
        <v>4</v>
      </c>
      <c r="S18" s="64">
        <f t="shared" ref="S18:S57" si="3">T18/4</f>
        <v>6120</v>
      </c>
      <c r="T18" s="67">
        <v>24480</v>
      </c>
      <c r="U18" s="67">
        <f t="shared" ref="U18:U58" si="4">Q18</f>
        <v>24480</v>
      </c>
      <c r="V18" s="67">
        <f t="shared" ref="V18:V58" si="5">T18</f>
        <v>24480</v>
      </c>
      <c r="W18" s="67">
        <f t="shared" ref="W18:W58" si="6">U18-V18</f>
        <v>0</v>
      </c>
      <c r="X18" s="128"/>
      <c r="Y18" s="129"/>
      <c r="Z18" s="1"/>
    </row>
    <row r="19" spans="1:26" ht="107.25" customHeight="1" x14ac:dyDescent="0.2">
      <c r="A19" s="43" t="s">
        <v>170</v>
      </c>
      <c r="B19" s="53" t="s">
        <v>175</v>
      </c>
      <c r="C19" s="75" t="s">
        <v>5</v>
      </c>
      <c r="D19" s="142"/>
      <c r="E19" s="62" t="s">
        <v>164</v>
      </c>
      <c r="F19" s="77"/>
      <c r="G19" s="77"/>
      <c r="H19" s="87"/>
      <c r="I19" s="87"/>
      <c r="J19" s="66">
        <f t="shared" si="1"/>
        <v>0</v>
      </c>
      <c r="K19" s="63"/>
      <c r="L19" s="63"/>
      <c r="M19" s="63"/>
      <c r="N19" s="66"/>
      <c r="O19" s="57">
        <v>4</v>
      </c>
      <c r="P19" s="64">
        <v>1000</v>
      </c>
      <c r="Q19" s="67">
        <f t="shared" si="2"/>
        <v>4000</v>
      </c>
      <c r="R19" s="64">
        <v>4</v>
      </c>
      <c r="S19" s="64">
        <v>829</v>
      </c>
      <c r="T19" s="67">
        <v>3316.02</v>
      </c>
      <c r="U19" s="67">
        <f t="shared" si="4"/>
        <v>4000</v>
      </c>
      <c r="V19" s="67">
        <f t="shared" si="5"/>
        <v>3316.02</v>
      </c>
      <c r="W19" s="67">
        <f t="shared" si="6"/>
        <v>683.98</v>
      </c>
      <c r="X19" s="143" t="s">
        <v>161</v>
      </c>
      <c r="Y19" s="144"/>
      <c r="Z19" s="1"/>
    </row>
    <row r="20" spans="1:26" ht="39.75" customHeight="1" x14ac:dyDescent="0.2">
      <c r="A20" s="43" t="s">
        <v>170</v>
      </c>
      <c r="B20" s="53" t="s">
        <v>176</v>
      </c>
      <c r="C20" s="75" t="s">
        <v>6</v>
      </c>
      <c r="D20" s="142"/>
      <c r="E20" s="62" t="s">
        <v>164</v>
      </c>
      <c r="F20" s="77"/>
      <c r="G20" s="77"/>
      <c r="H20" s="87"/>
      <c r="I20" s="87"/>
      <c r="J20" s="66">
        <f t="shared" si="1"/>
        <v>0</v>
      </c>
      <c r="K20" s="63"/>
      <c r="L20" s="63"/>
      <c r="M20" s="63"/>
      <c r="N20" s="66"/>
      <c r="O20" s="57">
        <v>4</v>
      </c>
      <c r="P20" s="64">
        <v>5300</v>
      </c>
      <c r="Q20" s="67">
        <f t="shared" si="2"/>
        <v>21200</v>
      </c>
      <c r="R20" s="64">
        <v>4</v>
      </c>
      <c r="S20" s="64">
        <f t="shared" si="3"/>
        <v>5300</v>
      </c>
      <c r="T20" s="67">
        <v>21200</v>
      </c>
      <c r="U20" s="67">
        <f t="shared" si="4"/>
        <v>21200</v>
      </c>
      <c r="V20" s="67">
        <f t="shared" si="5"/>
        <v>21200</v>
      </c>
      <c r="W20" s="67">
        <f t="shared" si="6"/>
        <v>0</v>
      </c>
      <c r="X20" s="128"/>
      <c r="Y20" s="129"/>
      <c r="Z20" s="1"/>
    </row>
    <row r="21" spans="1:26" ht="39.75" customHeight="1" x14ac:dyDescent="0.2">
      <c r="A21" s="43" t="s">
        <v>170</v>
      </c>
      <c r="B21" s="53" t="s">
        <v>177</v>
      </c>
      <c r="C21" s="75" t="s">
        <v>7</v>
      </c>
      <c r="D21" s="142"/>
      <c r="E21" s="62" t="s">
        <v>164</v>
      </c>
      <c r="F21" s="77"/>
      <c r="G21" s="77"/>
      <c r="H21" s="87"/>
      <c r="I21" s="87"/>
      <c r="J21" s="66">
        <f t="shared" si="1"/>
        <v>0</v>
      </c>
      <c r="K21" s="63"/>
      <c r="L21" s="63"/>
      <c r="M21" s="63"/>
      <c r="N21" s="66"/>
      <c r="O21" s="57">
        <v>4</v>
      </c>
      <c r="P21" s="64">
        <v>4310</v>
      </c>
      <c r="Q21" s="67">
        <f t="shared" si="2"/>
        <v>17240</v>
      </c>
      <c r="R21" s="64">
        <v>4</v>
      </c>
      <c r="S21" s="64">
        <f t="shared" si="3"/>
        <v>4310</v>
      </c>
      <c r="T21" s="67">
        <v>17240</v>
      </c>
      <c r="U21" s="67">
        <f t="shared" si="4"/>
        <v>17240</v>
      </c>
      <c r="V21" s="67">
        <f t="shared" si="5"/>
        <v>17240</v>
      </c>
      <c r="W21" s="67">
        <f t="shared" si="6"/>
        <v>0</v>
      </c>
      <c r="X21" s="128"/>
      <c r="Y21" s="129"/>
      <c r="Z21" s="1"/>
    </row>
    <row r="22" spans="1:26" ht="20.25" customHeight="1" x14ac:dyDescent="0.2">
      <c r="A22" s="43" t="s">
        <v>170</v>
      </c>
      <c r="B22" s="53" t="s">
        <v>178</v>
      </c>
      <c r="C22" s="71" t="s">
        <v>8</v>
      </c>
      <c r="D22" s="78"/>
      <c r="E22" s="62" t="s">
        <v>164</v>
      </c>
      <c r="F22" s="77"/>
      <c r="G22" s="77"/>
      <c r="H22" s="87"/>
      <c r="I22" s="87"/>
      <c r="J22" s="66">
        <f t="shared" si="1"/>
        <v>0</v>
      </c>
      <c r="K22" s="63"/>
      <c r="L22" s="63"/>
      <c r="M22" s="63"/>
      <c r="N22" s="66"/>
      <c r="O22" s="57">
        <v>4</v>
      </c>
      <c r="P22" s="64">
        <v>3750</v>
      </c>
      <c r="Q22" s="67">
        <f t="shared" si="2"/>
        <v>15000</v>
      </c>
      <c r="R22" s="64">
        <v>4</v>
      </c>
      <c r="S22" s="64">
        <f t="shared" si="3"/>
        <v>3750</v>
      </c>
      <c r="T22" s="67">
        <v>15000</v>
      </c>
      <c r="U22" s="67">
        <f t="shared" si="4"/>
        <v>15000</v>
      </c>
      <c r="V22" s="67">
        <f t="shared" si="5"/>
        <v>15000</v>
      </c>
      <c r="W22" s="67">
        <f t="shared" si="6"/>
        <v>0</v>
      </c>
      <c r="X22" s="128"/>
      <c r="Y22" s="129"/>
      <c r="Z22" s="1"/>
    </row>
    <row r="23" spans="1:26" ht="59.25" customHeight="1" x14ac:dyDescent="0.2">
      <c r="A23" s="43" t="s">
        <v>170</v>
      </c>
      <c r="B23" s="53" t="s">
        <v>179</v>
      </c>
      <c r="C23" s="71" t="s">
        <v>9</v>
      </c>
      <c r="D23" s="78"/>
      <c r="E23" s="62" t="s">
        <v>164</v>
      </c>
      <c r="F23" s="77"/>
      <c r="G23" s="77"/>
      <c r="H23" s="87"/>
      <c r="I23" s="87"/>
      <c r="J23" s="66">
        <f t="shared" si="1"/>
        <v>0</v>
      </c>
      <c r="K23" s="63"/>
      <c r="L23" s="63"/>
      <c r="M23" s="63"/>
      <c r="N23" s="66"/>
      <c r="O23" s="57">
        <v>4</v>
      </c>
      <c r="P23" s="64">
        <v>7510</v>
      </c>
      <c r="Q23" s="67">
        <f t="shared" si="2"/>
        <v>30040</v>
      </c>
      <c r="R23" s="64">
        <v>4</v>
      </c>
      <c r="S23" s="64">
        <f t="shared" si="3"/>
        <v>7510</v>
      </c>
      <c r="T23" s="67">
        <v>30040</v>
      </c>
      <c r="U23" s="67">
        <f t="shared" si="4"/>
        <v>30040</v>
      </c>
      <c r="V23" s="67">
        <f t="shared" si="5"/>
        <v>30040</v>
      </c>
      <c r="W23" s="67">
        <f t="shared" si="6"/>
        <v>0</v>
      </c>
      <c r="X23" s="128"/>
      <c r="Y23" s="129"/>
      <c r="Z23" s="1"/>
    </row>
    <row r="24" spans="1:26" ht="63.75" customHeight="1" x14ac:dyDescent="0.2">
      <c r="A24" s="43" t="s">
        <v>170</v>
      </c>
      <c r="B24" s="53" t="s">
        <v>180</v>
      </c>
      <c r="C24" s="71" t="s">
        <v>289</v>
      </c>
      <c r="D24" s="78"/>
      <c r="E24" s="62" t="s">
        <v>164</v>
      </c>
      <c r="F24" s="77"/>
      <c r="G24" s="77"/>
      <c r="H24" s="87"/>
      <c r="I24" s="87"/>
      <c r="J24" s="66">
        <f t="shared" si="1"/>
        <v>0</v>
      </c>
      <c r="K24" s="63"/>
      <c r="L24" s="63"/>
      <c r="M24" s="63"/>
      <c r="N24" s="66"/>
      <c r="O24" s="57">
        <v>4</v>
      </c>
      <c r="P24" s="64">
        <v>3810</v>
      </c>
      <c r="Q24" s="67">
        <f t="shared" si="2"/>
        <v>15240</v>
      </c>
      <c r="R24" s="64">
        <v>4</v>
      </c>
      <c r="S24" s="64">
        <f t="shared" si="3"/>
        <v>3810</v>
      </c>
      <c r="T24" s="67">
        <v>15240</v>
      </c>
      <c r="U24" s="67">
        <f t="shared" si="4"/>
        <v>15240</v>
      </c>
      <c r="V24" s="67">
        <f t="shared" si="5"/>
        <v>15240</v>
      </c>
      <c r="W24" s="67">
        <f t="shared" si="6"/>
        <v>0</v>
      </c>
      <c r="X24" s="128"/>
      <c r="Y24" s="129"/>
      <c r="Z24" s="1"/>
    </row>
    <row r="25" spans="1:26" ht="73.5" customHeight="1" x14ac:dyDescent="0.2">
      <c r="A25" s="43" t="s">
        <v>170</v>
      </c>
      <c r="B25" s="53" t="s">
        <v>181</v>
      </c>
      <c r="C25" s="71" t="s">
        <v>10</v>
      </c>
      <c r="D25" s="78"/>
      <c r="E25" s="62" t="s">
        <v>164</v>
      </c>
      <c r="F25" s="77"/>
      <c r="G25" s="77"/>
      <c r="H25" s="87"/>
      <c r="I25" s="87"/>
      <c r="J25" s="66">
        <f t="shared" si="1"/>
        <v>0</v>
      </c>
      <c r="K25" s="63"/>
      <c r="L25" s="63"/>
      <c r="M25" s="63"/>
      <c r="N25" s="66"/>
      <c r="O25" s="57">
        <v>4</v>
      </c>
      <c r="P25" s="64">
        <v>7620</v>
      </c>
      <c r="Q25" s="67">
        <f t="shared" si="2"/>
        <v>30480</v>
      </c>
      <c r="R25" s="64">
        <v>4</v>
      </c>
      <c r="S25" s="64">
        <f t="shared" si="3"/>
        <v>7620</v>
      </c>
      <c r="T25" s="67">
        <v>30480</v>
      </c>
      <c r="U25" s="67">
        <f t="shared" si="4"/>
        <v>30480</v>
      </c>
      <c r="V25" s="67">
        <f t="shared" si="5"/>
        <v>30480</v>
      </c>
      <c r="W25" s="67">
        <f t="shared" si="6"/>
        <v>0</v>
      </c>
      <c r="X25" s="128"/>
      <c r="Y25" s="129"/>
      <c r="Z25" s="1"/>
    </row>
    <row r="26" spans="1:26" ht="53.25" customHeight="1" x14ac:dyDescent="0.2">
      <c r="A26" s="43" t="s">
        <v>170</v>
      </c>
      <c r="B26" s="53" t="s">
        <v>182</v>
      </c>
      <c r="C26" s="71" t="s">
        <v>11</v>
      </c>
      <c r="D26" s="78"/>
      <c r="E26" s="62" t="s">
        <v>164</v>
      </c>
      <c r="F26" s="77"/>
      <c r="G26" s="77"/>
      <c r="H26" s="87"/>
      <c r="I26" s="87"/>
      <c r="J26" s="66">
        <f t="shared" si="1"/>
        <v>0</v>
      </c>
      <c r="K26" s="63"/>
      <c r="L26" s="63"/>
      <c r="M26" s="63"/>
      <c r="N26" s="66"/>
      <c r="O26" s="57">
        <v>4</v>
      </c>
      <c r="P26" s="64">
        <v>7620</v>
      </c>
      <c r="Q26" s="67">
        <f t="shared" si="2"/>
        <v>30480</v>
      </c>
      <c r="R26" s="64">
        <v>4</v>
      </c>
      <c r="S26" s="64">
        <f t="shared" si="3"/>
        <v>7620</v>
      </c>
      <c r="T26" s="67">
        <v>30480</v>
      </c>
      <c r="U26" s="67">
        <f t="shared" si="4"/>
        <v>30480</v>
      </c>
      <c r="V26" s="67">
        <f t="shared" si="5"/>
        <v>30480</v>
      </c>
      <c r="W26" s="67">
        <f t="shared" si="6"/>
        <v>0</v>
      </c>
      <c r="X26" s="128"/>
      <c r="Y26" s="129"/>
      <c r="Z26" s="1"/>
    </row>
    <row r="27" spans="1:26" ht="61.5" customHeight="1" x14ac:dyDescent="0.2">
      <c r="A27" s="43" t="s">
        <v>170</v>
      </c>
      <c r="B27" s="53" t="s">
        <v>183</v>
      </c>
      <c r="C27" s="71" t="s">
        <v>12</v>
      </c>
      <c r="D27" s="78"/>
      <c r="E27" s="62" t="s">
        <v>164</v>
      </c>
      <c r="F27" s="77"/>
      <c r="G27" s="77"/>
      <c r="H27" s="87"/>
      <c r="I27" s="87"/>
      <c r="J27" s="66">
        <f t="shared" si="1"/>
        <v>0</v>
      </c>
      <c r="K27" s="63"/>
      <c r="L27" s="63"/>
      <c r="M27" s="63"/>
      <c r="N27" s="66"/>
      <c r="O27" s="57">
        <v>4</v>
      </c>
      <c r="P27" s="64">
        <v>2488</v>
      </c>
      <c r="Q27" s="67">
        <f t="shared" si="2"/>
        <v>9952</v>
      </c>
      <c r="R27" s="64">
        <v>4</v>
      </c>
      <c r="S27" s="64">
        <f t="shared" si="3"/>
        <v>2488</v>
      </c>
      <c r="T27" s="67">
        <v>9952</v>
      </c>
      <c r="U27" s="67">
        <f t="shared" si="4"/>
        <v>9952</v>
      </c>
      <c r="V27" s="67">
        <f t="shared" si="5"/>
        <v>9952</v>
      </c>
      <c r="W27" s="67">
        <f t="shared" si="6"/>
        <v>0</v>
      </c>
      <c r="X27" s="128"/>
      <c r="Y27" s="129"/>
      <c r="Z27" s="1"/>
    </row>
    <row r="28" spans="1:26" ht="50.25" customHeight="1" x14ac:dyDescent="0.2">
      <c r="A28" s="43" t="s">
        <v>170</v>
      </c>
      <c r="B28" s="53" t="s">
        <v>184</v>
      </c>
      <c r="C28" s="71" t="s">
        <v>13</v>
      </c>
      <c r="D28" s="78"/>
      <c r="E28" s="62" t="s">
        <v>164</v>
      </c>
      <c r="F28" s="77"/>
      <c r="G28" s="77"/>
      <c r="H28" s="87"/>
      <c r="I28" s="87"/>
      <c r="J28" s="66">
        <f t="shared" si="1"/>
        <v>0</v>
      </c>
      <c r="K28" s="63"/>
      <c r="L28" s="63"/>
      <c r="M28" s="63"/>
      <c r="N28" s="66"/>
      <c r="O28" s="57">
        <v>4</v>
      </c>
      <c r="P28" s="64">
        <v>4005</v>
      </c>
      <c r="Q28" s="67">
        <f t="shared" si="2"/>
        <v>16020</v>
      </c>
      <c r="R28" s="64">
        <v>4</v>
      </c>
      <c r="S28" s="65">
        <f t="shared" si="3"/>
        <v>4005.0025000000001</v>
      </c>
      <c r="T28" s="67">
        <v>16020.01</v>
      </c>
      <c r="U28" s="67">
        <f t="shared" si="4"/>
        <v>16020</v>
      </c>
      <c r="V28" s="67">
        <f t="shared" si="5"/>
        <v>16020.01</v>
      </c>
      <c r="W28" s="67">
        <f t="shared" si="6"/>
        <v>-1.0000000000218279E-2</v>
      </c>
      <c r="X28" s="128"/>
      <c r="Y28" s="129"/>
      <c r="Z28" s="1"/>
    </row>
    <row r="29" spans="1:26" ht="51" customHeight="1" x14ac:dyDescent="0.2">
      <c r="A29" s="43" t="s">
        <v>170</v>
      </c>
      <c r="B29" s="53" t="s">
        <v>185</v>
      </c>
      <c r="C29" s="71" t="s">
        <v>14</v>
      </c>
      <c r="D29" s="78"/>
      <c r="E29" s="62" t="s">
        <v>164</v>
      </c>
      <c r="F29" s="77"/>
      <c r="G29" s="77"/>
      <c r="H29" s="87"/>
      <c r="I29" s="87"/>
      <c r="J29" s="66">
        <f t="shared" si="1"/>
        <v>0</v>
      </c>
      <c r="K29" s="63"/>
      <c r="L29" s="63"/>
      <c r="M29" s="63"/>
      <c r="N29" s="66"/>
      <c r="O29" s="57">
        <v>4</v>
      </c>
      <c r="P29" s="64">
        <v>4005</v>
      </c>
      <c r="Q29" s="67">
        <f t="shared" si="2"/>
        <v>16020</v>
      </c>
      <c r="R29" s="64">
        <v>4</v>
      </c>
      <c r="S29" s="64">
        <f t="shared" si="3"/>
        <v>4005</v>
      </c>
      <c r="T29" s="67">
        <v>16020</v>
      </c>
      <c r="U29" s="67">
        <f t="shared" si="4"/>
        <v>16020</v>
      </c>
      <c r="V29" s="67">
        <f t="shared" si="5"/>
        <v>16020</v>
      </c>
      <c r="W29" s="67">
        <f t="shared" si="6"/>
        <v>0</v>
      </c>
      <c r="X29" s="128"/>
      <c r="Y29" s="129"/>
      <c r="Z29" s="1"/>
    </row>
    <row r="30" spans="1:26" ht="21.75" customHeight="1" x14ac:dyDescent="0.2">
      <c r="A30" s="43" t="s">
        <v>170</v>
      </c>
      <c r="B30" s="53" t="s">
        <v>186</v>
      </c>
      <c r="C30" s="71" t="s">
        <v>15</v>
      </c>
      <c r="D30" s="78"/>
      <c r="E30" s="62" t="s">
        <v>164</v>
      </c>
      <c r="F30" s="77"/>
      <c r="G30" s="77"/>
      <c r="H30" s="87"/>
      <c r="I30" s="87"/>
      <c r="J30" s="66">
        <f t="shared" si="1"/>
        <v>0</v>
      </c>
      <c r="K30" s="63"/>
      <c r="L30" s="63"/>
      <c r="M30" s="63"/>
      <c r="N30" s="66"/>
      <c r="O30" s="57">
        <v>4</v>
      </c>
      <c r="P30" s="64">
        <v>5420</v>
      </c>
      <c r="Q30" s="67">
        <f t="shared" si="2"/>
        <v>21680</v>
      </c>
      <c r="R30" s="64">
        <v>4</v>
      </c>
      <c r="S30" s="64">
        <f t="shared" si="3"/>
        <v>5420</v>
      </c>
      <c r="T30" s="67">
        <v>21680</v>
      </c>
      <c r="U30" s="67">
        <f t="shared" si="4"/>
        <v>21680</v>
      </c>
      <c r="V30" s="67">
        <f t="shared" si="5"/>
        <v>21680</v>
      </c>
      <c r="W30" s="67">
        <f t="shared" si="6"/>
        <v>0</v>
      </c>
      <c r="X30" s="128"/>
      <c r="Y30" s="129"/>
      <c r="Z30" s="1"/>
    </row>
    <row r="31" spans="1:26" ht="51" customHeight="1" x14ac:dyDescent="0.2">
      <c r="A31" s="43" t="s">
        <v>170</v>
      </c>
      <c r="B31" s="53" t="s">
        <v>187</v>
      </c>
      <c r="C31" s="71" t="s">
        <v>16</v>
      </c>
      <c r="D31" s="78"/>
      <c r="E31" s="62" t="s">
        <v>164</v>
      </c>
      <c r="F31" s="77"/>
      <c r="G31" s="77"/>
      <c r="H31" s="87"/>
      <c r="I31" s="87"/>
      <c r="J31" s="66">
        <f t="shared" si="1"/>
        <v>0</v>
      </c>
      <c r="K31" s="63"/>
      <c r="L31" s="63"/>
      <c r="M31" s="63"/>
      <c r="N31" s="66"/>
      <c r="O31" s="57">
        <v>4</v>
      </c>
      <c r="P31" s="64">
        <v>5560</v>
      </c>
      <c r="Q31" s="67">
        <f t="shared" si="2"/>
        <v>22240</v>
      </c>
      <c r="R31" s="64">
        <v>4</v>
      </c>
      <c r="S31" s="64">
        <f t="shared" si="3"/>
        <v>5560</v>
      </c>
      <c r="T31" s="67">
        <v>22240</v>
      </c>
      <c r="U31" s="67">
        <f t="shared" si="4"/>
        <v>22240</v>
      </c>
      <c r="V31" s="67">
        <f t="shared" si="5"/>
        <v>22240</v>
      </c>
      <c r="W31" s="67">
        <f t="shared" si="6"/>
        <v>0</v>
      </c>
      <c r="X31" s="128"/>
      <c r="Y31" s="129"/>
      <c r="Z31" s="1"/>
    </row>
    <row r="32" spans="1:26" ht="49.5" customHeight="1" x14ac:dyDescent="0.2">
      <c r="A32" s="43" t="s">
        <v>170</v>
      </c>
      <c r="B32" s="53" t="s">
        <v>188</v>
      </c>
      <c r="C32" s="71" t="s">
        <v>17</v>
      </c>
      <c r="D32" s="78"/>
      <c r="E32" s="62" t="s">
        <v>164</v>
      </c>
      <c r="F32" s="77"/>
      <c r="G32" s="77"/>
      <c r="H32" s="87"/>
      <c r="I32" s="87"/>
      <c r="J32" s="66">
        <f t="shared" si="1"/>
        <v>0</v>
      </c>
      <c r="K32" s="63"/>
      <c r="L32" s="63"/>
      <c r="M32" s="63"/>
      <c r="N32" s="66"/>
      <c r="O32" s="57">
        <v>4</v>
      </c>
      <c r="P32" s="64">
        <v>2870</v>
      </c>
      <c r="Q32" s="67">
        <f t="shared" si="2"/>
        <v>11480</v>
      </c>
      <c r="R32" s="64">
        <v>4</v>
      </c>
      <c r="S32" s="64">
        <f t="shared" si="3"/>
        <v>2870</v>
      </c>
      <c r="T32" s="67">
        <v>11480</v>
      </c>
      <c r="U32" s="67">
        <f t="shared" si="4"/>
        <v>11480</v>
      </c>
      <c r="V32" s="67">
        <f t="shared" si="5"/>
        <v>11480</v>
      </c>
      <c r="W32" s="67">
        <f t="shared" si="6"/>
        <v>0</v>
      </c>
      <c r="X32" s="128"/>
      <c r="Y32" s="129"/>
      <c r="Z32" s="1"/>
    </row>
    <row r="33" spans="1:26" ht="39" customHeight="1" x14ac:dyDescent="0.2">
      <c r="A33" s="43" t="s">
        <v>170</v>
      </c>
      <c r="B33" s="53" t="s">
        <v>189</v>
      </c>
      <c r="C33" s="71" t="s">
        <v>18</v>
      </c>
      <c r="D33" s="78"/>
      <c r="E33" s="62" t="s">
        <v>164</v>
      </c>
      <c r="F33" s="77"/>
      <c r="G33" s="77"/>
      <c r="H33" s="87"/>
      <c r="I33" s="87"/>
      <c r="J33" s="66">
        <f t="shared" si="1"/>
        <v>0</v>
      </c>
      <c r="K33" s="63"/>
      <c r="L33" s="63"/>
      <c r="M33" s="63"/>
      <c r="N33" s="66"/>
      <c r="O33" s="57">
        <v>4</v>
      </c>
      <c r="P33" s="64">
        <v>4410</v>
      </c>
      <c r="Q33" s="67">
        <f t="shared" si="2"/>
        <v>17640</v>
      </c>
      <c r="R33" s="64">
        <v>4</v>
      </c>
      <c r="S33" s="64">
        <f t="shared" si="3"/>
        <v>4410</v>
      </c>
      <c r="T33" s="67">
        <v>17640</v>
      </c>
      <c r="U33" s="67">
        <f t="shared" si="4"/>
        <v>17640</v>
      </c>
      <c r="V33" s="67">
        <f t="shared" si="5"/>
        <v>17640</v>
      </c>
      <c r="W33" s="67">
        <f t="shared" si="6"/>
        <v>0</v>
      </c>
      <c r="X33" s="128"/>
      <c r="Y33" s="129"/>
      <c r="Z33" s="1"/>
    </row>
    <row r="34" spans="1:26" ht="51.75" customHeight="1" x14ac:dyDescent="0.2">
      <c r="A34" s="43" t="s">
        <v>170</v>
      </c>
      <c r="B34" s="53" t="s">
        <v>190</v>
      </c>
      <c r="C34" s="71" t="s">
        <v>19</v>
      </c>
      <c r="D34" s="78"/>
      <c r="E34" s="62" t="s">
        <v>164</v>
      </c>
      <c r="F34" s="77"/>
      <c r="G34" s="77"/>
      <c r="H34" s="87"/>
      <c r="I34" s="87"/>
      <c r="J34" s="66">
        <f t="shared" si="1"/>
        <v>0</v>
      </c>
      <c r="K34" s="63"/>
      <c r="L34" s="63"/>
      <c r="M34" s="63"/>
      <c r="N34" s="66"/>
      <c r="O34" s="57">
        <v>4</v>
      </c>
      <c r="P34" s="64">
        <v>1424</v>
      </c>
      <c r="Q34" s="67">
        <f t="shared" si="2"/>
        <v>5696</v>
      </c>
      <c r="R34" s="64">
        <v>4</v>
      </c>
      <c r="S34" s="64">
        <f t="shared" si="3"/>
        <v>1424</v>
      </c>
      <c r="T34" s="67">
        <v>5696</v>
      </c>
      <c r="U34" s="67">
        <f t="shared" si="4"/>
        <v>5696</v>
      </c>
      <c r="V34" s="67">
        <f t="shared" si="5"/>
        <v>5696</v>
      </c>
      <c r="W34" s="67">
        <f t="shared" si="6"/>
        <v>0</v>
      </c>
      <c r="X34" s="128"/>
      <c r="Y34" s="129"/>
      <c r="Z34" s="1"/>
    </row>
    <row r="35" spans="1:26" ht="29.25" customHeight="1" x14ac:dyDescent="0.2">
      <c r="A35" s="43" t="s">
        <v>170</v>
      </c>
      <c r="B35" s="53" t="s">
        <v>191</v>
      </c>
      <c r="C35" s="71" t="s">
        <v>20</v>
      </c>
      <c r="D35" s="78"/>
      <c r="E35" s="62" t="s">
        <v>164</v>
      </c>
      <c r="F35" s="77"/>
      <c r="G35" s="77"/>
      <c r="H35" s="87"/>
      <c r="I35" s="87"/>
      <c r="J35" s="66">
        <f t="shared" si="1"/>
        <v>0</v>
      </c>
      <c r="K35" s="63"/>
      <c r="L35" s="63"/>
      <c r="M35" s="63"/>
      <c r="N35" s="66"/>
      <c r="O35" s="57">
        <v>4</v>
      </c>
      <c r="P35" s="64">
        <v>1004</v>
      </c>
      <c r="Q35" s="67">
        <f t="shared" si="2"/>
        <v>4016</v>
      </c>
      <c r="R35" s="64">
        <v>4</v>
      </c>
      <c r="S35" s="64">
        <f t="shared" si="3"/>
        <v>1004</v>
      </c>
      <c r="T35" s="67">
        <v>4016</v>
      </c>
      <c r="U35" s="67">
        <f t="shared" si="4"/>
        <v>4016</v>
      </c>
      <c r="V35" s="67">
        <f t="shared" si="5"/>
        <v>4016</v>
      </c>
      <c r="W35" s="67">
        <f t="shared" si="6"/>
        <v>0</v>
      </c>
      <c r="X35" s="128"/>
      <c r="Y35" s="129"/>
      <c r="Z35" s="1"/>
    </row>
    <row r="36" spans="1:26" ht="75" customHeight="1" x14ac:dyDescent="0.2">
      <c r="A36" s="43" t="s">
        <v>170</v>
      </c>
      <c r="B36" s="53" t="s">
        <v>192</v>
      </c>
      <c r="C36" s="71" t="s">
        <v>21</v>
      </c>
      <c r="D36" s="78"/>
      <c r="E36" s="62" t="s">
        <v>164</v>
      </c>
      <c r="F36" s="77"/>
      <c r="G36" s="77"/>
      <c r="H36" s="87"/>
      <c r="I36" s="87"/>
      <c r="J36" s="66">
        <f t="shared" si="1"/>
        <v>0</v>
      </c>
      <c r="K36" s="63"/>
      <c r="L36" s="63"/>
      <c r="M36" s="63"/>
      <c r="N36" s="66"/>
      <c r="O36" s="57">
        <v>4</v>
      </c>
      <c r="P36" s="64">
        <v>1000</v>
      </c>
      <c r="Q36" s="67">
        <f t="shared" si="2"/>
        <v>4000</v>
      </c>
      <c r="R36" s="64">
        <v>4</v>
      </c>
      <c r="S36" s="64">
        <v>987.56</v>
      </c>
      <c r="T36" s="67">
        <v>3950.23</v>
      </c>
      <c r="U36" s="67">
        <f t="shared" si="4"/>
        <v>4000</v>
      </c>
      <c r="V36" s="67">
        <f t="shared" si="5"/>
        <v>3950.23</v>
      </c>
      <c r="W36" s="67">
        <f t="shared" si="6"/>
        <v>49.769999999999982</v>
      </c>
      <c r="X36" s="143" t="s">
        <v>293</v>
      </c>
      <c r="Y36" s="144"/>
      <c r="Z36" s="1"/>
    </row>
    <row r="37" spans="1:26" ht="39.75" customHeight="1" x14ac:dyDescent="0.2">
      <c r="A37" s="43" t="s">
        <v>170</v>
      </c>
      <c r="B37" s="53" t="s">
        <v>193</v>
      </c>
      <c r="C37" s="71" t="s">
        <v>22</v>
      </c>
      <c r="D37" s="78"/>
      <c r="E37" s="62" t="s">
        <v>164</v>
      </c>
      <c r="F37" s="77"/>
      <c r="G37" s="77"/>
      <c r="H37" s="87"/>
      <c r="I37" s="87"/>
      <c r="J37" s="66">
        <f t="shared" si="1"/>
        <v>0</v>
      </c>
      <c r="K37" s="63"/>
      <c r="L37" s="63"/>
      <c r="M37" s="63"/>
      <c r="N37" s="66"/>
      <c r="O37" s="57">
        <v>4</v>
      </c>
      <c r="P37" s="64">
        <v>7120</v>
      </c>
      <c r="Q37" s="67">
        <f t="shared" si="2"/>
        <v>28480</v>
      </c>
      <c r="R37" s="64">
        <v>4</v>
      </c>
      <c r="S37" s="64">
        <f t="shared" si="3"/>
        <v>7120</v>
      </c>
      <c r="T37" s="67">
        <v>28480</v>
      </c>
      <c r="U37" s="67">
        <f t="shared" si="4"/>
        <v>28480</v>
      </c>
      <c r="V37" s="67">
        <f t="shared" si="5"/>
        <v>28480</v>
      </c>
      <c r="W37" s="67">
        <f t="shared" si="6"/>
        <v>0</v>
      </c>
      <c r="X37" s="128"/>
      <c r="Y37" s="129"/>
      <c r="Z37" s="1"/>
    </row>
    <row r="38" spans="1:26" ht="51.75" customHeight="1" x14ac:dyDescent="0.2">
      <c r="A38" s="43" t="s">
        <v>170</v>
      </c>
      <c r="B38" s="53" t="s">
        <v>194</v>
      </c>
      <c r="C38" s="71" t="s">
        <v>23</v>
      </c>
      <c r="D38" s="78"/>
      <c r="E38" s="62" t="s">
        <v>164</v>
      </c>
      <c r="F38" s="77"/>
      <c r="G38" s="77"/>
      <c r="H38" s="87"/>
      <c r="I38" s="87"/>
      <c r="J38" s="66">
        <f t="shared" si="1"/>
        <v>0</v>
      </c>
      <c r="K38" s="63"/>
      <c r="L38" s="63"/>
      <c r="M38" s="63"/>
      <c r="N38" s="66"/>
      <c r="O38" s="57">
        <v>4</v>
      </c>
      <c r="P38" s="64">
        <v>6120</v>
      </c>
      <c r="Q38" s="67">
        <f t="shared" si="2"/>
        <v>24480</v>
      </c>
      <c r="R38" s="64">
        <v>4</v>
      </c>
      <c r="S38" s="64">
        <f t="shared" si="3"/>
        <v>6120</v>
      </c>
      <c r="T38" s="67">
        <v>24480</v>
      </c>
      <c r="U38" s="67">
        <f t="shared" si="4"/>
        <v>24480</v>
      </c>
      <c r="V38" s="67">
        <f t="shared" si="5"/>
        <v>24480</v>
      </c>
      <c r="W38" s="67">
        <f t="shared" si="6"/>
        <v>0</v>
      </c>
      <c r="X38" s="128"/>
      <c r="Y38" s="129"/>
      <c r="Z38" s="1"/>
    </row>
    <row r="39" spans="1:26" ht="103.5" customHeight="1" x14ac:dyDescent="0.2">
      <c r="A39" s="43" t="s">
        <v>170</v>
      </c>
      <c r="B39" s="53" t="s">
        <v>195</v>
      </c>
      <c r="C39" s="71" t="s">
        <v>24</v>
      </c>
      <c r="D39" s="78"/>
      <c r="E39" s="62" t="s">
        <v>164</v>
      </c>
      <c r="F39" s="77"/>
      <c r="G39" s="77"/>
      <c r="H39" s="87"/>
      <c r="I39" s="87"/>
      <c r="J39" s="66">
        <f t="shared" si="1"/>
        <v>0</v>
      </c>
      <c r="K39" s="63"/>
      <c r="L39" s="63"/>
      <c r="M39" s="63"/>
      <c r="N39" s="66"/>
      <c r="O39" s="57">
        <v>4</v>
      </c>
      <c r="P39" s="64">
        <v>2048</v>
      </c>
      <c r="Q39" s="67">
        <f t="shared" si="2"/>
        <v>8192</v>
      </c>
      <c r="R39" s="64">
        <v>4</v>
      </c>
      <c r="S39" s="64">
        <f t="shared" si="3"/>
        <v>2304</v>
      </c>
      <c r="T39" s="67">
        <v>9216</v>
      </c>
      <c r="U39" s="67">
        <f t="shared" si="4"/>
        <v>8192</v>
      </c>
      <c r="V39" s="67">
        <f t="shared" si="5"/>
        <v>9216</v>
      </c>
      <c r="W39" s="67">
        <f t="shared" si="6"/>
        <v>-1024</v>
      </c>
      <c r="X39" s="143" t="s">
        <v>294</v>
      </c>
      <c r="Y39" s="144"/>
      <c r="Z39" s="1"/>
    </row>
    <row r="40" spans="1:26" ht="64.5" customHeight="1" x14ac:dyDescent="0.2">
      <c r="A40" s="43" t="s">
        <v>170</v>
      </c>
      <c r="B40" s="53" t="s">
        <v>196</v>
      </c>
      <c r="C40" s="71" t="s">
        <v>25</v>
      </c>
      <c r="D40" s="78"/>
      <c r="E40" s="62" t="s">
        <v>164</v>
      </c>
      <c r="F40" s="77"/>
      <c r="G40" s="77"/>
      <c r="H40" s="87"/>
      <c r="I40" s="87"/>
      <c r="J40" s="66">
        <f t="shared" si="1"/>
        <v>0</v>
      </c>
      <c r="K40" s="63"/>
      <c r="L40" s="63"/>
      <c r="M40" s="63"/>
      <c r="N40" s="66"/>
      <c r="O40" s="57">
        <v>4</v>
      </c>
      <c r="P40" s="64">
        <v>1424</v>
      </c>
      <c r="Q40" s="67">
        <f t="shared" si="2"/>
        <v>5696</v>
      </c>
      <c r="R40" s="64">
        <v>4</v>
      </c>
      <c r="S40" s="64">
        <f t="shared" si="3"/>
        <v>1424</v>
      </c>
      <c r="T40" s="67">
        <v>5696</v>
      </c>
      <c r="U40" s="67">
        <f t="shared" si="4"/>
        <v>5696</v>
      </c>
      <c r="V40" s="67">
        <f t="shared" si="5"/>
        <v>5696</v>
      </c>
      <c r="W40" s="67">
        <f t="shared" si="6"/>
        <v>0</v>
      </c>
      <c r="X40" s="128"/>
      <c r="Y40" s="129"/>
      <c r="Z40" s="1"/>
    </row>
    <row r="41" spans="1:26" ht="95.25" customHeight="1" x14ac:dyDescent="0.2">
      <c r="A41" s="43" t="s">
        <v>170</v>
      </c>
      <c r="B41" s="53" t="s">
        <v>197</v>
      </c>
      <c r="C41" s="71" t="s">
        <v>26</v>
      </c>
      <c r="D41" s="78"/>
      <c r="E41" s="62" t="s">
        <v>164</v>
      </c>
      <c r="F41" s="77"/>
      <c r="G41" s="77"/>
      <c r="H41" s="87"/>
      <c r="I41" s="87"/>
      <c r="J41" s="66">
        <f t="shared" si="1"/>
        <v>0</v>
      </c>
      <c r="K41" s="63"/>
      <c r="L41" s="63"/>
      <c r="M41" s="63"/>
      <c r="N41" s="66"/>
      <c r="O41" s="57">
        <v>4</v>
      </c>
      <c r="P41" s="64">
        <v>1424</v>
      </c>
      <c r="Q41" s="67">
        <f t="shared" si="2"/>
        <v>5696</v>
      </c>
      <c r="R41" s="64">
        <v>4</v>
      </c>
      <c r="S41" s="64">
        <f t="shared" si="3"/>
        <v>1423.23</v>
      </c>
      <c r="T41" s="67">
        <v>5692.92</v>
      </c>
      <c r="U41" s="67">
        <f t="shared" si="4"/>
        <v>5696</v>
      </c>
      <c r="V41" s="67">
        <f t="shared" si="5"/>
        <v>5692.92</v>
      </c>
      <c r="W41" s="67">
        <f t="shared" si="6"/>
        <v>3.0799999999999272</v>
      </c>
      <c r="X41" s="143" t="s">
        <v>295</v>
      </c>
      <c r="Y41" s="144"/>
      <c r="Z41" s="1"/>
    </row>
    <row r="42" spans="1:26" ht="51.75" customHeight="1" x14ac:dyDescent="0.2">
      <c r="A42" s="43" t="s">
        <v>170</v>
      </c>
      <c r="B42" s="53" t="s">
        <v>198</v>
      </c>
      <c r="C42" s="71" t="s">
        <v>27</v>
      </c>
      <c r="D42" s="78"/>
      <c r="E42" s="62" t="s">
        <v>164</v>
      </c>
      <c r="F42" s="77"/>
      <c r="G42" s="77"/>
      <c r="H42" s="87"/>
      <c r="I42" s="87"/>
      <c r="J42" s="66">
        <f t="shared" si="1"/>
        <v>0</v>
      </c>
      <c r="K42" s="63"/>
      <c r="L42" s="63"/>
      <c r="M42" s="63"/>
      <c r="N42" s="66"/>
      <c r="O42" s="57">
        <v>4</v>
      </c>
      <c r="P42" s="64">
        <v>11120</v>
      </c>
      <c r="Q42" s="67">
        <f t="shared" si="2"/>
        <v>44480</v>
      </c>
      <c r="R42" s="64">
        <v>4</v>
      </c>
      <c r="S42" s="64">
        <f t="shared" si="3"/>
        <v>11120</v>
      </c>
      <c r="T42" s="67">
        <v>44480</v>
      </c>
      <c r="U42" s="67">
        <f t="shared" si="4"/>
        <v>44480</v>
      </c>
      <c r="V42" s="67">
        <f t="shared" si="5"/>
        <v>44480</v>
      </c>
      <c r="W42" s="67">
        <f t="shared" si="6"/>
        <v>0</v>
      </c>
      <c r="X42" s="128"/>
      <c r="Y42" s="129"/>
      <c r="Z42" s="1"/>
    </row>
    <row r="43" spans="1:26" ht="33.75" customHeight="1" x14ac:dyDescent="0.2">
      <c r="A43" s="43" t="s">
        <v>170</v>
      </c>
      <c r="B43" s="53" t="s">
        <v>199</v>
      </c>
      <c r="C43" s="71" t="s">
        <v>28</v>
      </c>
      <c r="D43" s="78"/>
      <c r="E43" s="62" t="s">
        <v>164</v>
      </c>
      <c r="F43" s="77"/>
      <c r="G43" s="77"/>
      <c r="H43" s="87"/>
      <c r="I43" s="87"/>
      <c r="J43" s="66">
        <f t="shared" si="1"/>
        <v>0</v>
      </c>
      <c r="K43" s="63"/>
      <c r="L43" s="63"/>
      <c r="M43" s="63"/>
      <c r="N43" s="66"/>
      <c r="O43" s="57">
        <v>4</v>
      </c>
      <c r="P43" s="64">
        <v>5000</v>
      </c>
      <c r="Q43" s="67">
        <f t="shared" si="2"/>
        <v>20000</v>
      </c>
      <c r="R43" s="64">
        <v>4</v>
      </c>
      <c r="S43" s="64">
        <f t="shared" si="3"/>
        <v>5000</v>
      </c>
      <c r="T43" s="67">
        <v>20000</v>
      </c>
      <c r="U43" s="67">
        <f t="shared" si="4"/>
        <v>20000</v>
      </c>
      <c r="V43" s="67">
        <f t="shared" si="5"/>
        <v>20000</v>
      </c>
      <c r="W43" s="67">
        <f t="shared" si="6"/>
        <v>0</v>
      </c>
      <c r="X43" s="128"/>
      <c r="Y43" s="129"/>
      <c r="Z43" s="1"/>
    </row>
    <row r="44" spans="1:26" ht="30" customHeight="1" x14ac:dyDescent="0.2">
      <c r="A44" s="43" t="s">
        <v>170</v>
      </c>
      <c r="B44" s="53" t="s">
        <v>200</v>
      </c>
      <c r="C44" s="71" t="s">
        <v>29</v>
      </c>
      <c r="D44" s="78"/>
      <c r="E44" s="62" t="s">
        <v>164</v>
      </c>
      <c r="F44" s="77"/>
      <c r="G44" s="77"/>
      <c r="H44" s="87"/>
      <c r="I44" s="87"/>
      <c r="J44" s="66">
        <f t="shared" si="1"/>
        <v>0</v>
      </c>
      <c r="K44" s="63"/>
      <c r="L44" s="63"/>
      <c r="M44" s="63"/>
      <c r="N44" s="66"/>
      <c r="O44" s="57">
        <v>4</v>
      </c>
      <c r="P44" s="64">
        <v>5000</v>
      </c>
      <c r="Q44" s="67">
        <f t="shared" si="2"/>
        <v>20000</v>
      </c>
      <c r="R44" s="64">
        <v>4</v>
      </c>
      <c r="S44" s="64">
        <f t="shared" si="3"/>
        <v>5000</v>
      </c>
      <c r="T44" s="67">
        <v>20000</v>
      </c>
      <c r="U44" s="67">
        <f t="shared" si="4"/>
        <v>20000</v>
      </c>
      <c r="V44" s="67">
        <f t="shared" si="5"/>
        <v>20000</v>
      </c>
      <c r="W44" s="67">
        <f t="shared" si="6"/>
        <v>0</v>
      </c>
      <c r="X44" s="128"/>
      <c r="Y44" s="129"/>
      <c r="Z44" s="1"/>
    </row>
    <row r="45" spans="1:26" ht="42.75" customHeight="1" x14ac:dyDescent="0.2">
      <c r="A45" s="43" t="s">
        <v>170</v>
      </c>
      <c r="B45" s="53" t="s">
        <v>201</v>
      </c>
      <c r="C45" s="71" t="s">
        <v>30</v>
      </c>
      <c r="D45" s="78"/>
      <c r="E45" s="62" t="s">
        <v>164</v>
      </c>
      <c r="F45" s="77"/>
      <c r="G45" s="77"/>
      <c r="H45" s="87"/>
      <c r="I45" s="87"/>
      <c r="J45" s="66">
        <f t="shared" si="1"/>
        <v>0</v>
      </c>
      <c r="K45" s="63"/>
      <c r="L45" s="63"/>
      <c r="M45" s="63"/>
      <c r="N45" s="66"/>
      <c r="O45" s="57">
        <v>4</v>
      </c>
      <c r="P45" s="64">
        <v>13120</v>
      </c>
      <c r="Q45" s="67">
        <f t="shared" si="2"/>
        <v>52480</v>
      </c>
      <c r="R45" s="64">
        <v>4</v>
      </c>
      <c r="S45" s="64">
        <f t="shared" si="3"/>
        <v>13120</v>
      </c>
      <c r="T45" s="67">
        <v>52480</v>
      </c>
      <c r="U45" s="67">
        <f t="shared" si="4"/>
        <v>52480</v>
      </c>
      <c r="V45" s="67">
        <f t="shared" si="5"/>
        <v>52480</v>
      </c>
      <c r="W45" s="67">
        <f t="shared" si="6"/>
        <v>0</v>
      </c>
      <c r="X45" s="128"/>
      <c r="Y45" s="129"/>
      <c r="Z45" s="1"/>
    </row>
    <row r="46" spans="1:26" ht="27.75" customHeight="1" x14ac:dyDescent="0.2">
      <c r="A46" s="43" t="s">
        <v>170</v>
      </c>
      <c r="B46" s="53" t="s">
        <v>202</v>
      </c>
      <c r="C46" s="71" t="s">
        <v>31</v>
      </c>
      <c r="D46" s="78"/>
      <c r="E46" s="62" t="s">
        <v>164</v>
      </c>
      <c r="F46" s="77"/>
      <c r="G46" s="77"/>
      <c r="H46" s="87"/>
      <c r="I46" s="87"/>
      <c r="J46" s="66">
        <f t="shared" si="1"/>
        <v>0</v>
      </c>
      <c r="K46" s="63"/>
      <c r="L46" s="63"/>
      <c r="M46" s="63"/>
      <c r="N46" s="66"/>
      <c r="O46" s="57">
        <v>4</v>
      </c>
      <c r="P46" s="64">
        <v>3552</v>
      </c>
      <c r="Q46" s="67">
        <f t="shared" si="2"/>
        <v>14208</v>
      </c>
      <c r="R46" s="64">
        <v>4</v>
      </c>
      <c r="S46" s="64">
        <f t="shared" si="3"/>
        <v>3552</v>
      </c>
      <c r="T46" s="67">
        <v>14208</v>
      </c>
      <c r="U46" s="67">
        <f t="shared" si="4"/>
        <v>14208</v>
      </c>
      <c r="V46" s="67">
        <f t="shared" si="5"/>
        <v>14208</v>
      </c>
      <c r="W46" s="67">
        <f t="shared" si="6"/>
        <v>0</v>
      </c>
      <c r="X46" s="128"/>
      <c r="Y46" s="129"/>
      <c r="Z46" s="1"/>
    </row>
    <row r="47" spans="1:26" ht="51.75" customHeight="1" x14ac:dyDescent="0.2">
      <c r="A47" s="43" t="s">
        <v>170</v>
      </c>
      <c r="B47" s="53" t="s">
        <v>203</v>
      </c>
      <c r="C47" s="71" t="s">
        <v>32</v>
      </c>
      <c r="D47" s="78"/>
      <c r="E47" s="62" t="s">
        <v>164</v>
      </c>
      <c r="F47" s="77"/>
      <c r="G47" s="77"/>
      <c r="H47" s="87"/>
      <c r="I47" s="87"/>
      <c r="J47" s="66">
        <f t="shared" si="1"/>
        <v>0</v>
      </c>
      <c r="K47" s="63"/>
      <c r="L47" s="63"/>
      <c r="M47" s="63"/>
      <c r="N47" s="66"/>
      <c r="O47" s="57">
        <v>4</v>
      </c>
      <c r="P47" s="64">
        <v>5920</v>
      </c>
      <c r="Q47" s="67">
        <f t="shared" si="2"/>
        <v>23680</v>
      </c>
      <c r="R47" s="64">
        <v>4</v>
      </c>
      <c r="S47" s="64">
        <f t="shared" si="3"/>
        <v>5920</v>
      </c>
      <c r="T47" s="67">
        <v>23680</v>
      </c>
      <c r="U47" s="67">
        <f t="shared" si="4"/>
        <v>23680</v>
      </c>
      <c r="V47" s="67">
        <f t="shared" si="5"/>
        <v>23680</v>
      </c>
      <c r="W47" s="67">
        <f t="shared" si="6"/>
        <v>0</v>
      </c>
      <c r="X47" s="128"/>
      <c r="Y47" s="129"/>
      <c r="Z47" s="1"/>
    </row>
    <row r="48" spans="1:26" ht="117.75" customHeight="1" x14ac:dyDescent="0.2">
      <c r="A48" s="43" t="s">
        <v>170</v>
      </c>
      <c r="B48" s="53" t="s">
        <v>204</v>
      </c>
      <c r="C48" s="71" t="s">
        <v>33</v>
      </c>
      <c r="D48" s="78"/>
      <c r="E48" s="62" t="s">
        <v>164</v>
      </c>
      <c r="F48" s="77"/>
      <c r="G48" s="77"/>
      <c r="H48" s="87"/>
      <c r="I48" s="87"/>
      <c r="J48" s="66">
        <f t="shared" si="1"/>
        <v>0</v>
      </c>
      <c r="K48" s="63"/>
      <c r="L48" s="63"/>
      <c r="M48" s="63"/>
      <c r="N48" s="66"/>
      <c r="O48" s="57">
        <v>4</v>
      </c>
      <c r="P48" s="64">
        <v>1424</v>
      </c>
      <c r="Q48" s="67">
        <f t="shared" si="2"/>
        <v>5696</v>
      </c>
      <c r="R48" s="64">
        <v>4</v>
      </c>
      <c r="S48" s="64">
        <f t="shared" si="3"/>
        <v>1406.28</v>
      </c>
      <c r="T48" s="67">
        <v>5625.12</v>
      </c>
      <c r="U48" s="67">
        <f t="shared" si="4"/>
        <v>5696</v>
      </c>
      <c r="V48" s="67">
        <f t="shared" si="5"/>
        <v>5625.12</v>
      </c>
      <c r="W48" s="67">
        <f t="shared" si="6"/>
        <v>70.880000000000109</v>
      </c>
      <c r="X48" s="143" t="s">
        <v>295</v>
      </c>
      <c r="Y48" s="144"/>
      <c r="Z48" s="1"/>
    </row>
    <row r="49" spans="1:26" ht="57.75" customHeight="1" x14ac:dyDescent="0.2">
      <c r="A49" s="43" t="s">
        <v>170</v>
      </c>
      <c r="B49" s="53" t="s">
        <v>205</v>
      </c>
      <c r="C49" s="71" t="s">
        <v>34</v>
      </c>
      <c r="D49" s="78"/>
      <c r="E49" s="62" t="s">
        <v>164</v>
      </c>
      <c r="F49" s="77"/>
      <c r="G49" s="77"/>
      <c r="H49" s="87"/>
      <c r="I49" s="87"/>
      <c r="J49" s="66">
        <f t="shared" si="1"/>
        <v>0</v>
      </c>
      <c r="K49" s="63"/>
      <c r="L49" s="63"/>
      <c r="M49" s="63"/>
      <c r="N49" s="66"/>
      <c r="O49" s="57">
        <v>4</v>
      </c>
      <c r="P49" s="64">
        <v>1000</v>
      </c>
      <c r="Q49" s="67">
        <f t="shared" si="2"/>
        <v>4000</v>
      </c>
      <c r="R49" s="64">
        <v>4</v>
      </c>
      <c r="S49" s="64">
        <f t="shared" si="3"/>
        <v>1000</v>
      </c>
      <c r="T49" s="67">
        <v>4000</v>
      </c>
      <c r="U49" s="67">
        <f t="shared" si="4"/>
        <v>4000</v>
      </c>
      <c r="V49" s="67">
        <f t="shared" si="5"/>
        <v>4000</v>
      </c>
      <c r="W49" s="67">
        <f t="shared" si="6"/>
        <v>0</v>
      </c>
      <c r="X49" s="128"/>
      <c r="Y49" s="129"/>
      <c r="Z49" s="1"/>
    </row>
    <row r="50" spans="1:26" ht="98.25" customHeight="1" x14ac:dyDescent="0.2">
      <c r="A50" s="43" t="s">
        <v>170</v>
      </c>
      <c r="B50" s="53" t="s">
        <v>206</v>
      </c>
      <c r="C50" s="71" t="s">
        <v>35</v>
      </c>
      <c r="D50" s="78"/>
      <c r="E50" s="62" t="s">
        <v>164</v>
      </c>
      <c r="F50" s="77"/>
      <c r="G50" s="77"/>
      <c r="H50" s="87"/>
      <c r="I50" s="87"/>
      <c r="J50" s="66">
        <f t="shared" si="1"/>
        <v>0</v>
      </c>
      <c r="K50" s="63"/>
      <c r="L50" s="63"/>
      <c r="M50" s="63"/>
      <c r="N50" s="66"/>
      <c r="O50" s="57">
        <v>4</v>
      </c>
      <c r="P50" s="64">
        <v>6620</v>
      </c>
      <c r="Q50" s="67">
        <f t="shared" si="2"/>
        <v>26480</v>
      </c>
      <c r="R50" s="64">
        <v>4</v>
      </c>
      <c r="S50" s="64">
        <v>4287.55</v>
      </c>
      <c r="T50" s="67">
        <v>17151.82</v>
      </c>
      <c r="U50" s="67">
        <f t="shared" si="4"/>
        <v>26480</v>
      </c>
      <c r="V50" s="67">
        <f t="shared" si="5"/>
        <v>17151.82</v>
      </c>
      <c r="W50" s="67">
        <f t="shared" si="6"/>
        <v>9328.18</v>
      </c>
      <c r="X50" s="143" t="s">
        <v>295</v>
      </c>
      <c r="Y50" s="144"/>
      <c r="Z50" s="1"/>
    </row>
    <row r="51" spans="1:26" ht="56.25" customHeight="1" x14ac:dyDescent="0.2">
      <c r="A51" s="43" t="s">
        <v>170</v>
      </c>
      <c r="B51" s="53" t="s">
        <v>207</v>
      </c>
      <c r="C51" s="71" t="s">
        <v>308</v>
      </c>
      <c r="D51" s="78"/>
      <c r="E51" s="62" t="s">
        <v>164</v>
      </c>
      <c r="F51" s="77"/>
      <c r="G51" s="77"/>
      <c r="H51" s="87"/>
      <c r="I51" s="87"/>
      <c r="J51" s="66">
        <f t="shared" si="1"/>
        <v>0</v>
      </c>
      <c r="K51" s="63"/>
      <c r="L51" s="63"/>
      <c r="M51" s="63"/>
      <c r="N51" s="66"/>
      <c r="O51" s="57">
        <v>4</v>
      </c>
      <c r="P51" s="64">
        <v>6620</v>
      </c>
      <c r="Q51" s="67">
        <f t="shared" si="2"/>
        <v>26480</v>
      </c>
      <c r="R51" s="64">
        <v>4</v>
      </c>
      <c r="S51" s="64">
        <f t="shared" si="3"/>
        <v>0</v>
      </c>
      <c r="T51" s="67"/>
      <c r="U51" s="67">
        <f t="shared" si="4"/>
        <v>26480</v>
      </c>
      <c r="V51" s="67">
        <f t="shared" si="5"/>
        <v>0</v>
      </c>
      <c r="W51" s="67">
        <f t="shared" si="6"/>
        <v>26480</v>
      </c>
      <c r="X51" s="143" t="s">
        <v>79</v>
      </c>
      <c r="Y51" s="144"/>
      <c r="Z51" s="1"/>
    </row>
    <row r="52" spans="1:26" ht="42.75" customHeight="1" x14ac:dyDescent="0.2">
      <c r="A52" s="43" t="s">
        <v>170</v>
      </c>
      <c r="B52" s="53" t="s">
        <v>208</v>
      </c>
      <c r="C52" s="71" t="s">
        <v>36</v>
      </c>
      <c r="D52" s="78"/>
      <c r="E52" s="62" t="s">
        <v>164</v>
      </c>
      <c r="F52" s="77"/>
      <c r="G52" s="77"/>
      <c r="H52" s="87"/>
      <c r="I52" s="87"/>
      <c r="J52" s="66">
        <f t="shared" si="1"/>
        <v>0</v>
      </c>
      <c r="K52" s="63"/>
      <c r="L52" s="63"/>
      <c r="M52" s="63"/>
      <c r="N52" s="66"/>
      <c r="O52" s="57">
        <v>4</v>
      </c>
      <c r="P52" s="64">
        <v>5220</v>
      </c>
      <c r="Q52" s="67">
        <f t="shared" si="2"/>
        <v>20880</v>
      </c>
      <c r="R52" s="64">
        <v>4</v>
      </c>
      <c r="S52" s="64">
        <f t="shared" si="3"/>
        <v>5220</v>
      </c>
      <c r="T52" s="67">
        <v>20880</v>
      </c>
      <c r="U52" s="67">
        <f t="shared" si="4"/>
        <v>20880</v>
      </c>
      <c r="V52" s="67">
        <f t="shared" si="5"/>
        <v>20880</v>
      </c>
      <c r="W52" s="67">
        <f t="shared" si="6"/>
        <v>0</v>
      </c>
      <c r="X52" s="128"/>
      <c r="Y52" s="129"/>
      <c r="Z52" s="1"/>
    </row>
    <row r="53" spans="1:26" ht="52.5" customHeight="1" x14ac:dyDescent="0.2">
      <c r="A53" s="43" t="s">
        <v>170</v>
      </c>
      <c r="B53" s="53" t="s">
        <v>209</v>
      </c>
      <c r="C53" s="71" t="s">
        <v>37</v>
      </c>
      <c r="D53" s="78"/>
      <c r="E53" s="62" t="s">
        <v>164</v>
      </c>
      <c r="F53" s="77"/>
      <c r="G53" s="77"/>
      <c r="H53" s="87"/>
      <c r="I53" s="87"/>
      <c r="J53" s="66">
        <f t="shared" si="1"/>
        <v>0</v>
      </c>
      <c r="K53" s="63"/>
      <c r="L53" s="63"/>
      <c r="M53" s="63"/>
      <c r="N53" s="66"/>
      <c r="O53" s="57">
        <v>4</v>
      </c>
      <c r="P53" s="64">
        <v>5010</v>
      </c>
      <c r="Q53" s="67">
        <f t="shared" si="2"/>
        <v>20040</v>
      </c>
      <c r="R53" s="64">
        <v>4</v>
      </c>
      <c r="S53" s="64">
        <f t="shared" si="3"/>
        <v>5010</v>
      </c>
      <c r="T53" s="67">
        <v>20040</v>
      </c>
      <c r="U53" s="67">
        <f t="shared" si="4"/>
        <v>20040</v>
      </c>
      <c r="V53" s="67">
        <f t="shared" si="5"/>
        <v>20040</v>
      </c>
      <c r="W53" s="67">
        <f t="shared" si="6"/>
        <v>0</v>
      </c>
      <c r="X53" s="128"/>
      <c r="Y53" s="129"/>
      <c r="Z53" s="1"/>
    </row>
    <row r="54" spans="1:26" ht="43.5" customHeight="1" x14ac:dyDescent="0.2">
      <c r="A54" s="43" t="s">
        <v>170</v>
      </c>
      <c r="B54" s="53" t="s">
        <v>210</v>
      </c>
      <c r="C54" s="71" t="s">
        <v>38</v>
      </c>
      <c r="D54" s="78"/>
      <c r="E54" s="62" t="s">
        <v>164</v>
      </c>
      <c r="F54" s="77"/>
      <c r="G54" s="77"/>
      <c r="H54" s="87"/>
      <c r="I54" s="87"/>
      <c r="J54" s="66">
        <f t="shared" si="1"/>
        <v>0</v>
      </c>
      <c r="K54" s="63"/>
      <c r="L54" s="63"/>
      <c r="M54" s="63"/>
      <c r="N54" s="66"/>
      <c r="O54" s="57">
        <v>4</v>
      </c>
      <c r="P54" s="64">
        <v>5010</v>
      </c>
      <c r="Q54" s="67">
        <f t="shared" si="2"/>
        <v>20040</v>
      </c>
      <c r="R54" s="64">
        <v>4</v>
      </c>
      <c r="S54" s="64">
        <f t="shared" si="3"/>
        <v>5010</v>
      </c>
      <c r="T54" s="67">
        <v>20040</v>
      </c>
      <c r="U54" s="67">
        <f t="shared" si="4"/>
        <v>20040</v>
      </c>
      <c r="V54" s="67">
        <f t="shared" si="5"/>
        <v>20040</v>
      </c>
      <c r="W54" s="67">
        <f t="shared" si="6"/>
        <v>0</v>
      </c>
      <c r="X54" s="128"/>
      <c r="Y54" s="129"/>
      <c r="Z54" s="1"/>
    </row>
    <row r="55" spans="1:26" ht="93.75" customHeight="1" x14ac:dyDescent="0.2">
      <c r="A55" s="43" t="s">
        <v>170</v>
      </c>
      <c r="B55" s="53" t="s">
        <v>211</v>
      </c>
      <c r="C55" s="71" t="s">
        <v>39</v>
      </c>
      <c r="D55" s="78"/>
      <c r="E55" s="62" t="s">
        <v>164</v>
      </c>
      <c r="F55" s="77"/>
      <c r="G55" s="77"/>
      <c r="H55" s="87"/>
      <c r="I55" s="87"/>
      <c r="J55" s="66">
        <f t="shared" si="1"/>
        <v>0</v>
      </c>
      <c r="K55" s="63"/>
      <c r="L55" s="63"/>
      <c r="M55" s="63"/>
      <c r="N55" s="66"/>
      <c r="O55" s="57">
        <v>4</v>
      </c>
      <c r="P55" s="64">
        <v>4576</v>
      </c>
      <c r="Q55" s="67">
        <f t="shared" si="2"/>
        <v>18304</v>
      </c>
      <c r="R55" s="64">
        <v>4</v>
      </c>
      <c r="S55" s="64">
        <f t="shared" si="3"/>
        <v>4511.62</v>
      </c>
      <c r="T55" s="67">
        <v>18046.48</v>
      </c>
      <c r="U55" s="67">
        <f t="shared" si="4"/>
        <v>18304</v>
      </c>
      <c r="V55" s="67">
        <f t="shared" si="5"/>
        <v>18046.48</v>
      </c>
      <c r="W55" s="67">
        <f t="shared" si="6"/>
        <v>257.52000000000044</v>
      </c>
      <c r="X55" s="143" t="s">
        <v>296</v>
      </c>
      <c r="Y55" s="144"/>
      <c r="Z55" s="1"/>
    </row>
    <row r="56" spans="1:26" ht="95.25" customHeight="1" x14ac:dyDescent="0.2">
      <c r="A56" s="43" t="s">
        <v>170</v>
      </c>
      <c r="B56" s="53" t="s">
        <v>212</v>
      </c>
      <c r="C56" s="71" t="s">
        <v>81</v>
      </c>
      <c r="D56" s="78"/>
      <c r="E56" s="62" t="s">
        <v>164</v>
      </c>
      <c r="F56" s="77"/>
      <c r="G56" s="77"/>
      <c r="H56" s="87"/>
      <c r="I56" s="87"/>
      <c r="J56" s="66"/>
      <c r="K56" s="63"/>
      <c r="L56" s="63"/>
      <c r="M56" s="63"/>
      <c r="N56" s="66"/>
      <c r="O56" s="57"/>
      <c r="P56" s="64"/>
      <c r="Q56" s="67">
        <f t="shared" si="2"/>
        <v>0</v>
      </c>
      <c r="R56" s="64">
        <v>2</v>
      </c>
      <c r="S56" s="64">
        <f t="shared" si="3"/>
        <v>2610</v>
      </c>
      <c r="T56" s="67">
        <v>10440</v>
      </c>
      <c r="U56" s="67">
        <f t="shared" si="4"/>
        <v>0</v>
      </c>
      <c r="V56" s="67">
        <f t="shared" si="5"/>
        <v>10440</v>
      </c>
      <c r="W56" s="67">
        <f t="shared" si="6"/>
        <v>-10440</v>
      </c>
      <c r="X56" s="143" t="s">
        <v>297</v>
      </c>
      <c r="Y56" s="144"/>
      <c r="Z56" s="1"/>
    </row>
    <row r="57" spans="1:26" ht="141.75" customHeight="1" x14ac:dyDescent="0.2">
      <c r="A57" s="43" t="s">
        <v>170</v>
      </c>
      <c r="B57" s="53" t="s">
        <v>213</v>
      </c>
      <c r="C57" s="71" t="s">
        <v>80</v>
      </c>
      <c r="D57" s="78"/>
      <c r="E57" s="62" t="s">
        <v>164</v>
      </c>
      <c r="F57" s="77"/>
      <c r="G57" s="77"/>
      <c r="H57" s="87"/>
      <c r="I57" s="87"/>
      <c r="J57" s="66"/>
      <c r="K57" s="63"/>
      <c r="L57" s="63"/>
      <c r="M57" s="63"/>
      <c r="N57" s="66"/>
      <c r="O57" s="57"/>
      <c r="P57" s="64"/>
      <c r="Q57" s="67">
        <f t="shared" si="2"/>
        <v>0</v>
      </c>
      <c r="R57" s="64">
        <v>1</v>
      </c>
      <c r="S57" s="64">
        <f t="shared" si="3"/>
        <v>461.59</v>
      </c>
      <c r="T57" s="67">
        <v>1846.36</v>
      </c>
      <c r="U57" s="67">
        <f t="shared" si="4"/>
        <v>0</v>
      </c>
      <c r="V57" s="67">
        <f t="shared" si="5"/>
        <v>1846.36</v>
      </c>
      <c r="W57" s="67">
        <f t="shared" si="6"/>
        <v>-1846.36</v>
      </c>
      <c r="X57" s="143" t="s">
        <v>298</v>
      </c>
      <c r="Y57" s="144"/>
      <c r="Z57" s="1"/>
    </row>
    <row r="58" spans="1:26" ht="118.5" customHeight="1" x14ac:dyDescent="0.2">
      <c r="A58" s="43" t="s">
        <v>170</v>
      </c>
      <c r="B58" s="53" t="s">
        <v>214</v>
      </c>
      <c r="C58" s="71" t="s">
        <v>84</v>
      </c>
      <c r="D58" s="78"/>
      <c r="E58" s="62" t="s">
        <v>164</v>
      </c>
      <c r="F58" s="77"/>
      <c r="G58" s="77"/>
      <c r="H58" s="87"/>
      <c r="I58" s="87"/>
      <c r="J58" s="66"/>
      <c r="K58" s="63"/>
      <c r="L58" s="63"/>
      <c r="M58" s="63"/>
      <c r="N58" s="66"/>
      <c r="O58" s="57"/>
      <c r="P58" s="64"/>
      <c r="Q58" s="67">
        <f t="shared" si="2"/>
        <v>0</v>
      </c>
      <c r="R58" s="64">
        <v>3</v>
      </c>
      <c r="S58" s="64">
        <v>5890.76</v>
      </c>
      <c r="T58" s="67">
        <v>23563.05</v>
      </c>
      <c r="U58" s="67">
        <f t="shared" si="4"/>
        <v>0</v>
      </c>
      <c r="V58" s="67">
        <f t="shared" si="5"/>
        <v>23563.05</v>
      </c>
      <c r="W58" s="67">
        <f t="shared" si="6"/>
        <v>-23563.05</v>
      </c>
      <c r="X58" s="143" t="s">
        <v>86</v>
      </c>
      <c r="Y58" s="144"/>
      <c r="Z58" s="1"/>
    </row>
    <row r="59" spans="1:26" ht="16.5" x14ac:dyDescent="0.2">
      <c r="A59" s="45" t="s">
        <v>169</v>
      </c>
      <c r="B59" s="52" t="s">
        <v>215</v>
      </c>
      <c r="C59" s="79" t="s">
        <v>116</v>
      </c>
      <c r="D59" s="80"/>
      <c r="E59" s="145"/>
      <c r="F59" s="145"/>
      <c r="G59" s="145"/>
      <c r="H59" s="145"/>
      <c r="I59" s="146"/>
      <c r="J59" s="61"/>
      <c r="K59" s="147"/>
      <c r="L59" s="148"/>
      <c r="M59" s="149"/>
      <c r="N59" s="61"/>
      <c r="O59" s="139"/>
      <c r="P59" s="140"/>
      <c r="Q59" s="22"/>
      <c r="R59" s="139"/>
      <c r="S59" s="140"/>
      <c r="T59" s="22"/>
      <c r="U59" s="22"/>
      <c r="V59" s="22"/>
      <c r="W59" s="22"/>
      <c r="X59" s="139"/>
      <c r="Y59" s="140"/>
      <c r="Z59" s="1"/>
    </row>
    <row r="60" spans="1:26" ht="16.5" x14ac:dyDescent="0.2">
      <c r="A60" s="43" t="s">
        <v>170</v>
      </c>
      <c r="B60" s="53" t="s">
        <v>216</v>
      </c>
      <c r="C60" s="71" t="s">
        <v>117</v>
      </c>
      <c r="D60" s="72"/>
      <c r="E60" s="38"/>
      <c r="F60" s="150" t="s">
        <v>118</v>
      </c>
      <c r="G60" s="151"/>
      <c r="H60" s="151"/>
      <c r="I60" s="151"/>
      <c r="J60" s="152"/>
      <c r="K60" s="150" t="s">
        <v>118</v>
      </c>
      <c r="L60" s="151"/>
      <c r="M60" s="151"/>
      <c r="N60" s="152"/>
      <c r="O60" s="12"/>
      <c r="P60" s="12"/>
      <c r="Q60" s="11">
        <v>0</v>
      </c>
      <c r="R60" s="12"/>
      <c r="S60" s="12"/>
      <c r="T60" s="11">
        <v>0</v>
      </c>
      <c r="U60" s="11">
        <v>0</v>
      </c>
      <c r="V60" s="11">
        <v>0</v>
      </c>
      <c r="W60" s="11">
        <v>0</v>
      </c>
      <c r="X60" s="128"/>
      <c r="Y60" s="129"/>
      <c r="Z60" s="1"/>
    </row>
    <row r="61" spans="1:26" ht="16.5" x14ac:dyDescent="0.2">
      <c r="A61" s="43" t="s">
        <v>170</v>
      </c>
      <c r="B61" s="53" t="s">
        <v>217</v>
      </c>
      <c r="C61" s="71" t="s">
        <v>117</v>
      </c>
      <c r="D61" s="72"/>
      <c r="E61" s="38"/>
      <c r="F61" s="153"/>
      <c r="G61" s="154"/>
      <c r="H61" s="154"/>
      <c r="I61" s="154"/>
      <c r="J61" s="155"/>
      <c r="K61" s="153"/>
      <c r="L61" s="154"/>
      <c r="M61" s="154"/>
      <c r="N61" s="155"/>
      <c r="O61" s="12"/>
      <c r="P61" s="12"/>
      <c r="Q61" s="11">
        <v>0</v>
      </c>
      <c r="R61" s="12"/>
      <c r="S61" s="12"/>
      <c r="T61" s="11">
        <v>0</v>
      </c>
      <c r="U61" s="11">
        <v>0</v>
      </c>
      <c r="V61" s="11">
        <v>0</v>
      </c>
      <c r="W61" s="11">
        <v>0</v>
      </c>
      <c r="X61" s="128"/>
      <c r="Y61" s="129"/>
      <c r="Z61" s="1"/>
    </row>
    <row r="62" spans="1:26" ht="16.5" x14ac:dyDescent="0.2">
      <c r="A62" s="43" t="s">
        <v>170</v>
      </c>
      <c r="B62" s="53" t="s">
        <v>218</v>
      </c>
      <c r="C62" s="71" t="s">
        <v>117</v>
      </c>
      <c r="D62" s="72"/>
      <c r="E62" s="38"/>
      <c r="F62" s="156"/>
      <c r="G62" s="157"/>
      <c r="H62" s="157"/>
      <c r="I62" s="157"/>
      <c r="J62" s="158"/>
      <c r="K62" s="156"/>
      <c r="L62" s="157"/>
      <c r="M62" s="157"/>
      <c r="N62" s="158"/>
      <c r="O62" s="12"/>
      <c r="P62" s="12"/>
      <c r="Q62" s="11">
        <v>0</v>
      </c>
      <c r="R62" s="12"/>
      <c r="S62" s="12"/>
      <c r="T62" s="11">
        <v>0</v>
      </c>
      <c r="U62" s="11">
        <v>0</v>
      </c>
      <c r="V62" s="11">
        <v>0</v>
      </c>
      <c r="W62" s="11">
        <v>0</v>
      </c>
      <c r="X62" s="128"/>
      <c r="Y62" s="129"/>
      <c r="Z62" s="1"/>
    </row>
    <row r="63" spans="1:26" ht="16.5" x14ac:dyDescent="0.2">
      <c r="A63" s="44" t="s">
        <v>169</v>
      </c>
      <c r="B63" s="52" t="s">
        <v>219</v>
      </c>
      <c r="C63" s="79" t="s">
        <v>119</v>
      </c>
      <c r="D63" s="80"/>
      <c r="E63" s="80"/>
      <c r="F63" s="80"/>
      <c r="G63" s="80"/>
      <c r="H63" s="80"/>
      <c r="I63" s="81"/>
      <c r="J63" s="21"/>
      <c r="K63" s="139"/>
      <c r="L63" s="159"/>
      <c r="M63" s="140"/>
      <c r="N63" s="21"/>
      <c r="O63" s="139"/>
      <c r="P63" s="140"/>
      <c r="Q63" s="16"/>
      <c r="R63" s="139"/>
      <c r="S63" s="140"/>
      <c r="T63" s="16"/>
      <c r="U63" s="16"/>
      <c r="V63" s="16"/>
      <c r="W63" s="16"/>
      <c r="X63" s="139"/>
      <c r="Y63" s="140"/>
      <c r="Z63" s="1"/>
    </row>
    <row r="64" spans="1:26" ht="16.5" x14ac:dyDescent="0.2">
      <c r="A64" s="43" t="s">
        <v>170</v>
      </c>
      <c r="B64" s="53" t="s">
        <v>220</v>
      </c>
      <c r="C64" s="71" t="s">
        <v>117</v>
      </c>
      <c r="D64" s="72"/>
      <c r="E64" s="38"/>
      <c r="F64" s="150" t="s">
        <v>118</v>
      </c>
      <c r="G64" s="151"/>
      <c r="H64" s="151"/>
      <c r="I64" s="151"/>
      <c r="J64" s="152"/>
      <c r="K64" s="150" t="s">
        <v>118</v>
      </c>
      <c r="L64" s="151"/>
      <c r="M64" s="151"/>
      <c r="N64" s="152"/>
      <c r="O64" s="12"/>
      <c r="P64" s="12"/>
      <c r="Q64" s="11">
        <v>0</v>
      </c>
      <c r="R64" s="12"/>
      <c r="S64" s="12"/>
      <c r="T64" s="11">
        <v>0</v>
      </c>
      <c r="U64" s="11">
        <v>0</v>
      </c>
      <c r="V64" s="11">
        <v>0</v>
      </c>
      <c r="W64" s="11">
        <v>0</v>
      </c>
      <c r="X64" s="128"/>
      <c r="Y64" s="129"/>
      <c r="Z64" s="1"/>
    </row>
    <row r="65" spans="1:26" ht="16.5" x14ac:dyDescent="0.2">
      <c r="A65" s="43" t="s">
        <v>170</v>
      </c>
      <c r="B65" s="53" t="s">
        <v>221</v>
      </c>
      <c r="C65" s="71" t="s">
        <v>117</v>
      </c>
      <c r="D65" s="72"/>
      <c r="E65" s="38"/>
      <c r="F65" s="153"/>
      <c r="G65" s="154"/>
      <c r="H65" s="154"/>
      <c r="I65" s="154"/>
      <c r="J65" s="155"/>
      <c r="K65" s="153"/>
      <c r="L65" s="154"/>
      <c r="M65" s="154"/>
      <c r="N65" s="155"/>
      <c r="O65" s="12"/>
      <c r="P65" s="12"/>
      <c r="Q65" s="11">
        <v>0</v>
      </c>
      <c r="R65" s="12"/>
      <c r="S65" s="12"/>
      <c r="T65" s="11">
        <v>0</v>
      </c>
      <c r="U65" s="11">
        <v>0</v>
      </c>
      <c r="V65" s="11">
        <v>0</v>
      </c>
      <c r="W65" s="11">
        <v>0</v>
      </c>
      <c r="X65" s="128"/>
      <c r="Y65" s="129"/>
      <c r="Z65" s="1"/>
    </row>
    <row r="66" spans="1:26" ht="16.5" x14ac:dyDescent="0.2">
      <c r="A66" s="43" t="s">
        <v>170</v>
      </c>
      <c r="B66" s="53" t="s">
        <v>222</v>
      </c>
      <c r="C66" s="71" t="s">
        <v>117</v>
      </c>
      <c r="D66" s="72"/>
      <c r="E66" s="38"/>
      <c r="F66" s="156"/>
      <c r="G66" s="157"/>
      <c r="H66" s="157"/>
      <c r="I66" s="157"/>
      <c r="J66" s="158"/>
      <c r="K66" s="156"/>
      <c r="L66" s="157"/>
      <c r="M66" s="157"/>
      <c r="N66" s="158"/>
      <c r="O66" s="12"/>
      <c r="P66" s="12"/>
      <c r="Q66" s="11">
        <v>0</v>
      </c>
      <c r="R66" s="12"/>
      <c r="S66" s="12"/>
      <c r="T66" s="11">
        <v>0</v>
      </c>
      <c r="U66" s="11">
        <v>0</v>
      </c>
      <c r="V66" s="11">
        <v>0</v>
      </c>
      <c r="W66" s="11">
        <v>0</v>
      </c>
      <c r="X66" s="128"/>
      <c r="Y66" s="129"/>
      <c r="Z66" s="1"/>
    </row>
    <row r="67" spans="1:26" ht="18.75" customHeight="1" x14ac:dyDescent="0.2">
      <c r="A67" s="82" t="s">
        <v>120</v>
      </c>
      <c r="B67" s="83"/>
      <c r="C67" s="83"/>
      <c r="D67" s="84"/>
      <c r="E67" s="39"/>
      <c r="F67" s="85"/>
      <c r="G67" s="86"/>
      <c r="H67" s="85"/>
      <c r="I67" s="86"/>
      <c r="J67" s="24">
        <f>J16</f>
        <v>0</v>
      </c>
      <c r="K67" s="23"/>
      <c r="L67" s="85"/>
      <c r="M67" s="86"/>
      <c r="N67" s="24">
        <v>0</v>
      </c>
      <c r="O67" s="23"/>
      <c r="P67" s="23"/>
      <c r="Q67" s="24">
        <f>Q16</f>
        <v>0</v>
      </c>
      <c r="R67" s="23"/>
      <c r="S67" s="23"/>
      <c r="T67" s="24">
        <f>T16</f>
        <v>0</v>
      </c>
      <c r="U67" s="24">
        <f>SUM(U17:U66)</f>
        <v>739456</v>
      </c>
      <c r="V67" s="24">
        <f>SUM(V17:V66)</f>
        <v>739456.00999999989</v>
      </c>
      <c r="W67" s="24">
        <f>SUM(W16:W66)</f>
        <v>-9.9999999911233317E-3</v>
      </c>
      <c r="X67" s="85"/>
      <c r="Y67" s="86"/>
      <c r="Z67" s="1"/>
    </row>
    <row r="68" spans="1:26" ht="16.5" x14ac:dyDescent="0.2">
      <c r="A68" s="44" t="s">
        <v>168</v>
      </c>
      <c r="B68" s="51">
        <v>2</v>
      </c>
      <c r="C68" s="79" t="s">
        <v>121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1"/>
    </row>
    <row r="69" spans="1:26" x14ac:dyDescent="0.2">
      <c r="A69" s="43" t="s">
        <v>170</v>
      </c>
      <c r="B69" s="53" t="s">
        <v>223</v>
      </c>
      <c r="C69" s="71" t="s">
        <v>122</v>
      </c>
      <c r="D69" s="72"/>
      <c r="E69" s="38"/>
      <c r="F69" s="128"/>
      <c r="G69" s="129"/>
      <c r="H69" s="160">
        <v>0.22</v>
      </c>
      <c r="I69" s="161"/>
      <c r="J69" s="11">
        <v>0</v>
      </c>
      <c r="K69" s="12"/>
      <c r="L69" s="162">
        <v>0.22</v>
      </c>
      <c r="M69" s="163"/>
      <c r="N69" s="11">
        <v>0</v>
      </c>
      <c r="O69" s="13"/>
      <c r="P69" s="25">
        <v>0.22</v>
      </c>
      <c r="Q69" s="11"/>
      <c r="R69" s="12"/>
      <c r="S69" s="25">
        <v>0.22</v>
      </c>
      <c r="T69" s="11"/>
      <c r="U69" s="11"/>
      <c r="V69" s="11"/>
      <c r="W69" s="11"/>
      <c r="X69" s="128"/>
      <c r="Y69" s="129"/>
      <c r="Z69" s="1"/>
    </row>
    <row r="70" spans="1:26" ht="30" customHeight="1" x14ac:dyDescent="0.2">
      <c r="A70" s="43" t="s">
        <v>170</v>
      </c>
      <c r="B70" s="53" t="s">
        <v>224</v>
      </c>
      <c r="C70" s="71" t="s">
        <v>40</v>
      </c>
      <c r="D70" s="72"/>
      <c r="E70" s="38"/>
      <c r="F70" s="19"/>
      <c r="G70" s="20"/>
      <c r="H70" s="26"/>
      <c r="I70" s="27"/>
      <c r="J70" s="11"/>
      <c r="K70" s="12"/>
      <c r="L70" s="28"/>
      <c r="M70" s="29"/>
      <c r="N70" s="11"/>
      <c r="O70" s="64">
        <v>4</v>
      </c>
      <c r="P70" s="70">
        <f t="shared" ref="P70:P111" si="7">P17*22/100</f>
        <v>1828.2</v>
      </c>
      <c r="Q70" s="67">
        <f>O70*P70</f>
        <v>7312.8</v>
      </c>
      <c r="R70" s="64">
        <v>4</v>
      </c>
      <c r="S70" s="70">
        <f>S17*22/100</f>
        <v>1828.2</v>
      </c>
      <c r="T70" s="67">
        <f>R70*S70</f>
        <v>7312.8</v>
      </c>
      <c r="U70" s="67">
        <f>Q70</f>
        <v>7312.8</v>
      </c>
      <c r="V70" s="67">
        <f>T70</f>
        <v>7312.8</v>
      </c>
      <c r="W70" s="67">
        <f>U70-V70</f>
        <v>0</v>
      </c>
      <c r="X70" s="128"/>
      <c r="Y70" s="129"/>
      <c r="Z70" s="1"/>
    </row>
    <row r="71" spans="1:26" ht="51" customHeight="1" x14ac:dyDescent="0.2">
      <c r="A71" s="43" t="s">
        <v>170</v>
      </c>
      <c r="B71" s="53" t="s">
        <v>225</v>
      </c>
      <c r="C71" s="71" t="s">
        <v>41</v>
      </c>
      <c r="D71" s="72"/>
      <c r="E71" s="38"/>
      <c r="F71" s="19"/>
      <c r="G71" s="20"/>
      <c r="H71" s="26"/>
      <c r="I71" s="27"/>
      <c r="J71" s="11"/>
      <c r="K71" s="12"/>
      <c r="L71" s="28"/>
      <c r="M71" s="29"/>
      <c r="N71" s="11"/>
      <c r="O71" s="64">
        <v>4</v>
      </c>
      <c r="P71" s="70">
        <f t="shared" si="7"/>
        <v>1346.4</v>
      </c>
      <c r="Q71" s="67">
        <f t="shared" ref="Q71:Q111" si="8">O71*P71</f>
        <v>5385.6</v>
      </c>
      <c r="R71" s="64">
        <v>4</v>
      </c>
      <c r="S71" s="70">
        <f>S18*22/100</f>
        <v>1346.4</v>
      </c>
      <c r="T71" s="67">
        <f t="shared" ref="T71:T107" si="9">R71*S71</f>
        <v>5385.6</v>
      </c>
      <c r="U71" s="67">
        <f t="shared" ref="U71:U111" si="10">Q71</f>
        <v>5385.6</v>
      </c>
      <c r="V71" s="67">
        <f t="shared" ref="V71:V111" si="11">T71</f>
        <v>5385.6</v>
      </c>
      <c r="W71" s="67">
        <f t="shared" ref="W71:W111" si="12">U71-V71</f>
        <v>0</v>
      </c>
      <c r="X71" s="128"/>
      <c r="Y71" s="129"/>
      <c r="Z71" s="1"/>
    </row>
    <row r="72" spans="1:26" ht="144" customHeight="1" x14ac:dyDescent="0.2">
      <c r="A72" s="43" t="s">
        <v>170</v>
      </c>
      <c r="B72" s="53" t="s">
        <v>226</v>
      </c>
      <c r="C72" s="71" t="s">
        <v>42</v>
      </c>
      <c r="D72" s="72"/>
      <c r="E72" s="38"/>
      <c r="F72" s="19"/>
      <c r="G72" s="20"/>
      <c r="H72" s="26"/>
      <c r="I72" s="27"/>
      <c r="J72" s="11"/>
      <c r="K72" s="12"/>
      <c r="L72" s="28"/>
      <c r="M72" s="29"/>
      <c r="N72" s="11"/>
      <c r="O72" s="64">
        <v>4</v>
      </c>
      <c r="P72" s="70">
        <f t="shared" si="7"/>
        <v>220</v>
      </c>
      <c r="Q72" s="67">
        <f t="shared" si="8"/>
        <v>880</v>
      </c>
      <c r="R72" s="64">
        <v>4</v>
      </c>
      <c r="S72" s="70">
        <f>T72/4</f>
        <v>419.88</v>
      </c>
      <c r="T72" s="67">
        <v>1679.52</v>
      </c>
      <c r="U72" s="67">
        <f t="shared" si="10"/>
        <v>880</v>
      </c>
      <c r="V72" s="67">
        <f t="shared" si="11"/>
        <v>1679.52</v>
      </c>
      <c r="W72" s="67">
        <f t="shared" si="12"/>
        <v>-799.52</v>
      </c>
      <c r="X72" s="128" t="s">
        <v>299</v>
      </c>
      <c r="Y72" s="129"/>
      <c r="Z72" s="1"/>
    </row>
    <row r="73" spans="1:26" ht="102" customHeight="1" x14ac:dyDescent="0.2">
      <c r="A73" s="43" t="s">
        <v>170</v>
      </c>
      <c r="B73" s="53" t="s">
        <v>227</v>
      </c>
      <c r="C73" s="71" t="s">
        <v>43</v>
      </c>
      <c r="D73" s="72"/>
      <c r="E73" s="38"/>
      <c r="F73" s="19"/>
      <c r="G73" s="20"/>
      <c r="H73" s="26"/>
      <c r="I73" s="27"/>
      <c r="J73" s="11"/>
      <c r="K73" s="12"/>
      <c r="L73" s="28"/>
      <c r="M73" s="29"/>
      <c r="N73" s="11"/>
      <c r="O73" s="64">
        <v>4</v>
      </c>
      <c r="P73" s="70">
        <f t="shared" si="7"/>
        <v>1166</v>
      </c>
      <c r="Q73" s="67">
        <f t="shared" si="8"/>
        <v>4664</v>
      </c>
      <c r="R73" s="64">
        <v>4</v>
      </c>
      <c r="S73" s="70">
        <f>S20*8.41/100</f>
        <v>445.73</v>
      </c>
      <c r="T73" s="67">
        <f t="shared" si="9"/>
        <v>1782.92</v>
      </c>
      <c r="U73" s="67">
        <f t="shared" si="10"/>
        <v>4664</v>
      </c>
      <c r="V73" s="67">
        <f t="shared" si="11"/>
        <v>1782.92</v>
      </c>
      <c r="W73" s="67">
        <f t="shared" si="12"/>
        <v>2881.08</v>
      </c>
      <c r="X73" s="128" t="s">
        <v>87</v>
      </c>
      <c r="Y73" s="129"/>
      <c r="Z73" s="1"/>
    </row>
    <row r="74" spans="1:26" ht="76.5" customHeight="1" x14ac:dyDescent="0.2">
      <c r="A74" s="43" t="s">
        <v>170</v>
      </c>
      <c r="B74" s="53" t="s">
        <v>228</v>
      </c>
      <c r="C74" s="71" t="s">
        <v>44</v>
      </c>
      <c r="D74" s="72"/>
      <c r="E74" s="38"/>
      <c r="F74" s="19"/>
      <c r="G74" s="20"/>
      <c r="H74" s="26"/>
      <c r="I74" s="27"/>
      <c r="J74" s="11"/>
      <c r="K74" s="12"/>
      <c r="L74" s="28"/>
      <c r="M74" s="29"/>
      <c r="N74" s="11"/>
      <c r="O74" s="64">
        <v>4</v>
      </c>
      <c r="P74" s="70">
        <f t="shared" si="7"/>
        <v>948.2</v>
      </c>
      <c r="Q74" s="67">
        <f t="shared" si="8"/>
        <v>3792.8</v>
      </c>
      <c r="R74" s="64">
        <v>4</v>
      </c>
      <c r="S74" s="70">
        <f>S21*8.41/100</f>
        <v>362.471</v>
      </c>
      <c r="T74" s="67">
        <f t="shared" si="9"/>
        <v>1449.884</v>
      </c>
      <c r="U74" s="67">
        <f t="shared" si="10"/>
        <v>3792.8</v>
      </c>
      <c r="V74" s="67">
        <f t="shared" si="11"/>
        <v>1449.884</v>
      </c>
      <c r="W74" s="67">
        <f t="shared" si="12"/>
        <v>2342.9160000000002</v>
      </c>
      <c r="X74" s="128" t="s">
        <v>88</v>
      </c>
      <c r="Y74" s="129"/>
      <c r="Z74" s="1"/>
    </row>
    <row r="75" spans="1:26" ht="68.25" customHeight="1" x14ac:dyDescent="0.2">
      <c r="A75" s="43" t="s">
        <v>170</v>
      </c>
      <c r="B75" s="53" t="s">
        <v>229</v>
      </c>
      <c r="C75" s="71" t="s">
        <v>45</v>
      </c>
      <c r="D75" s="72"/>
      <c r="E75" s="38"/>
      <c r="F75" s="19"/>
      <c r="G75" s="20"/>
      <c r="H75" s="26"/>
      <c r="I75" s="27"/>
      <c r="J75" s="11"/>
      <c r="K75" s="12"/>
      <c r="L75" s="28"/>
      <c r="M75" s="29"/>
      <c r="N75" s="11"/>
      <c r="O75" s="64">
        <v>4</v>
      </c>
      <c r="P75" s="70">
        <f t="shared" si="7"/>
        <v>825</v>
      </c>
      <c r="Q75" s="67">
        <f t="shared" si="8"/>
        <v>3300</v>
      </c>
      <c r="R75" s="64">
        <v>4</v>
      </c>
      <c r="S75" s="70">
        <f t="shared" ref="S75:S107" si="13">S22*22/100</f>
        <v>825</v>
      </c>
      <c r="T75" s="67">
        <f t="shared" si="9"/>
        <v>3300</v>
      </c>
      <c r="U75" s="67">
        <f t="shared" si="10"/>
        <v>3300</v>
      </c>
      <c r="V75" s="67">
        <f t="shared" si="11"/>
        <v>3300</v>
      </c>
      <c r="W75" s="67">
        <f t="shared" si="12"/>
        <v>0</v>
      </c>
      <c r="X75" s="128"/>
      <c r="Y75" s="129"/>
      <c r="Z75" s="1"/>
    </row>
    <row r="76" spans="1:26" ht="52.5" customHeight="1" x14ac:dyDescent="0.2">
      <c r="A76" s="43" t="s">
        <v>170</v>
      </c>
      <c r="B76" s="53" t="s">
        <v>230</v>
      </c>
      <c r="C76" s="71" t="s">
        <v>46</v>
      </c>
      <c r="D76" s="72"/>
      <c r="E76" s="38"/>
      <c r="F76" s="19"/>
      <c r="G76" s="20"/>
      <c r="H76" s="26"/>
      <c r="I76" s="27"/>
      <c r="J76" s="11"/>
      <c r="K76" s="12"/>
      <c r="L76" s="28"/>
      <c r="M76" s="29"/>
      <c r="N76" s="11"/>
      <c r="O76" s="64">
        <v>4</v>
      </c>
      <c r="P76" s="70">
        <f t="shared" si="7"/>
        <v>1652.2</v>
      </c>
      <c r="Q76" s="67">
        <f t="shared" si="8"/>
        <v>6608.8</v>
      </c>
      <c r="R76" s="64">
        <v>4</v>
      </c>
      <c r="S76" s="70">
        <f t="shared" si="13"/>
        <v>1652.2</v>
      </c>
      <c r="T76" s="67">
        <v>6608.81</v>
      </c>
      <c r="U76" s="67">
        <f t="shared" si="10"/>
        <v>6608.8</v>
      </c>
      <c r="V76" s="67">
        <f t="shared" si="11"/>
        <v>6608.81</v>
      </c>
      <c r="W76" s="67">
        <f t="shared" si="12"/>
        <v>-1.0000000000218279E-2</v>
      </c>
      <c r="X76" s="128"/>
      <c r="Y76" s="129"/>
      <c r="Z76" s="1"/>
    </row>
    <row r="77" spans="1:26" ht="93.75" customHeight="1" x14ac:dyDescent="0.2">
      <c r="A77" s="43" t="s">
        <v>170</v>
      </c>
      <c r="B77" s="53" t="s">
        <v>231</v>
      </c>
      <c r="C77" s="75" t="s">
        <v>47</v>
      </c>
      <c r="D77" s="76"/>
      <c r="E77" s="38"/>
      <c r="F77" s="19"/>
      <c r="G77" s="20"/>
      <c r="H77" s="26"/>
      <c r="I77" s="27"/>
      <c r="J77" s="11"/>
      <c r="K77" s="12"/>
      <c r="L77" s="28"/>
      <c r="M77" s="29"/>
      <c r="N77" s="11"/>
      <c r="O77" s="64">
        <v>4</v>
      </c>
      <c r="P77" s="70">
        <f t="shared" si="7"/>
        <v>838.2</v>
      </c>
      <c r="Q77" s="67">
        <f t="shared" si="8"/>
        <v>3352.8</v>
      </c>
      <c r="R77" s="64">
        <v>4</v>
      </c>
      <c r="S77" s="70">
        <f t="shared" si="13"/>
        <v>838.2</v>
      </c>
      <c r="T77" s="67">
        <f t="shared" si="9"/>
        <v>3352.8</v>
      </c>
      <c r="U77" s="67">
        <f t="shared" si="10"/>
        <v>3352.8</v>
      </c>
      <c r="V77" s="67">
        <f t="shared" si="11"/>
        <v>3352.8</v>
      </c>
      <c r="W77" s="67">
        <f t="shared" si="12"/>
        <v>0</v>
      </c>
      <c r="X77" s="128"/>
      <c r="Y77" s="129"/>
      <c r="Z77" s="1"/>
    </row>
    <row r="78" spans="1:26" ht="93" customHeight="1" x14ac:dyDescent="0.2">
      <c r="A78" s="43" t="s">
        <v>170</v>
      </c>
      <c r="B78" s="53" t="s">
        <v>232</v>
      </c>
      <c r="C78" s="75" t="s">
        <v>48</v>
      </c>
      <c r="D78" s="76"/>
      <c r="E78" s="38"/>
      <c r="F78" s="19"/>
      <c r="G78" s="20"/>
      <c r="H78" s="26"/>
      <c r="I78" s="27"/>
      <c r="J78" s="11"/>
      <c r="K78" s="12"/>
      <c r="L78" s="28"/>
      <c r="M78" s="29"/>
      <c r="N78" s="11"/>
      <c r="O78" s="64">
        <v>4</v>
      </c>
      <c r="P78" s="70">
        <f t="shared" si="7"/>
        <v>1676.4</v>
      </c>
      <c r="Q78" s="67">
        <f t="shared" si="8"/>
        <v>6705.6</v>
      </c>
      <c r="R78" s="64">
        <v>4</v>
      </c>
      <c r="S78" s="70">
        <f t="shared" si="13"/>
        <v>1676.4</v>
      </c>
      <c r="T78" s="67">
        <f t="shared" si="9"/>
        <v>6705.6</v>
      </c>
      <c r="U78" s="67">
        <f t="shared" si="10"/>
        <v>6705.6</v>
      </c>
      <c r="V78" s="67">
        <f t="shared" si="11"/>
        <v>6705.6</v>
      </c>
      <c r="W78" s="67">
        <f t="shared" si="12"/>
        <v>0</v>
      </c>
      <c r="X78" s="128"/>
      <c r="Y78" s="129"/>
      <c r="Z78" s="1"/>
    </row>
    <row r="79" spans="1:26" ht="84" customHeight="1" x14ac:dyDescent="0.2">
      <c r="A79" s="43" t="s">
        <v>170</v>
      </c>
      <c r="B79" s="53" t="s">
        <v>233</v>
      </c>
      <c r="C79" s="75" t="s">
        <v>49</v>
      </c>
      <c r="D79" s="76"/>
      <c r="E79" s="38"/>
      <c r="F79" s="19"/>
      <c r="G79" s="20"/>
      <c r="H79" s="26"/>
      <c r="I79" s="27"/>
      <c r="J79" s="11"/>
      <c r="K79" s="12"/>
      <c r="L79" s="28"/>
      <c r="M79" s="29"/>
      <c r="N79" s="11"/>
      <c r="O79" s="64">
        <v>4</v>
      </c>
      <c r="P79" s="70">
        <f t="shared" si="7"/>
        <v>1676.4</v>
      </c>
      <c r="Q79" s="67">
        <f t="shared" si="8"/>
        <v>6705.6</v>
      </c>
      <c r="R79" s="64">
        <v>4</v>
      </c>
      <c r="S79" s="70">
        <f>S26*8.41/100</f>
        <v>640.8420000000001</v>
      </c>
      <c r="T79" s="67">
        <f t="shared" si="9"/>
        <v>2563.3680000000004</v>
      </c>
      <c r="U79" s="67">
        <f t="shared" si="10"/>
        <v>6705.6</v>
      </c>
      <c r="V79" s="67">
        <f t="shared" si="11"/>
        <v>2563.3680000000004</v>
      </c>
      <c r="W79" s="67">
        <f t="shared" si="12"/>
        <v>4142.232</v>
      </c>
      <c r="X79" s="128" t="s">
        <v>300</v>
      </c>
      <c r="Y79" s="129"/>
      <c r="Z79" s="1"/>
    </row>
    <row r="80" spans="1:26" ht="106.5" customHeight="1" x14ac:dyDescent="0.2">
      <c r="A80" s="43" t="s">
        <v>170</v>
      </c>
      <c r="B80" s="53" t="s">
        <v>234</v>
      </c>
      <c r="C80" s="75" t="s">
        <v>50</v>
      </c>
      <c r="D80" s="76"/>
      <c r="E80" s="38"/>
      <c r="F80" s="19"/>
      <c r="G80" s="20"/>
      <c r="H80" s="26"/>
      <c r="I80" s="27"/>
      <c r="J80" s="11"/>
      <c r="K80" s="12"/>
      <c r="L80" s="28"/>
      <c r="M80" s="29"/>
      <c r="N80" s="11"/>
      <c r="O80" s="64">
        <v>4</v>
      </c>
      <c r="P80" s="70">
        <f t="shared" si="7"/>
        <v>547.36</v>
      </c>
      <c r="Q80" s="67">
        <f t="shared" si="8"/>
        <v>2189.44</v>
      </c>
      <c r="R80" s="64">
        <v>4</v>
      </c>
      <c r="S80" s="70">
        <f>T80/4</f>
        <v>810.36500000000001</v>
      </c>
      <c r="T80" s="67">
        <v>3241.46</v>
      </c>
      <c r="U80" s="67">
        <f t="shared" si="10"/>
        <v>2189.44</v>
      </c>
      <c r="V80" s="67">
        <f t="shared" si="11"/>
        <v>3241.46</v>
      </c>
      <c r="W80" s="67">
        <f t="shared" si="12"/>
        <v>-1052.02</v>
      </c>
      <c r="X80" s="128" t="s">
        <v>301</v>
      </c>
      <c r="Y80" s="129"/>
      <c r="Z80" s="1"/>
    </row>
    <row r="81" spans="1:26" ht="69" customHeight="1" x14ac:dyDescent="0.2">
      <c r="A81" s="43" t="s">
        <v>170</v>
      </c>
      <c r="B81" s="53" t="s">
        <v>235</v>
      </c>
      <c r="C81" s="75" t="s">
        <v>51</v>
      </c>
      <c r="D81" s="76"/>
      <c r="E81" s="38"/>
      <c r="F81" s="19"/>
      <c r="G81" s="20"/>
      <c r="H81" s="26"/>
      <c r="I81" s="27"/>
      <c r="J81" s="11"/>
      <c r="K81" s="12"/>
      <c r="L81" s="28"/>
      <c r="M81" s="29"/>
      <c r="N81" s="11"/>
      <c r="O81" s="64">
        <v>4</v>
      </c>
      <c r="P81" s="70">
        <f t="shared" si="7"/>
        <v>881.1</v>
      </c>
      <c r="Q81" s="67">
        <f t="shared" si="8"/>
        <v>3524.4</v>
      </c>
      <c r="R81" s="64">
        <v>4</v>
      </c>
      <c r="S81" s="70">
        <f t="shared" si="13"/>
        <v>881.10055000000011</v>
      </c>
      <c r="T81" s="67">
        <f t="shared" si="9"/>
        <v>3524.4022000000004</v>
      </c>
      <c r="U81" s="67">
        <f t="shared" si="10"/>
        <v>3524.4</v>
      </c>
      <c r="V81" s="67">
        <f t="shared" si="11"/>
        <v>3524.4022000000004</v>
      </c>
      <c r="W81" s="67">
        <f t="shared" si="12"/>
        <v>-2.2000000003572495E-3</v>
      </c>
      <c r="X81" s="128"/>
      <c r="Y81" s="129"/>
      <c r="Z81" s="1"/>
    </row>
    <row r="82" spans="1:26" ht="75.75" customHeight="1" x14ac:dyDescent="0.2">
      <c r="A82" s="43" t="s">
        <v>170</v>
      </c>
      <c r="B82" s="53" t="s">
        <v>236</v>
      </c>
      <c r="C82" s="75" t="s">
        <v>52</v>
      </c>
      <c r="D82" s="76"/>
      <c r="E82" s="38"/>
      <c r="F82" s="19"/>
      <c r="G82" s="20"/>
      <c r="H82" s="26"/>
      <c r="I82" s="27"/>
      <c r="J82" s="11"/>
      <c r="K82" s="12"/>
      <c r="L82" s="28"/>
      <c r="M82" s="29"/>
      <c r="N82" s="11"/>
      <c r="O82" s="64">
        <v>4</v>
      </c>
      <c r="P82" s="70">
        <f t="shared" si="7"/>
        <v>881.1</v>
      </c>
      <c r="Q82" s="67">
        <f t="shared" si="8"/>
        <v>3524.4</v>
      </c>
      <c r="R82" s="64">
        <v>4</v>
      </c>
      <c r="S82" s="70">
        <f t="shared" si="13"/>
        <v>881.1</v>
      </c>
      <c r="T82" s="67">
        <f t="shared" si="9"/>
        <v>3524.4</v>
      </c>
      <c r="U82" s="67">
        <f t="shared" si="10"/>
        <v>3524.4</v>
      </c>
      <c r="V82" s="67">
        <f t="shared" si="11"/>
        <v>3524.4</v>
      </c>
      <c r="W82" s="67">
        <f t="shared" si="12"/>
        <v>0</v>
      </c>
      <c r="X82" s="128"/>
      <c r="Y82" s="129"/>
      <c r="Z82" s="1"/>
    </row>
    <row r="83" spans="1:26" ht="51" customHeight="1" x14ac:dyDescent="0.2">
      <c r="A83" s="43" t="s">
        <v>170</v>
      </c>
      <c r="B83" s="53" t="s">
        <v>237</v>
      </c>
      <c r="C83" s="75" t="s">
        <v>53</v>
      </c>
      <c r="D83" s="76"/>
      <c r="E83" s="38"/>
      <c r="F83" s="19"/>
      <c r="G83" s="20"/>
      <c r="H83" s="26"/>
      <c r="I83" s="27"/>
      <c r="J83" s="11"/>
      <c r="K83" s="12"/>
      <c r="L83" s="28"/>
      <c r="M83" s="29"/>
      <c r="N83" s="11"/>
      <c r="O83" s="64">
        <v>4</v>
      </c>
      <c r="P83" s="70">
        <f t="shared" si="7"/>
        <v>1192.4000000000001</v>
      </c>
      <c r="Q83" s="67">
        <f t="shared" si="8"/>
        <v>4769.6000000000004</v>
      </c>
      <c r="R83" s="64">
        <v>4</v>
      </c>
      <c r="S83" s="70">
        <f t="shared" si="13"/>
        <v>1192.4000000000001</v>
      </c>
      <c r="T83" s="67">
        <f t="shared" si="9"/>
        <v>4769.6000000000004</v>
      </c>
      <c r="U83" s="67">
        <f t="shared" si="10"/>
        <v>4769.6000000000004</v>
      </c>
      <c r="V83" s="67">
        <f t="shared" si="11"/>
        <v>4769.6000000000004</v>
      </c>
      <c r="W83" s="67">
        <f t="shared" si="12"/>
        <v>0</v>
      </c>
      <c r="X83" s="128"/>
      <c r="Y83" s="129"/>
      <c r="Z83" s="1"/>
    </row>
    <row r="84" spans="1:26" ht="72" customHeight="1" x14ac:dyDescent="0.2">
      <c r="A84" s="43" t="s">
        <v>170</v>
      </c>
      <c r="B84" s="53" t="s">
        <v>238</v>
      </c>
      <c r="C84" s="75" t="s">
        <v>54</v>
      </c>
      <c r="D84" s="76"/>
      <c r="E84" s="38"/>
      <c r="F84" s="19"/>
      <c r="G84" s="20"/>
      <c r="H84" s="26"/>
      <c r="I84" s="27"/>
      <c r="J84" s="11"/>
      <c r="K84" s="12"/>
      <c r="L84" s="28"/>
      <c r="M84" s="29"/>
      <c r="N84" s="11"/>
      <c r="O84" s="64">
        <v>4</v>
      </c>
      <c r="P84" s="70">
        <f t="shared" si="7"/>
        <v>1223.2</v>
      </c>
      <c r="Q84" s="67">
        <f t="shared" si="8"/>
        <v>4892.8</v>
      </c>
      <c r="R84" s="64">
        <v>4</v>
      </c>
      <c r="S84" s="70">
        <f t="shared" si="13"/>
        <v>1223.2</v>
      </c>
      <c r="T84" s="67">
        <f t="shared" si="9"/>
        <v>4892.8</v>
      </c>
      <c r="U84" s="67">
        <f t="shared" si="10"/>
        <v>4892.8</v>
      </c>
      <c r="V84" s="67">
        <f t="shared" si="11"/>
        <v>4892.8</v>
      </c>
      <c r="W84" s="67">
        <f t="shared" si="12"/>
        <v>0</v>
      </c>
      <c r="X84" s="128"/>
      <c r="Y84" s="129"/>
      <c r="Z84" s="1"/>
    </row>
    <row r="85" spans="1:26" ht="75" customHeight="1" x14ac:dyDescent="0.2">
      <c r="A85" s="43" t="s">
        <v>170</v>
      </c>
      <c r="B85" s="53" t="s">
        <v>239</v>
      </c>
      <c r="C85" s="75" t="s">
        <v>55</v>
      </c>
      <c r="D85" s="76"/>
      <c r="E85" s="38"/>
      <c r="F85" s="19"/>
      <c r="G85" s="20"/>
      <c r="H85" s="26"/>
      <c r="I85" s="27"/>
      <c r="J85" s="11"/>
      <c r="K85" s="12"/>
      <c r="L85" s="28"/>
      <c r="M85" s="29"/>
      <c r="N85" s="11"/>
      <c r="O85" s="64">
        <v>4</v>
      </c>
      <c r="P85" s="70">
        <f t="shared" si="7"/>
        <v>631.4</v>
      </c>
      <c r="Q85" s="67">
        <f t="shared" si="8"/>
        <v>2525.6</v>
      </c>
      <c r="R85" s="64">
        <v>4</v>
      </c>
      <c r="S85" s="70">
        <f t="shared" si="13"/>
        <v>631.4</v>
      </c>
      <c r="T85" s="67">
        <f t="shared" si="9"/>
        <v>2525.6</v>
      </c>
      <c r="U85" s="67">
        <f t="shared" si="10"/>
        <v>2525.6</v>
      </c>
      <c r="V85" s="67">
        <f t="shared" si="11"/>
        <v>2525.6</v>
      </c>
      <c r="W85" s="67">
        <f t="shared" si="12"/>
        <v>0</v>
      </c>
      <c r="X85" s="128"/>
      <c r="Y85" s="129"/>
      <c r="Z85" s="1"/>
    </row>
    <row r="86" spans="1:26" ht="60.75" customHeight="1" x14ac:dyDescent="0.2">
      <c r="A86" s="43" t="s">
        <v>170</v>
      </c>
      <c r="B86" s="53" t="s">
        <v>240</v>
      </c>
      <c r="C86" s="75" t="s">
        <v>56</v>
      </c>
      <c r="D86" s="76"/>
      <c r="E86" s="38"/>
      <c r="F86" s="19"/>
      <c r="G86" s="20"/>
      <c r="H86" s="26"/>
      <c r="I86" s="27"/>
      <c r="J86" s="11"/>
      <c r="K86" s="12"/>
      <c r="L86" s="28"/>
      <c r="M86" s="29"/>
      <c r="N86" s="11"/>
      <c r="O86" s="64">
        <v>4</v>
      </c>
      <c r="P86" s="70">
        <f t="shared" si="7"/>
        <v>970.2</v>
      </c>
      <c r="Q86" s="67">
        <f t="shared" si="8"/>
        <v>3880.8</v>
      </c>
      <c r="R86" s="64">
        <v>4</v>
      </c>
      <c r="S86" s="70">
        <f t="shared" si="13"/>
        <v>970.2</v>
      </c>
      <c r="T86" s="67">
        <f t="shared" si="9"/>
        <v>3880.8</v>
      </c>
      <c r="U86" s="67">
        <f t="shared" si="10"/>
        <v>3880.8</v>
      </c>
      <c r="V86" s="67">
        <f t="shared" si="11"/>
        <v>3880.8</v>
      </c>
      <c r="W86" s="67">
        <f t="shared" si="12"/>
        <v>0</v>
      </c>
      <c r="X86" s="128"/>
      <c r="Y86" s="129"/>
      <c r="Z86" s="1"/>
    </row>
    <row r="87" spans="1:26" ht="65.25" customHeight="1" x14ac:dyDescent="0.2">
      <c r="A87" s="43" t="s">
        <v>170</v>
      </c>
      <c r="B87" s="53" t="s">
        <v>241</v>
      </c>
      <c r="C87" s="75" t="s">
        <v>57</v>
      </c>
      <c r="D87" s="76"/>
      <c r="E87" s="38"/>
      <c r="F87" s="19"/>
      <c r="G87" s="20"/>
      <c r="H87" s="26"/>
      <c r="I87" s="27"/>
      <c r="J87" s="11"/>
      <c r="K87" s="12"/>
      <c r="L87" s="28"/>
      <c r="M87" s="29"/>
      <c r="N87" s="11"/>
      <c r="O87" s="64">
        <v>4</v>
      </c>
      <c r="P87" s="70">
        <f t="shared" si="7"/>
        <v>313.27999999999997</v>
      </c>
      <c r="Q87" s="67">
        <f t="shared" si="8"/>
        <v>1253.1199999999999</v>
      </c>
      <c r="R87" s="64">
        <v>4</v>
      </c>
      <c r="S87" s="70">
        <f t="shared" si="13"/>
        <v>313.27999999999997</v>
      </c>
      <c r="T87" s="67">
        <f t="shared" si="9"/>
        <v>1253.1199999999999</v>
      </c>
      <c r="U87" s="67">
        <f t="shared" si="10"/>
        <v>1253.1199999999999</v>
      </c>
      <c r="V87" s="67">
        <f t="shared" si="11"/>
        <v>1253.1199999999999</v>
      </c>
      <c r="W87" s="67">
        <f t="shared" si="12"/>
        <v>0</v>
      </c>
      <c r="X87" s="128"/>
      <c r="Y87" s="129"/>
      <c r="Z87" s="1"/>
    </row>
    <row r="88" spans="1:26" ht="66.75" customHeight="1" x14ac:dyDescent="0.2">
      <c r="A88" s="43" t="s">
        <v>170</v>
      </c>
      <c r="B88" s="53" t="s">
        <v>242</v>
      </c>
      <c r="C88" s="75" t="s">
        <v>58</v>
      </c>
      <c r="D88" s="76"/>
      <c r="E88" s="38"/>
      <c r="F88" s="19"/>
      <c r="G88" s="20"/>
      <c r="H88" s="26"/>
      <c r="I88" s="27"/>
      <c r="J88" s="11"/>
      <c r="K88" s="12"/>
      <c r="L88" s="28"/>
      <c r="M88" s="29"/>
      <c r="N88" s="11"/>
      <c r="O88" s="64">
        <v>4</v>
      </c>
      <c r="P88" s="70">
        <f t="shared" si="7"/>
        <v>220.88</v>
      </c>
      <c r="Q88" s="67">
        <f t="shared" si="8"/>
        <v>883.52</v>
      </c>
      <c r="R88" s="64">
        <v>4</v>
      </c>
      <c r="S88" s="70">
        <f>T88/4</f>
        <v>399.97250000000003</v>
      </c>
      <c r="T88" s="67">
        <v>1599.89</v>
      </c>
      <c r="U88" s="67">
        <f t="shared" si="10"/>
        <v>883.52</v>
      </c>
      <c r="V88" s="67">
        <f t="shared" si="11"/>
        <v>1599.89</v>
      </c>
      <c r="W88" s="67">
        <f t="shared" si="12"/>
        <v>-716.37000000000012</v>
      </c>
      <c r="X88" s="183" t="s">
        <v>301</v>
      </c>
      <c r="Y88" s="184"/>
      <c r="Z88" s="1"/>
    </row>
    <row r="89" spans="1:26" ht="81.75" customHeight="1" x14ac:dyDescent="0.2">
      <c r="A89" s="43" t="s">
        <v>170</v>
      </c>
      <c r="B89" s="53" t="s">
        <v>243</v>
      </c>
      <c r="C89" s="75" t="s">
        <v>59</v>
      </c>
      <c r="D89" s="76"/>
      <c r="E89" s="38"/>
      <c r="F89" s="19"/>
      <c r="G89" s="20"/>
      <c r="H89" s="26"/>
      <c r="I89" s="27"/>
      <c r="J89" s="11"/>
      <c r="K89" s="12"/>
      <c r="L89" s="28"/>
      <c r="M89" s="29"/>
      <c r="N89" s="11"/>
      <c r="O89" s="64">
        <v>4</v>
      </c>
      <c r="P89" s="70">
        <f t="shared" si="7"/>
        <v>220</v>
      </c>
      <c r="Q89" s="67">
        <f t="shared" si="8"/>
        <v>880</v>
      </c>
      <c r="R89" s="64">
        <v>4</v>
      </c>
      <c r="S89" s="70">
        <f>T89/4</f>
        <v>652.38250000000005</v>
      </c>
      <c r="T89" s="67">
        <v>2609.5300000000002</v>
      </c>
      <c r="U89" s="67">
        <f t="shared" si="10"/>
        <v>880</v>
      </c>
      <c r="V89" s="67">
        <f t="shared" si="11"/>
        <v>2609.5300000000002</v>
      </c>
      <c r="W89" s="67">
        <f t="shared" si="12"/>
        <v>-1729.5300000000002</v>
      </c>
      <c r="X89" s="185"/>
      <c r="Y89" s="186"/>
      <c r="Z89" s="1"/>
    </row>
    <row r="90" spans="1:26" ht="60.75" customHeight="1" x14ac:dyDescent="0.2">
      <c r="A90" s="43" t="s">
        <v>170</v>
      </c>
      <c r="B90" s="53" t="s">
        <v>244</v>
      </c>
      <c r="C90" s="75" t="s">
        <v>60</v>
      </c>
      <c r="D90" s="76"/>
      <c r="E90" s="38"/>
      <c r="F90" s="19"/>
      <c r="G90" s="20"/>
      <c r="H90" s="26"/>
      <c r="I90" s="27"/>
      <c r="J90" s="11"/>
      <c r="K90" s="12"/>
      <c r="L90" s="28"/>
      <c r="M90" s="29"/>
      <c r="N90" s="11"/>
      <c r="O90" s="64">
        <v>4</v>
      </c>
      <c r="P90" s="70">
        <f t="shared" si="7"/>
        <v>1566.4</v>
      </c>
      <c r="Q90" s="67">
        <f t="shared" si="8"/>
        <v>6265.6</v>
      </c>
      <c r="R90" s="64">
        <v>4</v>
      </c>
      <c r="S90" s="70">
        <f t="shared" si="13"/>
        <v>1566.4</v>
      </c>
      <c r="T90" s="67">
        <f t="shared" si="9"/>
        <v>6265.6</v>
      </c>
      <c r="U90" s="67">
        <f t="shared" si="10"/>
        <v>6265.6</v>
      </c>
      <c r="V90" s="67">
        <f t="shared" si="11"/>
        <v>6265.6</v>
      </c>
      <c r="W90" s="67">
        <f t="shared" si="12"/>
        <v>0</v>
      </c>
      <c r="X90" s="128"/>
      <c r="Y90" s="129"/>
      <c r="Z90" s="1"/>
    </row>
    <row r="91" spans="1:26" ht="69" customHeight="1" x14ac:dyDescent="0.2">
      <c r="A91" s="43" t="s">
        <v>170</v>
      </c>
      <c r="B91" s="53" t="s">
        <v>245</v>
      </c>
      <c r="C91" s="75" t="s">
        <v>61</v>
      </c>
      <c r="D91" s="76"/>
      <c r="E91" s="38"/>
      <c r="F91" s="19"/>
      <c r="G91" s="20"/>
      <c r="H91" s="26"/>
      <c r="I91" s="27"/>
      <c r="J91" s="11"/>
      <c r="K91" s="12"/>
      <c r="L91" s="28"/>
      <c r="M91" s="29"/>
      <c r="N91" s="11"/>
      <c r="O91" s="64">
        <v>4</v>
      </c>
      <c r="P91" s="70">
        <f t="shared" si="7"/>
        <v>1346.4</v>
      </c>
      <c r="Q91" s="67">
        <f t="shared" si="8"/>
        <v>5385.6</v>
      </c>
      <c r="R91" s="64">
        <v>4</v>
      </c>
      <c r="S91" s="70">
        <f t="shared" si="13"/>
        <v>1346.4</v>
      </c>
      <c r="T91" s="67">
        <f t="shared" si="9"/>
        <v>5385.6</v>
      </c>
      <c r="U91" s="67">
        <f t="shared" si="10"/>
        <v>5385.6</v>
      </c>
      <c r="V91" s="67">
        <f t="shared" si="11"/>
        <v>5385.6</v>
      </c>
      <c r="W91" s="67">
        <f t="shared" si="12"/>
        <v>0</v>
      </c>
      <c r="X91" s="128"/>
      <c r="Y91" s="129"/>
      <c r="Z91" s="1"/>
    </row>
    <row r="92" spans="1:26" ht="54.75" customHeight="1" x14ac:dyDescent="0.2">
      <c r="A92" s="43" t="s">
        <v>170</v>
      </c>
      <c r="B92" s="53" t="s">
        <v>246</v>
      </c>
      <c r="C92" s="75" t="s">
        <v>62</v>
      </c>
      <c r="D92" s="76"/>
      <c r="E92" s="38"/>
      <c r="F92" s="19"/>
      <c r="G92" s="20"/>
      <c r="H92" s="26"/>
      <c r="I92" s="27"/>
      <c r="J92" s="11"/>
      <c r="K92" s="12"/>
      <c r="L92" s="28"/>
      <c r="M92" s="29"/>
      <c r="N92" s="11"/>
      <c r="O92" s="64">
        <v>4</v>
      </c>
      <c r="P92" s="70">
        <f t="shared" si="7"/>
        <v>450.56</v>
      </c>
      <c r="Q92" s="67">
        <f t="shared" si="8"/>
        <v>1802.24</v>
      </c>
      <c r="R92" s="64">
        <v>4</v>
      </c>
      <c r="S92" s="70">
        <f t="shared" si="13"/>
        <v>506.88</v>
      </c>
      <c r="T92" s="67">
        <v>2027.51</v>
      </c>
      <c r="U92" s="67">
        <f t="shared" si="10"/>
        <v>1802.24</v>
      </c>
      <c r="V92" s="67">
        <f t="shared" si="11"/>
        <v>2027.51</v>
      </c>
      <c r="W92" s="67">
        <f t="shared" si="12"/>
        <v>-225.26999999999998</v>
      </c>
      <c r="X92" s="128" t="s">
        <v>302</v>
      </c>
      <c r="Y92" s="129"/>
      <c r="Z92" s="1"/>
    </row>
    <row r="93" spans="1:26" ht="84" customHeight="1" x14ac:dyDescent="0.2">
      <c r="A93" s="43" t="s">
        <v>170</v>
      </c>
      <c r="B93" s="53" t="s">
        <v>247</v>
      </c>
      <c r="C93" s="75" t="s">
        <v>63</v>
      </c>
      <c r="D93" s="76"/>
      <c r="E93" s="38"/>
      <c r="F93" s="19"/>
      <c r="G93" s="20"/>
      <c r="H93" s="26"/>
      <c r="I93" s="27"/>
      <c r="J93" s="11"/>
      <c r="K93" s="12"/>
      <c r="L93" s="28"/>
      <c r="M93" s="29"/>
      <c r="N93" s="11"/>
      <c r="O93" s="64">
        <v>4</v>
      </c>
      <c r="P93" s="70">
        <f t="shared" si="7"/>
        <v>313.27999999999997</v>
      </c>
      <c r="Q93" s="67">
        <f t="shared" si="8"/>
        <v>1253.1199999999999</v>
      </c>
      <c r="R93" s="64">
        <v>4</v>
      </c>
      <c r="S93" s="70">
        <f>T93/4</f>
        <v>384.59249999999997</v>
      </c>
      <c r="T93" s="67">
        <v>1538.37</v>
      </c>
      <c r="U93" s="67">
        <f t="shared" si="10"/>
        <v>1253.1199999999999</v>
      </c>
      <c r="V93" s="67">
        <f t="shared" si="11"/>
        <v>1538.37</v>
      </c>
      <c r="W93" s="67">
        <f t="shared" si="12"/>
        <v>-285.25</v>
      </c>
      <c r="X93" s="183" t="s">
        <v>301</v>
      </c>
      <c r="Y93" s="184"/>
      <c r="Z93" s="1"/>
    </row>
    <row r="94" spans="1:26" ht="78" customHeight="1" x14ac:dyDescent="0.2">
      <c r="A94" s="43" t="s">
        <v>170</v>
      </c>
      <c r="B94" s="53" t="s">
        <v>248</v>
      </c>
      <c r="C94" s="75" t="s">
        <v>64</v>
      </c>
      <c r="D94" s="76"/>
      <c r="E94" s="38"/>
      <c r="F94" s="19"/>
      <c r="G94" s="20"/>
      <c r="H94" s="26"/>
      <c r="I94" s="27"/>
      <c r="J94" s="11"/>
      <c r="K94" s="12"/>
      <c r="L94" s="28"/>
      <c r="M94" s="29"/>
      <c r="N94" s="11"/>
      <c r="O94" s="64">
        <v>4</v>
      </c>
      <c r="P94" s="70">
        <f t="shared" si="7"/>
        <v>313.27999999999997</v>
      </c>
      <c r="Q94" s="67">
        <f t="shared" si="8"/>
        <v>1253.1199999999999</v>
      </c>
      <c r="R94" s="64">
        <v>4</v>
      </c>
      <c r="S94" s="70">
        <f>T94/4</f>
        <v>699.52</v>
      </c>
      <c r="T94" s="67">
        <v>2798.08</v>
      </c>
      <c r="U94" s="67">
        <f t="shared" si="10"/>
        <v>1253.1199999999999</v>
      </c>
      <c r="V94" s="67">
        <f t="shared" si="11"/>
        <v>2798.08</v>
      </c>
      <c r="W94" s="67">
        <f t="shared" si="12"/>
        <v>-1544.96</v>
      </c>
      <c r="X94" s="185"/>
      <c r="Y94" s="186"/>
      <c r="Z94" s="1"/>
    </row>
    <row r="95" spans="1:26" ht="78" customHeight="1" x14ac:dyDescent="0.2">
      <c r="A95" s="43" t="s">
        <v>170</v>
      </c>
      <c r="B95" s="53" t="s">
        <v>249</v>
      </c>
      <c r="C95" s="75" t="s">
        <v>65</v>
      </c>
      <c r="D95" s="76"/>
      <c r="E95" s="38"/>
      <c r="F95" s="19"/>
      <c r="G95" s="20"/>
      <c r="H95" s="26"/>
      <c r="I95" s="27"/>
      <c r="J95" s="11"/>
      <c r="K95" s="12"/>
      <c r="L95" s="28"/>
      <c r="M95" s="29"/>
      <c r="N95" s="11"/>
      <c r="O95" s="64">
        <v>4</v>
      </c>
      <c r="P95" s="70">
        <f t="shared" si="7"/>
        <v>2446.4</v>
      </c>
      <c r="Q95" s="67">
        <f t="shared" si="8"/>
        <v>9785.6</v>
      </c>
      <c r="R95" s="64">
        <v>4</v>
      </c>
      <c r="S95" s="70">
        <f t="shared" si="13"/>
        <v>2446.4</v>
      </c>
      <c r="T95" s="67">
        <f t="shared" si="9"/>
        <v>9785.6</v>
      </c>
      <c r="U95" s="67">
        <f t="shared" si="10"/>
        <v>9785.6</v>
      </c>
      <c r="V95" s="67">
        <f t="shared" si="11"/>
        <v>9785.6</v>
      </c>
      <c r="W95" s="67">
        <f t="shared" si="12"/>
        <v>0</v>
      </c>
      <c r="X95" s="128"/>
      <c r="Y95" s="129"/>
      <c r="Z95" s="1"/>
    </row>
    <row r="96" spans="1:26" ht="57" customHeight="1" x14ac:dyDescent="0.2">
      <c r="A96" s="43" t="s">
        <v>170</v>
      </c>
      <c r="B96" s="53" t="s">
        <v>250</v>
      </c>
      <c r="C96" s="75" t="s">
        <v>66</v>
      </c>
      <c r="D96" s="76"/>
      <c r="E96" s="38"/>
      <c r="F96" s="19"/>
      <c r="G96" s="20"/>
      <c r="H96" s="26"/>
      <c r="I96" s="27"/>
      <c r="J96" s="11"/>
      <c r="K96" s="12"/>
      <c r="L96" s="28"/>
      <c r="M96" s="29"/>
      <c r="N96" s="11"/>
      <c r="O96" s="64">
        <v>4</v>
      </c>
      <c r="P96" s="70">
        <f t="shared" si="7"/>
        <v>1100</v>
      </c>
      <c r="Q96" s="67">
        <f t="shared" si="8"/>
        <v>4400</v>
      </c>
      <c r="R96" s="64">
        <v>4</v>
      </c>
      <c r="S96" s="70">
        <f t="shared" si="13"/>
        <v>1100</v>
      </c>
      <c r="T96" s="67">
        <f t="shared" si="9"/>
        <v>4400</v>
      </c>
      <c r="U96" s="67">
        <f t="shared" si="10"/>
        <v>4400</v>
      </c>
      <c r="V96" s="67">
        <f t="shared" si="11"/>
        <v>4400</v>
      </c>
      <c r="W96" s="67">
        <f t="shared" si="12"/>
        <v>0</v>
      </c>
      <c r="X96" s="128"/>
      <c r="Y96" s="129"/>
      <c r="Z96" s="1"/>
    </row>
    <row r="97" spans="1:26" ht="57.75" customHeight="1" x14ac:dyDescent="0.2">
      <c r="A97" s="43" t="s">
        <v>170</v>
      </c>
      <c r="B97" s="53" t="s">
        <v>251</v>
      </c>
      <c r="C97" s="71" t="s">
        <v>67</v>
      </c>
      <c r="D97" s="72"/>
      <c r="E97" s="38"/>
      <c r="F97" s="19"/>
      <c r="G97" s="20"/>
      <c r="H97" s="26"/>
      <c r="I97" s="27"/>
      <c r="J97" s="11"/>
      <c r="K97" s="12"/>
      <c r="L97" s="28"/>
      <c r="M97" s="29"/>
      <c r="N97" s="11"/>
      <c r="O97" s="64">
        <v>4</v>
      </c>
      <c r="P97" s="70">
        <f t="shared" si="7"/>
        <v>1100</v>
      </c>
      <c r="Q97" s="67">
        <f t="shared" si="8"/>
        <v>4400</v>
      </c>
      <c r="R97" s="64">
        <v>4</v>
      </c>
      <c r="S97" s="70">
        <f t="shared" si="13"/>
        <v>1100</v>
      </c>
      <c r="T97" s="67">
        <f t="shared" si="9"/>
        <v>4400</v>
      </c>
      <c r="U97" s="67">
        <f t="shared" si="10"/>
        <v>4400</v>
      </c>
      <c r="V97" s="67">
        <f t="shared" si="11"/>
        <v>4400</v>
      </c>
      <c r="W97" s="67">
        <f t="shared" si="12"/>
        <v>0</v>
      </c>
      <c r="X97" s="128"/>
      <c r="Y97" s="129"/>
      <c r="Z97" s="1"/>
    </row>
    <row r="98" spans="1:26" ht="62.25" customHeight="1" x14ac:dyDescent="0.2">
      <c r="A98" s="43" t="s">
        <v>170</v>
      </c>
      <c r="B98" s="53" t="s">
        <v>252</v>
      </c>
      <c r="C98" s="71" t="s">
        <v>68</v>
      </c>
      <c r="D98" s="72"/>
      <c r="E98" s="38"/>
      <c r="F98" s="19"/>
      <c r="G98" s="20"/>
      <c r="H98" s="26"/>
      <c r="I98" s="27"/>
      <c r="J98" s="11"/>
      <c r="K98" s="12"/>
      <c r="L98" s="28"/>
      <c r="M98" s="29"/>
      <c r="N98" s="11"/>
      <c r="O98" s="64">
        <v>4</v>
      </c>
      <c r="P98" s="70">
        <f t="shared" si="7"/>
        <v>2886.4</v>
      </c>
      <c r="Q98" s="67">
        <f t="shared" si="8"/>
        <v>11545.6</v>
      </c>
      <c r="R98" s="64">
        <v>4</v>
      </c>
      <c r="S98" s="70">
        <f t="shared" si="13"/>
        <v>2886.4</v>
      </c>
      <c r="T98" s="67">
        <f t="shared" si="9"/>
        <v>11545.6</v>
      </c>
      <c r="U98" s="67">
        <f t="shared" si="10"/>
        <v>11545.6</v>
      </c>
      <c r="V98" s="67">
        <f t="shared" si="11"/>
        <v>11545.6</v>
      </c>
      <c r="W98" s="67">
        <f t="shared" si="12"/>
        <v>0</v>
      </c>
      <c r="X98" s="128"/>
      <c r="Y98" s="129"/>
      <c r="Z98" s="1"/>
    </row>
    <row r="99" spans="1:26" ht="143.25" customHeight="1" x14ac:dyDescent="0.2">
      <c r="A99" s="43" t="s">
        <v>170</v>
      </c>
      <c r="B99" s="53" t="s">
        <v>253</v>
      </c>
      <c r="C99" s="71" t="s">
        <v>69</v>
      </c>
      <c r="D99" s="72"/>
      <c r="E99" s="38"/>
      <c r="F99" s="19"/>
      <c r="G99" s="20"/>
      <c r="H99" s="26"/>
      <c r="I99" s="27"/>
      <c r="J99" s="11"/>
      <c r="K99" s="12"/>
      <c r="L99" s="28"/>
      <c r="M99" s="29"/>
      <c r="N99" s="11"/>
      <c r="O99" s="64">
        <v>4</v>
      </c>
      <c r="P99" s="70">
        <f t="shared" si="7"/>
        <v>781.44</v>
      </c>
      <c r="Q99" s="67">
        <f t="shared" si="8"/>
        <v>3125.76</v>
      </c>
      <c r="R99" s="64">
        <v>4</v>
      </c>
      <c r="S99" s="70">
        <f>T99/4</f>
        <v>918.63750000000005</v>
      </c>
      <c r="T99" s="67">
        <v>3674.55</v>
      </c>
      <c r="U99" s="67">
        <f t="shared" si="10"/>
        <v>3125.76</v>
      </c>
      <c r="V99" s="67">
        <f t="shared" si="11"/>
        <v>3674.55</v>
      </c>
      <c r="W99" s="67">
        <f t="shared" si="12"/>
        <v>-548.79</v>
      </c>
      <c r="X99" s="128" t="s">
        <v>301</v>
      </c>
      <c r="Y99" s="129"/>
      <c r="Z99" s="1"/>
    </row>
    <row r="100" spans="1:26" ht="65.25" customHeight="1" x14ac:dyDescent="0.2">
      <c r="A100" s="43" t="s">
        <v>170</v>
      </c>
      <c r="B100" s="53" t="s">
        <v>254</v>
      </c>
      <c r="C100" s="71" t="s">
        <v>70</v>
      </c>
      <c r="D100" s="72"/>
      <c r="E100" s="38"/>
      <c r="F100" s="19"/>
      <c r="G100" s="20"/>
      <c r="H100" s="26"/>
      <c r="I100" s="27"/>
      <c r="J100" s="11"/>
      <c r="K100" s="12"/>
      <c r="L100" s="28"/>
      <c r="M100" s="29"/>
      <c r="N100" s="11"/>
      <c r="O100" s="64">
        <v>4</v>
      </c>
      <c r="P100" s="70">
        <f t="shared" si="7"/>
        <v>1302.4000000000001</v>
      </c>
      <c r="Q100" s="67">
        <f t="shared" si="8"/>
        <v>5209.6000000000004</v>
      </c>
      <c r="R100" s="64">
        <v>4</v>
      </c>
      <c r="S100" s="70">
        <f t="shared" si="13"/>
        <v>1302.4000000000001</v>
      </c>
      <c r="T100" s="67">
        <f t="shared" si="9"/>
        <v>5209.6000000000004</v>
      </c>
      <c r="U100" s="67">
        <f t="shared" si="10"/>
        <v>5209.6000000000004</v>
      </c>
      <c r="V100" s="67">
        <f t="shared" si="11"/>
        <v>5209.6000000000004</v>
      </c>
      <c r="W100" s="67">
        <f t="shared" si="12"/>
        <v>0</v>
      </c>
      <c r="X100" s="128"/>
      <c r="Y100" s="129"/>
      <c r="Z100" s="1"/>
    </row>
    <row r="101" spans="1:26" ht="100.5" customHeight="1" x14ac:dyDescent="0.2">
      <c r="A101" s="43" t="s">
        <v>170</v>
      </c>
      <c r="B101" s="53" t="s">
        <v>255</v>
      </c>
      <c r="C101" s="71" t="s">
        <v>71</v>
      </c>
      <c r="D101" s="72"/>
      <c r="E101" s="38"/>
      <c r="F101" s="19"/>
      <c r="G101" s="20"/>
      <c r="H101" s="26"/>
      <c r="I101" s="27"/>
      <c r="J101" s="11"/>
      <c r="K101" s="12"/>
      <c r="L101" s="28"/>
      <c r="M101" s="29"/>
      <c r="N101" s="11"/>
      <c r="O101" s="64">
        <v>4</v>
      </c>
      <c r="P101" s="70">
        <f t="shared" si="7"/>
        <v>313.27999999999997</v>
      </c>
      <c r="Q101" s="67">
        <f t="shared" si="8"/>
        <v>1253.1199999999999</v>
      </c>
      <c r="R101" s="64">
        <v>4</v>
      </c>
      <c r="S101" s="70">
        <f>T101/4</f>
        <v>496.05500000000001</v>
      </c>
      <c r="T101" s="67">
        <v>1984.22</v>
      </c>
      <c r="U101" s="67">
        <f t="shared" si="10"/>
        <v>1253.1199999999999</v>
      </c>
      <c r="V101" s="67">
        <f t="shared" si="11"/>
        <v>1984.22</v>
      </c>
      <c r="W101" s="67">
        <f t="shared" si="12"/>
        <v>-731.10000000000014</v>
      </c>
      <c r="X101" s="183" t="s">
        <v>301</v>
      </c>
      <c r="Y101" s="184"/>
      <c r="Z101" s="1"/>
    </row>
    <row r="102" spans="1:26" ht="69" customHeight="1" x14ac:dyDescent="0.2">
      <c r="A102" s="43" t="s">
        <v>170</v>
      </c>
      <c r="B102" s="53" t="s">
        <v>256</v>
      </c>
      <c r="C102" s="71" t="s">
        <v>72</v>
      </c>
      <c r="D102" s="72"/>
      <c r="E102" s="38"/>
      <c r="F102" s="19"/>
      <c r="G102" s="20"/>
      <c r="H102" s="26"/>
      <c r="I102" s="27"/>
      <c r="J102" s="11"/>
      <c r="K102" s="12"/>
      <c r="L102" s="28"/>
      <c r="M102" s="29"/>
      <c r="N102" s="11"/>
      <c r="O102" s="64">
        <v>4</v>
      </c>
      <c r="P102" s="70">
        <f t="shared" si="7"/>
        <v>220</v>
      </c>
      <c r="Q102" s="67">
        <f t="shared" si="8"/>
        <v>880</v>
      </c>
      <c r="R102" s="64">
        <v>4</v>
      </c>
      <c r="S102" s="70">
        <f>T102/4</f>
        <v>613.02250000000004</v>
      </c>
      <c r="T102" s="67">
        <v>2452.09</v>
      </c>
      <c r="U102" s="67">
        <f t="shared" si="10"/>
        <v>880</v>
      </c>
      <c r="V102" s="67">
        <f t="shared" si="11"/>
        <v>2452.09</v>
      </c>
      <c r="W102" s="67">
        <f t="shared" si="12"/>
        <v>-1572.0900000000001</v>
      </c>
      <c r="X102" s="185"/>
      <c r="Y102" s="186"/>
      <c r="Z102" s="1"/>
    </row>
    <row r="103" spans="1:26" ht="60.75" customHeight="1" x14ac:dyDescent="0.2">
      <c r="A103" s="43" t="s">
        <v>170</v>
      </c>
      <c r="B103" s="53" t="s">
        <v>257</v>
      </c>
      <c r="C103" s="71" t="s">
        <v>73</v>
      </c>
      <c r="D103" s="72"/>
      <c r="E103" s="38"/>
      <c r="F103" s="19"/>
      <c r="G103" s="20"/>
      <c r="H103" s="26"/>
      <c r="I103" s="27"/>
      <c r="J103" s="11"/>
      <c r="K103" s="12"/>
      <c r="L103" s="28"/>
      <c r="M103" s="29"/>
      <c r="N103" s="11"/>
      <c r="O103" s="64">
        <v>4</v>
      </c>
      <c r="P103" s="70">
        <f t="shared" si="7"/>
        <v>1456.4</v>
      </c>
      <c r="Q103" s="67">
        <f t="shared" si="8"/>
        <v>5825.6</v>
      </c>
      <c r="R103" s="64">
        <v>4</v>
      </c>
      <c r="S103" s="70">
        <f t="shared" si="13"/>
        <v>943.26100000000008</v>
      </c>
      <c r="T103" s="67">
        <v>3773.4</v>
      </c>
      <c r="U103" s="67">
        <f t="shared" si="10"/>
        <v>5825.6</v>
      </c>
      <c r="V103" s="67">
        <f t="shared" si="11"/>
        <v>3773.4</v>
      </c>
      <c r="W103" s="67">
        <f t="shared" si="12"/>
        <v>2052.2000000000003</v>
      </c>
      <c r="X103" s="128" t="s">
        <v>303</v>
      </c>
      <c r="Y103" s="129"/>
      <c r="Z103" s="1"/>
    </row>
    <row r="104" spans="1:26" ht="48" customHeight="1" x14ac:dyDescent="0.2">
      <c r="A104" s="43" t="s">
        <v>170</v>
      </c>
      <c r="B104" s="53" t="s">
        <v>258</v>
      </c>
      <c r="C104" s="71" t="s">
        <v>74</v>
      </c>
      <c r="D104" s="72"/>
      <c r="E104" s="38"/>
      <c r="F104" s="19"/>
      <c r="G104" s="20"/>
      <c r="H104" s="26"/>
      <c r="I104" s="27"/>
      <c r="J104" s="11"/>
      <c r="K104" s="12"/>
      <c r="L104" s="28"/>
      <c r="M104" s="29"/>
      <c r="N104" s="11"/>
      <c r="O104" s="64">
        <v>4</v>
      </c>
      <c r="P104" s="70">
        <f t="shared" si="7"/>
        <v>1456.4</v>
      </c>
      <c r="Q104" s="67">
        <f t="shared" si="8"/>
        <v>5825.6</v>
      </c>
      <c r="R104" s="64">
        <v>4</v>
      </c>
      <c r="S104" s="70">
        <f t="shared" si="13"/>
        <v>0</v>
      </c>
      <c r="T104" s="67">
        <f t="shared" si="9"/>
        <v>0</v>
      </c>
      <c r="U104" s="67">
        <f t="shared" si="10"/>
        <v>5825.6</v>
      </c>
      <c r="V104" s="67">
        <f t="shared" si="11"/>
        <v>0</v>
      </c>
      <c r="W104" s="67">
        <f t="shared" si="12"/>
        <v>5825.6</v>
      </c>
      <c r="X104" s="143" t="s">
        <v>79</v>
      </c>
      <c r="Y104" s="144"/>
      <c r="Z104" s="1"/>
    </row>
    <row r="105" spans="1:26" ht="55.5" customHeight="1" x14ac:dyDescent="0.2">
      <c r="A105" s="43" t="s">
        <v>170</v>
      </c>
      <c r="B105" s="53" t="s">
        <v>259</v>
      </c>
      <c r="C105" s="71" t="s">
        <v>75</v>
      </c>
      <c r="D105" s="72"/>
      <c r="E105" s="38"/>
      <c r="F105" s="19"/>
      <c r="G105" s="20"/>
      <c r="H105" s="26"/>
      <c r="I105" s="27"/>
      <c r="J105" s="11"/>
      <c r="K105" s="12"/>
      <c r="L105" s="28"/>
      <c r="M105" s="29"/>
      <c r="N105" s="11"/>
      <c r="O105" s="64">
        <v>4</v>
      </c>
      <c r="P105" s="70">
        <f t="shared" si="7"/>
        <v>1148.4000000000001</v>
      </c>
      <c r="Q105" s="67">
        <f t="shared" si="8"/>
        <v>4593.6000000000004</v>
      </c>
      <c r="R105" s="64">
        <v>4</v>
      </c>
      <c r="S105" s="70">
        <f t="shared" si="13"/>
        <v>1148.4000000000001</v>
      </c>
      <c r="T105" s="67">
        <f t="shared" si="9"/>
        <v>4593.6000000000004</v>
      </c>
      <c r="U105" s="67">
        <f t="shared" si="10"/>
        <v>4593.6000000000004</v>
      </c>
      <c r="V105" s="67">
        <f t="shared" si="11"/>
        <v>4593.6000000000004</v>
      </c>
      <c r="W105" s="67">
        <f t="shared" si="12"/>
        <v>0</v>
      </c>
      <c r="X105" s="128"/>
      <c r="Y105" s="129"/>
      <c r="Z105" s="1"/>
    </row>
    <row r="106" spans="1:26" ht="70.5" customHeight="1" x14ac:dyDescent="0.2">
      <c r="A106" s="43" t="s">
        <v>170</v>
      </c>
      <c r="B106" s="53" t="s">
        <v>260</v>
      </c>
      <c r="C106" s="71" t="s">
        <v>76</v>
      </c>
      <c r="D106" s="72"/>
      <c r="E106" s="38"/>
      <c r="F106" s="19"/>
      <c r="G106" s="20"/>
      <c r="H106" s="26"/>
      <c r="I106" s="27"/>
      <c r="J106" s="11"/>
      <c r="K106" s="12"/>
      <c r="L106" s="28"/>
      <c r="M106" s="29"/>
      <c r="N106" s="11"/>
      <c r="O106" s="64">
        <v>4</v>
      </c>
      <c r="P106" s="70">
        <f t="shared" si="7"/>
        <v>1102.2</v>
      </c>
      <c r="Q106" s="67">
        <f t="shared" si="8"/>
        <v>4408.8</v>
      </c>
      <c r="R106" s="64">
        <v>4</v>
      </c>
      <c r="S106" s="70">
        <f t="shared" si="13"/>
        <v>1102.2</v>
      </c>
      <c r="T106" s="67">
        <f t="shared" si="9"/>
        <v>4408.8</v>
      </c>
      <c r="U106" s="67">
        <f t="shared" si="10"/>
        <v>4408.8</v>
      </c>
      <c r="V106" s="67">
        <f t="shared" si="11"/>
        <v>4408.8</v>
      </c>
      <c r="W106" s="67">
        <f t="shared" si="12"/>
        <v>0</v>
      </c>
      <c r="X106" s="128"/>
      <c r="Y106" s="129"/>
      <c r="Z106" s="1"/>
    </row>
    <row r="107" spans="1:26" ht="72" customHeight="1" x14ac:dyDescent="0.2">
      <c r="A107" s="43" t="s">
        <v>170</v>
      </c>
      <c r="B107" s="53" t="s">
        <v>261</v>
      </c>
      <c r="C107" s="71" t="s">
        <v>77</v>
      </c>
      <c r="D107" s="72"/>
      <c r="E107" s="38"/>
      <c r="F107" s="19"/>
      <c r="G107" s="20"/>
      <c r="H107" s="26"/>
      <c r="I107" s="27"/>
      <c r="J107" s="11"/>
      <c r="K107" s="12"/>
      <c r="L107" s="28"/>
      <c r="M107" s="29"/>
      <c r="N107" s="11"/>
      <c r="O107" s="64">
        <v>4</v>
      </c>
      <c r="P107" s="70">
        <f t="shared" si="7"/>
        <v>1102.2</v>
      </c>
      <c r="Q107" s="67">
        <f t="shared" si="8"/>
        <v>4408.8</v>
      </c>
      <c r="R107" s="64">
        <v>4</v>
      </c>
      <c r="S107" s="70">
        <f t="shared" si="13"/>
        <v>1102.2</v>
      </c>
      <c r="T107" s="67">
        <f t="shared" si="9"/>
        <v>4408.8</v>
      </c>
      <c r="U107" s="67">
        <f t="shared" si="10"/>
        <v>4408.8</v>
      </c>
      <c r="V107" s="67">
        <f t="shared" si="11"/>
        <v>4408.8</v>
      </c>
      <c r="W107" s="67">
        <f t="shared" si="12"/>
        <v>0</v>
      </c>
      <c r="X107" s="128"/>
      <c r="Y107" s="129"/>
      <c r="Z107" s="1"/>
    </row>
    <row r="108" spans="1:26" ht="129" customHeight="1" x14ac:dyDescent="0.2">
      <c r="A108" s="43" t="s">
        <v>170</v>
      </c>
      <c r="B108" s="53" t="s">
        <v>262</v>
      </c>
      <c r="C108" s="73" t="s">
        <v>78</v>
      </c>
      <c r="D108" s="74"/>
      <c r="E108" s="38"/>
      <c r="F108" s="19"/>
      <c r="G108" s="20"/>
      <c r="H108" s="26"/>
      <c r="I108" s="27"/>
      <c r="J108" s="11"/>
      <c r="K108" s="12"/>
      <c r="L108" s="28"/>
      <c r="M108" s="29"/>
      <c r="N108" s="11"/>
      <c r="O108" s="64">
        <v>4</v>
      </c>
      <c r="P108" s="70">
        <f t="shared" si="7"/>
        <v>1006.72</v>
      </c>
      <c r="Q108" s="67">
        <f t="shared" si="8"/>
        <v>4026.88</v>
      </c>
      <c r="R108" s="64">
        <v>4</v>
      </c>
      <c r="S108" s="70">
        <f>T108/4</f>
        <v>1044.78</v>
      </c>
      <c r="T108" s="67">
        <v>4179.12</v>
      </c>
      <c r="U108" s="67">
        <f t="shared" si="10"/>
        <v>4026.88</v>
      </c>
      <c r="V108" s="67">
        <f t="shared" si="11"/>
        <v>4179.12</v>
      </c>
      <c r="W108" s="67">
        <f t="shared" si="12"/>
        <v>-152.23999999999978</v>
      </c>
      <c r="X108" s="128" t="s">
        <v>301</v>
      </c>
      <c r="Y108" s="129"/>
      <c r="Z108" s="1"/>
    </row>
    <row r="109" spans="1:26" ht="93.75" customHeight="1" x14ac:dyDescent="0.2">
      <c r="A109" s="43" t="s">
        <v>170</v>
      </c>
      <c r="B109" s="53" t="s">
        <v>263</v>
      </c>
      <c r="C109" s="71" t="s">
        <v>82</v>
      </c>
      <c r="D109" s="72"/>
      <c r="E109" s="38"/>
      <c r="F109" s="19"/>
      <c r="G109" s="20"/>
      <c r="H109" s="26"/>
      <c r="I109" s="27"/>
      <c r="J109" s="11"/>
      <c r="K109" s="12"/>
      <c r="L109" s="28"/>
      <c r="M109" s="29"/>
      <c r="N109" s="11"/>
      <c r="O109" s="64">
        <v>4</v>
      </c>
      <c r="P109" s="70">
        <f t="shared" si="7"/>
        <v>0</v>
      </c>
      <c r="Q109" s="67">
        <f t="shared" si="8"/>
        <v>0</v>
      </c>
      <c r="R109" s="64">
        <v>2</v>
      </c>
      <c r="S109" s="70">
        <v>1148.4000000000001</v>
      </c>
      <c r="T109" s="67">
        <v>2296.8000000000002</v>
      </c>
      <c r="U109" s="67">
        <f t="shared" si="10"/>
        <v>0</v>
      </c>
      <c r="V109" s="67">
        <f t="shared" si="11"/>
        <v>2296.8000000000002</v>
      </c>
      <c r="W109" s="67">
        <f t="shared" si="12"/>
        <v>-2296.8000000000002</v>
      </c>
      <c r="X109" s="143" t="s">
        <v>304</v>
      </c>
      <c r="Y109" s="144"/>
      <c r="Z109" s="1"/>
    </row>
    <row r="110" spans="1:26" ht="141" customHeight="1" x14ac:dyDescent="0.2">
      <c r="A110" s="43" t="s">
        <v>170</v>
      </c>
      <c r="B110" s="53" t="s">
        <v>264</v>
      </c>
      <c r="C110" s="71" t="s">
        <v>83</v>
      </c>
      <c r="D110" s="72"/>
      <c r="E110" s="38"/>
      <c r="F110" s="19"/>
      <c r="G110" s="20"/>
      <c r="H110" s="26"/>
      <c r="I110" s="27"/>
      <c r="J110" s="11"/>
      <c r="K110" s="12"/>
      <c r="L110" s="28"/>
      <c r="M110" s="29"/>
      <c r="N110" s="11"/>
      <c r="O110" s="64">
        <v>4</v>
      </c>
      <c r="P110" s="70">
        <f t="shared" si="7"/>
        <v>0</v>
      </c>
      <c r="Q110" s="67">
        <f t="shared" si="8"/>
        <v>0</v>
      </c>
      <c r="R110" s="64">
        <v>1</v>
      </c>
      <c r="S110" s="70">
        <v>406.2</v>
      </c>
      <c r="T110" s="67">
        <v>406.2</v>
      </c>
      <c r="U110" s="67">
        <f t="shared" si="10"/>
        <v>0</v>
      </c>
      <c r="V110" s="67">
        <f t="shared" si="11"/>
        <v>406.2</v>
      </c>
      <c r="W110" s="67">
        <f t="shared" si="12"/>
        <v>-406.2</v>
      </c>
      <c r="X110" s="143" t="s">
        <v>305</v>
      </c>
      <c r="Y110" s="144"/>
      <c r="Z110" s="1"/>
    </row>
    <row r="111" spans="1:26" ht="101.25" customHeight="1" x14ac:dyDescent="0.2">
      <c r="A111" s="43" t="s">
        <v>170</v>
      </c>
      <c r="B111" s="53" t="s">
        <v>265</v>
      </c>
      <c r="C111" s="71" t="s">
        <v>85</v>
      </c>
      <c r="D111" s="72"/>
      <c r="E111" s="38"/>
      <c r="F111" s="19"/>
      <c r="G111" s="20"/>
      <c r="H111" s="26"/>
      <c r="I111" s="27"/>
      <c r="J111" s="11"/>
      <c r="K111" s="12"/>
      <c r="L111" s="28"/>
      <c r="M111" s="29"/>
      <c r="N111" s="11"/>
      <c r="O111" s="64">
        <v>4</v>
      </c>
      <c r="P111" s="70">
        <f t="shared" si="7"/>
        <v>0</v>
      </c>
      <c r="Q111" s="67">
        <f t="shared" si="8"/>
        <v>0</v>
      </c>
      <c r="R111" s="64">
        <v>3</v>
      </c>
      <c r="S111" s="70">
        <v>1729.96</v>
      </c>
      <c r="T111" s="67">
        <v>5183.87</v>
      </c>
      <c r="U111" s="67">
        <f t="shared" si="10"/>
        <v>0</v>
      </c>
      <c r="V111" s="67">
        <f t="shared" si="11"/>
        <v>5183.87</v>
      </c>
      <c r="W111" s="67">
        <f t="shared" si="12"/>
        <v>-5183.87</v>
      </c>
      <c r="X111" s="143" t="s">
        <v>306</v>
      </c>
      <c r="Y111" s="144"/>
      <c r="Z111" s="1"/>
    </row>
    <row r="112" spans="1:26" x14ac:dyDescent="0.2">
      <c r="A112" s="43" t="s">
        <v>170</v>
      </c>
      <c r="B112" s="53" t="s">
        <v>266</v>
      </c>
      <c r="C112" s="71" t="s">
        <v>123</v>
      </c>
      <c r="D112" s="72"/>
      <c r="E112" s="38"/>
      <c r="F112" s="128"/>
      <c r="G112" s="129"/>
      <c r="H112" s="160">
        <v>0.22</v>
      </c>
      <c r="I112" s="161"/>
      <c r="J112" s="11">
        <v>0</v>
      </c>
      <c r="K112" s="12"/>
      <c r="L112" s="162">
        <v>0.22</v>
      </c>
      <c r="M112" s="163"/>
      <c r="N112" s="11">
        <v>0</v>
      </c>
      <c r="O112" s="64"/>
      <c r="P112" s="70">
        <v>0.22</v>
      </c>
      <c r="Q112" s="67">
        <v>0</v>
      </c>
      <c r="R112" s="64"/>
      <c r="S112" s="70">
        <v>0.22</v>
      </c>
      <c r="T112" s="67">
        <v>0</v>
      </c>
      <c r="U112" s="67">
        <v>0</v>
      </c>
      <c r="V112" s="67">
        <v>0</v>
      </c>
      <c r="W112" s="67">
        <v>0</v>
      </c>
      <c r="X112" s="128"/>
      <c r="Y112" s="129"/>
      <c r="Z112" s="1"/>
    </row>
    <row r="113" spans="1:26" ht="27" customHeight="1" x14ac:dyDescent="0.2">
      <c r="A113" s="82" t="s">
        <v>124</v>
      </c>
      <c r="B113" s="83"/>
      <c r="C113" s="83"/>
      <c r="D113" s="83"/>
      <c r="E113" s="84"/>
      <c r="F113" s="85"/>
      <c r="G113" s="86"/>
      <c r="H113" s="85"/>
      <c r="I113" s="86"/>
      <c r="J113" s="24">
        <v>0</v>
      </c>
      <c r="K113" s="23"/>
      <c r="L113" s="85"/>
      <c r="M113" s="86"/>
      <c r="N113" s="24">
        <v>0</v>
      </c>
      <c r="O113" s="23"/>
      <c r="P113" s="23"/>
      <c r="Q113" s="24">
        <f>Q69</f>
        <v>0</v>
      </c>
      <c r="R113" s="23"/>
      <c r="S113" s="23"/>
      <c r="T113" s="24">
        <f>T69</f>
        <v>0</v>
      </c>
      <c r="U113" s="24">
        <f>SUM(U69:U112)</f>
        <v>162680.32000000001</v>
      </c>
      <c r="V113" s="24">
        <f t="shared" ref="V113:W113" si="14">SUM(V69:V112)</f>
        <v>162680.31419999999</v>
      </c>
      <c r="W113" s="24">
        <f t="shared" si="14"/>
        <v>5.7999999999083229E-3</v>
      </c>
      <c r="X113" s="85"/>
      <c r="Y113" s="86"/>
      <c r="Z113" s="1"/>
    </row>
    <row r="114" spans="1:26" ht="16.5" x14ac:dyDescent="0.2">
      <c r="A114" s="44" t="s">
        <v>168</v>
      </c>
      <c r="B114" s="51">
        <v>3</v>
      </c>
      <c r="C114" s="79" t="s">
        <v>125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1"/>
      <c r="Z114" s="1"/>
    </row>
    <row r="115" spans="1:26" ht="74.25" customHeight="1" x14ac:dyDescent="0.2">
      <c r="A115" s="43" t="s">
        <v>170</v>
      </c>
      <c r="B115" s="53" t="s">
        <v>267</v>
      </c>
      <c r="C115" s="73" t="s">
        <v>126</v>
      </c>
      <c r="D115" s="74"/>
      <c r="E115" s="36" t="s">
        <v>164</v>
      </c>
      <c r="F115" s="128"/>
      <c r="G115" s="129"/>
      <c r="H115" s="128"/>
      <c r="I115" s="129"/>
      <c r="J115" s="11">
        <v>0</v>
      </c>
      <c r="K115" s="12"/>
      <c r="L115" s="128"/>
      <c r="M115" s="129"/>
      <c r="N115" s="11">
        <v>0</v>
      </c>
      <c r="O115" s="12"/>
      <c r="P115" s="12"/>
      <c r="Q115" s="11">
        <v>0</v>
      </c>
      <c r="R115" s="12"/>
      <c r="S115" s="12"/>
      <c r="T115" s="11">
        <v>0</v>
      </c>
      <c r="U115" s="11">
        <v>0</v>
      </c>
      <c r="V115" s="11">
        <v>0</v>
      </c>
      <c r="W115" s="11">
        <v>0</v>
      </c>
      <c r="X115" s="128"/>
      <c r="Y115" s="129"/>
      <c r="Z115" s="1"/>
    </row>
    <row r="116" spans="1:26" ht="62.25" customHeight="1" x14ac:dyDescent="0.2">
      <c r="A116" s="43" t="s">
        <v>170</v>
      </c>
      <c r="B116" s="53" t="s">
        <v>268</v>
      </c>
      <c r="C116" s="71" t="s">
        <v>127</v>
      </c>
      <c r="D116" s="72"/>
      <c r="E116" s="36" t="s">
        <v>164</v>
      </c>
      <c r="F116" s="128"/>
      <c r="G116" s="129"/>
      <c r="H116" s="128"/>
      <c r="I116" s="129"/>
      <c r="J116" s="11">
        <v>0</v>
      </c>
      <c r="K116" s="12"/>
      <c r="L116" s="128"/>
      <c r="M116" s="129"/>
      <c r="N116" s="11">
        <v>0</v>
      </c>
      <c r="O116" s="12"/>
      <c r="P116" s="12"/>
      <c r="Q116" s="11">
        <v>0</v>
      </c>
      <c r="R116" s="12"/>
      <c r="S116" s="12"/>
      <c r="T116" s="11">
        <v>0</v>
      </c>
      <c r="U116" s="11">
        <v>0</v>
      </c>
      <c r="V116" s="11">
        <v>0</v>
      </c>
      <c r="W116" s="11">
        <v>0</v>
      </c>
      <c r="X116" s="128"/>
      <c r="Y116" s="129"/>
      <c r="Z116" s="1"/>
    </row>
    <row r="117" spans="1:26" ht="66.75" customHeight="1" x14ac:dyDescent="0.2">
      <c r="A117" s="43" t="s">
        <v>170</v>
      </c>
      <c r="B117" s="53" t="s">
        <v>269</v>
      </c>
      <c r="C117" s="71" t="s">
        <v>127</v>
      </c>
      <c r="D117" s="72"/>
      <c r="E117" s="36" t="s">
        <v>164</v>
      </c>
      <c r="F117" s="128"/>
      <c r="G117" s="129"/>
      <c r="H117" s="128"/>
      <c r="I117" s="129"/>
      <c r="J117" s="11">
        <v>0</v>
      </c>
      <c r="K117" s="12"/>
      <c r="L117" s="128"/>
      <c r="M117" s="129"/>
      <c r="N117" s="11">
        <v>0</v>
      </c>
      <c r="O117" s="12"/>
      <c r="P117" s="12"/>
      <c r="Q117" s="11">
        <v>0</v>
      </c>
      <c r="R117" s="12"/>
      <c r="S117" s="12"/>
      <c r="T117" s="11">
        <v>0</v>
      </c>
      <c r="U117" s="11">
        <v>0</v>
      </c>
      <c r="V117" s="11">
        <v>0</v>
      </c>
      <c r="W117" s="11">
        <v>0</v>
      </c>
      <c r="X117" s="128"/>
      <c r="Y117" s="129"/>
      <c r="Z117" s="1"/>
    </row>
    <row r="118" spans="1:26" ht="30" customHeight="1" x14ac:dyDescent="0.2">
      <c r="A118" s="82" t="s">
        <v>128</v>
      </c>
      <c r="B118" s="83"/>
      <c r="C118" s="83"/>
      <c r="D118" s="84"/>
      <c r="E118" s="39"/>
      <c r="F118" s="85"/>
      <c r="G118" s="86"/>
      <c r="H118" s="85"/>
      <c r="I118" s="86"/>
      <c r="J118" s="24">
        <v>0</v>
      </c>
      <c r="K118" s="23"/>
      <c r="L118" s="85"/>
      <c r="M118" s="86"/>
      <c r="N118" s="24">
        <v>0</v>
      </c>
      <c r="O118" s="23"/>
      <c r="P118" s="23"/>
      <c r="Q118" s="24">
        <v>0</v>
      </c>
      <c r="R118" s="23"/>
      <c r="S118" s="23"/>
      <c r="T118" s="24">
        <v>0</v>
      </c>
      <c r="U118" s="24">
        <v>0</v>
      </c>
      <c r="V118" s="24">
        <v>0</v>
      </c>
      <c r="W118" s="24">
        <v>0</v>
      </c>
      <c r="X118" s="85"/>
      <c r="Y118" s="86"/>
      <c r="Z118" s="1"/>
    </row>
    <row r="119" spans="1:26" ht="16.5" x14ac:dyDescent="0.2">
      <c r="A119" s="44" t="s">
        <v>168</v>
      </c>
      <c r="B119" s="51">
        <v>4</v>
      </c>
      <c r="C119" s="79" t="s">
        <v>129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1"/>
      <c r="Z119" s="1"/>
    </row>
    <row r="120" spans="1:26" ht="16.5" x14ac:dyDescent="0.2">
      <c r="A120" s="43" t="s">
        <v>170</v>
      </c>
      <c r="B120" s="53" t="s">
        <v>270</v>
      </c>
      <c r="C120" s="71" t="s">
        <v>130</v>
      </c>
      <c r="D120" s="72"/>
      <c r="E120" s="36" t="s">
        <v>164</v>
      </c>
      <c r="F120" s="128"/>
      <c r="G120" s="129"/>
      <c r="H120" s="128"/>
      <c r="I120" s="129"/>
      <c r="J120" s="11">
        <v>0</v>
      </c>
      <c r="K120" s="12"/>
      <c r="L120" s="128"/>
      <c r="M120" s="129"/>
      <c r="N120" s="11">
        <v>0</v>
      </c>
      <c r="O120" s="12"/>
      <c r="P120" s="12"/>
      <c r="Q120" s="11">
        <v>0</v>
      </c>
      <c r="R120" s="12"/>
      <c r="S120" s="12"/>
      <c r="T120" s="11">
        <v>0</v>
      </c>
      <c r="U120" s="11">
        <v>0</v>
      </c>
      <c r="V120" s="11">
        <v>0</v>
      </c>
      <c r="W120" s="11">
        <v>0</v>
      </c>
      <c r="X120" s="128"/>
      <c r="Y120" s="129"/>
      <c r="Z120" s="1"/>
    </row>
    <row r="121" spans="1:26" ht="16.5" x14ac:dyDescent="0.2">
      <c r="A121" s="43" t="s">
        <v>170</v>
      </c>
      <c r="B121" s="53" t="s">
        <v>271</v>
      </c>
      <c r="C121" s="71" t="s">
        <v>131</v>
      </c>
      <c r="D121" s="72"/>
      <c r="E121" s="36" t="s">
        <v>164</v>
      </c>
      <c r="F121" s="128"/>
      <c r="G121" s="129"/>
      <c r="H121" s="128"/>
      <c r="I121" s="129"/>
      <c r="J121" s="11">
        <v>0</v>
      </c>
      <c r="K121" s="12"/>
      <c r="L121" s="128"/>
      <c r="M121" s="129"/>
      <c r="N121" s="11">
        <v>0</v>
      </c>
      <c r="O121" s="12"/>
      <c r="P121" s="12"/>
      <c r="Q121" s="11">
        <v>0</v>
      </c>
      <c r="R121" s="12"/>
      <c r="S121" s="12"/>
      <c r="T121" s="11">
        <v>0</v>
      </c>
      <c r="U121" s="11">
        <v>0</v>
      </c>
      <c r="V121" s="11">
        <v>0</v>
      </c>
      <c r="W121" s="11">
        <v>0</v>
      </c>
      <c r="X121" s="128"/>
      <c r="Y121" s="129"/>
      <c r="Z121" s="1"/>
    </row>
    <row r="122" spans="1:26" ht="16.5" x14ac:dyDescent="0.2">
      <c r="A122" s="43" t="s">
        <v>170</v>
      </c>
      <c r="B122" s="53" t="s">
        <v>272</v>
      </c>
      <c r="C122" s="71" t="s">
        <v>132</v>
      </c>
      <c r="D122" s="72"/>
      <c r="E122" s="36" t="s">
        <v>164</v>
      </c>
      <c r="F122" s="128"/>
      <c r="G122" s="129"/>
      <c r="H122" s="128"/>
      <c r="I122" s="129"/>
      <c r="J122" s="11">
        <v>0</v>
      </c>
      <c r="K122" s="12"/>
      <c r="L122" s="128"/>
      <c r="M122" s="129"/>
      <c r="N122" s="11">
        <v>0</v>
      </c>
      <c r="O122" s="12"/>
      <c r="P122" s="12"/>
      <c r="Q122" s="11">
        <v>0</v>
      </c>
      <c r="R122" s="12"/>
      <c r="S122" s="12"/>
      <c r="T122" s="11">
        <v>0</v>
      </c>
      <c r="U122" s="11">
        <v>0</v>
      </c>
      <c r="V122" s="11">
        <v>0</v>
      </c>
      <c r="W122" s="11">
        <v>0</v>
      </c>
      <c r="X122" s="128"/>
      <c r="Y122" s="129"/>
      <c r="Z122" s="1"/>
    </row>
    <row r="123" spans="1:26" ht="27" customHeight="1" x14ac:dyDescent="0.2">
      <c r="A123" s="43" t="s">
        <v>170</v>
      </c>
      <c r="B123" s="53" t="s">
        <v>273</v>
      </c>
      <c r="C123" s="73" t="s">
        <v>133</v>
      </c>
      <c r="D123" s="74"/>
      <c r="E123" s="36" t="s">
        <v>164</v>
      </c>
      <c r="F123" s="128"/>
      <c r="G123" s="129"/>
      <c r="H123" s="128"/>
      <c r="I123" s="129"/>
      <c r="J123" s="11">
        <v>0</v>
      </c>
      <c r="K123" s="12"/>
      <c r="L123" s="128"/>
      <c r="M123" s="129"/>
      <c r="N123" s="11">
        <v>0</v>
      </c>
      <c r="O123" s="12"/>
      <c r="P123" s="12"/>
      <c r="Q123" s="11">
        <v>0</v>
      </c>
      <c r="R123" s="12"/>
      <c r="S123" s="12"/>
      <c r="T123" s="11">
        <v>0</v>
      </c>
      <c r="U123" s="11">
        <v>0</v>
      </c>
      <c r="V123" s="11">
        <v>0</v>
      </c>
      <c r="W123" s="11">
        <v>0</v>
      </c>
      <c r="X123" s="128"/>
      <c r="Y123" s="129"/>
      <c r="Z123" s="1"/>
    </row>
    <row r="124" spans="1:26" ht="30" customHeight="1" x14ac:dyDescent="0.2">
      <c r="A124" s="82" t="s">
        <v>134</v>
      </c>
      <c r="B124" s="83"/>
      <c r="C124" s="83"/>
      <c r="D124" s="83"/>
      <c r="E124" s="83"/>
      <c r="F124" s="83"/>
      <c r="G124" s="83"/>
      <c r="H124" s="83"/>
      <c r="I124" s="84"/>
      <c r="J124" s="24">
        <v>0</v>
      </c>
      <c r="K124" s="23"/>
      <c r="L124" s="85"/>
      <c r="M124" s="86"/>
      <c r="N124" s="24">
        <v>0</v>
      </c>
      <c r="O124" s="23"/>
      <c r="P124" s="23"/>
      <c r="Q124" s="24">
        <v>0</v>
      </c>
      <c r="R124" s="23"/>
      <c r="S124" s="23"/>
      <c r="T124" s="24">
        <v>0</v>
      </c>
      <c r="U124" s="24">
        <v>0</v>
      </c>
      <c r="V124" s="24">
        <v>0</v>
      </c>
      <c r="W124" s="24">
        <v>0</v>
      </c>
      <c r="X124" s="85"/>
      <c r="Y124" s="86"/>
      <c r="Z124" s="1"/>
    </row>
    <row r="125" spans="1:26" ht="16.5" x14ac:dyDescent="0.2">
      <c r="A125" s="44" t="s">
        <v>168</v>
      </c>
      <c r="B125" s="51">
        <v>5</v>
      </c>
      <c r="C125" s="79" t="s">
        <v>135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1"/>
      <c r="Z125" s="1"/>
    </row>
    <row r="126" spans="1:26" ht="33.75" customHeight="1" x14ac:dyDescent="0.2">
      <c r="A126" s="43" t="s">
        <v>170</v>
      </c>
      <c r="B126" s="53" t="s">
        <v>274</v>
      </c>
      <c r="C126" s="71" t="s">
        <v>136</v>
      </c>
      <c r="D126" s="72"/>
      <c r="E126" s="36" t="s">
        <v>164</v>
      </c>
      <c r="F126" s="128"/>
      <c r="G126" s="129"/>
      <c r="H126" s="128"/>
      <c r="I126" s="129"/>
      <c r="J126" s="11">
        <v>0</v>
      </c>
      <c r="K126" s="12"/>
      <c r="L126" s="128"/>
      <c r="M126" s="129"/>
      <c r="N126" s="11">
        <v>0</v>
      </c>
      <c r="O126" s="12"/>
      <c r="P126" s="12"/>
      <c r="Q126" s="11">
        <v>0</v>
      </c>
      <c r="R126" s="12"/>
      <c r="S126" s="12"/>
      <c r="T126" s="11">
        <v>0</v>
      </c>
      <c r="U126" s="11">
        <v>0</v>
      </c>
      <c r="V126" s="11">
        <v>0</v>
      </c>
      <c r="W126" s="11">
        <v>0</v>
      </c>
      <c r="X126" s="128"/>
      <c r="Y126" s="129"/>
      <c r="Z126" s="1"/>
    </row>
    <row r="127" spans="1:26" ht="27.75" customHeight="1" x14ac:dyDescent="0.2">
      <c r="A127" s="43" t="s">
        <v>170</v>
      </c>
      <c r="B127" s="53" t="s">
        <v>275</v>
      </c>
      <c r="C127" s="71" t="s">
        <v>137</v>
      </c>
      <c r="D127" s="72"/>
      <c r="E127" s="36" t="s">
        <v>164</v>
      </c>
      <c r="F127" s="128"/>
      <c r="G127" s="129"/>
      <c r="H127" s="128"/>
      <c r="I127" s="129"/>
      <c r="J127" s="11">
        <v>0</v>
      </c>
      <c r="K127" s="12"/>
      <c r="L127" s="128"/>
      <c r="M127" s="129"/>
      <c r="N127" s="11">
        <v>0</v>
      </c>
      <c r="O127" s="12"/>
      <c r="P127" s="12"/>
      <c r="Q127" s="11">
        <v>0</v>
      </c>
      <c r="R127" s="12"/>
      <c r="S127" s="12"/>
      <c r="T127" s="11">
        <v>0</v>
      </c>
      <c r="U127" s="11">
        <v>0</v>
      </c>
      <c r="V127" s="11">
        <v>0</v>
      </c>
      <c r="W127" s="11">
        <v>0</v>
      </c>
      <c r="X127" s="128"/>
      <c r="Y127" s="129"/>
      <c r="Z127" s="1"/>
    </row>
    <row r="128" spans="1:26" ht="27" customHeight="1" x14ac:dyDescent="0.2">
      <c r="A128" s="46" t="s">
        <v>170</v>
      </c>
      <c r="B128" s="53" t="s">
        <v>276</v>
      </c>
      <c r="C128" s="71" t="s">
        <v>138</v>
      </c>
      <c r="D128" s="72"/>
      <c r="E128" s="40" t="s">
        <v>164</v>
      </c>
      <c r="F128" s="164"/>
      <c r="G128" s="165"/>
      <c r="H128" s="164"/>
      <c r="I128" s="165"/>
      <c r="J128" s="30">
        <v>0</v>
      </c>
      <c r="K128" s="31"/>
      <c r="L128" s="164"/>
      <c r="M128" s="165"/>
      <c r="N128" s="30">
        <v>0</v>
      </c>
      <c r="O128" s="31"/>
      <c r="P128" s="31"/>
      <c r="Q128" s="30">
        <v>0</v>
      </c>
      <c r="R128" s="31"/>
      <c r="S128" s="31"/>
      <c r="T128" s="30">
        <v>0</v>
      </c>
      <c r="U128" s="30">
        <v>0</v>
      </c>
      <c r="V128" s="30">
        <v>0</v>
      </c>
      <c r="W128" s="30">
        <v>0</v>
      </c>
      <c r="X128" s="164"/>
      <c r="Y128" s="165"/>
      <c r="Z128" s="1"/>
    </row>
    <row r="129" spans="1:26" ht="28.5" customHeight="1" x14ac:dyDescent="0.2">
      <c r="A129" s="82" t="s">
        <v>139</v>
      </c>
      <c r="B129" s="83"/>
      <c r="C129" s="83"/>
      <c r="D129" s="83"/>
      <c r="E129" s="84"/>
      <c r="F129" s="85"/>
      <c r="G129" s="86"/>
      <c r="H129" s="85"/>
      <c r="I129" s="86"/>
      <c r="J129" s="24">
        <v>0</v>
      </c>
      <c r="K129" s="23"/>
      <c r="L129" s="85"/>
      <c r="M129" s="86"/>
      <c r="N129" s="24">
        <v>0</v>
      </c>
      <c r="O129" s="23"/>
      <c r="P129" s="23"/>
      <c r="Q129" s="24">
        <v>0</v>
      </c>
      <c r="R129" s="23"/>
      <c r="S129" s="23"/>
      <c r="T129" s="24">
        <v>0</v>
      </c>
      <c r="U129" s="24">
        <v>0</v>
      </c>
      <c r="V129" s="24">
        <v>0</v>
      </c>
      <c r="W129" s="24">
        <v>0</v>
      </c>
      <c r="X129" s="85"/>
      <c r="Y129" s="86"/>
      <c r="Z129" s="1"/>
    </row>
    <row r="130" spans="1:26" ht="16.5" x14ac:dyDescent="0.2">
      <c r="A130" s="47" t="s">
        <v>168</v>
      </c>
      <c r="B130" s="51">
        <v>6</v>
      </c>
      <c r="C130" s="79" t="s">
        <v>140</v>
      </c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1"/>
      <c r="Z130" s="1"/>
    </row>
    <row r="131" spans="1:26" x14ac:dyDescent="0.2">
      <c r="A131" s="46" t="s">
        <v>170</v>
      </c>
      <c r="B131" s="53" t="s">
        <v>277</v>
      </c>
      <c r="C131" s="71" t="s">
        <v>141</v>
      </c>
      <c r="D131" s="72"/>
      <c r="E131" s="36" t="s">
        <v>165</v>
      </c>
      <c r="F131" s="128"/>
      <c r="G131" s="129"/>
      <c r="H131" s="128"/>
      <c r="I131" s="129"/>
      <c r="J131" s="11">
        <v>0</v>
      </c>
      <c r="K131" s="12"/>
      <c r="L131" s="128"/>
      <c r="M131" s="129"/>
      <c r="N131" s="11">
        <v>0</v>
      </c>
      <c r="O131" s="12"/>
      <c r="P131" s="12"/>
      <c r="Q131" s="11">
        <v>0</v>
      </c>
      <c r="R131" s="12"/>
      <c r="S131" s="12"/>
      <c r="T131" s="11">
        <v>0</v>
      </c>
      <c r="U131" s="11">
        <v>0</v>
      </c>
      <c r="V131" s="11">
        <v>0</v>
      </c>
      <c r="W131" s="11">
        <v>0</v>
      </c>
      <c r="X131" s="128"/>
      <c r="Y131" s="129"/>
      <c r="Z131" s="1"/>
    </row>
    <row r="132" spans="1:26" x14ac:dyDescent="0.2">
      <c r="A132" s="46" t="s">
        <v>170</v>
      </c>
      <c r="B132" s="53" t="s">
        <v>278</v>
      </c>
      <c r="C132" s="71" t="s">
        <v>141</v>
      </c>
      <c r="D132" s="72"/>
      <c r="E132" s="36" t="s">
        <v>165</v>
      </c>
      <c r="F132" s="128"/>
      <c r="G132" s="129"/>
      <c r="H132" s="128"/>
      <c r="I132" s="129"/>
      <c r="J132" s="11">
        <v>0</v>
      </c>
      <c r="K132" s="12"/>
      <c r="L132" s="128"/>
      <c r="M132" s="129"/>
      <c r="N132" s="11">
        <v>0</v>
      </c>
      <c r="O132" s="12"/>
      <c r="P132" s="12"/>
      <c r="Q132" s="11">
        <v>0</v>
      </c>
      <c r="R132" s="12"/>
      <c r="S132" s="12"/>
      <c r="T132" s="11">
        <v>0</v>
      </c>
      <c r="U132" s="11">
        <v>0</v>
      </c>
      <c r="V132" s="11">
        <v>0</v>
      </c>
      <c r="W132" s="11">
        <v>0</v>
      </c>
      <c r="X132" s="128"/>
      <c r="Y132" s="129"/>
      <c r="Z132" s="1"/>
    </row>
    <row r="133" spans="1:26" x14ac:dyDescent="0.2">
      <c r="A133" s="46" t="s">
        <v>170</v>
      </c>
      <c r="B133" s="53" t="s">
        <v>279</v>
      </c>
      <c r="C133" s="71" t="s">
        <v>141</v>
      </c>
      <c r="D133" s="72"/>
      <c r="E133" s="36" t="s">
        <v>165</v>
      </c>
      <c r="F133" s="128"/>
      <c r="G133" s="129"/>
      <c r="H133" s="128"/>
      <c r="I133" s="129"/>
      <c r="J133" s="11">
        <v>0</v>
      </c>
      <c r="K133" s="12"/>
      <c r="L133" s="128"/>
      <c r="M133" s="129"/>
      <c r="N133" s="11">
        <v>0</v>
      </c>
      <c r="O133" s="12"/>
      <c r="P133" s="12"/>
      <c r="Q133" s="11">
        <v>0</v>
      </c>
      <c r="R133" s="12"/>
      <c r="S133" s="12"/>
      <c r="T133" s="11">
        <v>0</v>
      </c>
      <c r="U133" s="11">
        <v>0</v>
      </c>
      <c r="V133" s="11">
        <v>0</v>
      </c>
      <c r="W133" s="11">
        <v>0</v>
      </c>
      <c r="X133" s="128"/>
      <c r="Y133" s="129"/>
      <c r="Z133" s="1"/>
    </row>
    <row r="134" spans="1:26" x14ac:dyDescent="0.2">
      <c r="A134" s="82" t="s">
        <v>142</v>
      </c>
      <c r="B134" s="83"/>
      <c r="C134" s="83"/>
      <c r="D134" s="83"/>
      <c r="E134" s="83"/>
      <c r="F134" s="83"/>
      <c r="G134" s="84"/>
      <c r="H134" s="85"/>
      <c r="I134" s="86"/>
      <c r="J134" s="24">
        <v>0</v>
      </c>
      <c r="K134" s="23"/>
      <c r="L134" s="85"/>
      <c r="M134" s="86"/>
      <c r="N134" s="24">
        <v>0</v>
      </c>
      <c r="O134" s="23"/>
      <c r="P134" s="23"/>
      <c r="Q134" s="24">
        <v>0</v>
      </c>
      <c r="R134" s="23"/>
      <c r="S134" s="23"/>
      <c r="T134" s="24">
        <v>0</v>
      </c>
      <c r="U134" s="24">
        <v>0</v>
      </c>
      <c r="V134" s="24">
        <v>0</v>
      </c>
      <c r="W134" s="24">
        <v>0</v>
      </c>
      <c r="X134" s="85"/>
      <c r="Y134" s="86"/>
      <c r="Z134" s="1"/>
    </row>
    <row r="135" spans="1:26" ht="16.5" x14ac:dyDescent="0.2">
      <c r="A135" s="48" t="s">
        <v>168</v>
      </c>
      <c r="B135" s="54">
        <v>7</v>
      </c>
      <c r="C135" s="79" t="s">
        <v>143</v>
      </c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1"/>
      <c r="Z135" s="1"/>
    </row>
    <row r="136" spans="1:26" ht="16.5" x14ac:dyDescent="0.2">
      <c r="A136" s="46" t="s">
        <v>170</v>
      </c>
      <c r="B136" s="53" t="s">
        <v>280</v>
      </c>
      <c r="C136" s="71" t="s">
        <v>144</v>
      </c>
      <c r="D136" s="72"/>
      <c r="E136" s="36" t="s">
        <v>164</v>
      </c>
      <c r="F136" s="128"/>
      <c r="G136" s="129"/>
      <c r="H136" s="128"/>
      <c r="I136" s="129"/>
      <c r="J136" s="11">
        <v>0</v>
      </c>
      <c r="K136" s="12"/>
      <c r="L136" s="128"/>
      <c r="M136" s="129"/>
      <c r="N136" s="11">
        <v>0</v>
      </c>
      <c r="O136" s="12"/>
      <c r="P136" s="12"/>
      <c r="Q136" s="11">
        <v>0</v>
      </c>
      <c r="R136" s="12"/>
      <c r="S136" s="12"/>
      <c r="T136" s="11">
        <v>0</v>
      </c>
      <c r="U136" s="11">
        <v>0</v>
      </c>
      <c r="V136" s="11">
        <v>0</v>
      </c>
      <c r="W136" s="11">
        <v>0</v>
      </c>
      <c r="X136" s="128"/>
      <c r="Y136" s="129"/>
      <c r="Z136" s="1"/>
    </row>
    <row r="137" spans="1:26" ht="16.5" x14ac:dyDescent="0.2">
      <c r="A137" s="46" t="s">
        <v>170</v>
      </c>
      <c r="B137" s="53" t="s">
        <v>281</v>
      </c>
      <c r="C137" s="71" t="s">
        <v>145</v>
      </c>
      <c r="D137" s="72"/>
      <c r="E137" s="36" t="s">
        <v>164</v>
      </c>
      <c r="F137" s="128"/>
      <c r="G137" s="129"/>
      <c r="H137" s="128"/>
      <c r="I137" s="129"/>
      <c r="J137" s="11">
        <v>0</v>
      </c>
      <c r="K137" s="12"/>
      <c r="L137" s="128"/>
      <c r="M137" s="129"/>
      <c r="N137" s="11">
        <v>0</v>
      </c>
      <c r="O137" s="12"/>
      <c r="P137" s="12"/>
      <c r="Q137" s="11">
        <v>0</v>
      </c>
      <c r="R137" s="12"/>
      <c r="S137" s="12"/>
      <c r="T137" s="11">
        <v>0</v>
      </c>
      <c r="U137" s="11">
        <v>0</v>
      </c>
      <c r="V137" s="11">
        <v>0</v>
      </c>
      <c r="W137" s="11">
        <v>0</v>
      </c>
      <c r="X137" s="128"/>
      <c r="Y137" s="129"/>
      <c r="Z137" s="1"/>
    </row>
    <row r="138" spans="1:26" ht="16.5" x14ac:dyDescent="0.2">
      <c r="A138" s="46" t="s">
        <v>170</v>
      </c>
      <c r="B138" s="53" t="s">
        <v>282</v>
      </c>
      <c r="C138" s="71" t="s">
        <v>146</v>
      </c>
      <c r="D138" s="72"/>
      <c r="E138" s="36" t="s">
        <v>164</v>
      </c>
      <c r="F138" s="128"/>
      <c r="G138" s="129"/>
      <c r="H138" s="128"/>
      <c r="I138" s="129"/>
      <c r="J138" s="11">
        <v>0</v>
      </c>
      <c r="K138" s="12"/>
      <c r="L138" s="128"/>
      <c r="M138" s="129"/>
      <c r="N138" s="11">
        <v>0</v>
      </c>
      <c r="O138" s="12"/>
      <c r="P138" s="12"/>
      <c r="Q138" s="11">
        <v>0</v>
      </c>
      <c r="R138" s="12"/>
      <c r="S138" s="12"/>
      <c r="T138" s="11">
        <v>0</v>
      </c>
      <c r="U138" s="11">
        <v>0</v>
      </c>
      <c r="V138" s="11">
        <v>0</v>
      </c>
      <c r="W138" s="11">
        <v>0</v>
      </c>
      <c r="X138" s="128"/>
      <c r="Y138" s="129"/>
      <c r="Z138" s="1"/>
    </row>
    <row r="139" spans="1:26" ht="33" customHeight="1" x14ac:dyDescent="0.2">
      <c r="A139" s="82" t="s">
        <v>147</v>
      </c>
      <c r="B139" s="83"/>
      <c r="C139" s="83"/>
      <c r="D139" s="83"/>
      <c r="E139" s="83"/>
      <c r="F139" s="83"/>
      <c r="G139" s="84"/>
      <c r="H139" s="85"/>
      <c r="I139" s="86"/>
      <c r="J139" s="24">
        <v>0</v>
      </c>
      <c r="K139" s="23"/>
      <c r="L139" s="85"/>
      <c r="M139" s="86"/>
      <c r="N139" s="24">
        <v>0</v>
      </c>
      <c r="O139" s="23"/>
      <c r="P139" s="23"/>
      <c r="Q139" s="24">
        <v>0</v>
      </c>
      <c r="R139" s="23"/>
      <c r="S139" s="23"/>
      <c r="T139" s="24">
        <v>0</v>
      </c>
      <c r="U139" s="24">
        <v>0</v>
      </c>
      <c r="V139" s="24">
        <v>0</v>
      </c>
      <c r="W139" s="24">
        <v>0</v>
      </c>
      <c r="X139" s="85"/>
      <c r="Y139" s="86"/>
      <c r="Z139" s="1"/>
    </row>
    <row r="140" spans="1:26" ht="16.5" x14ac:dyDescent="0.2">
      <c r="A140" s="47" t="s">
        <v>168</v>
      </c>
      <c r="B140" s="51">
        <v>8</v>
      </c>
      <c r="C140" s="79" t="s">
        <v>148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1"/>
      <c r="Z140" s="1"/>
    </row>
    <row r="141" spans="1:26" x14ac:dyDescent="0.2">
      <c r="A141" s="46" t="s">
        <v>170</v>
      </c>
      <c r="B141" s="53" t="s">
        <v>283</v>
      </c>
      <c r="C141" s="71" t="s">
        <v>149</v>
      </c>
      <c r="D141" s="72"/>
      <c r="E141" s="38"/>
      <c r="F141" s="128"/>
      <c r="G141" s="129"/>
      <c r="H141" s="128"/>
      <c r="I141" s="129"/>
      <c r="J141" s="11">
        <v>0</v>
      </c>
      <c r="K141" s="12"/>
      <c r="L141" s="128"/>
      <c r="M141" s="129"/>
      <c r="N141" s="11">
        <v>0</v>
      </c>
      <c r="O141" s="12"/>
      <c r="P141" s="12"/>
      <c r="Q141" s="11">
        <v>0</v>
      </c>
      <c r="R141" s="12"/>
      <c r="S141" s="12"/>
      <c r="T141" s="11">
        <v>0</v>
      </c>
      <c r="U141" s="11">
        <v>0</v>
      </c>
      <c r="V141" s="11">
        <v>0</v>
      </c>
      <c r="W141" s="11">
        <v>0</v>
      </c>
      <c r="X141" s="128"/>
      <c r="Y141" s="129"/>
      <c r="Z141" s="1"/>
    </row>
    <row r="142" spans="1:26" x14ac:dyDescent="0.2">
      <c r="A142" s="46" t="s">
        <v>170</v>
      </c>
      <c r="B142" s="53" t="s">
        <v>284</v>
      </c>
      <c r="C142" s="71" t="s">
        <v>150</v>
      </c>
      <c r="D142" s="72"/>
      <c r="E142" s="38"/>
      <c r="F142" s="128"/>
      <c r="G142" s="129"/>
      <c r="H142" s="128"/>
      <c r="I142" s="129"/>
      <c r="J142" s="11">
        <v>0</v>
      </c>
      <c r="K142" s="12"/>
      <c r="L142" s="128"/>
      <c r="M142" s="129"/>
      <c r="N142" s="11">
        <v>0</v>
      </c>
      <c r="O142" s="12"/>
      <c r="P142" s="12"/>
      <c r="Q142" s="11">
        <v>0</v>
      </c>
      <c r="R142" s="12"/>
      <c r="S142" s="12"/>
      <c r="T142" s="11">
        <v>0</v>
      </c>
      <c r="U142" s="11">
        <v>0</v>
      </c>
      <c r="V142" s="11">
        <v>0</v>
      </c>
      <c r="W142" s="11">
        <v>0</v>
      </c>
      <c r="X142" s="128"/>
      <c r="Y142" s="129"/>
      <c r="Z142" s="1"/>
    </row>
    <row r="143" spans="1:26" x14ac:dyDescent="0.2">
      <c r="A143" s="46" t="s">
        <v>170</v>
      </c>
      <c r="B143" s="53" t="s">
        <v>285</v>
      </c>
      <c r="C143" s="71" t="s">
        <v>151</v>
      </c>
      <c r="D143" s="72"/>
      <c r="E143" s="38"/>
      <c r="F143" s="128"/>
      <c r="G143" s="129"/>
      <c r="H143" s="128"/>
      <c r="I143" s="129"/>
      <c r="J143" s="11">
        <v>0</v>
      </c>
      <c r="K143" s="12"/>
      <c r="L143" s="128"/>
      <c r="M143" s="129"/>
      <c r="N143" s="11">
        <v>0</v>
      </c>
      <c r="O143" s="12"/>
      <c r="P143" s="12"/>
      <c r="Q143" s="11">
        <v>0</v>
      </c>
      <c r="R143" s="12"/>
      <c r="S143" s="12"/>
      <c r="T143" s="11">
        <v>0</v>
      </c>
      <c r="U143" s="11">
        <v>0</v>
      </c>
      <c r="V143" s="11">
        <v>0</v>
      </c>
      <c r="W143" s="11">
        <v>0</v>
      </c>
      <c r="X143" s="128"/>
      <c r="Y143" s="129"/>
      <c r="Z143" s="1"/>
    </row>
    <row r="144" spans="1:26" ht="21" customHeight="1" x14ac:dyDescent="0.2">
      <c r="A144" s="82" t="s">
        <v>152</v>
      </c>
      <c r="B144" s="83"/>
      <c r="C144" s="83"/>
      <c r="D144" s="84"/>
      <c r="E144" s="39"/>
      <c r="F144" s="85"/>
      <c r="G144" s="86"/>
      <c r="H144" s="85"/>
      <c r="I144" s="86"/>
      <c r="J144" s="24">
        <v>0</v>
      </c>
      <c r="K144" s="23"/>
      <c r="L144" s="85"/>
      <c r="M144" s="86"/>
      <c r="N144" s="24">
        <v>0</v>
      </c>
      <c r="O144" s="23"/>
      <c r="P144" s="23"/>
      <c r="Q144" s="24">
        <v>0</v>
      </c>
      <c r="R144" s="23"/>
      <c r="S144" s="23"/>
      <c r="T144" s="24">
        <v>0</v>
      </c>
      <c r="U144" s="24">
        <v>0</v>
      </c>
      <c r="V144" s="24">
        <v>0</v>
      </c>
      <c r="W144" s="24">
        <v>0</v>
      </c>
      <c r="X144" s="85"/>
      <c r="Y144" s="86"/>
      <c r="Z144" s="1"/>
    </row>
    <row r="145" spans="1:33" ht="16.5" x14ac:dyDescent="0.2">
      <c r="A145" s="47" t="s">
        <v>168</v>
      </c>
      <c r="B145" s="54">
        <v>9</v>
      </c>
      <c r="C145" s="166" t="s">
        <v>153</v>
      </c>
      <c r="D145" s="167"/>
      <c r="E145" s="13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40"/>
      <c r="Z145" s="1"/>
    </row>
    <row r="146" spans="1:33" x14ac:dyDescent="0.2">
      <c r="A146" s="46" t="s">
        <v>170</v>
      </c>
      <c r="B146" s="53" t="s">
        <v>286</v>
      </c>
      <c r="C146" s="73" t="s">
        <v>154</v>
      </c>
      <c r="D146" s="74"/>
      <c r="E146" s="38"/>
      <c r="F146" s="150" t="s">
        <v>118</v>
      </c>
      <c r="G146" s="151"/>
      <c r="H146" s="151"/>
      <c r="I146" s="151"/>
      <c r="J146" s="152"/>
      <c r="K146" s="150" t="s">
        <v>118</v>
      </c>
      <c r="L146" s="151"/>
      <c r="M146" s="151"/>
      <c r="N146" s="152"/>
      <c r="O146" s="12"/>
      <c r="P146" s="12"/>
      <c r="Q146" s="11">
        <v>0</v>
      </c>
      <c r="R146" s="12"/>
      <c r="S146" s="12"/>
      <c r="T146" s="11">
        <v>0</v>
      </c>
      <c r="U146" s="11">
        <v>0</v>
      </c>
      <c r="V146" s="11">
        <v>0</v>
      </c>
      <c r="W146" s="11">
        <v>0</v>
      </c>
      <c r="X146" s="128"/>
      <c r="Y146" s="129"/>
      <c r="Z146" s="1"/>
    </row>
    <row r="147" spans="1:33" x14ac:dyDescent="0.2">
      <c r="A147" s="46" t="s">
        <v>170</v>
      </c>
      <c r="B147" s="53" t="s">
        <v>287</v>
      </c>
      <c r="C147" s="73" t="s">
        <v>154</v>
      </c>
      <c r="D147" s="74"/>
      <c r="E147" s="38"/>
      <c r="F147" s="156"/>
      <c r="G147" s="157"/>
      <c r="H147" s="157"/>
      <c r="I147" s="157"/>
      <c r="J147" s="158"/>
      <c r="K147" s="156"/>
      <c r="L147" s="157"/>
      <c r="M147" s="157"/>
      <c r="N147" s="158"/>
      <c r="O147" s="12"/>
      <c r="P147" s="12"/>
      <c r="Q147" s="11">
        <v>0</v>
      </c>
      <c r="R147" s="12"/>
      <c r="S147" s="12"/>
      <c r="T147" s="11">
        <v>0</v>
      </c>
      <c r="U147" s="11">
        <v>0</v>
      </c>
      <c r="V147" s="11">
        <v>0</v>
      </c>
      <c r="W147" s="11">
        <v>0</v>
      </c>
      <c r="X147" s="128"/>
      <c r="Y147" s="129"/>
      <c r="Z147" s="1"/>
    </row>
    <row r="148" spans="1:33" ht="19.5" customHeight="1" x14ac:dyDescent="0.2">
      <c r="A148" s="82" t="s">
        <v>155</v>
      </c>
      <c r="B148" s="83"/>
      <c r="C148" s="83"/>
      <c r="D148" s="83"/>
      <c r="E148" s="83"/>
      <c r="F148" s="83"/>
      <c r="G148" s="84"/>
      <c r="H148" s="85"/>
      <c r="I148" s="86"/>
      <c r="J148" s="24">
        <v>0</v>
      </c>
      <c r="K148" s="23"/>
      <c r="L148" s="85"/>
      <c r="M148" s="86"/>
      <c r="N148" s="24">
        <v>0</v>
      </c>
      <c r="O148" s="23"/>
      <c r="P148" s="23"/>
      <c r="Q148" s="24">
        <v>0</v>
      </c>
      <c r="R148" s="23"/>
      <c r="S148" s="23"/>
      <c r="T148" s="24">
        <v>0</v>
      </c>
      <c r="U148" s="24">
        <v>0</v>
      </c>
      <c r="V148" s="24">
        <v>0</v>
      </c>
      <c r="W148" s="24">
        <v>0</v>
      </c>
      <c r="X148" s="85"/>
      <c r="Y148" s="86"/>
      <c r="Z148" s="1"/>
    </row>
    <row r="149" spans="1:33" ht="16.5" x14ac:dyDescent="0.2">
      <c r="A149" s="47" t="s">
        <v>168</v>
      </c>
      <c r="B149" s="54">
        <v>10</v>
      </c>
      <c r="C149" s="168" t="s">
        <v>156</v>
      </c>
      <c r="D149" s="169"/>
      <c r="E149" s="13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40"/>
      <c r="Z149" s="1"/>
    </row>
    <row r="150" spans="1:33" x14ac:dyDescent="0.2">
      <c r="A150" s="46" t="s">
        <v>170</v>
      </c>
      <c r="B150" s="53" t="s">
        <v>288</v>
      </c>
      <c r="C150" s="71" t="s">
        <v>157</v>
      </c>
      <c r="D150" s="72"/>
      <c r="E150" s="38"/>
      <c r="F150" s="170" t="s">
        <v>118</v>
      </c>
      <c r="G150" s="171"/>
      <c r="H150" s="171"/>
      <c r="I150" s="171"/>
      <c r="J150" s="172"/>
      <c r="K150" s="170" t="s">
        <v>118</v>
      </c>
      <c r="L150" s="171"/>
      <c r="M150" s="171"/>
      <c r="N150" s="172"/>
      <c r="O150" s="12">
        <v>1</v>
      </c>
      <c r="P150" s="32">
        <v>18000</v>
      </c>
      <c r="Q150" s="11">
        <v>18000</v>
      </c>
      <c r="R150" s="12">
        <v>1</v>
      </c>
      <c r="S150" s="33">
        <v>18000</v>
      </c>
      <c r="T150" s="11">
        <v>18000</v>
      </c>
      <c r="U150" s="11">
        <f>Q150</f>
        <v>18000</v>
      </c>
      <c r="V150" s="11">
        <f>T150</f>
        <v>18000</v>
      </c>
      <c r="W150" s="11">
        <v>0</v>
      </c>
      <c r="X150" s="128"/>
      <c r="Y150" s="129"/>
      <c r="Z150" s="1"/>
    </row>
    <row r="151" spans="1:33" ht="30" customHeight="1" x14ac:dyDescent="0.2">
      <c r="A151" s="82" t="s">
        <v>158</v>
      </c>
      <c r="B151" s="83"/>
      <c r="C151" s="83"/>
      <c r="D151" s="84"/>
      <c r="E151" s="39"/>
      <c r="F151" s="85"/>
      <c r="G151" s="86"/>
      <c r="H151" s="85"/>
      <c r="I151" s="86"/>
      <c r="J151" s="24">
        <v>0</v>
      </c>
      <c r="K151" s="23"/>
      <c r="L151" s="85"/>
      <c r="M151" s="86"/>
      <c r="N151" s="24">
        <v>0</v>
      </c>
      <c r="O151" s="23"/>
      <c r="P151" s="23"/>
      <c r="Q151" s="24">
        <v>18000</v>
      </c>
      <c r="R151" s="23"/>
      <c r="S151" s="23"/>
      <c r="T151" s="24">
        <f>T150</f>
        <v>18000</v>
      </c>
      <c r="U151" s="24">
        <f t="shared" ref="U151:V151" si="15">U150</f>
        <v>18000</v>
      </c>
      <c r="V151" s="24">
        <f t="shared" si="15"/>
        <v>18000</v>
      </c>
      <c r="W151" s="24">
        <v>0</v>
      </c>
      <c r="X151" s="85"/>
      <c r="Y151" s="86"/>
      <c r="Z151" s="1"/>
    </row>
    <row r="152" spans="1:33" ht="19.5" customHeight="1" x14ac:dyDescent="0.2">
      <c r="A152" s="130" t="s">
        <v>159</v>
      </c>
      <c r="B152" s="131"/>
      <c r="C152" s="131"/>
      <c r="D152" s="132"/>
      <c r="E152" s="35"/>
      <c r="F152" s="126"/>
      <c r="G152" s="127"/>
      <c r="H152" s="126"/>
      <c r="I152" s="127"/>
      <c r="J152" s="14">
        <v>0</v>
      </c>
      <c r="K152" s="10"/>
      <c r="L152" s="126"/>
      <c r="M152" s="127"/>
      <c r="N152" s="14">
        <v>0</v>
      </c>
      <c r="O152" s="10"/>
      <c r="P152" s="10"/>
      <c r="Q152" s="14">
        <f>Q151+Q113+Q67</f>
        <v>18000</v>
      </c>
      <c r="R152" s="14">
        <f t="shared" ref="R152:S152" si="16">R151+R113+R67</f>
        <v>0</v>
      </c>
      <c r="S152" s="14">
        <f t="shared" si="16"/>
        <v>0</v>
      </c>
      <c r="T152" s="14">
        <f>T151+T113+T67</f>
        <v>18000</v>
      </c>
      <c r="U152" s="14">
        <f>U151+U113+U67</f>
        <v>920136.32000000007</v>
      </c>
      <c r="V152" s="14">
        <f t="shared" ref="V152:W152" si="17">V151+V113+V67</f>
        <v>920136.32419999992</v>
      </c>
      <c r="W152" s="14">
        <f t="shared" si="17"/>
        <v>-4.1999999912150088E-3</v>
      </c>
      <c r="X152" s="126"/>
      <c r="Y152" s="127"/>
      <c r="Z152" s="2"/>
    </row>
    <row r="153" spans="1:33" x14ac:dyDescent="0.2">
      <c r="A153" s="173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5"/>
      <c r="Z153" s="2"/>
    </row>
    <row r="154" spans="1:33" ht="18.75" customHeight="1" x14ac:dyDescent="0.2">
      <c r="A154" s="124" t="s">
        <v>160</v>
      </c>
      <c r="B154" s="176"/>
      <c r="C154" s="176"/>
      <c r="D154" s="125"/>
      <c r="E154" s="35"/>
      <c r="F154" s="126"/>
      <c r="G154" s="127"/>
      <c r="H154" s="126"/>
      <c r="I154" s="127"/>
      <c r="J154" s="14">
        <v>0</v>
      </c>
      <c r="K154" s="10"/>
      <c r="L154" s="126"/>
      <c r="M154" s="127"/>
      <c r="N154" s="14">
        <v>0</v>
      </c>
      <c r="O154" s="10"/>
      <c r="P154" s="10"/>
      <c r="Q154" s="14">
        <v>0</v>
      </c>
      <c r="R154" s="10"/>
      <c r="S154" s="10"/>
      <c r="T154" s="14">
        <v>0</v>
      </c>
      <c r="U154" s="14">
        <v>0</v>
      </c>
      <c r="V154" s="14">
        <v>0</v>
      </c>
      <c r="W154" s="14">
        <v>0</v>
      </c>
      <c r="X154" s="126"/>
      <c r="Y154" s="127"/>
      <c r="Z154" s="2"/>
    </row>
    <row r="155" spans="1:33" x14ac:dyDescent="0.2">
      <c r="A155" s="177" t="s">
        <v>311</v>
      </c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</row>
    <row r="156" spans="1:33" ht="12.75" customHeight="1" x14ac:dyDescent="0.2">
      <c r="A156" s="179" t="s">
        <v>290</v>
      </c>
      <c r="B156" s="179"/>
      <c r="C156" s="179"/>
      <c r="D156" s="55"/>
      <c r="E156" s="55"/>
      <c r="F156" s="55"/>
      <c r="G156" s="180"/>
      <c r="H156" s="180"/>
      <c r="I156" s="55"/>
      <c r="J156" s="55"/>
      <c r="K156" s="55"/>
      <c r="L156" s="55"/>
      <c r="M156" s="55"/>
      <c r="N156" s="182" t="s">
        <v>291</v>
      </c>
      <c r="O156" s="182"/>
      <c r="P156" s="182"/>
      <c r="Q156" s="182"/>
      <c r="R156" s="55"/>
      <c r="S156" s="55"/>
      <c r="T156" s="59" t="s">
        <v>292</v>
      </c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</row>
    <row r="157" spans="1:33" x14ac:dyDescent="0.2">
      <c r="A157" s="58"/>
      <c r="B157" s="58"/>
      <c r="C157" s="58"/>
      <c r="D157" s="55"/>
      <c r="E157" s="55"/>
      <c r="F157" s="55"/>
      <c r="G157" s="59"/>
      <c r="H157" s="59"/>
      <c r="I157" s="55"/>
      <c r="J157" s="55"/>
      <c r="K157" s="55"/>
      <c r="L157" s="55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33" ht="30.75" customHeight="1" x14ac:dyDescent="0.2">
      <c r="A158" s="68"/>
      <c r="B158" s="69"/>
      <c r="C158" s="68" t="s">
        <v>309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181" t="s">
        <v>310</v>
      </c>
      <c r="U158" s="181"/>
      <c r="V158" s="181"/>
      <c r="W158" s="69"/>
      <c r="X158" s="69"/>
      <c r="Y158" s="69"/>
      <c r="Z158" s="69"/>
    </row>
    <row r="159" spans="1:33" x14ac:dyDescent="0.2">
      <c r="D159" s="69"/>
      <c r="E159" s="69"/>
      <c r="F159" s="69"/>
    </row>
  </sheetData>
  <mergeCells count="517">
    <mergeCell ref="X107:Y107"/>
    <mergeCell ref="X108:Y108"/>
    <mergeCell ref="X109:Y109"/>
    <mergeCell ref="X110:Y110"/>
    <mergeCell ref="X111:Y111"/>
    <mergeCell ref="X88:Y89"/>
    <mergeCell ref="X93:Y94"/>
    <mergeCell ref="X101:Y102"/>
    <mergeCell ref="X97:Y97"/>
    <mergeCell ref="X98:Y98"/>
    <mergeCell ref="X99:Y99"/>
    <mergeCell ref="X100:Y100"/>
    <mergeCell ref="X103:Y103"/>
    <mergeCell ref="X104:Y104"/>
    <mergeCell ref="X105:Y105"/>
    <mergeCell ref="X90:Y90"/>
    <mergeCell ref="X91:Y91"/>
    <mergeCell ref="X92:Y92"/>
    <mergeCell ref="X95:Y95"/>
    <mergeCell ref="X96:Y96"/>
    <mergeCell ref="X80:Y80"/>
    <mergeCell ref="X81:Y81"/>
    <mergeCell ref="X82:Y82"/>
    <mergeCell ref="X83:Y83"/>
    <mergeCell ref="X84:Y84"/>
    <mergeCell ref="X85:Y85"/>
    <mergeCell ref="X86:Y86"/>
    <mergeCell ref="X87:Y87"/>
    <mergeCell ref="X106:Y106"/>
    <mergeCell ref="X71:Y71"/>
    <mergeCell ref="X72:Y72"/>
    <mergeCell ref="X73:Y73"/>
    <mergeCell ref="X74:Y74"/>
    <mergeCell ref="X75:Y75"/>
    <mergeCell ref="X76:Y76"/>
    <mergeCell ref="X77:Y77"/>
    <mergeCell ref="X78:Y78"/>
    <mergeCell ref="X79:Y79"/>
    <mergeCell ref="X51:Y51"/>
    <mergeCell ref="X52:Y52"/>
    <mergeCell ref="X53:Y53"/>
    <mergeCell ref="X54:Y54"/>
    <mergeCell ref="X55:Y55"/>
    <mergeCell ref="X56:Y56"/>
    <mergeCell ref="X57:Y57"/>
    <mergeCell ref="X58:Y58"/>
    <mergeCell ref="X70:Y70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A155:Z155"/>
    <mergeCell ref="A156:C156"/>
    <mergeCell ref="G156:H156"/>
    <mergeCell ref="T158:V158"/>
    <mergeCell ref="N156:Q156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A152:D152"/>
    <mergeCell ref="F152:G152"/>
    <mergeCell ref="H152:I152"/>
    <mergeCell ref="L152:M152"/>
    <mergeCell ref="X152:Y152"/>
    <mergeCell ref="A153:Y153"/>
    <mergeCell ref="A154:D154"/>
    <mergeCell ref="F154:G154"/>
    <mergeCell ref="H154:I154"/>
    <mergeCell ref="L154:M154"/>
    <mergeCell ref="X154:Y154"/>
    <mergeCell ref="C149:D149"/>
    <mergeCell ref="E149:Y149"/>
    <mergeCell ref="C150:D150"/>
    <mergeCell ref="F150:J150"/>
    <mergeCell ref="K150:N150"/>
    <mergeCell ref="X150:Y150"/>
    <mergeCell ref="A151:D151"/>
    <mergeCell ref="F151:G151"/>
    <mergeCell ref="H151:I151"/>
    <mergeCell ref="L151:M151"/>
    <mergeCell ref="X151:Y151"/>
    <mergeCell ref="C145:D145"/>
    <mergeCell ref="E145:Y145"/>
    <mergeCell ref="C146:D146"/>
    <mergeCell ref="F146:J147"/>
    <mergeCell ref="K146:N147"/>
    <mergeCell ref="X146:Y146"/>
    <mergeCell ref="C147:D147"/>
    <mergeCell ref="X147:Y147"/>
    <mergeCell ref="A148:G148"/>
    <mergeCell ref="H148:I148"/>
    <mergeCell ref="L148:M148"/>
    <mergeCell ref="X148:Y148"/>
    <mergeCell ref="C143:D143"/>
    <mergeCell ref="F143:G143"/>
    <mergeCell ref="H143:I143"/>
    <mergeCell ref="L143:M143"/>
    <mergeCell ref="X143:Y143"/>
    <mergeCell ref="A144:D144"/>
    <mergeCell ref="F144:G144"/>
    <mergeCell ref="H144:I144"/>
    <mergeCell ref="L144:M144"/>
    <mergeCell ref="X144:Y144"/>
    <mergeCell ref="C140:Y140"/>
    <mergeCell ref="C141:D141"/>
    <mergeCell ref="F141:G141"/>
    <mergeCell ref="H141:I141"/>
    <mergeCell ref="L141:M141"/>
    <mergeCell ref="X141:Y141"/>
    <mergeCell ref="C142:D142"/>
    <mergeCell ref="F142:G142"/>
    <mergeCell ref="H142:I142"/>
    <mergeCell ref="L142:M142"/>
    <mergeCell ref="X142:Y142"/>
    <mergeCell ref="C138:D138"/>
    <mergeCell ref="F138:G138"/>
    <mergeCell ref="H138:I138"/>
    <mergeCell ref="L138:M138"/>
    <mergeCell ref="X138:Y138"/>
    <mergeCell ref="A139:G139"/>
    <mergeCell ref="H139:I139"/>
    <mergeCell ref="L139:M139"/>
    <mergeCell ref="X139:Y139"/>
    <mergeCell ref="C135:Y135"/>
    <mergeCell ref="C136:D136"/>
    <mergeCell ref="F136:G136"/>
    <mergeCell ref="H136:I136"/>
    <mergeCell ref="L136:M136"/>
    <mergeCell ref="X136:Y136"/>
    <mergeCell ref="C137:D137"/>
    <mergeCell ref="F137:G137"/>
    <mergeCell ref="H137:I137"/>
    <mergeCell ref="L137:M137"/>
    <mergeCell ref="X137:Y137"/>
    <mergeCell ref="C133:D133"/>
    <mergeCell ref="F133:G133"/>
    <mergeCell ref="H133:I133"/>
    <mergeCell ref="L133:M133"/>
    <mergeCell ref="X133:Y133"/>
    <mergeCell ref="A134:G134"/>
    <mergeCell ref="H134:I134"/>
    <mergeCell ref="L134:M134"/>
    <mergeCell ref="X134:Y134"/>
    <mergeCell ref="C130:Y130"/>
    <mergeCell ref="C131:D131"/>
    <mergeCell ref="F131:G131"/>
    <mergeCell ref="H131:I131"/>
    <mergeCell ref="L131:M131"/>
    <mergeCell ref="X131:Y131"/>
    <mergeCell ref="C132:D132"/>
    <mergeCell ref="F132:G132"/>
    <mergeCell ref="H132:I132"/>
    <mergeCell ref="L132:M132"/>
    <mergeCell ref="X132:Y132"/>
    <mergeCell ref="C128:D128"/>
    <mergeCell ref="F128:G128"/>
    <mergeCell ref="H128:I128"/>
    <mergeCell ref="L128:M128"/>
    <mergeCell ref="X128:Y128"/>
    <mergeCell ref="A129:E129"/>
    <mergeCell ref="F129:G129"/>
    <mergeCell ref="H129:I129"/>
    <mergeCell ref="L129:M129"/>
    <mergeCell ref="X129:Y129"/>
    <mergeCell ref="C126:D126"/>
    <mergeCell ref="F126:G126"/>
    <mergeCell ref="H126:I126"/>
    <mergeCell ref="L126:M126"/>
    <mergeCell ref="X126:Y126"/>
    <mergeCell ref="C127:D127"/>
    <mergeCell ref="F127:G127"/>
    <mergeCell ref="H127:I127"/>
    <mergeCell ref="L127:M127"/>
    <mergeCell ref="X127:Y127"/>
    <mergeCell ref="C123:D123"/>
    <mergeCell ref="F123:G123"/>
    <mergeCell ref="H123:I123"/>
    <mergeCell ref="L123:M123"/>
    <mergeCell ref="X123:Y123"/>
    <mergeCell ref="A124:I124"/>
    <mergeCell ref="L124:M124"/>
    <mergeCell ref="X124:Y124"/>
    <mergeCell ref="C125:Y125"/>
    <mergeCell ref="C121:D121"/>
    <mergeCell ref="F121:G121"/>
    <mergeCell ref="H121:I121"/>
    <mergeCell ref="L121:M121"/>
    <mergeCell ref="X121:Y121"/>
    <mergeCell ref="C122:D122"/>
    <mergeCell ref="F122:G122"/>
    <mergeCell ref="H122:I122"/>
    <mergeCell ref="L122:M122"/>
    <mergeCell ref="X122:Y122"/>
    <mergeCell ref="A118:D118"/>
    <mergeCell ref="F118:G118"/>
    <mergeCell ref="H118:I118"/>
    <mergeCell ref="L118:M118"/>
    <mergeCell ref="X118:Y118"/>
    <mergeCell ref="C119:Y119"/>
    <mergeCell ref="C120:D120"/>
    <mergeCell ref="F120:G120"/>
    <mergeCell ref="H120:I120"/>
    <mergeCell ref="L120:M120"/>
    <mergeCell ref="X120:Y120"/>
    <mergeCell ref="C116:D116"/>
    <mergeCell ref="F116:G116"/>
    <mergeCell ref="H116:I116"/>
    <mergeCell ref="L116:M116"/>
    <mergeCell ref="X116:Y116"/>
    <mergeCell ref="C117:D117"/>
    <mergeCell ref="F117:G117"/>
    <mergeCell ref="H117:I117"/>
    <mergeCell ref="L117:M117"/>
    <mergeCell ref="X117:Y117"/>
    <mergeCell ref="A113:E113"/>
    <mergeCell ref="F113:G113"/>
    <mergeCell ref="H113:I113"/>
    <mergeCell ref="L113:M113"/>
    <mergeCell ref="X113:Y113"/>
    <mergeCell ref="C114:Y114"/>
    <mergeCell ref="C115:D115"/>
    <mergeCell ref="F115:G115"/>
    <mergeCell ref="H115:I115"/>
    <mergeCell ref="L115:M115"/>
    <mergeCell ref="X115:Y115"/>
    <mergeCell ref="L67:M67"/>
    <mergeCell ref="X67:Y67"/>
    <mergeCell ref="C68:Y68"/>
    <mergeCell ref="C69:D69"/>
    <mergeCell ref="F69:G69"/>
    <mergeCell ref="H69:I69"/>
    <mergeCell ref="L69:M69"/>
    <mergeCell ref="X69:Y69"/>
    <mergeCell ref="C112:D112"/>
    <mergeCell ref="F112:G112"/>
    <mergeCell ref="H112:I112"/>
    <mergeCell ref="L112:M112"/>
    <mergeCell ref="X112:Y112"/>
    <mergeCell ref="C83:D83"/>
    <mergeCell ref="C84:D84"/>
    <mergeCell ref="C85:D85"/>
    <mergeCell ref="C86:D86"/>
    <mergeCell ref="C87:D87"/>
    <mergeCell ref="C73:D73"/>
    <mergeCell ref="C74:D74"/>
    <mergeCell ref="C75:D75"/>
    <mergeCell ref="C76:D76"/>
    <mergeCell ref="C77:D77"/>
    <mergeCell ref="C78:D78"/>
    <mergeCell ref="K63:M63"/>
    <mergeCell ref="O63:P63"/>
    <mergeCell ref="R63:S63"/>
    <mergeCell ref="X63:Y63"/>
    <mergeCell ref="C64:D64"/>
    <mergeCell ref="F64:J66"/>
    <mergeCell ref="K64:N66"/>
    <mergeCell ref="X64:Y64"/>
    <mergeCell ref="C65:D65"/>
    <mergeCell ref="X65:Y65"/>
    <mergeCell ref="C66:D66"/>
    <mergeCell ref="X66:Y66"/>
    <mergeCell ref="C32:D32"/>
    <mergeCell ref="C59:I59"/>
    <mergeCell ref="K59:M59"/>
    <mergeCell ref="O59:P59"/>
    <mergeCell ref="R59:S59"/>
    <mergeCell ref="X59:Y59"/>
    <mergeCell ref="C60:D60"/>
    <mergeCell ref="F60:J62"/>
    <mergeCell ref="K60:N62"/>
    <mergeCell ref="X60:Y60"/>
    <mergeCell ref="C61:D61"/>
    <mergeCell ref="X61:Y61"/>
    <mergeCell ref="C62:D62"/>
    <mergeCell ref="X62:Y6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4:D4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18:D18"/>
    <mergeCell ref="F18:G18"/>
    <mergeCell ref="H18:I18"/>
    <mergeCell ref="L18:M18"/>
    <mergeCell ref="X18:Y18"/>
    <mergeCell ref="C19:D19"/>
    <mergeCell ref="C20:D20"/>
    <mergeCell ref="C21:D21"/>
    <mergeCell ref="C22:D22"/>
    <mergeCell ref="H19:I19"/>
    <mergeCell ref="H20:I20"/>
    <mergeCell ref="H21:I21"/>
    <mergeCell ref="H22:I22"/>
    <mergeCell ref="F19:G19"/>
    <mergeCell ref="F20:G20"/>
    <mergeCell ref="F21:G21"/>
    <mergeCell ref="F22:G22"/>
    <mergeCell ref="X19:Y19"/>
    <mergeCell ref="X20:Y20"/>
    <mergeCell ref="X21:Y21"/>
    <mergeCell ref="X22:Y22"/>
    <mergeCell ref="C15:Y15"/>
    <mergeCell ref="C16:I16"/>
    <mergeCell ref="K16:M16"/>
    <mergeCell ref="O16:P16"/>
    <mergeCell ref="X16:Y16"/>
    <mergeCell ref="C17:D17"/>
    <mergeCell ref="F17:G17"/>
    <mergeCell ref="H17:I17"/>
    <mergeCell ref="L17:M17"/>
    <mergeCell ref="X17:Y17"/>
    <mergeCell ref="C13:D13"/>
    <mergeCell ref="F13:G13"/>
    <mergeCell ref="H13:I13"/>
    <mergeCell ref="L13:M13"/>
    <mergeCell ref="C14:D14"/>
    <mergeCell ref="F14:G14"/>
    <mergeCell ref="H14:I14"/>
    <mergeCell ref="L14:M14"/>
    <mergeCell ref="X14:Y14"/>
    <mergeCell ref="C11:D11"/>
    <mergeCell ref="F11:G11"/>
    <mergeCell ref="H11:I11"/>
    <mergeCell ref="L11:M11"/>
    <mergeCell ref="X11:Y11"/>
    <mergeCell ref="A12:D12"/>
    <mergeCell ref="F12:G12"/>
    <mergeCell ref="H12:I12"/>
    <mergeCell ref="L12:M12"/>
    <mergeCell ref="X12:Y12"/>
    <mergeCell ref="C9:D9"/>
    <mergeCell ref="F9:G9"/>
    <mergeCell ref="H9:I9"/>
    <mergeCell ref="L9:M9"/>
    <mergeCell ref="X9:Y9"/>
    <mergeCell ref="C10:D10"/>
    <mergeCell ref="F10:G10"/>
    <mergeCell ref="H10:I10"/>
    <mergeCell ref="L10:M10"/>
    <mergeCell ref="X10:Y10"/>
    <mergeCell ref="A1:X1"/>
    <mergeCell ref="A2:X2"/>
    <mergeCell ref="A3:X3"/>
    <mergeCell ref="A4:X4"/>
    <mergeCell ref="A5:X5"/>
    <mergeCell ref="A6:Z6"/>
    <mergeCell ref="A7:A8"/>
    <mergeCell ref="B7:B8"/>
    <mergeCell ref="C7:D8"/>
    <mergeCell ref="E7:E8"/>
    <mergeCell ref="F7:J7"/>
    <mergeCell ref="K7:N7"/>
    <mergeCell ref="O7:Q7"/>
    <mergeCell ref="R7:T7"/>
    <mergeCell ref="U7:W7"/>
    <mergeCell ref="X7:Y8"/>
    <mergeCell ref="F8:G8"/>
    <mergeCell ref="H8:I8"/>
    <mergeCell ref="L8:M8"/>
    <mergeCell ref="C42:D42"/>
    <mergeCell ref="C43:D43"/>
    <mergeCell ref="C54:D5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F23:G23"/>
    <mergeCell ref="F24:G24"/>
    <mergeCell ref="F25:G25"/>
    <mergeCell ref="F26:G26"/>
    <mergeCell ref="F27:G27"/>
    <mergeCell ref="F37:G37"/>
    <mergeCell ref="F38:G38"/>
    <mergeCell ref="F39:G39"/>
    <mergeCell ref="F40:G40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41:G41"/>
    <mergeCell ref="F42:G42"/>
    <mergeCell ref="F43:G43"/>
    <mergeCell ref="F44:G44"/>
    <mergeCell ref="F45:G45"/>
    <mergeCell ref="H23:I23"/>
    <mergeCell ref="H24:I24"/>
    <mergeCell ref="H25:I25"/>
    <mergeCell ref="H26:I26"/>
    <mergeCell ref="H27:I27"/>
    <mergeCell ref="H37:I37"/>
    <mergeCell ref="H38:I38"/>
    <mergeCell ref="H39:I39"/>
    <mergeCell ref="H40:I40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41:I41"/>
    <mergeCell ref="H42:I42"/>
    <mergeCell ref="H43:I43"/>
    <mergeCell ref="H44:I44"/>
    <mergeCell ref="H45:I45"/>
    <mergeCell ref="C88:D88"/>
    <mergeCell ref="C89:D89"/>
    <mergeCell ref="C90:D90"/>
    <mergeCell ref="H55:I55"/>
    <mergeCell ref="H56:I56"/>
    <mergeCell ref="H57:I57"/>
    <mergeCell ref="H58:I58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F55:G55"/>
    <mergeCell ref="F56:G56"/>
    <mergeCell ref="F57:G57"/>
    <mergeCell ref="F58:G58"/>
    <mergeCell ref="F46:G46"/>
    <mergeCell ref="F47:G47"/>
    <mergeCell ref="F48:G48"/>
    <mergeCell ref="F49:G49"/>
    <mergeCell ref="C79:D79"/>
    <mergeCell ref="C80:D80"/>
    <mergeCell ref="C81:D81"/>
    <mergeCell ref="C82:D82"/>
    <mergeCell ref="F50:G50"/>
    <mergeCell ref="F51:G51"/>
    <mergeCell ref="F52:G52"/>
    <mergeCell ref="F53:G53"/>
    <mergeCell ref="F54:G54"/>
    <mergeCell ref="C55:D55"/>
    <mergeCell ref="C56:D56"/>
    <mergeCell ref="C57:D57"/>
    <mergeCell ref="C58:D58"/>
    <mergeCell ref="C63:I63"/>
    <mergeCell ref="A67:D67"/>
    <mergeCell ref="F67:G67"/>
    <mergeCell ref="H67:I67"/>
    <mergeCell ref="C70:D70"/>
    <mergeCell ref="C71:D71"/>
    <mergeCell ref="C72:D72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</mergeCells>
  <pageMargins left="0.70866141732283472" right="0.2" top="0.42" bottom="0.2" header="0.3" footer="0.31496062992125984"/>
  <pageSetup paperSize="9" fitToHeight="0" orientation="landscape" verticalDpi="0" r:id="rId1"/>
  <rowBreaks count="1" manualBreakCount="1">
    <brk id="100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Ключник</cp:lastModifiedBy>
  <cp:lastPrinted>2021-01-11T10:12:06Z</cp:lastPrinted>
  <dcterms:created xsi:type="dcterms:W3CDTF">2020-09-28T00:04:32Z</dcterms:created>
  <dcterms:modified xsi:type="dcterms:W3CDTF">2021-01-11T11:23:39Z</dcterms:modified>
</cp:coreProperties>
</file>