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4700" windowHeight="9405"/>
  </bookViews>
  <sheets>
    <sheet name="Звіт" sheetId="1" r:id="rId1"/>
    <sheet name="Реєстр" sheetId="2" r:id="rId2"/>
    <sheet name="Лист1" sheetId="3" r:id="rId3"/>
    <sheet name="Лист2" sheetId="4" r:id="rId4"/>
  </sheets>
  <definedNames>
    <definedName name="_xlnm._FilterDatabase" localSheetId="0" hidden="1">Звіт!$A$19:$T$19</definedName>
  </definedNames>
  <calcPr calcId="145621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M95" i="1" l="1"/>
  <c r="M87" i="1"/>
  <c r="M88" i="1"/>
  <c r="M86" i="1"/>
  <c r="M83" i="1"/>
  <c r="M82" i="1"/>
  <c r="M81" i="1"/>
  <c r="M66" i="1"/>
  <c r="M67" i="1"/>
  <c r="M68" i="1"/>
  <c r="M65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P95" i="1" l="1"/>
  <c r="P88" i="1"/>
  <c r="P87" i="1"/>
  <c r="P86" i="1"/>
  <c r="P83" i="1"/>
  <c r="P82" i="1"/>
  <c r="P81" i="1"/>
  <c r="P68" i="1"/>
  <c r="P67" i="1"/>
  <c r="P66" i="1"/>
  <c r="P65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27" i="1"/>
  <c r="M21" i="1" l="1"/>
  <c r="M57" i="1"/>
  <c r="P21" i="1" l="1"/>
  <c r="J21" i="1" l="1"/>
  <c r="G21" i="1"/>
  <c r="R45" i="1" l="1"/>
  <c r="Q45" i="1"/>
  <c r="R44" i="1"/>
  <c r="Q44" i="1"/>
  <c r="R43" i="1"/>
  <c r="Q43" i="1"/>
  <c r="S43" i="1" s="1"/>
  <c r="R42" i="1"/>
  <c r="Q42" i="1"/>
  <c r="S42" i="1" s="1"/>
  <c r="R41" i="1"/>
  <c r="Q41" i="1"/>
  <c r="S41" i="1" s="1"/>
  <c r="R40" i="1"/>
  <c r="Q40" i="1"/>
  <c r="S40" i="1" s="1"/>
  <c r="R39" i="1"/>
  <c r="Q39" i="1"/>
  <c r="S39" i="1" s="1"/>
  <c r="R38" i="1"/>
  <c r="Q38" i="1"/>
  <c r="S38" i="1" s="1"/>
  <c r="R37" i="1"/>
  <c r="Q37" i="1"/>
  <c r="S37" i="1" s="1"/>
  <c r="R36" i="1"/>
  <c r="Q36" i="1"/>
  <c r="S36" i="1" s="1"/>
  <c r="R35" i="1"/>
  <c r="Q35" i="1"/>
  <c r="S35" i="1" s="1"/>
  <c r="R34" i="1"/>
  <c r="Q34" i="1"/>
  <c r="S34" i="1" s="1"/>
  <c r="R33" i="1"/>
  <c r="Q33" i="1"/>
  <c r="S33" i="1" s="1"/>
  <c r="R32" i="1"/>
  <c r="Q32" i="1"/>
  <c r="S32" i="1" s="1"/>
  <c r="R31" i="1"/>
  <c r="Q31" i="1"/>
  <c r="S31" i="1" s="1"/>
  <c r="R30" i="1"/>
  <c r="Q30" i="1"/>
  <c r="S30" i="1" s="1"/>
  <c r="R29" i="1"/>
  <c r="Q29" i="1"/>
  <c r="S29" i="1" s="1"/>
  <c r="S44" i="1" l="1"/>
  <c r="S45" i="1"/>
  <c r="G57" i="1"/>
  <c r="G56" i="1" l="1"/>
  <c r="G58" i="1"/>
  <c r="G60" i="1"/>
  <c r="G61" i="1"/>
  <c r="I29" i="2" l="1"/>
  <c r="F29" i="2"/>
  <c r="D29" i="2"/>
  <c r="I18" i="2"/>
  <c r="F18" i="2"/>
  <c r="D18" i="2"/>
  <c r="J96" i="1"/>
  <c r="G96" i="1"/>
  <c r="R95" i="1"/>
  <c r="R96" i="1" s="1"/>
  <c r="J93" i="1"/>
  <c r="G93" i="1"/>
  <c r="R92" i="1"/>
  <c r="Q92" i="1"/>
  <c r="J88" i="1"/>
  <c r="R88" i="1" s="1"/>
  <c r="G88" i="1"/>
  <c r="Q88" i="1" s="1"/>
  <c r="J87" i="1"/>
  <c r="R87" i="1" s="1"/>
  <c r="G87" i="1"/>
  <c r="Q87" i="1" s="1"/>
  <c r="J86" i="1"/>
  <c r="J89" i="1" s="1"/>
  <c r="G86" i="1"/>
  <c r="Q86" i="1" s="1"/>
  <c r="J83" i="1"/>
  <c r="R83" i="1" s="1"/>
  <c r="G83" i="1"/>
  <c r="Q83" i="1" s="1"/>
  <c r="J82" i="1"/>
  <c r="R82" i="1" s="1"/>
  <c r="G82" i="1"/>
  <c r="Q82" i="1" s="1"/>
  <c r="J81" i="1"/>
  <c r="J84" i="1" s="1"/>
  <c r="G81" i="1"/>
  <c r="Q81" i="1" s="1"/>
  <c r="P78" i="1"/>
  <c r="M78" i="1"/>
  <c r="J78" i="1"/>
  <c r="R78" i="1" s="1"/>
  <c r="G78" i="1"/>
  <c r="Q78" i="1" s="1"/>
  <c r="P77" i="1"/>
  <c r="M77" i="1"/>
  <c r="J77" i="1"/>
  <c r="R77" i="1" s="1"/>
  <c r="G77" i="1"/>
  <c r="Q77" i="1" s="1"/>
  <c r="P76" i="1"/>
  <c r="P79" i="1" s="1"/>
  <c r="M76" i="1"/>
  <c r="M79" i="1" s="1"/>
  <c r="J76" i="1"/>
  <c r="J79" i="1" s="1"/>
  <c r="G76" i="1"/>
  <c r="Q76" i="1" s="1"/>
  <c r="P73" i="1"/>
  <c r="M73" i="1"/>
  <c r="J73" i="1"/>
  <c r="R73" i="1" s="1"/>
  <c r="G73" i="1"/>
  <c r="Q73" i="1" s="1"/>
  <c r="P72" i="1"/>
  <c r="M72" i="1"/>
  <c r="J72" i="1"/>
  <c r="R72" i="1" s="1"/>
  <c r="G72" i="1"/>
  <c r="Q72" i="1" s="1"/>
  <c r="P71" i="1"/>
  <c r="P74" i="1" s="1"/>
  <c r="M71" i="1"/>
  <c r="M74" i="1" s="1"/>
  <c r="J71" i="1"/>
  <c r="J74" i="1" s="1"/>
  <c r="G71" i="1"/>
  <c r="Q71" i="1" s="1"/>
  <c r="J68" i="1"/>
  <c r="R68" i="1" s="1"/>
  <c r="G68" i="1"/>
  <c r="J67" i="1"/>
  <c r="R67" i="1" s="1"/>
  <c r="G67" i="1"/>
  <c r="J66" i="1"/>
  <c r="R66" i="1" s="1"/>
  <c r="G66" i="1"/>
  <c r="P69" i="1"/>
  <c r="M69" i="1"/>
  <c r="J65" i="1"/>
  <c r="J69" i="1" s="1"/>
  <c r="G65" i="1"/>
  <c r="G69" i="1" s="1"/>
  <c r="P62" i="1"/>
  <c r="M62" i="1"/>
  <c r="J62" i="1"/>
  <c r="R62" i="1" s="1"/>
  <c r="G62" i="1"/>
  <c r="Q62" i="1" s="1"/>
  <c r="P61" i="1"/>
  <c r="M61" i="1"/>
  <c r="J61" i="1"/>
  <c r="R61" i="1" s="1"/>
  <c r="Q61" i="1"/>
  <c r="P60" i="1"/>
  <c r="P63" i="1" s="1"/>
  <c r="M60" i="1"/>
  <c r="M63" i="1" s="1"/>
  <c r="J60" i="1"/>
  <c r="G63" i="1"/>
  <c r="P57" i="1"/>
  <c r="Q57" i="1"/>
  <c r="J57" i="1"/>
  <c r="P56" i="1"/>
  <c r="M56" i="1"/>
  <c r="J56" i="1"/>
  <c r="P53" i="1"/>
  <c r="R53" i="1" s="1"/>
  <c r="M53" i="1"/>
  <c r="Q53" i="1" s="1"/>
  <c r="P52" i="1"/>
  <c r="R52" i="1" s="1"/>
  <c r="M52" i="1"/>
  <c r="Q52" i="1" s="1"/>
  <c r="P51" i="1"/>
  <c r="R51" i="1" s="1"/>
  <c r="R50" i="1" s="1"/>
  <c r="M51" i="1"/>
  <c r="Q51" i="1" s="1"/>
  <c r="P50" i="1"/>
  <c r="M50" i="1"/>
  <c r="P49" i="1"/>
  <c r="R49" i="1" s="1"/>
  <c r="M49" i="1"/>
  <c r="Q49" i="1" s="1"/>
  <c r="P48" i="1"/>
  <c r="R48" i="1" s="1"/>
  <c r="M48" i="1"/>
  <c r="Q48" i="1" s="1"/>
  <c r="P47" i="1"/>
  <c r="R47" i="1" s="1"/>
  <c r="R46" i="1" s="1"/>
  <c r="M47" i="1"/>
  <c r="M46" i="1" s="1"/>
  <c r="P46" i="1"/>
  <c r="R28" i="1"/>
  <c r="Q28" i="1"/>
  <c r="M26" i="1"/>
  <c r="R27" i="1"/>
  <c r="R26" i="1" s="1"/>
  <c r="G27" i="1"/>
  <c r="G26" i="1" s="1"/>
  <c r="G54" i="1" s="1"/>
  <c r="P26" i="1"/>
  <c r="P22" i="1"/>
  <c r="M22" i="1"/>
  <c r="J22" i="1"/>
  <c r="G22" i="1"/>
  <c r="R21" i="1"/>
  <c r="R22" i="1" s="1"/>
  <c r="Q21" i="1"/>
  <c r="R60" i="1" l="1"/>
  <c r="R63" i="1" s="1"/>
  <c r="R57" i="1"/>
  <c r="P58" i="1"/>
  <c r="M58" i="1"/>
  <c r="J58" i="1"/>
  <c r="S87" i="1"/>
  <c r="J26" i="1"/>
  <c r="J54" i="1" s="1"/>
  <c r="M54" i="1"/>
  <c r="S61" i="1"/>
  <c r="S62" i="1"/>
  <c r="S66" i="1"/>
  <c r="S67" i="1"/>
  <c r="S68" i="1"/>
  <c r="S72" i="1"/>
  <c r="S73" i="1"/>
  <c r="S77" i="1"/>
  <c r="S78" i="1"/>
  <c r="S82" i="1"/>
  <c r="S88" i="1"/>
  <c r="S83" i="1"/>
  <c r="S57" i="1"/>
  <c r="P54" i="1"/>
  <c r="R54" i="1"/>
  <c r="S48" i="1"/>
  <c r="S49" i="1"/>
  <c r="S52" i="1"/>
  <c r="S53" i="1"/>
  <c r="S28" i="1"/>
  <c r="S21" i="1"/>
  <c r="S22" i="1" s="1"/>
  <c r="Q22" i="1"/>
  <c r="Q27" i="1"/>
  <c r="Q47" i="1"/>
  <c r="S51" i="1"/>
  <c r="Q50" i="1"/>
  <c r="Q74" i="1"/>
  <c r="Q79" i="1"/>
  <c r="Q84" i="1"/>
  <c r="Q89" i="1"/>
  <c r="S92" i="1"/>
  <c r="R56" i="1"/>
  <c r="R58" i="1" s="1"/>
  <c r="Q60" i="1"/>
  <c r="J63" i="1"/>
  <c r="R71" i="1"/>
  <c r="R74" i="1" s="1"/>
  <c r="G74" i="1"/>
  <c r="R76" i="1"/>
  <c r="R79" i="1" s="1"/>
  <c r="G79" i="1"/>
  <c r="R81" i="1"/>
  <c r="R84" i="1" s="1"/>
  <c r="G84" i="1"/>
  <c r="R86" i="1"/>
  <c r="R89" i="1" s="1"/>
  <c r="G89" i="1"/>
  <c r="R91" i="1"/>
  <c r="R93" i="1" s="1"/>
  <c r="Q95" i="1"/>
  <c r="Q56" i="1"/>
  <c r="R65" i="1"/>
  <c r="R69" i="1" s="1"/>
  <c r="Q91" i="1"/>
  <c r="M97" i="1" l="1"/>
  <c r="M99" i="1" s="1"/>
  <c r="J97" i="1"/>
  <c r="J99" i="1" s="1"/>
  <c r="P97" i="1"/>
  <c r="P99" i="1" s="1"/>
  <c r="S50" i="1"/>
  <c r="R97" i="1"/>
  <c r="R99" i="1" s="1"/>
  <c r="G97" i="1"/>
  <c r="G99" i="1" s="1"/>
  <c r="Q93" i="1"/>
  <c r="S91" i="1"/>
  <c r="S93" i="1" s="1"/>
  <c r="Q58" i="1"/>
  <c r="S56" i="1"/>
  <c r="S58" i="1" s="1"/>
  <c r="Q96" i="1"/>
  <c r="S95" i="1"/>
  <c r="S96" i="1" s="1"/>
  <c r="Q69" i="1"/>
  <c r="S65" i="1"/>
  <c r="S69" i="1" s="1"/>
  <c r="Q63" i="1"/>
  <c r="S60" i="1"/>
  <c r="S63" i="1" s="1"/>
  <c r="S86" i="1"/>
  <c r="S89" i="1" s="1"/>
  <c r="S81" i="1"/>
  <c r="S84" i="1" s="1"/>
  <c r="S76" i="1"/>
  <c r="S79" i="1" s="1"/>
  <c r="S71" i="1"/>
  <c r="S74" i="1" s="1"/>
  <c r="Q26" i="1"/>
  <c r="S27" i="1"/>
  <c r="S26" i="1" s="1"/>
  <c r="Q46" i="1"/>
  <c r="S47" i="1"/>
  <c r="S46" i="1" s="1"/>
  <c r="S54" i="1" l="1"/>
  <c r="S97" i="1" s="1"/>
  <c r="S99" i="1" s="1"/>
  <c r="Q54" i="1"/>
  <c r="Q97" i="1" s="1"/>
  <c r="Q99" i="1" s="1"/>
</calcChain>
</file>

<file path=xl/sharedStrings.xml><?xml version="1.0" encoding="utf-8"?>
<sst xmlns="http://schemas.openxmlformats.org/spreadsheetml/2006/main" count="340" uniqueCount="197">
  <si>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</si>
  <si>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</si>
  <si>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</si>
  <si>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</si>
  <si>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</si>
  <si>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</si>
  <si>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</si>
  <si>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</si>
  <si>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</si>
  <si>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</si>
  <si>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</si>
  <si>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</si>
  <si>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</si>
  <si>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</si>
  <si>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</si>
  <si>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</si>
  <si>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</si>
  <si>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</si>
  <si>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</si>
  <si>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</si>
  <si>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</si>
  <si>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</si>
  <si>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</si>
  <si>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</si>
  <si>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</si>
  <si>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</si>
  <si>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</si>
  <si>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</si>
  <si>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</si>
  <si>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</si>
  <si>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</si>
  <si>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</si>
  <si>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</si>
  <si>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</si>
  <si>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</si>
  <si>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</si>
  <si>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</si>
  <si>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</si>
  <si>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</si>
  <si>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</si>
  <si>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</si>
  <si>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</si>
  <si>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</si>
  <si>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</si>
  <si>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</si>
  <si>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</si>
  <si>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</si>
  <si>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</si>
  <si>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</si>
  <si>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</si>
  <si>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</si>
  <si>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</si>
  <si>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</si>
  <si>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</si>
  <si>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</si>
  <si>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</si>
  <si>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</si>
  <si>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</si>
  <si>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</si>
  <si>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</si>
  <si>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</si>
  <si>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</si>
  <si>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</si>
  <si>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</si>
  <si>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</si>
  <si>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</si>
  <si>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</si>
  <si>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</si>
  <si>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</si>
  <si>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</si>
  <si>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</si>
  <si>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</si>
  <si>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</si>
  <si>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</si>
  <si>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</si>
  <si>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</si>
  <si>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</si>
  <si>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</si>
  <si>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</si>
  <si>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</si>
  <si>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</si>
  <si>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</si>
  <si>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</si>
  <si>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</si>
  <si>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</si>
  <si>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</si>
  <si>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</si>
  <si>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</si>
  <si>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</si>
  <si>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</si>
  <si>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</si>
  <si>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</si>
  <si>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</si>
  <si>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</si>
  <si>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</si>
  <si>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</si>
  <si>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</si>
  <si>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</si>
  <si>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</si>
  <si>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</si>
  <si>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</si>
  <si>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</si>
  <si>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</si>
  <si>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</si>
  <si>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</si>
  <si>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</si>
  <si>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</si>
  <si>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</si>
  <si>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</si>
  <si>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</si>
  <si>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</si>
  <si>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</si>
  <si>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</si>
  <si>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</si>
  <si>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</si>
  <si>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</si>
  <si>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</si>
  <si>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</si>
  <si>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</si>
  <si>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</si>
  <si>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</si>
  <si>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</si>
  <si>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</si>
  <si>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</si>
  <si>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</si>
  <si>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</si>
  <si>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</si>
  <si>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</si>
  <si>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</si>
  <si>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</si>
  <si>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</si>
  <si>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</si>
  <si>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</si>
  <si>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</si>
  <si>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</si>
  <si>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</si>
  <si>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</si>
  <si>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</si>
  <si>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</si>
  <si>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</si>
  <si>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</si>
  <si>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</si>
  <si>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</si>
  <si>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</si>
  <si>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</si>
  <si>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</si>
  <si>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</si>
  <si>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</si>
  <si>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</si>
  <si>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</si>
  <si>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Деревенко Афанасій Захарович</t>
  </si>
  <si>
    <t>Штатні працівники (інвалід)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</si>
  <si>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</si>
  <si>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</si>
  <si>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</si>
  <si>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</si>
  <si>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</si>
  <si>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</si>
  <si>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</si>
  <si>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</si>
  <si>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</si>
  <si>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</si>
  <si>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</si>
  <si>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</si>
  <si>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</si>
  <si>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</si>
  <si>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</si>
  <si>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</si>
  <si>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 xml:space="preserve"> Яланжи Олександр Костянтинович гол.інженер</t>
  </si>
  <si>
    <t xml:space="preserve"> місяців</t>
  </si>
  <si>
    <t xml:space="preserve"> Гавриленко Людмила Олексіївна гол.бухгалтер</t>
  </si>
  <si>
    <t xml:space="preserve"> Ярмоленко Тетяна Афанасіївна директор кінотеатру</t>
  </si>
  <si>
    <t xml:space="preserve"> Дєткова Зіновія Павлівна комірник</t>
  </si>
  <si>
    <t xml:space="preserve"> Вєхов Віталій Климович оператор проекційного та звукового обладнання</t>
  </si>
  <si>
    <t xml:space="preserve"> Халіков Юрій Станіславович оператор проекційного та звукового обладнання</t>
  </si>
  <si>
    <t xml:space="preserve"> Рубан катерина Максимівна черговий адміністратор</t>
  </si>
  <si>
    <t xml:space="preserve"> Щербина Вікторія Олександрівна черговий адміністратор</t>
  </si>
  <si>
    <t xml:space="preserve"> Балановська Анжепа Михайлівна касир квитковий</t>
  </si>
  <si>
    <t xml:space="preserve"> Шаркова Олена Оексіївна касир квитковий</t>
  </si>
  <si>
    <t xml:space="preserve"> Пономаренко Тетяна Григорівна прибиральник службових приміщень</t>
  </si>
  <si>
    <t xml:space="preserve"> Шестакова Наталія Степанівна прибиральник службових приміщень</t>
  </si>
  <si>
    <t xml:space="preserve"> Костюченко Тетяна Миколаївна двірник</t>
  </si>
  <si>
    <t xml:space="preserve"> Чолак Максим Іванович сторож</t>
  </si>
  <si>
    <t xml:space="preserve"> Шишман Іван Федорович сторож</t>
  </si>
  <si>
    <t xml:space="preserve"> Холостенко Олег Іванович сторож (інвалід)</t>
  </si>
  <si>
    <t xml:space="preserve"> Жоля Антон Олександрович сторож</t>
  </si>
  <si>
    <t xml:space="preserve"> Райчев Панас Георгійович сторож</t>
  </si>
  <si>
    <t>лікарняний з 28.09.2020 продовжує хворіти</t>
  </si>
  <si>
    <t>звільнений 26.08.2020</t>
  </si>
  <si>
    <t>прийнятий в жовтні 2020р., звільнений 09.12.2020</t>
  </si>
  <si>
    <t>прийнятий  17.12.2020</t>
  </si>
  <si>
    <t>Директор</t>
  </si>
  <si>
    <t>А.З.Деревенко</t>
  </si>
  <si>
    <t>Повна назва організації Грантоотримувача: ПІДПРИЄМСТВО ЗОВНІШНЬОГО ОСВІТЛЕННЯ "МІСЬКСВІТЛО" У ФОРМІ ТОВАРИСТВА З ОБМЕЖЕНОЮ ВІДПОВІДАЛЬНІСТЮ</t>
  </si>
  <si>
    <r>
      <t xml:space="preserve">№ </t>
    </r>
    <r>
      <rPr>
        <u/>
        <sz val="11"/>
        <color theme="1"/>
        <rFont val="Calibri"/>
        <family val="2"/>
        <charset val="204"/>
      </rPr>
      <t>3ІNST11-22892</t>
    </r>
    <r>
      <rPr>
        <sz val="11"/>
        <color theme="1"/>
        <rFont val="Calibri"/>
      </rPr>
      <t xml:space="preserve"> від "_23__" </t>
    </r>
    <r>
      <rPr>
        <u/>
        <sz val="11"/>
        <color theme="1"/>
        <rFont val="Calibri"/>
        <family val="2"/>
        <charset val="204"/>
      </rPr>
      <t>жовтня</t>
    </r>
    <r>
      <rPr>
        <sz val="11"/>
        <color theme="1"/>
        <rFont val="Calibri"/>
      </rPr>
      <t>__2020 року</t>
    </r>
  </si>
  <si>
    <r>
      <t xml:space="preserve">Додаток № </t>
    </r>
    <r>
      <rPr>
        <u/>
        <sz val="11"/>
        <color theme="1"/>
        <rFont val="Calibri"/>
        <family val="2"/>
        <charset val="204"/>
      </rPr>
      <t>4</t>
    </r>
    <r>
      <rPr>
        <sz val="11"/>
        <color theme="1"/>
        <rFont val="Calibri"/>
      </rPr>
      <t>_</t>
    </r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</si>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</sst>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8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10"/>
      <color theme="1"/>
      <name val="Arial"/>
      <family val="2"/>
      <charset val="204"/>
    </font>
    <font>
      <u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4" fontId="5" fillId="0" borderId="71" xfId="0" applyNumberFormat="1" applyFont="1" applyBorder="1" applyAlignment="1">
      <alignment horizontal="center" vertical="top" wrapText="1"/>
    </xf>
    <xf numFmtId="49" fontId="4" fillId="0" borderId="48" xfId="0" applyNumberFormat="1" applyFont="1" applyBorder="1" applyAlignment="1">
      <alignment horizontal="center" vertical="top" wrapText="1"/>
    </xf>
    <xf numFmtId="166" fontId="5" fillId="0" borderId="81" xfId="0" applyNumberFormat="1" applyFont="1" applyBorder="1" applyAlignment="1">
      <alignment vertical="top" wrapText="1"/>
    </xf>
    <xf numFmtId="166" fontId="5" fillId="0" borderId="81" xfId="0" applyNumberFormat="1" applyFont="1" applyBorder="1" applyAlignment="1">
      <alignment horizontal="center" vertical="top" wrapText="1"/>
    </xf>
    <xf numFmtId="3" fontId="5" fillId="0" borderId="81" xfId="0" applyNumberFormat="1" applyFont="1" applyBorder="1" applyAlignment="1">
      <alignment horizontal="center" vertical="top" wrapText="1"/>
    </xf>
    <xf numFmtId="4" fontId="5" fillId="0" borderId="81" xfId="0" applyNumberFormat="1" applyFont="1" applyBorder="1" applyAlignment="1">
      <alignment horizontal="center" vertical="top" wrapText="1"/>
    </xf>
    <xf numFmtId="4" fontId="5" fillId="0" borderId="81" xfId="0" applyNumberFormat="1" applyFont="1" applyBorder="1" applyAlignment="1">
      <alignment horizontal="right" vertical="top" wrapText="1"/>
    </xf>
    <xf numFmtId="49" fontId="4" fillId="0" borderId="55" xfId="0" applyNumberFormat="1" applyFont="1" applyBorder="1" applyAlignment="1">
      <alignment horizontal="center" vertical="top" wrapText="1"/>
    </xf>
    <xf numFmtId="166" fontId="5" fillId="0" borderId="82" xfId="0" applyNumberFormat="1" applyFont="1" applyBorder="1" applyAlignment="1">
      <alignment vertical="top" wrapText="1"/>
    </xf>
    <xf numFmtId="166" fontId="5" fillId="0" borderId="82" xfId="0" applyNumberFormat="1" applyFont="1" applyBorder="1" applyAlignment="1">
      <alignment horizontal="center" vertical="top" wrapText="1"/>
    </xf>
    <xf numFmtId="3" fontId="5" fillId="0" borderId="82" xfId="0" applyNumberFormat="1" applyFont="1" applyBorder="1" applyAlignment="1">
      <alignment horizontal="center" vertical="top" wrapText="1"/>
    </xf>
    <xf numFmtId="4" fontId="5" fillId="0" borderId="82" xfId="0" applyNumberFormat="1" applyFont="1" applyBorder="1" applyAlignment="1">
      <alignment horizontal="center" vertical="top" wrapText="1"/>
    </xf>
    <xf numFmtId="49" fontId="4" fillId="0" borderId="81" xfId="0" applyNumberFormat="1" applyFont="1" applyBorder="1" applyAlignment="1">
      <alignment horizontal="center" vertical="top" wrapText="1"/>
    </xf>
    <xf numFmtId="166" fontId="5" fillId="0" borderId="83" xfId="0" applyNumberFormat="1" applyFont="1" applyBorder="1" applyAlignment="1">
      <alignment vertical="top" wrapText="1"/>
    </xf>
    <xf numFmtId="166" fontId="5" fillId="0" borderId="83" xfId="0" applyNumberFormat="1" applyFont="1" applyBorder="1" applyAlignment="1">
      <alignment horizontal="center" vertical="top" wrapText="1"/>
    </xf>
    <xf numFmtId="3" fontId="5" fillId="0" borderId="83" xfId="0" applyNumberFormat="1" applyFont="1" applyBorder="1" applyAlignment="1">
      <alignment horizontal="center" vertical="top" wrapText="1"/>
    </xf>
    <xf numFmtId="4" fontId="5" fillId="0" borderId="83" xfId="0" applyNumberFormat="1" applyFont="1" applyBorder="1" applyAlignment="1">
      <alignment horizontal="center" vertical="top" wrapText="1"/>
    </xf>
    <xf numFmtId="0" fontId="5" fillId="0" borderId="84" xfId="0" applyFont="1" applyBorder="1" applyAlignment="1">
      <alignment vertical="top" wrapText="1"/>
    </xf>
    <xf numFmtId="0" fontId="5" fillId="0" borderId="85" xfId="0" applyFont="1" applyBorder="1" applyAlignment="1">
      <alignment vertical="top" wrapText="1"/>
    </xf>
    <xf numFmtId="0" fontId="5" fillId="0" borderId="86" xfId="0" applyFont="1" applyBorder="1" applyAlignment="1">
      <alignment vertical="top" wrapText="1"/>
    </xf>
    <xf numFmtId="4" fontId="4" fillId="5" borderId="33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vertical="top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2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66" xfId="0" applyNumberFormat="1" applyFont="1" applyBorder="1" applyAlignment="1">
      <alignment horizontal="center" vertical="center" wrapText="1"/>
    </xf>
    <xf numFmtId="3" fontId="5" fillId="0" borderId="67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center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50" xfId="0" applyNumberFormat="1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3" fontId="5" fillId="0" borderId="58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0"/>
  <sheetViews>
    <sheetView tabSelected="1" topLeftCell="A85" workbookViewId="0">
      <selection activeCell="P87" sqref="P87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199" t="s">
        <v>195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199" t="s">
        <v>194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06" t="s">
        <v>1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06" t="s">
        <v>2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08" t="s">
        <v>193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09" t="s">
        <v>3</v>
      </c>
      <c r="B17" s="211" t="s">
        <v>4</v>
      </c>
      <c r="C17" s="211" t="s">
        <v>5</v>
      </c>
      <c r="D17" s="213" t="s">
        <v>6</v>
      </c>
      <c r="E17" s="200" t="s">
        <v>7</v>
      </c>
      <c r="F17" s="201"/>
      <c r="G17" s="202"/>
      <c r="H17" s="200" t="s">
        <v>8</v>
      </c>
      <c r="I17" s="201"/>
      <c r="J17" s="202"/>
      <c r="K17" s="200" t="s">
        <v>9</v>
      </c>
      <c r="L17" s="201"/>
      <c r="M17" s="202"/>
      <c r="N17" s="200" t="s">
        <v>10</v>
      </c>
      <c r="O17" s="201"/>
      <c r="P17" s="202"/>
      <c r="Q17" s="203" t="s">
        <v>11</v>
      </c>
      <c r="R17" s="201"/>
      <c r="S17" s="202"/>
      <c r="T17" s="204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10"/>
      <c r="B18" s="212"/>
      <c r="C18" s="212"/>
      <c r="D18" s="214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0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26</v>
      </c>
      <c r="B21" s="35" t="s">
        <v>27</v>
      </c>
      <c r="C21" s="36" t="s">
        <v>28</v>
      </c>
      <c r="D21" s="37" t="s">
        <v>29</v>
      </c>
      <c r="E21" s="38">
        <v>1</v>
      </c>
      <c r="F21" s="39">
        <v>77373.09</v>
      </c>
      <c r="G21" s="40">
        <f>E21*F21</f>
        <v>77373.09</v>
      </c>
      <c r="H21" s="38">
        <v>1</v>
      </c>
      <c r="I21" s="39">
        <v>77373.09</v>
      </c>
      <c r="J21" s="40">
        <f>H21*I21</f>
        <v>77373.09</v>
      </c>
      <c r="K21" s="38">
        <v>1</v>
      </c>
      <c r="L21" s="39">
        <v>743502.15</v>
      </c>
      <c r="M21" s="40">
        <f>K21*L21</f>
        <v>743502.15</v>
      </c>
      <c r="N21" s="38">
        <v>1</v>
      </c>
      <c r="O21" s="39">
        <v>743502.15</v>
      </c>
      <c r="P21" s="40">
        <f>N21*O21</f>
        <v>743502.15</v>
      </c>
      <c r="Q21" s="40">
        <f>G21+M21</f>
        <v>820875.24</v>
      </c>
      <c r="R21" s="40">
        <f>J21+P21</f>
        <v>820875.24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30</v>
      </c>
      <c r="B22" s="43"/>
      <c r="C22" s="44"/>
      <c r="D22" s="45"/>
      <c r="E22" s="46"/>
      <c r="F22" s="47"/>
      <c r="G22" s="48">
        <f>SUM(G21)</f>
        <v>77373.09</v>
      </c>
      <c r="H22" s="46"/>
      <c r="I22" s="47"/>
      <c r="J22" s="48">
        <f>SUM(J21)</f>
        <v>77373.09</v>
      </c>
      <c r="K22" s="46"/>
      <c r="L22" s="47"/>
      <c r="M22" s="48">
        <f>SUM(M21)</f>
        <v>743502.15</v>
      </c>
      <c r="N22" s="46"/>
      <c r="O22" s="47"/>
      <c r="P22" s="48">
        <f t="shared" ref="P22:S22" si="0">SUM(P21)</f>
        <v>743502.15</v>
      </c>
      <c r="Q22" s="48">
        <f t="shared" si="0"/>
        <v>820875.24</v>
      </c>
      <c r="R22" s="48">
        <f t="shared" si="0"/>
        <v>820875.24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20"/>
      <c r="B23" s="207"/>
      <c r="C23" s="207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thickBot="1" x14ac:dyDescent="0.25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SUM(G27:G45)</f>
        <v>61145.170000000006</v>
      </c>
      <c r="H26" s="74"/>
      <c r="I26" s="75"/>
      <c r="J26" s="76">
        <f>SUM(J27:J45)</f>
        <v>61145.170000000006</v>
      </c>
      <c r="K26" s="74"/>
      <c r="L26" s="75"/>
      <c r="M26" s="76">
        <f>SUM(M27:M45)</f>
        <v>425500</v>
      </c>
      <c r="N26" s="74"/>
      <c r="O26" s="75"/>
      <c r="P26" s="76">
        <f>SUM(P27:P45)</f>
        <v>411891.87</v>
      </c>
      <c r="Q26" s="76">
        <f>SUM(Q27:Q45)</f>
        <v>486645.17000000004</v>
      </c>
      <c r="R26" s="76">
        <f>SUM(R27:R45)</f>
        <v>473037.04</v>
      </c>
      <c r="S26" s="76">
        <f>SUM(S27:S45)</f>
        <v>13608.129999999994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78" t="s">
        <v>37</v>
      </c>
      <c r="B27" s="79" t="s">
        <v>38</v>
      </c>
      <c r="C27" s="80" t="s">
        <v>150</v>
      </c>
      <c r="D27" s="81" t="s">
        <v>40</v>
      </c>
      <c r="E27" s="82">
        <v>1</v>
      </c>
      <c r="F27" s="83">
        <v>4000</v>
      </c>
      <c r="G27" s="84">
        <f t="shared" ref="G27:G43" si="1">E27*F27</f>
        <v>4000</v>
      </c>
      <c r="H27" s="82">
        <v>1</v>
      </c>
      <c r="I27" s="83">
        <v>4000</v>
      </c>
      <c r="J27" s="84">
        <f>H27*I27</f>
        <v>4000</v>
      </c>
      <c r="K27" s="82">
        <v>5</v>
      </c>
      <c r="L27" s="83">
        <v>6000</v>
      </c>
      <c r="M27" s="84">
        <f>K27*L27</f>
        <v>30000</v>
      </c>
      <c r="N27" s="82">
        <v>2</v>
      </c>
      <c r="O27" s="83">
        <v>5737.73</v>
      </c>
      <c r="P27" s="84">
        <f>N27*O27</f>
        <v>11475.46</v>
      </c>
      <c r="Q27" s="94">
        <f t="shared" ref="Q27:Q28" si="2">G27+M27</f>
        <v>34000</v>
      </c>
      <c r="R27" s="94">
        <f t="shared" ref="R27:R28" si="3">J27+P27</f>
        <v>15475.46</v>
      </c>
      <c r="S27" s="94">
        <f t="shared" ref="S27:S28" si="4">Q27-R27</f>
        <v>18524.54</v>
      </c>
      <c r="T27" s="85" t="s">
        <v>187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8" t="s">
        <v>37</v>
      </c>
      <c r="B28" s="89" t="s">
        <v>41</v>
      </c>
      <c r="C28" s="90" t="s">
        <v>168</v>
      </c>
      <c r="D28" s="91" t="s">
        <v>169</v>
      </c>
      <c r="E28" s="92">
        <v>1</v>
      </c>
      <c r="F28" s="178">
        <v>3502.72</v>
      </c>
      <c r="G28" s="84">
        <f t="shared" si="1"/>
        <v>3502.72</v>
      </c>
      <c r="H28" s="92">
        <v>1</v>
      </c>
      <c r="I28" s="178">
        <v>3502.72</v>
      </c>
      <c r="J28" s="84">
        <f t="shared" ref="J28:J45" si="5">H28*I28</f>
        <v>3502.72</v>
      </c>
      <c r="K28" s="92">
        <v>5</v>
      </c>
      <c r="L28" s="178">
        <v>5400</v>
      </c>
      <c r="M28" s="84">
        <f t="shared" ref="M28:M45" si="6">K28*L28</f>
        <v>27000</v>
      </c>
      <c r="N28" s="92">
        <v>5</v>
      </c>
      <c r="O28" s="178">
        <v>5729.26</v>
      </c>
      <c r="P28" s="84">
        <f t="shared" ref="P28:P45" si="7">N28*O28</f>
        <v>28646.300000000003</v>
      </c>
      <c r="Q28" s="184">
        <f t="shared" si="2"/>
        <v>30502.720000000001</v>
      </c>
      <c r="R28" s="184">
        <f t="shared" si="3"/>
        <v>32149.020000000004</v>
      </c>
      <c r="S28" s="184">
        <f t="shared" si="4"/>
        <v>-1646.3000000000029</v>
      </c>
      <c r="T28" s="9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88" t="s">
        <v>37</v>
      </c>
      <c r="B29" s="190" t="s">
        <v>42</v>
      </c>
      <c r="C29" s="180" t="s">
        <v>170</v>
      </c>
      <c r="D29" s="181" t="s">
        <v>169</v>
      </c>
      <c r="E29" s="182">
        <v>1</v>
      </c>
      <c r="F29" s="183">
        <v>3280</v>
      </c>
      <c r="G29" s="84">
        <f t="shared" si="1"/>
        <v>3280</v>
      </c>
      <c r="H29" s="182">
        <v>1</v>
      </c>
      <c r="I29" s="183">
        <v>3280</v>
      </c>
      <c r="J29" s="84">
        <f t="shared" si="5"/>
        <v>3280</v>
      </c>
      <c r="K29" s="182">
        <v>5</v>
      </c>
      <c r="L29" s="183">
        <v>5280</v>
      </c>
      <c r="M29" s="84">
        <f t="shared" si="6"/>
        <v>26400</v>
      </c>
      <c r="N29" s="182">
        <v>5</v>
      </c>
      <c r="O29" s="183">
        <v>5536</v>
      </c>
      <c r="P29" s="84">
        <f t="shared" si="7"/>
        <v>27680</v>
      </c>
      <c r="Q29" s="184">
        <f t="shared" ref="Q29:Q45" si="8">G29+M29</f>
        <v>29680</v>
      </c>
      <c r="R29" s="184">
        <f t="shared" ref="R29:R45" si="9">J29+P29</f>
        <v>30960</v>
      </c>
      <c r="S29" s="184">
        <f t="shared" ref="S29:S45" si="10">Q29-R29</f>
        <v>-1280</v>
      </c>
      <c r="T29" s="1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">
      <c r="A30" s="88" t="s">
        <v>37</v>
      </c>
      <c r="B30" s="190" t="s">
        <v>152</v>
      </c>
      <c r="C30" s="180" t="s">
        <v>171</v>
      </c>
      <c r="D30" s="181" t="s">
        <v>169</v>
      </c>
      <c r="E30" s="182">
        <v>1</v>
      </c>
      <c r="F30" s="183">
        <v>3520</v>
      </c>
      <c r="G30" s="84">
        <f t="shared" si="1"/>
        <v>3520</v>
      </c>
      <c r="H30" s="182">
        <v>1</v>
      </c>
      <c r="I30" s="183">
        <v>3520</v>
      </c>
      <c r="J30" s="84">
        <f t="shared" si="5"/>
        <v>3520</v>
      </c>
      <c r="K30" s="182">
        <v>5</v>
      </c>
      <c r="L30" s="183">
        <v>5520</v>
      </c>
      <c r="M30" s="84">
        <f t="shared" si="6"/>
        <v>27600</v>
      </c>
      <c r="N30" s="182">
        <v>5</v>
      </c>
      <c r="O30" s="183">
        <v>5776</v>
      </c>
      <c r="P30" s="84">
        <f t="shared" si="7"/>
        <v>28880</v>
      </c>
      <c r="Q30" s="184">
        <f t="shared" si="8"/>
        <v>31120</v>
      </c>
      <c r="R30" s="184">
        <f t="shared" si="9"/>
        <v>32400</v>
      </c>
      <c r="S30" s="184">
        <f t="shared" si="10"/>
        <v>-1280</v>
      </c>
      <c r="T30" s="195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">
      <c r="A31" s="88" t="s">
        <v>37</v>
      </c>
      <c r="B31" s="190" t="s">
        <v>153</v>
      </c>
      <c r="C31" s="180" t="s">
        <v>172</v>
      </c>
      <c r="D31" s="181" t="s">
        <v>169</v>
      </c>
      <c r="E31" s="182">
        <v>1</v>
      </c>
      <c r="F31" s="183">
        <v>2258.83</v>
      </c>
      <c r="G31" s="84">
        <f t="shared" si="1"/>
        <v>2258.83</v>
      </c>
      <c r="H31" s="182">
        <v>1</v>
      </c>
      <c r="I31" s="183">
        <v>2258.83</v>
      </c>
      <c r="J31" s="84">
        <f t="shared" si="5"/>
        <v>2258.83</v>
      </c>
      <c r="K31" s="182">
        <v>5</v>
      </c>
      <c r="L31" s="183">
        <v>4723</v>
      </c>
      <c r="M31" s="84">
        <f t="shared" si="6"/>
        <v>23615</v>
      </c>
      <c r="N31" s="182">
        <v>5</v>
      </c>
      <c r="O31" s="183">
        <v>4944.6000000000004</v>
      </c>
      <c r="P31" s="84">
        <f t="shared" si="7"/>
        <v>24723</v>
      </c>
      <c r="Q31" s="184">
        <f t="shared" si="8"/>
        <v>25873.83</v>
      </c>
      <c r="R31" s="184">
        <f t="shared" si="9"/>
        <v>26981.83</v>
      </c>
      <c r="S31" s="184">
        <f t="shared" si="10"/>
        <v>-1108</v>
      </c>
      <c r="T31" s="19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">
      <c r="A32" s="88" t="s">
        <v>37</v>
      </c>
      <c r="B32" s="190" t="s">
        <v>154</v>
      </c>
      <c r="C32" s="180" t="s">
        <v>173</v>
      </c>
      <c r="D32" s="181" t="s">
        <v>169</v>
      </c>
      <c r="E32" s="182">
        <v>1</v>
      </c>
      <c r="F32" s="183">
        <v>3445.23</v>
      </c>
      <c r="G32" s="84">
        <f t="shared" si="1"/>
        <v>3445.23</v>
      </c>
      <c r="H32" s="182">
        <v>1</v>
      </c>
      <c r="I32" s="183">
        <v>3445.23</v>
      </c>
      <c r="J32" s="84">
        <f t="shared" si="5"/>
        <v>3445.23</v>
      </c>
      <c r="K32" s="182">
        <v>5</v>
      </c>
      <c r="L32" s="183">
        <v>5008</v>
      </c>
      <c r="M32" s="84">
        <f t="shared" si="6"/>
        <v>25040</v>
      </c>
      <c r="N32" s="182">
        <v>5</v>
      </c>
      <c r="O32" s="183">
        <v>5203.92</v>
      </c>
      <c r="P32" s="84">
        <f t="shared" si="7"/>
        <v>26019.599999999999</v>
      </c>
      <c r="Q32" s="184">
        <f t="shared" si="8"/>
        <v>28485.23</v>
      </c>
      <c r="R32" s="184">
        <f t="shared" si="9"/>
        <v>29464.829999999998</v>
      </c>
      <c r="S32" s="184">
        <f t="shared" si="10"/>
        <v>-979.59999999999854</v>
      </c>
      <c r="T32" s="19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2">
      <c r="A33" s="88" t="s">
        <v>37</v>
      </c>
      <c r="B33" s="190" t="s">
        <v>155</v>
      </c>
      <c r="C33" s="180" t="s">
        <v>174</v>
      </c>
      <c r="D33" s="181" t="s">
        <v>169</v>
      </c>
      <c r="E33" s="182">
        <v>1</v>
      </c>
      <c r="F33" s="183">
        <v>3847.53</v>
      </c>
      <c r="G33" s="84">
        <f t="shared" si="1"/>
        <v>3847.53</v>
      </c>
      <c r="H33" s="182">
        <v>1</v>
      </c>
      <c r="I33" s="183">
        <v>3847.53</v>
      </c>
      <c r="J33" s="84">
        <f t="shared" si="5"/>
        <v>3847.53</v>
      </c>
      <c r="K33" s="182">
        <v>5</v>
      </c>
      <c r="L33" s="183">
        <v>5008</v>
      </c>
      <c r="M33" s="84">
        <f t="shared" si="6"/>
        <v>25040</v>
      </c>
      <c r="N33" s="182">
        <v>5</v>
      </c>
      <c r="O33" s="183">
        <v>5234.13</v>
      </c>
      <c r="P33" s="84">
        <f t="shared" si="7"/>
        <v>26170.65</v>
      </c>
      <c r="Q33" s="184">
        <f t="shared" si="8"/>
        <v>28887.53</v>
      </c>
      <c r="R33" s="184">
        <f t="shared" si="9"/>
        <v>30018.18</v>
      </c>
      <c r="S33" s="184">
        <f t="shared" si="10"/>
        <v>-1130.6500000000015</v>
      </c>
      <c r="T33" s="19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2">
      <c r="A34" s="88" t="s">
        <v>37</v>
      </c>
      <c r="B34" s="190" t="s">
        <v>156</v>
      </c>
      <c r="C34" s="180" t="s">
        <v>175</v>
      </c>
      <c r="D34" s="181" t="s">
        <v>169</v>
      </c>
      <c r="E34" s="182">
        <v>1</v>
      </c>
      <c r="F34" s="183">
        <v>3906.14</v>
      </c>
      <c r="G34" s="84">
        <f t="shared" si="1"/>
        <v>3906.14</v>
      </c>
      <c r="H34" s="182">
        <v>1</v>
      </c>
      <c r="I34" s="183">
        <v>3906.14</v>
      </c>
      <c r="J34" s="84">
        <f t="shared" si="5"/>
        <v>3906.14</v>
      </c>
      <c r="K34" s="182">
        <v>5</v>
      </c>
      <c r="L34" s="183">
        <v>4977</v>
      </c>
      <c r="M34" s="84">
        <f t="shared" si="6"/>
        <v>24885</v>
      </c>
      <c r="N34" s="182">
        <v>5</v>
      </c>
      <c r="O34" s="183">
        <v>5177.95</v>
      </c>
      <c r="P34" s="84">
        <f t="shared" si="7"/>
        <v>25889.75</v>
      </c>
      <c r="Q34" s="184">
        <f t="shared" si="8"/>
        <v>28791.14</v>
      </c>
      <c r="R34" s="184">
        <f t="shared" si="9"/>
        <v>29795.89</v>
      </c>
      <c r="S34" s="184">
        <f t="shared" si="10"/>
        <v>-1004.75</v>
      </c>
      <c r="T34" s="19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88" t="s">
        <v>37</v>
      </c>
      <c r="B35" s="190" t="s">
        <v>157</v>
      </c>
      <c r="C35" s="180" t="s">
        <v>176</v>
      </c>
      <c r="D35" s="181" t="s">
        <v>169</v>
      </c>
      <c r="E35" s="182">
        <v>1</v>
      </c>
      <c r="F35" s="183">
        <v>3853.26</v>
      </c>
      <c r="G35" s="84">
        <f t="shared" si="1"/>
        <v>3853.26</v>
      </c>
      <c r="H35" s="182">
        <v>1</v>
      </c>
      <c r="I35" s="183">
        <v>3853.26</v>
      </c>
      <c r="J35" s="84">
        <f t="shared" si="5"/>
        <v>3853.26</v>
      </c>
      <c r="K35" s="182">
        <v>5</v>
      </c>
      <c r="L35" s="183">
        <v>4977</v>
      </c>
      <c r="M35" s="84">
        <f t="shared" si="6"/>
        <v>24885</v>
      </c>
      <c r="N35" s="182">
        <v>5</v>
      </c>
      <c r="O35" s="183">
        <v>5174.5600000000004</v>
      </c>
      <c r="P35" s="84">
        <f t="shared" si="7"/>
        <v>25872.800000000003</v>
      </c>
      <c r="Q35" s="184">
        <f t="shared" si="8"/>
        <v>28738.260000000002</v>
      </c>
      <c r="R35" s="184">
        <f t="shared" si="9"/>
        <v>29726.060000000005</v>
      </c>
      <c r="S35" s="184">
        <f t="shared" si="10"/>
        <v>-987.80000000000291</v>
      </c>
      <c r="T35" s="19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88" t="s">
        <v>37</v>
      </c>
      <c r="B36" s="185" t="s">
        <v>158</v>
      </c>
      <c r="C36" s="186" t="s">
        <v>177</v>
      </c>
      <c r="D36" s="187" t="s">
        <v>169</v>
      </c>
      <c r="E36" s="188">
        <v>1</v>
      </c>
      <c r="F36" s="189">
        <v>3623</v>
      </c>
      <c r="G36" s="84">
        <f t="shared" si="1"/>
        <v>3623</v>
      </c>
      <c r="H36" s="188">
        <v>1</v>
      </c>
      <c r="I36" s="189">
        <v>3623</v>
      </c>
      <c r="J36" s="84">
        <f t="shared" si="5"/>
        <v>3623</v>
      </c>
      <c r="K36" s="188">
        <v>5</v>
      </c>
      <c r="L36" s="189">
        <v>4723</v>
      </c>
      <c r="M36" s="84">
        <f t="shared" si="6"/>
        <v>23615</v>
      </c>
      <c r="N36" s="188">
        <v>5</v>
      </c>
      <c r="O36" s="189">
        <v>4944.6000000000004</v>
      </c>
      <c r="P36" s="84">
        <f t="shared" si="7"/>
        <v>24723</v>
      </c>
      <c r="Q36" s="184">
        <f t="shared" si="8"/>
        <v>27238</v>
      </c>
      <c r="R36" s="184">
        <f t="shared" si="9"/>
        <v>28346</v>
      </c>
      <c r="S36" s="184">
        <f t="shared" si="10"/>
        <v>-1108</v>
      </c>
      <c r="T36" s="196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">
      <c r="A37" s="88" t="s">
        <v>37</v>
      </c>
      <c r="B37" s="179" t="s">
        <v>159</v>
      </c>
      <c r="C37" s="180" t="s">
        <v>178</v>
      </c>
      <c r="D37" s="181" t="s">
        <v>169</v>
      </c>
      <c r="E37" s="182">
        <v>1</v>
      </c>
      <c r="F37" s="183">
        <v>3623</v>
      </c>
      <c r="G37" s="84">
        <f t="shared" si="1"/>
        <v>3623</v>
      </c>
      <c r="H37" s="182">
        <v>1</v>
      </c>
      <c r="I37" s="183">
        <v>3623</v>
      </c>
      <c r="J37" s="84">
        <f t="shared" si="5"/>
        <v>3623</v>
      </c>
      <c r="K37" s="182">
        <v>5</v>
      </c>
      <c r="L37" s="183">
        <v>4723</v>
      </c>
      <c r="M37" s="84">
        <f t="shared" si="6"/>
        <v>23615</v>
      </c>
      <c r="N37" s="182">
        <v>5</v>
      </c>
      <c r="O37" s="183">
        <v>4944.6000000000004</v>
      </c>
      <c r="P37" s="84">
        <f t="shared" si="7"/>
        <v>24723</v>
      </c>
      <c r="Q37" s="184">
        <f t="shared" si="8"/>
        <v>27238</v>
      </c>
      <c r="R37" s="184">
        <f t="shared" si="9"/>
        <v>28346</v>
      </c>
      <c r="S37" s="184">
        <f t="shared" si="10"/>
        <v>-1108</v>
      </c>
      <c r="T37" s="19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">
      <c r="A38" s="88" t="s">
        <v>37</v>
      </c>
      <c r="B38" s="179" t="s">
        <v>160</v>
      </c>
      <c r="C38" s="180" t="s">
        <v>179</v>
      </c>
      <c r="D38" s="181" t="s">
        <v>169</v>
      </c>
      <c r="E38" s="182">
        <v>1</v>
      </c>
      <c r="F38" s="183">
        <v>3723</v>
      </c>
      <c r="G38" s="84">
        <f t="shared" si="1"/>
        <v>3723</v>
      </c>
      <c r="H38" s="182">
        <v>1</v>
      </c>
      <c r="I38" s="183">
        <v>3723</v>
      </c>
      <c r="J38" s="84">
        <f t="shared" si="5"/>
        <v>3723</v>
      </c>
      <c r="K38" s="182">
        <v>5</v>
      </c>
      <c r="L38" s="183">
        <v>4723</v>
      </c>
      <c r="M38" s="84">
        <f t="shared" si="6"/>
        <v>23615</v>
      </c>
      <c r="N38" s="182">
        <v>5</v>
      </c>
      <c r="O38" s="183">
        <v>4944.6000000000004</v>
      </c>
      <c r="P38" s="84">
        <f t="shared" si="7"/>
        <v>24723</v>
      </c>
      <c r="Q38" s="184">
        <f t="shared" si="8"/>
        <v>27338</v>
      </c>
      <c r="R38" s="184">
        <f t="shared" si="9"/>
        <v>28446</v>
      </c>
      <c r="S38" s="184">
        <f t="shared" si="10"/>
        <v>-1108</v>
      </c>
      <c r="T38" s="19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88" t="s">
        <v>37</v>
      </c>
      <c r="B39" s="179" t="s">
        <v>161</v>
      </c>
      <c r="C39" s="180" t="s">
        <v>180</v>
      </c>
      <c r="D39" s="181" t="s">
        <v>169</v>
      </c>
      <c r="E39" s="182">
        <v>1</v>
      </c>
      <c r="F39" s="183">
        <v>3723</v>
      </c>
      <c r="G39" s="84">
        <f t="shared" si="1"/>
        <v>3723</v>
      </c>
      <c r="H39" s="182">
        <v>1</v>
      </c>
      <c r="I39" s="183">
        <v>3723</v>
      </c>
      <c r="J39" s="84">
        <f t="shared" si="5"/>
        <v>3723</v>
      </c>
      <c r="K39" s="182">
        <v>5</v>
      </c>
      <c r="L39" s="183">
        <v>4723</v>
      </c>
      <c r="M39" s="84">
        <f t="shared" si="6"/>
        <v>23615</v>
      </c>
      <c r="N39" s="182">
        <v>5</v>
      </c>
      <c r="O39" s="183">
        <v>4944.6000000000004</v>
      </c>
      <c r="P39" s="84">
        <f t="shared" si="7"/>
        <v>24723</v>
      </c>
      <c r="Q39" s="184">
        <f t="shared" si="8"/>
        <v>27338</v>
      </c>
      <c r="R39" s="184">
        <f t="shared" si="9"/>
        <v>28446</v>
      </c>
      <c r="S39" s="184">
        <f t="shared" si="10"/>
        <v>-1108</v>
      </c>
      <c r="T39" s="195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ht="30" customHeight="1" x14ac:dyDescent="0.2">
      <c r="A40" s="88" t="s">
        <v>37</v>
      </c>
      <c r="B40" s="179" t="s">
        <v>162</v>
      </c>
      <c r="C40" s="180" t="s">
        <v>181</v>
      </c>
      <c r="D40" s="181" t="s">
        <v>169</v>
      </c>
      <c r="E40" s="182">
        <v>1</v>
      </c>
      <c r="F40" s="183">
        <v>3723</v>
      </c>
      <c r="G40" s="84">
        <f t="shared" si="1"/>
        <v>3723</v>
      </c>
      <c r="H40" s="182">
        <v>1</v>
      </c>
      <c r="I40" s="183">
        <v>3723</v>
      </c>
      <c r="J40" s="84">
        <f t="shared" si="5"/>
        <v>3723</v>
      </c>
      <c r="K40" s="182">
        <v>5</v>
      </c>
      <c r="L40" s="183">
        <v>4723</v>
      </c>
      <c r="M40" s="84">
        <f t="shared" si="6"/>
        <v>23615</v>
      </c>
      <c r="N40" s="182">
        <v>5</v>
      </c>
      <c r="O40" s="183">
        <v>4944.6000000000004</v>
      </c>
      <c r="P40" s="84">
        <f t="shared" si="7"/>
        <v>24723</v>
      </c>
      <c r="Q40" s="184">
        <f t="shared" si="8"/>
        <v>27338</v>
      </c>
      <c r="R40" s="184">
        <f t="shared" si="9"/>
        <v>28446</v>
      </c>
      <c r="S40" s="184">
        <f t="shared" si="10"/>
        <v>-1108</v>
      </c>
      <c r="T40" s="19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2">
      <c r="A41" s="88" t="s">
        <v>37</v>
      </c>
      <c r="B41" s="179" t="s">
        <v>163</v>
      </c>
      <c r="C41" s="180" t="s">
        <v>182</v>
      </c>
      <c r="D41" s="181" t="s">
        <v>169</v>
      </c>
      <c r="E41" s="182">
        <v>1</v>
      </c>
      <c r="F41" s="183">
        <v>3850.94</v>
      </c>
      <c r="G41" s="84">
        <f t="shared" si="1"/>
        <v>3850.94</v>
      </c>
      <c r="H41" s="182">
        <v>1</v>
      </c>
      <c r="I41" s="183">
        <v>3850.94</v>
      </c>
      <c r="J41" s="84">
        <f t="shared" si="5"/>
        <v>3850.94</v>
      </c>
      <c r="K41" s="182">
        <v>5</v>
      </c>
      <c r="L41" s="183">
        <v>4864</v>
      </c>
      <c r="M41" s="84">
        <f t="shared" si="6"/>
        <v>24320</v>
      </c>
      <c r="N41" s="182">
        <v>1</v>
      </c>
      <c r="O41" s="183">
        <v>5355.9</v>
      </c>
      <c r="P41" s="84">
        <f t="shared" si="7"/>
        <v>5355.9</v>
      </c>
      <c r="Q41" s="184">
        <f t="shared" si="8"/>
        <v>28170.94</v>
      </c>
      <c r="R41" s="184">
        <f t="shared" si="9"/>
        <v>9206.84</v>
      </c>
      <c r="S41" s="184">
        <f t="shared" si="10"/>
        <v>18964.099999999999</v>
      </c>
      <c r="T41" s="195" t="s">
        <v>188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">
      <c r="A42" s="88" t="s">
        <v>37</v>
      </c>
      <c r="B42" s="179" t="s">
        <v>164</v>
      </c>
      <c r="C42" s="191" t="s">
        <v>183</v>
      </c>
      <c r="D42" s="192" t="s">
        <v>169</v>
      </c>
      <c r="E42" s="193">
        <v>1</v>
      </c>
      <c r="F42" s="194">
        <v>3414.58</v>
      </c>
      <c r="G42" s="84">
        <f t="shared" si="1"/>
        <v>3414.58</v>
      </c>
      <c r="H42" s="193">
        <v>1</v>
      </c>
      <c r="I42" s="194">
        <v>3414.58</v>
      </c>
      <c r="J42" s="84">
        <f t="shared" si="5"/>
        <v>3414.58</v>
      </c>
      <c r="K42" s="193">
        <v>5</v>
      </c>
      <c r="L42" s="194">
        <v>4864</v>
      </c>
      <c r="M42" s="84">
        <f t="shared" si="6"/>
        <v>24320</v>
      </c>
      <c r="N42" s="193">
        <v>5</v>
      </c>
      <c r="O42" s="194">
        <v>5113.37</v>
      </c>
      <c r="P42" s="84">
        <f t="shared" si="7"/>
        <v>25566.85</v>
      </c>
      <c r="Q42" s="184">
        <f t="shared" si="8"/>
        <v>27734.58</v>
      </c>
      <c r="R42" s="184">
        <f t="shared" si="9"/>
        <v>28981.43</v>
      </c>
      <c r="S42" s="184">
        <f t="shared" si="10"/>
        <v>-1246.8499999999985</v>
      </c>
      <c r="T42" s="19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2">
      <c r="A43" s="88" t="s">
        <v>37</v>
      </c>
      <c r="B43" s="190" t="s">
        <v>165</v>
      </c>
      <c r="C43" s="180" t="s">
        <v>184</v>
      </c>
      <c r="D43" s="181" t="s">
        <v>169</v>
      </c>
      <c r="E43" s="182">
        <v>1</v>
      </c>
      <c r="F43" s="183">
        <v>3850.94</v>
      </c>
      <c r="G43" s="84">
        <f t="shared" si="1"/>
        <v>3850.94</v>
      </c>
      <c r="H43" s="182">
        <v>1</v>
      </c>
      <c r="I43" s="183">
        <v>3850.94</v>
      </c>
      <c r="J43" s="84">
        <f t="shared" si="5"/>
        <v>3850.94</v>
      </c>
      <c r="K43" s="182">
        <v>5</v>
      </c>
      <c r="L43" s="183">
        <v>4864</v>
      </c>
      <c r="M43" s="84">
        <f t="shared" si="6"/>
        <v>24320</v>
      </c>
      <c r="N43" s="182">
        <v>5</v>
      </c>
      <c r="O43" s="183">
        <v>5116.43</v>
      </c>
      <c r="P43" s="84">
        <f t="shared" si="7"/>
        <v>25582.15</v>
      </c>
      <c r="Q43" s="184">
        <f t="shared" si="8"/>
        <v>28170.94</v>
      </c>
      <c r="R43" s="184">
        <f t="shared" si="9"/>
        <v>29433.09</v>
      </c>
      <c r="S43" s="184">
        <f t="shared" si="10"/>
        <v>-1262.1500000000015</v>
      </c>
      <c r="T43" s="195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30" customHeight="1" x14ac:dyDescent="0.2">
      <c r="A44" s="88" t="s">
        <v>37</v>
      </c>
      <c r="B44" s="190" t="s">
        <v>166</v>
      </c>
      <c r="C44" s="180" t="s">
        <v>185</v>
      </c>
      <c r="D44" s="181" t="s">
        <v>169</v>
      </c>
      <c r="E44" s="182"/>
      <c r="F44" s="183"/>
      <c r="G44" s="184">
        <v>0</v>
      </c>
      <c r="H44" s="182"/>
      <c r="I44" s="183"/>
      <c r="J44" s="84">
        <f t="shared" si="5"/>
        <v>0</v>
      </c>
      <c r="K44" s="182"/>
      <c r="L44" s="183"/>
      <c r="M44" s="84">
        <f t="shared" si="6"/>
        <v>0</v>
      </c>
      <c r="N44" s="182">
        <v>1</v>
      </c>
      <c r="O44" s="183">
        <v>4101.42</v>
      </c>
      <c r="P44" s="84">
        <f t="shared" si="7"/>
        <v>4101.42</v>
      </c>
      <c r="Q44" s="184">
        <f t="shared" si="8"/>
        <v>0</v>
      </c>
      <c r="R44" s="184">
        <f t="shared" si="9"/>
        <v>4101.42</v>
      </c>
      <c r="S44" s="184">
        <f t="shared" si="10"/>
        <v>-4101.42</v>
      </c>
      <c r="T44" s="195" t="s">
        <v>189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thickBot="1" x14ac:dyDescent="0.25">
      <c r="A45" s="88" t="s">
        <v>37</v>
      </c>
      <c r="B45" s="190" t="s">
        <v>167</v>
      </c>
      <c r="C45" s="180" t="s">
        <v>186</v>
      </c>
      <c r="D45" s="181" t="s">
        <v>169</v>
      </c>
      <c r="E45" s="182"/>
      <c r="F45" s="183"/>
      <c r="G45" s="184"/>
      <c r="H45" s="182"/>
      <c r="I45" s="183"/>
      <c r="J45" s="84">
        <f t="shared" si="5"/>
        <v>0</v>
      </c>
      <c r="K45" s="182"/>
      <c r="L45" s="183"/>
      <c r="M45" s="84">
        <f t="shared" si="6"/>
        <v>0</v>
      </c>
      <c r="N45" s="182">
        <v>1</v>
      </c>
      <c r="O45" s="183">
        <v>2312.9899999999998</v>
      </c>
      <c r="P45" s="84">
        <f t="shared" si="7"/>
        <v>2312.9899999999998</v>
      </c>
      <c r="Q45" s="184">
        <f t="shared" si="8"/>
        <v>0</v>
      </c>
      <c r="R45" s="184">
        <f t="shared" si="9"/>
        <v>2312.9899999999998</v>
      </c>
      <c r="S45" s="184">
        <f t="shared" si="10"/>
        <v>-2312.9899999999998</v>
      </c>
      <c r="T45" s="195" t="s">
        <v>190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thickBot="1" x14ac:dyDescent="0.25">
      <c r="A46" s="71" t="s">
        <v>34</v>
      </c>
      <c r="B46" s="72" t="s">
        <v>43</v>
      </c>
      <c r="C46" s="71" t="s">
        <v>44</v>
      </c>
      <c r="D46" s="73"/>
      <c r="E46" s="74"/>
      <c r="F46" s="75"/>
      <c r="G46" s="76"/>
      <c r="H46" s="74"/>
      <c r="I46" s="75"/>
      <c r="J46" s="76"/>
      <c r="K46" s="74"/>
      <c r="L46" s="75"/>
      <c r="M46" s="76">
        <f>SUM(M47:M49)</f>
        <v>0</v>
      </c>
      <c r="N46" s="74"/>
      <c r="O46" s="75"/>
      <c r="P46" s="76">
        <f t="shared" ref="P46:S46" si="11">SUM(P47:P49)</f>
        <v>0</v>
      </c>
      <c r="Q46" s="198">
        <f t="shared" si="11"/>
        <v>0</v>
      </c>
      <c r="R46" s="198">
        <f t="shared" si="11"/>
        <v>0</v>
      </c>
      <c r="S46" s="198">
        <f t="shared" si="11"/>
        <v>0</v>
      </c>
      <c r="T46" s="77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78" t="s">
        <v>37</v>
      </c>
      <c r="B47" s="79" t="s">
        <v>45</v>
      </c>
      <c r="C47" s="80" t="s">
        <v>39</v>
      </c>
      <c r="D47" s="81"/>
      <c r="E47" s="221" t="s">
        <v>46</v>
      </c>
      <c r="F47" s="222"/>
      <c r="G47" s="223"/>
      <c r="H47" s="224" t="s">
        <v>46</v>
      </c>
      <c r="I47" s="207"/>
      <c r="J47" s="230"/>
      <c r="K47" s="82"/>
      <c r="L47" s="83"/>
      <c r="M47" s="84">
        <f t="shared" ref="M47:M49" si="12">K47*L47</f>
        <v>0</v>
      </c>
      <c r="N47" s="82"/>
      <c r="O47" s="83"/>
      <c r="P47" s="84">
        <f t="shared" ref="P47:P49" si="13">N47*O47</f>
        <v>0</v>
      </c>
      <c r="Q47" s="84">
        <f t="shared" ref="Q47:Q49" si="14">G47+M47</f>
        <v>0</v>
      </c>
      <c r="R47" s="84">
        <f t="shared" ref="R47:R49" si="15">J47+P47</f>
        <v>0</v>
      </c>
      <c r="S47" s="84">
        <f t="shared" ref="S47:S49" si="16">Q47-R47</f>
        <v>0</v>
      </c>
      <c r="T47" s="85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x14ac:dyDescent="0.2">
      <c r="A48" s="86" t="s">
        <v>37</v>
      </c>
      <c r="B48" s="87" t="s">
        <v>47</v>
      </c>
      <c r="C48" s="80" t="s">
        <v>39</v>
      </c>
      <c r="D48" s="81"/>
      <c r="E48" s="224"/>
      <c r="F48" s="225"/>
      <c r="G48" s="226"/>
      <c r="H48" s="231"/>
      <c r="I48" s="207"/>
      <c r="J48" s="230"/>
      <c r="K48" s="82"/>
      <c r="L48" s="83"/>
      <c r="M48" s="84">
        <f t="shared" si="12"/>
        <v>0</v>
      </c>
      <c r="N48" s="82"/>
      <c r="O48" s="83"/>
      <c r="P48" s="84">
        <f t="shared" si="13"/>
        <v>0</v>
      </c>
      <c r="Q48" s="84">
        <f t="shared" si="14"/>
        <v>0</v>
      </c>
      <c r="R48" s="84">
        <f t="shared" si="15"/>
        <v>0</v>
      </c>
      <c r="S48" s="84">
        <f t="shared" si="16"/>
        <v>0</v>
      </c>
      <c r="T48" s="85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30" customHeight="1" thickBot="1" x14ac:dyDescent="0.25">
      <c r="A49" s="88" t="s">
        <v>37</v>
      </c>
      <c r="B49" s="89" t="s">
        <v>48</v>
      </c>
      <c r="C49" s="90" t="s">
        <v>39</v>
      </c>
      <c r="D49" s="91"/>
      <c r="E49" s="227"/>
      <c r="F49" s="228"/>
      <c r="G49" s="229"/>
      <c r="H49" s="231"/>
      <c r="I49" s="207"/>
      <c r="J49" s="230"/>
      <c r="K49" s="92"/>
      <c r="L49" s="93"/>
      <c r="M49" s="94">
        <f t="shared" si="12"/>
        <v>0</v>
      </c>
      <c r="N49" s="92"/>
      <c r="O49" s="93"/>
      <c r="P49" s="94">
        <f t="shared" si="13"/>
        <v>0</v>
      </c>
      <c r="Q49" s="94">
        <f t="shared" si="14"/>
        <v>0</v>
      </c>
      <c r="R49" s="94">
        <f t="shared" si="15"/>
        <v>0</v>
      </c>
      <c r="S49" s="94">
        <f t="shared" si="16"/>
        <v>0</v>
      </c>
      <c r="T49" s="9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thickBot="1" x14ac:dyDescent="0.25">
      <c r="A50" s="71" t="s">
        <v>34</v>
      </c>
      <c r="B50" s="72" t="s">
        <v>49</v>
      </c>
      <c r="C50" s="71" t="s">
        <v>50</v>
      </c>
      <c r="D50" s="73"/>
      <c r="E50" s="74"/>
      <c r="F50" s="75"/>
      <c r="G50" s="76"/>
      <c r="H50" s="74"/>
      <c r="I50" s="75"/>
      <c r="J50" s="76"/>
      <c r="K50" s="74"/>
      <c r="L50" s="75"/>
      <c r="M50" s="76">
        <f>SUM(M51:M53)</f>
        <v>0</v>
      </c>
      <c r="N50" s="74"/>
      <c r="O50" s="75"/>
      <c r="P50" s="76">
        <f t="shared" ref="P50:S50" si="17">SUM(P51:P53)</f>
        <v>0</v>
      </c>
      <c r="Q50" s="76">
        <f t="shared" si="17"/>
        <v>0</v>
      </c>
      <c r="R50" s="76">
        <f t="shared" si="17"/>
        <v>0</v>
      </c>
      <c r="S50" s="76">
        <f t="shared" si="17"/>
        <v>0</v>
      </c>
      <c r="T50" s="77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78" t="s">
        <v>37</v>
      </c>
      <c r="B51" s="79" t="s">
        <v>51</v>
      </c>
      <c r="C51" s="80" t="s">
        <v>39</v>
      </c>
      <c r="D51" s="81"/>
      <c r="E51" s="221" t="s">
        <v>46</v>
      </c>
      <c r="F51" s="222"/>
      <c r="G51" s="223"/>
      <c r="H51" s="224" t="s">
        <v>46</v>
      </c>
      <c r="I51" s="207"/>
      <c r="J51" s="230"/>
      <c r="K51" s="82"/>
      <c r="L51" s="83"/>
      <c r="M51" s="84">
        <f t="shared" ref="M51:M53" si="18">K51*L51</f>
        <v>0</v>
      </c>
      <c r="N51" s="82"/>
      <c r="O51" s="83"/>
      <c r="P51" s="84">
        <f t="shared" ref="P51:P53" si="19">N51*O51</f>
        <v>0</v>
      </c>
      <c r="Q51" s="84">
        <f t="shared" ref="Q51:Q53" si="20">G51+M51</f>
        <v>0</v>
      </c>
      <c r="R51" s="84">
        <f t="shared" ref="R51:R53" si="21">J51+P51</f>
        <v>0</v>
      </c>
      <c r="S51" s="84">
        <f t="shared" ref="S51:S53" si="22">Q51-R51</f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customHeight="1" x14ac:dyDescent="0.2">
      <c r="A52" s="86" t="s">
        <v>37</v>
      </c>
      <c r="B52" s="87" t="s">
        <v>52</v>
      </c>
      <c r="C52" s="80" t="s">
        <v>39</v>
      </c>
      <c r="D52" s="81"/>
      <c r="E52" s="224"/>
      <c r="F52" s="225"/>
      <c r="G52" s="226"/>
      <c r="H52" s="231"/>
      <c r="I52" s="207"/>
      <c r="J52" s="230"/>
      <c r="K52" s="82"/>
      <c r="L52" s="83"/>
      <c r="M52" s="84">
        <f t="shared" si="18"/>
        <v>0</v>
      </c>
      <c r="N52" s="82"/>
      <c r="O52" s="83"/>
      <c r="P52" s="84">
        <f t="shared" si="19"/>
        <v>0</v>
      </c>
      <c r="Q52" s="84">
        <f t="shared" si="20"/>
        <v>0</v>
      </c>
      <c r="R52" s="84">
        <f t="shared" si="21"/>
        <v>0</v>
      </c>
      <c r="S52" s="84">
        <f t="shared" si="22"/>
        <v>0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thickBot="1" x14ac:dyDescent="0.25">
      <c r="A53" s="88" t="s">
        <v>37</v>
      </c>
      <c r="B53" s="89" t="s">
        <v>53</v>
      </c>
      <c r="C53" s="90" t="s">
        <v>39</v>
      </c>
      <c r="D53" s="91"/>
      <c r="E53" s="227"/>
      <c r="F53" s="228"/>
      <c r="G53" s="229"/>
      <c r="H53" s="232"/>
      <c r="I53" s="233"/>
      <c r="J53" s="234"/>
      <c r="K53" s="92"/>
      <c r="L53" s="93"/>
      <c r="M53" s="94">
        <f t="shared" si="18"/>
        <v>0</v>
      </c>
      <c r="N53" s="92"/>
      <c r="O53" s="93"/>
      <c r="P53" s="94">
        <f t="shared" si="19"/>
        <v>0</v>
      </c>
      <c r="Q53" s="84">
        <f t="shared" si="20"/>
        <v>0</v>
      </c>
      <c r="R53" s="84">
        <f t="shared" si="21"/>
        <v>0</v>
      </c>
      <c r="S53" s="84">
        <f t="shared" si="22"/>
        <v>0</v>
      </c>
      <c r="T53" s="95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thickBot="1" x14ac:dyDescent="0.25">
      <c r="A54" s="96" t="s">
        <v>54</v>
      </c>
      <c r="B54" s="97"/>
      <c r="C54" s="98"/>
      <c r="D54" s="99"/>
      <c r="E54" s="100"/>
      <c r="F54" s="101"/>
      <c r="G54" s="102">
        <f>G26+G46+G50</f>
        <v>61145.170000000006</v>
      </c>
      <c r="H54" s="100"/>
      <c r="I54" s="101"/>
      <c r="J54" s="102">
        <f>J26+J46+J50</f>
        <v>61145.170000000006</v>
      </c>
      <c r="K54" s="100"/>
      <c r="L54" s="101"/>
      <c r="M54" s="102">
        <f>M26+M46+M50</f>
        <v>425500</v>
      </c>
      <c r="N54" s="100"/>
      <c r="O54" s="101"/>
      <c r="P54" s="102">
        <f>P26+P46+P50</f>
        <v>411891.87</v>
      </c>
      <c r="Q54" s="102">
        <f>Q26+Q46+Q50</f>
        <v>486645.17000000004</v>
      </c>
      <c r="R54" s="102">
        <f>R26+R46+R50</f>
        <v>473037.04</v>
      </c>
      <c r="S54" s="102">
        <f>S26+S46+S50</f>
        <v>13608.129999999994</v>
      </c>
      <c r="T54" s="103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1:38" ht="30" customHeight="1" thickBot="1" x14ac:dyDescent="0.25">
      <c r="A55" s="71" t="s">
        <v>26</v>
      </c>
      <c r="B55" s="72" t="s">
        <v>55</v>
      </c>
      <c r="C55" s="71" t="s">
        <v>56</v>
      </c>
      <c r="D55" s="73"/>
      <c r="E55" s="74"/>
      <c r="F55" s="75"/>
      <c r="G55" s="104"/>
      <c r="H55" s="74"/>
      <c r="I55" s="75"/>
      <c r="J55" s="104"/>
      <c r="K55" s="74"/>
      <c r="L55" s="75"/>
      <c r="M55" s="104"/>
      <c r="N55" s="74"/>
      <c r="O55" s="75"/>
      <c r="P55" s="104"/>
      <c r="Q55" s="104"/>
      <c r="R55" s="104"/>
      <c r="S55" s="104"/>
      <c r="T55" s="77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2">
      <c r="A56" s="78" t="s">
        <v>37</v>
      </c>
      <c r="B56" s="105" t="s">
        <v>57</v>
      </c>
      <c r="C56" s="80" t="s">
        <v>58</v>
      </c>
      <c r="D56" s="81"/>
      <c r="E56" s="82">
        <v>57294</v>
      </c>
      <c r="F56" s="106">
        <v>0.22</v>
      </c>
      <c r="G56" s="84">
        <f t="shared" ref="G56" si="23">E56*F56</f>
        <v>12604.68</v>
      </c>
      <c r="H56" s="82">
        <v>57294</v>
      </c>
      <c r="I56" s="106">
        <v>0.22</v>
      </c>
      <c r="J56" s="84">
        <f t="shared" ref="J56:J57" si="24">H56*I56</f>
        <v>12604.68</v>
      </c>
      <c r="K56" s="82">
        <v>401180</v>
      </c>
      <c r="L56" s="106">
        <v>0.22</v>
      </c>
      <c r="M56" s="84">
        <f t="shared" ref="M56" si="25">K56*L56</f>
        <v>88259.6</v>
      </c>
      <c r="N56" s="82">
        <v>386309.7</v>
      </c>
      <c r="O56" s="106">
        <v>0.22</v>
      </c>
      <c r="P56" s="84">
        <f t="shared" ref="P56:P57" si="26">N56*O56</f>
        <v>84988.134000000005</v>
      </c>
      <c r="Q56" s="84">
        <f t="shared" ref="Q56:Q57" si="27">G56+M56</f>
        <v>100864.28</v>
      </c>
      <c r="R56" s="84">
        <f t="shared" ref="R56:R57" si="28">J56+P56</f>
        <v>97592.814000000013</v>
      </c>
      <c r="S56" s="84">
        <f t="shared" ref="S56:S57" si="29">Q56-R56</f>
        <v>3271.4659999999858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thickBot="1" x14ac:dyDescent="0.25">
      <c r="A57" s="86" t="s">
        <v>37</v>
      </c>
      <c r="B57" s="87" t="s">
        <v>59</v>
      </c>
      <c r="C57" s="80" t="s">
        <v>151</v>
      </c>
      <c r="D57" s="81"/>
      <c r="E57" s="82">
        <v>3851</v>
      </c>
      <c r="F57" s="106">
        <v>8.4099999999999994E-2</v>
      </c>
      <c r="G57" s="84">
        <f>E57*F57</f>
        <v>323.8691</v>
      </c>
      <c r="H57" s="82">
        <v>3851</v>
      </c>
      <c r="I57" s="106">
        <v>8.4099999999999994E-2</v>
      </c>
      <c r="J57" s="84">
        <f t="shared" si="24"/>
        <v>323.8691</v>
      </c>
      <c r="K57" s="82">
        <v>24319.9</v>
      </c>
      <c r="L57" s="106">
        <v>8.4099999999999994E-2</v>
      </c>
      <c r="M57" s="84">
        <f>K57*L57</f>
        <v>2045.30359</v>
      </c>
      <c r="N57" s="82">
        <v>25582</v>
      </c>
      <c r="O57" s="106">
        <v>8.4099999999999994E-2</v>
      </c>
      <c r="P57" s="84">
        <f t="shared" si="26"/>
        <v>2151.4461999999999</v>
      </c>
      <c r="Q57" s="84">
        <f t="shared" si="27"/>
        <v>2369.1726899999999</v>
      </c>
      <c r="R57" s="84">
        <f t="shared" si="28"/>
        <v>2475.3152999999998</v>
      </c>
      <c r="S57" s="84">
        <f t="shared" si="29"/>
        <v>-106.14260999999988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thickBot="1" x14ac:dyDescent="0.25">
      <c r="A58" s="96" t="s">
        <v>60</v>
      </c>
      <c r="B58" s="97"/>
      <c r="C58" s="98"/>
      <c r="D58" s="99"/>
      <c r="E58" s="100"/>
      <c r="F58" s="101"/>
      <c r="G58" s="102">
        <f>SUM(G56:G57)</f>
        <v>12928.5491</v>
      </c>
      <c r="H58" s="100"/>
      <c r="I58" s="101"/>
      <c r="J58" s="102">
        <f>SUM(J56:J57)</f>
        <v>12928.5491</v>
      </c>
      <c r="K58" s="100"/>
      <c r="L58" s="101" t="s">
        <v>196</v>
      </c>
      <c r="M58" s="102">
        <f>SUM(M56:M57)</f>
        <v>90304.903590000002</v>
      </c>
      <c r="N58" s="100"/>
      <c r="O58" s="101"/>
      <c r="P58" s="102">
        <f t="shared" ref="P58:S58" si="30">SUM(P56:P57)</f>
        <v>87139.580200000011</v>
      </c>
      <c r="Q58" s="102">
        <f t="shared" si="30"/>
        <v>103233.45269000001</v>
      </c>
      <c r="R58" s="102">
        <f t="shared" si="30"/>
        <v>100068.12930000002</v>
      </c>
      <c r="S58" s="102">
        <f t="shared" si="30"/>
        <v>3165.3233899999859</v>
      </c>
      <c r="T58" s="10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thickBot="1" x14ac:dyDescent="0.25">
      <c r="A59" s="71" t="s">
        <v>26</v>
      </c>
      <c r="B59" s="72" t="s">
        <v>61</v>
      </c>
      <c r="C59" s="71" t="s">
        <v>62</v>
      </c>
      <c r="D59" s="73"/>
      <c r="E59" s="74"/>
      <c r="F59" s="75"/>
      <c r="G59" s="104"/>
      <c r="H59" s="74"/>
      <c r="I59" s="75"/>
      <c r="J59" s="104"/>
      <c r="K59" s="74"/>
      <c r="L59" s="75"/>
      <c r="M59" s="104"/>
      <c r="N59" s="74"/>
      <c r="O59" s="75"/>
      <c r="P59" s="104"/>
      <c r="Q59" s="104"/>
      <c r="R59" s="104"/>
      <c r="S59" s="104"/>
      <c r="T59" s="77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ht="30" customHeight="1" x14ac:dyDescent="0.2">
      <c r="A60" s="78" t="s">
        <v>37</v>
      </c>
      <c r="B60" s="105" t="s">
        <v>63</v>
      </c>
      <c r="C60" s="107" t="s">
        <v>64</v>
      </c>
      <c r="D60" s="81" t="s">
        <v>40</v>
      </c>
      <c r="E60" s="82">
        <v>1</v>
      </c>
      <c r="F60" s="83">
        <v>3299.37</v>
      </c>
      <c r="G60" s="84">
        <f t="shared" ref="G60:G62" si="31">E60*F60</f>
        <v>3299.37</v>
      </c>
      <c r="H60" s="82">
        <v>1</v>
      </c>
      <c r="I60" s="83">
        <v>3299.37</v>
      </c>
      <c r="J60" s="84">
        <f t="shared" ref="J60:J62" si="32">H60*I60</f>
        <v>3299.37</v>
      </c>
      <c r="K60" s="82">
        <v>5</v>
      </c>
      <c r="L60" s="83">
        <v>3299.37</v>
      </c>
      <c r="M60" s="84">
        <f t="shared" ref="M60:M62" si="33">K60*L60</f>
        <v>16496.849999999999</v>
      </c>
      <c r="N60" s="82">
        <v>5</v>
      </c>
      <c r="O60" s="83">
        <v>3299.37</v>
      </c>
      <c r="P60" s="84">
        <f t="shared" ref="P60:P62" si="34">N60*O60</f>
        <v>16496.849999999999</v>
      </c>
      <c r="Q60" s="84">
        <f t="shared" ref="Q60:Q62" si="35">G60+M60</f>
        <v>19796.219999999998</v>
      </c>
      <c r="R60" s="84">
        <f t="shared" ref="R60:R62" si="36">J60+P60</f>
        <v>19796.219999999998</v>
      </c>
      <c r="S60" s="84">
        <f t="shared" ref="S60:S62" si="37">Q60-R60</f>
        <v>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">
      <c r="A61" s="86" t="s">
        <v>37</v>
      </c>
      <c r="B61" s="87" t="s">
        <v>65</v>
      </c>
      <c r="C61" s="107" t="s">
        <v>64</v>
      </c>
      <c r="D61" s="81" t="s">
        <v>40</v>
      </c>
      <c r="E61" s="82"/>
      <c r="F61" s="83"/>
      <c r="G61" s="84">
        <f t="shared" si="31"/>
        <v>0</v>
      </c>
      <c r="H61" s="82"/>
      <c r="I61" s="83"/>
      <c r="J61" s="84">
        <f t="shared" si="32"/>
        <v>0</v>
      </c>
      <c r="K61" s="82"/>
      <c r="L61" s="83"/>
      <c r="M61" s="84">
        <f t="shared" si="33"/>
        <v>0</v>
      </c>
      <c r="N61" s="82"/>
      <c r="O61" s="83"/>
      <c r="P61" s="84">
        <f t="shared" si="34"/>
        <v>0</v>
      </c>
      <c r="Q61" s="84">
        <f t="shared" si="35"/>
        <v>0</v>
      </c>
      <c r="R61" s="84">
        <f t="shared" si="36"/>
        <v>0</v>
      </c>
      <c r="S61" s="84">
        <f t="shared" si="37"/>
        <v>0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thickBot="1" x14ac:dyDescent="0.25">
      <c r="A62" s="88" t="s">
        <v>37</v>
      </c>
      <c r="B62" s="89" t="s">
        <v>66</v>
      </c>
      <c r="C62" s="107" t="s">
        <v>64</v>
      </c>
      <c r="D62" s="91" t="s">
        <v>40</v>
      </c>
      <c r="E62" s="92"/>
      <c r="F62" s="93"/>
      <c r="G62" s="94">
        <f t="shared" si="31"/>
        <v>0</v>
      </c>
      <c r="H62" s="92"/>
      <c r="I62" s="93"/>
      <c r="J62" s="94">
        <f t="shared" si="32"/>
        <v>0</v>
      </c>
      <c r="K62" s="92"/>
      <c r="L62" s="93"/>
      <c r="M62" s="94">
        <f t="shared" si="33"/>
        <v>0</v>
      </c>
      <c r="N62" s="92"/>
      <c r="O62" s="93"/>
      <c r="P62" s="94">
        <f t="shared" si="34"/>
        <v>0</v>
      </c>
      <c r="Q62" s="84">
        <f t="shared" si="35"/>
        <v>0</v>
      </c>
      <c r="R62" s="84">
        <f t="shared" si="36"/>
        <v>0</v>
      </c>
      <c r="S62" s="84">
        <f t="shared" si="37"/>
        <v>0</v>
      </c>
      <c r="T62" s="9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thickBot="1" x14ac:dyDescent="0.25">
      <c r="A63" s="96" t="s">
        <v>67</v>
      </c>
      <c r="B63" s="97"/>
      <c r="C63" s="98"/>
      <c r="D63" s="99"/>
      <c r="E63" s="100"/>
      <c r="F63" s="101"/>
      <c r="G63" s="102">
        <f>SUM(G60:G62)</f>
        <v>3299.37</v>
      </c>
      <c r="H63" s="100"/>
      <c r="I63" s="101"/>
      <c r="J63" s="102">
        <f>SUM(J60:J62)</f>
        <v>3299.37</v>
      </c>
      <c r="K63" s="100"/>
      <c r="L63" s="101"/>
      <c r="M63" s="102">
        <f>SUM(M60:M62)</f>
        <v>16496.849999999999</v>
      </c>
      <c r="N63" s="100"/>
      <c r="O63" s="101"/>
      <c r="P63" s="102">
        <f t="shared" ref="P63:S63" si="38">SUM(P60:P62)</f>
        <v>16496.849999999999</v>
      </c>
      <c r="Q63" s="102">
        <f t="shared" si="38"/>
        <v>19796.219999999998</v>
      </c>
      <c r="R63" s="102">
        <f t="shared" si="38"/>
        <v>19796.219999999998</v>
      </c>
      <c r="S63" s="102">
        <f t="shared" si="38"/>
        <v>0</v>
      </c>
      <c r="T63" s="103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42" customHeight="1" thickBot="1" x14ac:dyDescent="0.25">
      <c r="A64" s="71" t="s">
        <v>26</v>
      </c>
      <c r="B64" s="72" t="s">
        <v>68</v>
      </c>
      <c r="C64" s="108" t="s">
        <v>69</v>
      </c>
      <c r="D64" s="73"/>
      <c r="E64" s="74"/>
      <c r="F64" s="75"/>
      <c r="G64" s="104"/>
      <c r="H64" s="74"/>
      <c r="I64" s="75"/>
      <c r="J64" s="104"/>
      <c r="K64" s="74"/>
      <c r="L64" s="75"/>
      <c r="M64" s="104"/>
      <c r="N64" s="74"/>
      <c r="O64" s="75"/>
      <c r="P64" s="104"/>
      <c r="Q64" s="104"/>
      <c r="R64" s="104"/>
      <c r="S64" s="104"/>
      <c r="T64" s="77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</row>
    <row r="65" spans="1:38" ht="30" customHeight="1" x14ac:dyDescent="0.2">
      <c r="A65" s="78" t="s">
        <v>37</v>
      </c>
      <c r="B65" s="105" t="s">
        <v>70</v>
      </c>
      <c r="C65" s="107" t="s">
        <v>71</v>
      </c>
      <c r="D65" s="81" t="s">
        <v>40</v>
      </c>
      <c r="E65" s="82"/>
      <c r="F65" s="83"/>
      <c r="G65" s="84">
        <f t="shared" ref="G65:G68" si="39">E65*F65</f>
        <v>0</v>
      </c>
      <c r="H65" s="82"/>
      <c r="I65" s="83"/>
      <c r="J65" s="84">
        <f t="shared" ref="J65:J68" si="40">H65*I65</f>
        <v>0</v>
      </c>
      <c r="K65" s="82">
        <v>5</v>
      </c>
      <c r="L65" s="83">
        <v>622.5</v>
      </c>
      <c r="M65" s="84">
        <f>K65*L65</f>
        <v>3112.5</v>
      </c>
      <c r="N65" s="82">
        <v>3</v>
      </c>
      <c r="O65" s="83">
        <v>1037.5</v>
      </c>
      <c r="P65" s="84">
        <f>N65*O65</f>
        <v>3112.5</v>
      </c>
      <c r="Q65" s="84">
        <v>3112.5</v>
      </c>
      <c r="R65" s="84">
        <f t="shared" ref="R65:R68" si="41">J65+P65</f>
        <v>3112.5</v>
      </c>
      <c r="S65" s="84">
        <f t="shared" ref="S65:S68" si="42">Q65-R65</f>
        <v>0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">
      <c r="A66" s="86" t="s">
        <v>37</v>
      </c>
      <c r="B66" s="89" t="s">
        <v>72</v>
      </c>
      <c r="C66" s="107" t="s">
        <v>73</v>
      </c>
      <c r="D66" s="81" t="s">
        <v>40</v>
      </c>
      <c r="E66" s="82"/>
      <c r="F66" s="83"/>
      <c r="G66" s="84">
        <f t="shared" si="39"/>
        <v>0</v>
      </c>
      <c r="H66" s="82"/>
      <c r="I66" s="83"/>
      <c r="J66" s="84">
        <f t="shared" si="40"/>
        <v>0</v>
      </c>
      <c r="K66" s="82">
        <v>5</v>
      </c>
      <c r="L66" s="83">
        <v>28101.5</v>
      </c>
      <c r="M66" s="84">
        <f t="shared" ref="M66:M68" si="43">K66*L66</f>
        <v>140507.5</v>
      </c>
      <c r="N66" s="82">
        <v>3</v>
      </c>
      <c r="O66" s="83">
        <v>53322.512999999999</v>
      </c>
      <c r="P66" s="84">
        <f>N66*O66</f>
        <v>159967.53899999999</v>
      </c>
      <c r="Q66" s="84">
        <v>140507.5</v>
      </c>
      <c r="R66" s="84">
        <f t="shared" si="41"/>
        <v>159967.53899999999</v>
      </c>
      <c r="S66" s="84">
        <f t="shared" si="42"/>
        <v>-19460.03899999999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">
      <c r="A67" s="86" t="s">
        <v>37</v>
      </c>
      <c r="B67" s="87" t="s">
        <v>74</v>
      </c>
      <c r="C67" s="109" t="s">
        <v>75</v>
      </c>
      <c r="D67" s="81" t="s">
        <v>40</v>
      </c>
      <c r="E67" s="82"/>
      <c r="F67" s="83"/>
      <c r="G67" s="84">
        <f t="shared" si="39"/>
        <v>0</v>
      </c>
      <c r="H67" s="82"/>
      <c r="I67" s="83"/>
      <c r="J67" s="84">
        <f t="shared" si="40"/>
        <v>0</v>
      </c>
      <c r="K67" s="82">
        <v>2</v>
      </c>
      <c r="L67" s="83">
        <v>8360</v>
      </c>
      <c r="M67" s="84">
        <f t="shared" si="43"/>
        <v>16720</v>
      </c>
      <c r="N67" s="82">
        <v>1</v>
      </c>
      <c r="O67" s="83">
        <v>16720</v>
      </c>
      <c r="P67" s="84">
        <f>N67*O67</f>
        <v>16720</v>
      </c>
      <c r="Q67" s="84">
        <v>16720</v>
      </c>
      <c r="R67" s="84">
        <f t="shared" si="41"/>
        <v>16720</v>
      </c>
      <c r="S67" s="84">
        <f t="shared" si="42"/>
        <v>0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thickBot="1" x14ac:dyDescent="0.25">
      <c r="A68" s="88" t="s">
        <v>37</v>
      </c>
      <c r="B68" s="87" t="s">
        <v>76</v>
      </c>
      <c r="C68" s="110" t="s">
        <v>77</v>
      </c>
      <c r="D68" s="91" t="s">
        <v>40</v>
      </c>
      <c r="E68" s="92"/>
      <c r="F68" s="93"/>
      <c r="G68" s="94">
        <f t="shared" si="39"/>
        <v>0</v>
      </c>
      <c r="H68" s="92"/>
      <c r="I68" s="93"/>
      <c r="J68" s="94">
        <f t="shared" si="40"/>
        <v>0</v>
      </c>
      <c r="K68" s="92">
        <v>5</v>
      </c>
      <c r="L68" s="93">
        <v>300</v>
      </c>
      <c r="M68" s="84">
        <f t="shared" si="43"/>
        <v>1500</v>
      </c>
      <c r="N68" s="92">
        <v>5</v>
      </c>
      <c r="O68" s="93">
        <v>300</v>
      </c>
      <c r="P68" s="94">
        <f>N68*O68</f>
        <v>1500</v>
      </c>
      <c r="Q68" s="84">
        <v>1500</v>
      </c>
      <c r="R68" s="84">
        <f t="shared" si="41"/>
        <v>1500</v>
      </c>
      <c r="S68" s="84">
        <f t="shared" si="42"/>
        <v>0</v>
      </c>
      <c r="T68" s="95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30" customHeight="1" thickBot="1" x14ac:dyDescent="0.25">
      <c r="A69" s="111" t="s">
        <v>78</v>
      </c>
      <c r="B69" s="97"/>
      <c r="C69" s="98"/>
      <c r="D69" s="99"/>
      <c r="E69" s="100"/>
      <c r="F69" s="101"/>
      <c r="G69" s="102">
        <f>SUM(G65:G68)</f>
        <v>0</v>
      </c>
      <c r="H69" s="100"/>
      <c r="I69" s="101"/>
      <c r="J69" s="102">
        <f>SUM(J65:J68)</f>
        <v>0</v>
      </c>
      <c r="K69" s="100"/>
      <c r="L69" s="101"/>
      <c r="M69" s="102">
        <f>SUM(M65:M68)</f>
        <v>161840</v>
      </c>
      <c r="N69" s="100"/>
      <c r="O69" s="101"/>
      <c r="P69" s="102">
        <f t="shared" ref="P69:S69" si="44">SUM(P65:P68)</f>
        <v>181300.03899999999</v>
      </c>
      <c r="Q69" s="102">
        <f t="shared" si="44"/>
        <v>161840</v>
      </c>
      <c r="R69" s="102">
        <f t="shared" si="44"/>
        <v>181300.03899999999</v>
      </c>
      <c r="S69" s="102">
        <f t="shared" si="44"/>
        <v>-19460.03899999999</v>
      </c>
      <c r="T69" s="103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</row>
    <row r="70" spans="1:38" ht="30" customHeight="1" thickBot="1" x14ac:dyDescent="0.25">
      <c r="A70" s="71" t="s">
        <v>26</v>
      </c>
      <c r="B70" s="72" t="s">
        <v>79</v>
      </c>
      <c r="C70" s="71" t="s">
        <v>80</v>
      </c>
      <c r="D70" s="73"/>
      <c r="E70" s="74"/>
      <c r="F70" s="75"/>
      <c r="G70" s="104"/>
      <c r="H70" s="74"/>
      <c r="I70" s="75"/>
      <c r="J70" s="104"/>
      <c r="K70" s="74"/>
      <c r="L70" s="75"/>
      <c r="M70" s="104"/>
      <c r="N70" s="74"/>
      <c r="O70" s="75"/>
      <c r="P70" s="104"/>
      <c r="Q70" s="104"/>
      <c r="R70" s="104"/>
      <c r="S70" s="104"/>
      <c r="T70" s="77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">
      <c r="A71" s="78" t="s">
        <v>37</v>
      </c>
      <c r="B71" s="105" t="s">
        <v>81</v>
      </c>
      <c r="C71" s="112" t="s">
        <v>82</v>
      </c>
      <c r="D71" s="81" t="s">
        <v>40</v>
      </c>
      <c r="E71" s="82"/>
      <c r="F71" s="83"/>
      <c r="G71" s="84">
        <f t="shared" ref="G71:G73" si="45">E71*F71</f>
        <v>0</v>
      </c>
      <c r="H71" s="82"/>
      <c r="I71" s="83"/>
      <c r="J71" s="84">
        <f t="shared" ref="J71:J73" si="46">H71*I71</f>
        <v>0</v>
      </c>
      <c r="K71" s="82"/>
      <c r="L71" s="83"/>
      <c r="M71" s="84">
        <f t="shared" ref="M71:M73" si="47">K71*L71</f>
        <v>0</v>
      </c>
      <c r="N71" s="82"/>
      <c r="O71" s="83"/>
      <c r="P71" s="84">
        <f t="shared" ref="P71:P73" si="48">N71*O71</f>
        <v>0</v>
      </c>
      <c r="Q71" s="84">
        <f t="shared" ref="Q71:Q73" si="49">G71+M71</f>
        <v>0</v>
      </c>
      <c r="R71" s="84">
        <f t="shared" ref="R71:R73" si="50">J71+P71</f>
        <v>0</v>
      </c>
      <c r="S71" s="84">
        <f t="shared" ref="S71:S73" si="51">Q71-R71</f>
        <v>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">
      <c r="A72" s="86" t="s">
        <v>37</v>
      </c>
      <c r="B72" s="87" t="s">
        <v>83</v>
      </c>
      <c r="C72" s="112" t="s">
        <v>84</v>
      </c>
      <c r="D72" s="81" t="s">
        <v>40</v>
      </c>
      <c r="E72" s="82"/>
      <c r="F72" s="83"/>
      <c r="G72" s="84">
        <f t="shared" si="45"/>
        <v>0</v>
      </c>
      <c r="H72" s="82"/>
      <c r="I72" s="83"/>
      <c r="J72" s="84">
        <f t="shared" si="46"/>
        <v>0</v>
      </c>
      <c r="K72" s="82"/>
      <c r="L72" s="83"/>
      <c r="M72" s="84">
        <f t="shared" si="47"/>
        <v>0</v>
      </c>
      <c r="N72" s="82"/>
      <c r="O72" s="83"/>
      <c r="P72" s="84">
        <f t="shared" si="48"/>
        <v>0</v>
      </c>
      <c r="Q72" s="84">
        <f t="shared" si="49"/>
        <v>0</v>
      </c>
      <c r="R72" s="84">
        <f t="shared" si="50"/>
        <v>0</v>
      </c>
      <c r="S72" s="84">
        <f t="shared" si="51"/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thickBot="1" x14ac:dyDescent="0.25">
      <c r="A73" s="88" t="s">
        <v>37</v>
      </c>
      <c r="B73" s="89" t="s">
        <v>85</v>
      </c>
      <c r="C73" s="113" t="s">
        <v>86</v>
      </c>
      <c r="D73" s="91" t="s">
        <v>40</v>
      </c>
      <c r="E73" s="92"/>
      <c r="F73" s="93"/>
      <c r="G73" s="94">
        <f t="shared" si="45"/>
        <v>0</v>
      </c>
      <c r="H73" s="92"/>
      <c r="I73" s="93"/>
      <c r="J73" s="94">
        <f t="shared" si="46"/>
        <v>0</v>
      </c>
      <c r="K73" s="92"/>
      <c r="L73" s="93"/>
      <c r="M73" s="94">
        <f t="shared" si="47"/>
        <v>0</v>
      </c>
      <c r="N73" s="92"/>
      <c r="O73" s="93"/>
      <c r="P73" s="94">
        <f t="shared" si="48"/>
        <v>0</v>
      </c>
      <c r="Q73" s="84">
        <f t="shared" si="49"/>
        <v>0</v>
      </c>
      <c r="R73" s="84">
        <f t="shared" si="50"/>
        <v>0</v>
      </c>
      <c r="S73" s="84">
        <f t="shared" si="51"/>
        <v>0</v>
      </c>
      <c r="T73" s="95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30" customHeight="1" thickBot="1" x14ac:dyDescent="0.25">
      <c r="A74" s="96" t="s">
        <v>87</v>
      </c>
      <c r="B74" s="97"/>
      <c r="C74" s="98"/>
      <c r="D74" s="99"/>
      <c r="E74" s="100"/>
      <c r="F74" s="101"/>
      <c r="G74" s="102">
        <f>SUM(G71:G73)</f>
        <v>0</v>
      </c>
      <c r="H74" s="100"/>
      <c r="I74" s="101"/>
      <c r="J74" s="102">
        <f>SUM(J71:J73)</f>
        <v>0</v>
      </c>
      <c r="K74" s="100"/>
      <c r="L74" s="101"/>
      <c r="M74" s="102">
        <f>SUM(M71:M73)</f>
        <v>0</v>
      </c>
      <c r="N74" s="100"/>
      <c r="O74" s="101"/>
      <c r="P74" s="102">
        <f t="shared" ref="P74:S74" si="52">SUM(P71:P73)</f>
        <v>0</v>
      </c>
      <c r="Q74" s="102">
        <f t="shared" si="52"/>
        <v>0</v>
      </c>
      <c r="R74" s="102">
        <f t="shared" si="52"/>
        <v>0</v>
      </c>
      <c r="S74" s="102">
        <f t="shared" si="52"/>
        <v>0</v>
      </c>
      <c r="T74" s="103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</row>
    <row r="75" spans="1:38" ht="30" customHeight="1" thickBot="1" x14ac:dyDescent="0.25">
      <c r="A75" s="71" t="s">
        <v>26</v>
      </c>
      <c r="B75" s="72" t="s">
        <v>88</v>
      </c>
      <c r="C75" s="71" t="s">
        <v>89</v>
      </c>
      <c r="D75" s="73"/>
      <c r="E75" s="74"/>
      <c r="F75" s="75"/>
      <c r="G75" s="104"/>
      <c r="H75" s="74"/>
      <c r="I75" s="75"/>
      <c r="J75" s="104"/>
      <c r="K75" s="74"/>
      <c r="L75" s="75"/>
      <c r="M75" s="104"/>
      <c r="N75" s="74"/>
      <c r="O75" s="75"/>
      <c r="P75" s="104"/>
      <c r="Q75" s="104"/>
      <c r="R75" s="104"/>
      <c r="S75" s="104"/>
      <c r="T75" s="77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">
      <c r="A76" s="78" t="s">
        <v>37</v>
      </c>
      <c r="B76" s="105" t="s">
        <v>90</v>
      </c>
      <c r="C76" s="112" t="s">
        <v>91</v>
      </c>
      <c r="D76" s="81" t="s">
        <v>92</v>
      </c>
      <c r="E76" s="82"/>
      <c r="F76" s="83"/>
      <c r="G76" s="84">
        <f t="shared" ref="G76:G78" si="53">E76*F76</f>
        <v>0</v>
      </c>
      <c r="H76" s="82"/>
      <c r="I76" s="83"/>
      <c r="J76" s="84">
        <f t="shared" ref="J76:J78" si="54">H76*I76</f>
        <v>0</v>
      </c>
      <c r="K76" s="82"/>
      <c r="L76" s="83"/>
      <c r="M76" s="84">
        <f t="shared" ref="M76:M78" si="55">K76*L76</f>
        <v>0</v>
      </c>
      <c r="N76" s="82"/>
      <c r="O76" s="83"/>
      <c r="P76" s="84">
        <f t="shared" ref="P76:P78" si="56">N76*O76</f>
        <v>0</v>
      </c>
      <c r="Q76" s="84">
        <f t="shared" ref="Q76:Q78" si="57">G76+M76</f>
        <v>0</v>
      </c>
      <c r="R76" s="84">
        <f t="shared" ref="R76:R78" si="58">J76+P76</f>
        <v>0</v>
      </c>
      <c r="S76" s="84">
        <f t="shared" ref="S76:S78" si="59">Q76-R76</f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2">
      <c r="A77" s="86" t="s">
        <v>37</v>
      </c>
      <c r="B77" s="87" t="s">
        <v>93</v>
      </c>
      <c r="C77" s="112" t="s">
        <v>91</v>
      </c>
      <c r="D77" s="81" t="s">
        <v>92</v>
      </c>
      <c r="E77" s="82"/>
      <c r="F77" s="83"/>
      <c r="G77" s="84">
        <f t="shared" si="53"/>
        <v>0</v>
      </c>
      <c r="H77" s="82"/>
      <c r="I77" s="83"/>
      <c r="J77" s="84">
        <f t="shared" si="54"/>
        <v>0</v>
      </c>
      <c r="K77" s="82"/>
      <c r="L77" s="83"/>
      <c r="M77" s="84">
        <f t="shared" si="55"/>
        <v>0</v>
      </c>
      <c r="N77" s="82"/>
      <c r="O77" s="83"/>
      <c r="P77" s="84">
        <f t="shared" si="56"/>
        <v>0</v>
      </c>
      <c r="Q77" s="84">
        <f t="shared" si="57"/>
        <v>0</v>
      </c>
      <c r="R77" s="84">
        <f t="shared" si="58"/>
        <v>0</v>
      </c>
      <c r="S77" s="84">
        <f t="shared" si="59"/>
        <v>0</v>
      </c>
      <c r="T77" s="85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30" customHeight="1" thickBot="1" x14ac:dyDescent="0.25">
      <c r="A78" s="88" t="s">
        <v>37</v>
      </c>
      <c r="B78" s="89" t="s">
        <v>94</v>
      </c>
      <c r="C78" s="113" t="s">
        <v>91</v>
      </c>
      <c r="D78" s="91" t="s">
        <v>92</v>
      </c>
      <c r="E78" s="92"/>
      <c r="F78" s="93"/>
      <c r="G78" s="94">
        <f t="shared" si="53"/>
        <v>0</v>
      </c>
      <c r="H78" s="92"/>
      <c r="I78" s="93"/>
      <c r="J78" s="94">
        <f t="shared" si="54"/>
        <v>0</v>
      </c>
      <c r="K78" s="92"/>
      <c r="L78" s="93"/>
      <c r="M78" s="94">
        <f t="shared" si="55"/>
        <v>0</v>
      </c>
      <c r="N78" s="92"/>
      <c r="O78" s="93"/>
      <c r="P78" s="94">
        <f t="shared" si="56"/>
        <v>0</v>
      </c>
      <c r="Q78" s="84">
        <f t="shared" si="57"/>
        <v>0</v>
      </c>
      <c r="R78" s="84">
        <f t="shared" si="58"/>
        <v>0</v>
      </c>
      <c r="S78" s="84">
        <f t="shared" si="59"/>
        <v>0</v>
      </c>
      <c r="T78" s="95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</row>
    <row r="79" spans="1:38" ht="41.25" customHeight="1" thickBot="1" x14ac:dyDescent="0.25">
      <c r="A79" s="96" t="s">
        <v>95</v>
      </c>
      <c r="B79" s="97"/>
      <c r="C79" s="98"/>
      <c r="D79" s="99"/>
      <c r="E79" s="100"/>
      <c r="F79" s="101"/>
      <c r="G79" s="102">
        <f>SUM(G76:G78)</f>
        <v>0</v>
      </c>
      <c r="H79" s="100"/>
      <c r="I79" s="101"/>
      <c r="J79" s="102">
        <f>SUM(J76:J78)</f>
        <v>0</v>
      </c>
      <c r="K79" s="100"/>
      <c r="L79" s="101"/>
      <c r="M79" s="102">
        <f>SUM(M76:M78)</f>
        <v>0</v>
      </c>
      <c r="N79" s="100"/>
      <c r="O79" s="101"/>
      <c r="P79" s="102">
        <f t="shared" ref="P79:S79" si="60">SUM(P76:P78)</f>
        <v>0</v>
      </c>
      <c r="Q79" s="102">
        <f t="shared" si="60"/>
        <v>0</v>
      </c>
      <c r="R79" s="102">
        <f t="shared" si="60"/>
        <v>0</v>
      </c>
      <c r="S79" s="102">
        <f t="shared" si="60"/>
        <v>0</v>
      </c>
      <c r="T79" s="103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 thickBot="1" x14ac:dyDescent="0.25">
      <c r="A80" s="71" t="s">
        <v>26</v>
      </c>
      <c r="B80" s="72" t="s">
        <v>96</v>
      </c>
      <c r="C80" s="108" t="s">
        <v>97</v>
      </c>
      <c r="D80" s="73"/>
      <c r="E80" s="74"/>
      <c r="F80" s="75"/>
      <c r="G80" s="104"/>
      <c r="H80" s="74"/>
      <c r="I80" s="75"/>
      <c r="J80" s="104"/>
      <c r="K80" s="74"/>
      <c r="L80" s="75"/>
      <c r="M80" s="104"/>
      <c r="N80" s="74"/>
      <c r="O80" s="75"/>
      <c r="P80" s="104"/>
      <c r="Q80" s="104"/>
      <c r="R80" s="104"/>
      <c r="S80" s="104"/>
      <c r="T80" s="7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19.5" customHeight="1" x14ac:dyDescent="0.2">
      <c r="A81" s="78" t="s">
        <v>37</v>
      </c>
      <c r="B81" s="105" t="s">
        <v>98</v>
      </c>
      <c r="C81" s="112" t="s">
        <v>99</v>
      </c>
      <c r="D81" s="81" t="s">
        <v>40</v>
      </c>
      <c r="E81" s="82"/>
      <c r="F81" s="83"/>
      <c r="G81" s="84">
        <f t="shared" ref="G81:G83" si="61">E81*F81</f>
        <v>0</v>
      </c>
      <c r="H81" s="82"/>
      <c r="I81" s="83"/>
      <c r="J81" s="84">
        <f t="shared" ref="J81:J83" si="62">H81*I81</f>
        <v>0</v>
      </c>
      <c r="K81" s="82">
        <v>5</v>
      </c>
      <c r="L81" s="83">
        <v>322.08</v>
      </c>
      <c r="M81" s="84">
        <f>K81*L81</f>
        <v>1610.3999999999999</v>
      </c>
      <c r="N81" s="82">
        <v>2</v>
      </c>
      <c r="O81" s="83">
        <v>161.93</v>
      </c>
      <c r="P81" s="84">
        <f>N81*O81</f>
        <v>323.86</v>
      </c>
      <c r="Q81" s="84">
        <f t="shared" ref="Q81:Q83" si="63">G81+M81</f>
        <v>1610.3999999999999</v>
      </c>
      <c r="R81" s="84">
        <f t="shared" ref="R81:R83" si="64">J81+P81</f>
        <v>323.86</v>
      </c>
      <c r="S81" s="84">
        <f t="shared" ref="S81:S83" si="65">Q81-R81</f>
        <v>1286.54</v>
      </c>
      <c r="T81" s="85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</row>
    <row r="82" spans="1:38" ht="15.75" customHeight="1" x14ac:dyDescent="0.25">
      <c r="A82" s="86" t="s">
        <v>37</v>
      </c>
      <c r="B82" s="87" t="s">
        <v>100</v>
      </c>
      <c r="C82" s="112" t="s">
        <v>101</v>
      </c>
      <c r="D82" s="81" t="s">
        <v>40</v>
      </c>
      <c r="E82" s="82"/>
      <c r="F82" s="83"/>
      <c r="G82" s="84">
        <f t="shared" si="61"/>
        <v>0</v>
      </c>
      <c r="H82" s="82"/>
      <c r="I82" s="83"/>
      <c r="J82" s="84">
        <f t="shared" si="62"/>
        <v>0</v>
      </c>
      <c r="K82" s="82">
        <v>5</v>
      </c>
      <c r="L82" s="83">
        <v>200</v>
      </c>
      <c r="M82" s="84">
        <f>K82*L82</f>
        <v>1000</v>
      </c>
      <c r="N82" s="82">
        <v>5</v>
      </c>
      <c r="O82" s="83">
        <v>200</v>
      </c>
      <c r="P82" s="84">
        <f t="shared" ref="P82:P83" si="66">N82*O82</f>
        <v>1000</v>
      </c>
      <c r="Q82" s="84">
        <f t="shared" si="63"/>
        <v>1000</v>
      </c>
      <c r="R82" s="84">
        <f t="shared" si="64"/>
        <v>1000</v>
      </c>
      <c r="S82" s="84">
        <f t="shared" si="65"/>
        <v>0</v>
      </c>
      <c r="T82" s="85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9.5" customHeight="1" thickBot="1" x14ac:dyDescent="0.3">
      <c r="A83" s="88" t="s">
        <v>37</v>
      </c>
      <c r="B83" s="89" t="s">
        <v>102</v>
      </c>
      <c r="C83" s="113" t="s">
        <v>103</v>
      </c>
      <c r="D83" s="91" t="s">
        <v>40</v>
      </c>
      <c r="E83" s="92"/>
      <c r="F83" s="93"/>
      <c r="G83" s="94">
        <f t="shared" si="61"/>
        <v>0</v>
      </c>
      <c r="H83" s="92"/>
      <c r="I83" s="93"/>
      <c r="J83" s="94">
        <f t="shared" si="62"/>
        <v>0</v>
      </c>
      <c r="K83" s="92"/>
      <c r="L83" s="93"/>
      <c r="M83" s="94">
        <f>K83*L83</f>
        <v>0</v>
      </c>
      <c r="N83" s="92"/>
      <c r="O83" s="93"/>
      <c r="P83" s="84">
        <f t="shared" si="66"/>
        <v>0</v>
      </c>
      <c r="Q83" s="84">
        <f t="shared" si="63"/>
        <v>0</v>
      </c>
      <c r="R83" s="84">
        <f t="shared" si="64"/>
        <v>0</v>
      </c>
      <c r="S83" s="84">
        <f t="shared" si="65"/>
        <v>0</v>
      </c>
      <c r="T83" s="95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 thickBot="1" x14ac:dyDescent="0.3">
      <c r="A84" s="96" t="s">
        <v>104</v>
      </c>
      <c r="B84" s="97"/>
      <c r="C84" s="98"/>
      <c r="D84" s="99"/>
      <c r="E84" s="100"/>
      <c r="F84" s="101"/>
      <c r="G84" s="102">
        <f>SUM(G81:G83)</f>
        <v>0</v>
      </c>
      <c r="H84" s="100"/>
      <c r="I84" s="101"/>
      <c r="J84" s="102">
        <f>SUM(J81:J83)</f>
        <v>0</v>
      </c>
      <c r="K84" s="100"/>
      <c r="L84" s="101"/>
      <c r="M84" s="102">
        <v>2610.4</v>
      </c>
      <c r="N84" s="100"/>
      <c r="O84" s="101"/>
      <c r="P84" s="102">
        <v>1323.86</v>
      </c>
      <c r="Q84" s="102">
        <f t="shared" ref="Q84:S84" si="67">SUM(Q81:Q83)</f>
        <v>2610.3999999999996</v>
      </c>
      <c r="R84" s="102">
        <f t="shared" si="67"/>
        <v>1323.8600000000001</v>
      </c>
      <c r="S84" s="102">
        <f t="shared" si="67"/>
        <v>1286.54</v>
      </c>
      <c r="T84" s="103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 thickBot="1" x14ac:dyDescent="0.3">
      <c r="A85" s="71" t="s">
        <v>26</v>
      </c>
      <c r="B85" s="72" t="s">
        <v>105</v>
      </c>
      <c r="C85" s="108" t="s">
        <v>106</v>
      </c>
      <c r="D85" s="73"/>
      <c r="E85" s="74"/>
      <c r="F85" s="75"/>
      <c r="G85" s="104"/>
      <c r="H85" s="74"/>
      <c r="I85" s="75"/>
      <c r="J85" s="104"/>
      <c r="K85" s="74"/>
      <c r="L85" s="75"/>
      <c r="M85" s="104"/>
      <c r="N85" s="74"/>
      <c r="O85" s="75"/>
      <c r="P85" s="104"/>
      <c r="Q85" s="104"/>
      <c r="R85" s="104"/>
      <c r="S85" s="104"/>
      <c r="T85" s="77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25">
      <c r="A86" s="78" t="s">
        <v>37</v>
      </c>
      <c r="B86" s="105" t="s">
        <v>107</v>
      </c>
      <c r="C86" s="107" t="s">
        <v>108</v>
      </c>
      <c r="D86" s="81"/>
      <c r="E86" s="82"/>
      <c r="F86" s="83"/>
      <c r="G86" s="84">
        <f t="shared" ref="G86:G88" si="68">E86*F86</f>
        <v>0</v>
      </c>
      <c r="H86" s="82"/>
      <c r="I86" s="83"/>
      <c r="J86" s="84">
        <f t="shared" ref="J86:J88" si="69">H86*I86</f>
        <v>0</v>
      </c>
      <c r="K86" s="82"/>
      <c r="L86" s="83"/>
      <c r="M86" s="84">
        <f>K86*L86</f>
        <v>0</v>
      </c>
      <c r="N86" s="82"/>
      <c r="O86" s="83"/>
      <c r="P86" s="84">
        <f>N86*O86</f>
        <v>0</v>
      </c>
      <c r="Q86" s="84">
        <f t="shared" ref="Q86:Q88" si="70">G86+M86</f>
        <v>0</v>
      </c>
      <c r="R86" s="84">
        <f t="shared" ref="R86:R88" si="71">J86+P86</f>
        <v>0</v>
      </c>
      <c r="S86" s="84">
        <f t="shared" ref="S86:S88" si="72">Q86-R86</f>
        <v>0</v>
      </c>
      <c r="T86" s="85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25">
      <c r="A87" s="78" t="s">
        <v>37</v>
      </c>
      <c r="B87" s="79" t="s">
        <v>109</v>
      </c>
      <c r="C87" s="107" t="s">
        <v>110</v>
      </c>
      <c r="D87" s="81"/>
      <c r="E87" s="82"/>
      <c r="F87" s="83"/>
      <c r="G87" s="84">
        <f t="shared" si="68"/>
        <v>0</v>
      </c>
      <c r="H87" s="82"/>
      <c r="I87" s="83"/>
      <c r="J87" s="84">
        <f t="shared" si="69"/>
        <v>0</v>
      </c>
      <c r="K87" s="82">
        <v>5</v>
      </c>
      <c r="L87" s="83">
        <v>350</v>
      </c>
      <c r="M87" s="84">
        <f t="shared" ref="M87:M88" si="73">K87*L87</f>
        <v>1750</v>
      </c>
      <c r="N87" s="82">
        <v>1</v>
      </c>
      <c r="O87" s="83">
        <v>350</v>
      </c>
      <c r="P87" s="84">
        <f t="shared" ref="P87:P88" si="74">N87*O87</f>
        <v>350</v>
      </c>
      <c r="Q87" s="84">
        <f t="shared" si="70"/>
        <v>1750</v>
      </c>
      <c r="R87" s="84">
        <f t="shared" si="71"/>
        <v>350</v>
      </c>
      <c r="S87" s="84">
        <f t="shared" si="72"/>
        <v>1400</v>
      </c>
      <c r="T87" s="85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thickBot="1" x14ac:dyDescent="0.3">
      <c r="A88" s="86" t="s">
        <v>37</v>
      </c>
      <c r="B88" s="87" t="s">
        <v>111</v>
      </c>
      <c r="C88" s="107" t="s">
        <v>112</v>
      </c>
      <c r="D88" s="81"/>
      <c r="E88" s="82"/>
      <c r="F88" s="83"/>
      <c r="G88" s="84">
        <f t="shared" si="68"/>
        <v>0</v>
      </c>
      <c r="H88" s="82"/>
      <c r="I88" s="83"/>
      <c r="J88" s="84">
        <f t="shared" si="69"/>
        <v>0</v>
      </c>
      <c r="K88" s="82"/>
      <c r="L88" s="83"/>
      <c r="M88" s="84">
        <f t="shared" si="73"/>
        <v>0</v>
      </c>
      <c r="N88" s="82"/>
      <c r="O88" s="83"/>
      <c r="P88" s="84">
        <f t="shared" si="74"/>
        <v>0</v>
      </c>
      <c r="Q88" s="84">
        <f t="shared" si="70"/>
        <v>0</v>
      </c>
      <c r="R88" s="84">
        <f t="shared" si="71"/>
        <v>0</v>
      </c>
      <c r="S88" s="84">
        <f t="shared" si="72"/>
        <v>0</v>
      </c>
      <c r="T88" s="85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thickBot="1" x14ac:dyDescent="0.3">
      <c r="A89" s="111" t="s">
        <v>113</v>
      </c>
      <c r="B89" s="114"/>
      <c r="C89" s="98"/>
      <c r="D89" s="99"/>
      <c r="E89" s="100"/>
      <c r="F89" s="101"/>
      <c r="G89" s="102">
        <f>SUM(G86:G88)</f>
        <v>0</v>
      </c>
      <c r="H89" s="100"/>
      <c r="I89" s="101"/>
      <c r="J89" s="102">
        <f>SUM(J86:J88)</f>
        <v>0</v>
      </c>
      <c r="K89" s="100"/>
      <c r="L89" s="101"/>
      <c r="M89" s="102">
        <v>1750</v>
      </c>
      <c r="N89" s="100"/>
      <c r="O89" s="101"/>
      <c r="P89" s="102">
        <v>350</v>
      </c>
      <c r="Q89" s="102">
        <f t="shared" ref="Q89:S89" si="75">SUM(Q86:Q88)</f>
        <v>1750</v>
      </c>
      <c r="R89" s="102">
        <f t="shared" si="75"/>
        <v>350</v>
      </c>
      <c r="S89" s="102">
        <f t="shared" si="75"/>
        <v>1400</v>
      </c>
      <c r="T89" s="103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thickBot="1" x14ac:dyDescent="0.3">
      <c r="A90" s="71" t="s">
        <v>26</v>
      </c>
      <c r="B90" s="115" t="s">
        <v>114</v>
      </c>
      <c r="C90" s="116" t="s">
        <v>115</v>
      </c>
      <c r="D90" s="73"/>
      <c r="E90" s="74"/>
      <c r="F90" s="75"/>
      <c r="G90" s="104"/>
      <c r="H90" s="74"/>
      <c r="I90" s="75"/>
      <c r="J90" s="104"/>
      <c r="K90" s="74"/>
      <c r="L90" s="75"/>
      <c r="M90" s="104"/>
      <c r="N90" s="74"/>
      <c r="O90" s="75"/>
      <c r="P90" s="104"/>
      <c r="Q90" s="104"/>
      <c r="R90" s="104"/>
      <c r="S90" s="104"/>
      <c r="T90" s="77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78" t="s">
        <v>37</v>
      </c>
      <c r="B91" s="117" t="s">
        <v>116</v>
      </c>
      <c r="C91" s="118" t="s">
        <v>115</v>
      </c>
      <c r="D91" s="119"/>
      <c r="E91" s="221" t="s">
        <v>46</v>
      </c>
      <c r="F91" s="235"/>
      <c r="G91" s="236"/>
      <c r="H91" s="221" t="s">
        <v>46</v>
      </c>
      <c r="I91" s="235"/>
      <c r="J91" s="236"/>
      <c r="K91" s="82"/>
      <c r="L91" s="83"/>
      <c r="M91" s="84">
        <v>0</v>
      </c>
      <c r="N91" s="82"/>
      <c r="O91" s="83"/>
      <c r="P91" s="84">
        <v>0</v>
      </c>
      <c r="Q91" s="84">
        <f t="shared" ref="Q91:Q92" si="76">G91+M91</f>
        <v>0</v>
      </c>
      <c r="R91" s="84">
        <f t="shared" ref="R91:R92" si="77">J91+P91</f>
        <v>0</v>
      </c>
      <c r="S91" s="84">
        <f t="shared" ref="S91:S92" si="78">Q91-R91</f>
        <v>0</v>
      </c>
      <c r="T91" s="85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thickBot="1" x14ac:dyDescent="0.3">
      <c r="A92" s="86" t="s">
        <v>37</v>
      </c>
      <c r="B92" s="120" t="s">
        <v>117</v>
      </c>
      <c r="C92" s="121" t="s">
        <v>115</v>
      </c>
      <c r="D92" s="119"/>
      <c r="E92" s="237"/>
      <c r="F92" s="238"/>
      <c r="G92" s="239"/>
      <c r="H92" s="237"/>
      <c r="I92" s="238"/>
      <c r="J92" s="239"/>
      <c r="K92" s="82"/>
      <c r="L92" s="83"/>
      <c r="M92" s="84">
        <v>0</v>
      </c>
      <c r="N92" s="82"/>
      <c r="O92" s="83"/>
      <c r="P92" s="84">
        <v>0</v>
      </c>
      <c r="Q92" s="84">
        <f t="shared" si="76"/>
        <v>0</v>
      </c>
      <c r="R92" s="84">
        <f t="shared" si="77"/>
        <v>0</v>
      </c>
      <c r="S92" s="84">
        <f t="shared" si="78"/>
        <v>0</v>
      </c>
      <c r="T92" s="85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thickBot="1" x14ac:dyDescent="0.3">
      <c r="A93" s="111" t="s">
        <v>118</v>
      </c>
      <c r="B93" s="122"/>
      <c r="C93" s="123"/>
      <c r="D93" s="99"/>
      <c r="E93" s="100"/>
      <c r="F93" s="101"/>
      <c r="G93" s="102">
        <f>SUM(G91:G92)</f>
        <v>0</v>
      </c>
      <c r="H93" s="100"/>
      <c r="I93" s="101"/>
      <c r="J93" s="102">
        <f>SUM(J91:J92)</f>
        <v>0</v>
      </c>
      <c r="K93" s="100"/>
      <c r="L93" s="101"/>
      <c r="M93" s="102">
        <v>0</v>
      </c>
      <c r="N93" s="100"/>
      <c r="O93" s="101"/>
      <c r="P93" s="102">
        <v>0</v>
      </c>
      <c r="Q93" s="102">
        <f t="shared" ref="Q93:S93" si="79">SUM(Q91:Q92)</f>
        <v>0</v>
      </c>
      <c r="R93" s="102">
        <f t="shared" si="79"/>
        <v>0</v>
      </c>
      <c r="S93" s="102">
        <f t="shared" si="79"/>
        <v>0</v>
      </c>
      <c r="T93" s="103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thickBot="1" x14ac:dyDescent="0.3">
      <c r="A94" s="71" t="s">
        <v>26</v>
      </c>
      <c r="B94" s="124" t="s">
        <v>119</v>
      </c>
      <c r="C94" s="116" t="s">
        <v>120</v>
      </c>
      <c r="D94" s="73"/>
      <c r="E94" s="74"/>
      <c r="F94" s="75"/>
      <c r="G94" s="104"/>
      <c r="H94" s="74"/>
      <c r="I94" s="75"/>
      <c r="J94" s="104"/>
      <c r="K94" s="74"/>
      <c r="L94" s="75"/>
      <c r="M94" s="104"/>
      <c r="N94" s="74"/>
      <c r="O94" s="75"/>
      <c r="P94" s="104"/>
      <c r="Q94" s="104"/>
      <c r="R94" s="104"/>
      <c r="S94" s="104"/>
      <c r="T94" s="77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thickBot="1" x14ac:dyDescent="0.3">
      <c r="A95" s="86" t="s">
        <v>37</v>
      </c>
      <c r="B95" s="125" t="s">
        <v>121</v>
      </c>
      <c r="C95" s="126" t="s">
        <v>120</v>
      </c>
      <c r="D95" s="119" t="s">
        <v>122</v>
      </c>
      <c r="E95" s="240" t="s">
        <v>46</v>
      </c>
      <c r="F95" s="238"/>
      <c r="G95" s="239"/>
      <c r="H95" s="240" t="s">
        <v>46</v>
      </c>
      <c r="I95" s="238"/>
      <c r="J95" s="239"/>
      <c r="K95" s="82">
        <v>1</v>
      </c>
      <c r="L95" s="83">
        <v>45000</v>
      </c>
      <c r="M95" s="84">
        <f>K95*L95</f>
        <v>45000</v>
      </c>
      <c r="N95" s="82">
        <v>1</v>
      </c>
      <c r="O95" s="83">
        <v>45000</v>
      </c>
      <c r="P95" s="84">
        <f>N95*O95</f>
        <v>45000</v>
      </c>
      <c r="Q95" s="84">
        <f>G95+M95</f>
        <v>45000</v>
      </c>
      <c r="R95" s="84">
        <f>J95+P95</f>
        <v>45000</v>
      </c>
      <c r="S95" s="84">
        <f>Q95-R95</f>
        <v>0</v>
      </c>
      <c r="T95" s="85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thickBot="1" x14ac:dyDescent="0.3">
      <c r="A96" s="111" t="s">
        <v>123</v>
      </c>
      <c r="B96" s="127"/>
      <c r="C96" s="123"/>
      <c r="D96" s="99"/>
      <c r="E96" s="100"/>
      <c r="F96" s="101"/>
      <c r="G96" s="102">
        <f>SUM(G95)</f>
        <v>0</v>
      </c>
      <c r="H96" s="100"/>
      <c r="I96" s="101"/>
      <c r="J96" s="102">
        <f>SUM(J95)</f>
        <v>0</v>
      </c>
      <c r="K96" s="100"/>
      <c r="L96" s="101"/>
      <c r="M96" s="102">
        <v>45000</v>
      </c>
      <c r="N96" s="100"/>
      <c r="O96" s="101"/>
      <c r="P96" s="102">
        <v>45000</v>
      </c>
      <c r="Q96" s="102">
        <f t="shared" ref="Q96:S96" si="80">SUM(Q95)</f>
        <v>45000</v>
      </c>
      <c r="R96" s="102">
        <f t="shared" si="80"/>
        <v>45000</v>
      </c>
      <c r="S96" s="102">
        <f t="shared" si="80"/>
        <v>0</v>
      </c>
      <c r="T96" s="103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thickBot="1" x14ac:dyDescent="0.3">
      <c r="A97" s="128" t="s">
        <v>124</v>
      </c>
      <c r="B97" s="129"/>
      <c r="C97" s="130"/>
      <c r="D97" s="131"/>
      <c r="E97" s="132"/>
      <c r="F97" s="133"/>
      <c r="G97" s="134">
        <f>G54+G58+G63+G69+G74+G79+G84+G89+G93+G96</f>
        <v>77373.089099999997</v>
      </c>
      <c r="H97" s="132"/>
      <c r="I97" s="133"/>
      <c r="J97" s="134">
        <f>J54+J58+J63+J69+J74+J79+J84+J89+J93+J96</f>
        <v>77373.089099999997</v>
      </c>
      <c r="K97" s="132"/>
      <c r="L97" s="133"/>
      <c r="M97" s="134">
        <f>M54+M58+M63+M69+M74+M79+M84+M89+M93+M96</f>
        <v>743502.15359</v>
      </c>
      <c r="N97" s="132"/>
      <c r="O97" s="133"/>
      <c r="P97" s="134">
        <f t="shared" ref="P97:S97" si="81">P54+P58+P63+P69+P74+P79+P84+P89+P93+P96</f>
        <v>743502.19920000003</v>
      </c>
      <c r="Q97" s="134">
        <f t="shared" si="81"/>
        <v>820875.2426900001</v>
      </c>
      <c r="R97" s="134">
        <f t="shared" si="81"/>
        <v>820875.2882999999</v>
      </c>
      <c r="S97" s="134">
        <f t="shared" si="81"/>
        <v>-4.561000000921922E-2</v>
      </c>
      <c r="T97" s="135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thickBot="1" x14ac:dyDescent="0.3">
      <c r="A98" s="241"/>
      <c r="B98" s="216"/>
      <c r="C98" s="216"/>
      <c r="D98" s="137"/>
      <c r="E98" s="138"/>
      <c r="F98" s="139"/>
      <c r="G98" s="140"/>
      <c r="H98" s="138"/>
      <c r="I98" s="139"/>
      <c r="J98" s="140"/>
      <c r="K98" s="138"/>
      <c r="L98" s="139"/>
      <c r="M98" s="140"/>
      <c r="N98" s="138"/>
      <c r="O98" s="139"/>
      <c r="P98" s="140"/>
      <c r="Q98" s="140"/>
      <c r="R98" s="140"/>
      <c r="S98" s="140"/>
      <c r="T98" s="14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thickBot="1" x14ac:dyDescent="0.3">
      <c r="A99" s="215" t="s">
        <v>125</v>
      </c>
      <c r="B99" s="216"/>
      <c r="C99" s="217"/>
      <c r="D99" s="142"/>
      <c r="E99" s="143"/>
      <c r="F99" s="144"/>
      <c r="G99" s="145">
        <f>G22-G97</f>
        <v>8.9999999909196049E-4</v>
      </c>
      <c r="H99" s="143"/>
      <c r="I99" s="144"/>
      <c r="J99" s="145">
        <f>J22-J97</f>
        <v>8.9999999909196049E-4</v>
      </c>
      <c r="K99" s="146"/>
      <c r="L99" s="144"/>
      <c r="M99" s="147">
        <f>M22-M97</f>
        <v>-3.5899999784305692E-3</v>
      </c>
      <c r="N99" s="146"/>
      <c r="O99" s="144"/>
      <c r="P99" s="147">
        <f>P22-P97</f>
        <v>-4.9200000008568168E-2</v>
      </c>
      <c r="Q99" s="148">
        <f>Q22-Q97</f>
        <v>-2.6900001103058457E-3</v>
      </c>
      <c r="R99" s="148">
        <f>R22-R97</f>
        <v>-4.8299999907612801E-2</v>
      </c>
      <c r="S99" s="148">
        <f>S22-S97</f>
        <v>4.561000000921922E-2</v>
      </c>
      <c r="T99" s="149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50"/>
      <c r="B100" s="151"/>
      <c r="C100" s="150"/>
      <c r="D100" s="150"/>
      <c r="E100" s="51"/>
      <c r="F100" s="150"/>
      <c r="G100" s="150"/>
      <c r="H100" s="51"/>
      <c r="I100" s="150"/>
      <c r="J100" s="150"/>
      <c r="K100" s="51"/>
      <c r="L100" s="150"/>
      <c r="M100" s="150"/>
      <c r="N100" s="51"/>
      <c r="O100" s="150"/>
      <c r="P100" s="150"/>
      <c r="Q100" s="150"/>
      <c r="R100" s="150"/>
      <c r="S100" s="150"/>
      <c r="T100" s="150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50"/>
      <c r="B101" s="151"/>
      <c r="C101" s="150"/>
      <c r="D101" s="150"/>
      <c r="E101" s="51"/>
      <c r="F101" s="150"/>
      <c r="G101" s="150"/>
      <c r="H101" s="51"/>
      <c r="I101" s="150"/>
      <c r="J101" s="150"/>
      <c r="K101" s="51"/>
      <c r="L101" s="150"/>
      <c r="M101" s="150"/>
      <c r="N101" s="51"/>
      <c r="O101" s="150"/>
      <c r="P101" s="52"/>
      <c r="Q101" s="150"/>
      <c r="R101" s="150"/>
      <c r="S101" s="150"/>
      <c r="T101" s="150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50" t="s">
        <v>126</v>
      </c>
      <c r="B102" s="151"/>
      <c r="C102" s="152" t="s">
        <v>191</v>
      </c>
      <c r="D102" s="150"/>
      <c r="E102" s="153"/>
      <c r="F102" s="152"/>
      <c r="G102" s="150"/>
      <c r="H102" s="153"/>
      <c r="I102" s="152" t="s">
        <v>192</v>
      </c>
      <c r="J102" s="152"/>
      <c r="K102" s="153"/>
      <c r="L102" s="150"/>
      <c r="M102" s="150"/>
      <c r="N102" s="51"/>
      <c r="O102" s="150"/>
      <c r="P102" s="150"/>
      <c r="Q102" s="150"/>
      <c r="R102" s="150"/>
      <c r="S102" s="150"/>
      <c r="T102" s="150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1"/>
      <c r="C103" s="154" t="s">
        <v>127</v>
      </c>
      <c r="D103" s="150"/>
      <c r="E103" s="218" t="s">
        <v>128</v>
      </c>
      <c r="F103" s="219"/>
      <c r="G103" s="150"/>
      <c r="H103" s="51"/>
      <c r="I103" s="155" t="s">
        <v>129</v>
      </c>
      <c r="J103" s="150"/>
      <c r="K103" s="51"/>
      <c r="L103" s="155"/>
      <c r="M103" s="150"/>
      <c r="N103" s="51"/>
      <c r="O103" s="155"/>
      <c r="P103" s="150"/>
      <c r="Q103" s="150"/>
      <c r="R103" s="150"/>
      <c r="S103" s="150"/>
      <c r="T103" s="150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35">
      <c r="A104" s="1"/>
      <c r="B104" s="1"/>
      <c r="C104" s="156"/>
      <c r="D104" s="157"/>
      <c r="E104" s="158"/>
      <c r="F104" s="159"/>
      <c r="G104" s="160"/>
      <c r="H104" s="158"/>
      <c r="I104" s="159"/>
      <c r="J104" s="160"/>
      <c r="K104" s="161"/>
      <c r="L104" s="159"/>
      <c r="M104" s="160"/>
      <c r="N104" s="161"/>
      <c r="O104" s="159"/>
      <c r="P104" s="160"/>
      <c r="Q104" s="160"/>
      <c r="R104" s="160"/>
      <c r="S104" s="160"/>
      <c r="T104" s="150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50"/>
      <c r="B105" s="151"/>
      <c r="C105" s="150"/>
      <c r="D105" s="150"/>
      <c r="E105" s="51"/>
      <c r="F105" s="150"/>
      <c r="G105" s="150"/>
      <c r="H105" s="51"/>
      <c r="I105" s="150"/>
      <c r="J105" s="150"/>
      <c r="K105" s="51"/>
      <c r="L105" s="150"/>
      <c r="M105" s="150"/>
      <c r="N105" s="51"/>
      <c r="O105" s="150"/>
      <c r="P105" s="150"/>
      <c r="Q105" s="150"/>
      <c r="R105" s="150"/>
      <c r="S105" s="150"/>
      <c r="T105" s="150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50"/>
      <c r="B106" s="151"/>
      <c r="C106" s="150"/>
      <c r="D106" s="150"/>
      <c r="E106" s="51"/>
      <c r="F106" s="150"/>
      <c r="G106" s="150"/>
      <c r="H106" s="51"/>
      <c r="I106" s="150"/>
      <c r="J106" s="150"/>
      <c r="K106" s="51"/>
      <c r="L106" s="150"/>
      <c r="M106" s="150"/>
      <c r="N106" s="51"/>
      <c r="O106" s="150"/>
      <c r="P106" s="150"/>
      <c r="Q106" s="150"/>
      <c r="R106" s="150"/>
      <c r="S106" s="150"/>
      <c r="T106" s="150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50"/>
      <c r="B107" s="151"/>
      <c r="C107" s="150"/>
      <c r="D107" s="150"/>
      <c r="E107" s="51"/>
      <c r="F107" s="150"/>
      <c r="G107" s="150"/>
      <c r="H107" s="51"/>
      <c r="I107" s="150"/>
      <c r="J107" s="150"/>
      <c r="K107" s="51"/>
      <c r="L107" s="150"/>
      <c r="M107" s="150"/>
      <c r="N107" s="51"/>
      <c r="O107" s="150"/>
      <c r="P107" s="150"/>
      <c r="Q107" s="150"/>
      <c r="R107" s="150"/>
      <c r="S107" s="150"/>
      <c r="T107" s="150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50"/>
      <c r="B108" s="151"/>
      <c r="C108" s="150"/>
      <c r="D108" s="150"/>
      <c r="E108" s="51"/>
      <c r="F108" s="150"/>
      <c r="G108" s="150"/>
      <c r="H108" s="51"/>
      <c r="I108" s="150"/>
      <c r="J108" s="150"/>
      <c r="K108" s="51"/>
      <c r="L108" s="150"/>
      <c r="M108" s="150"/>
      <c r="N108" s="51"/>
      <c r="O108" s="150"/>
      <c r="P108" s="150"/>
      <c r="Q108" s="150"/>
      <c r="R108" s="150"/>
      <c r="S108" s="150"/>
      <c r="T108" s="150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50"/>
      <c r="B109" s="151"/>
      <c r="C109" s="150"/>
      <c r="D109" s="150"/>
      <c r="E109" s="51"/>
      <c r="F109" s="150"/>
      <c r="G109" s="150"/>
      <c r="H109" s="51"/>
      <c r="I109" s="150"/>
      <c r="J109" s="150"/>
      <c r="K109" s="51"/>
      <c r="L109" s="150"/>
      <c r="M109" s="150"/>
      <c r="N109" s="51"/>
      <c r="O109" s="150"/>
      <c r="P109" s="150"/>
      <c r="Q109" s="150"/>
      <c r="R109" s="150"/>
      <c r="S109" s="150"/>
      <c r="T109" s="150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</row>
    <row r="289" spans="1:20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</row>
    <row r="290" spans="1:20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</row>
    <row r="291" spans="1:20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</row>
    <row r="292" spans="1:20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</row>
    <row r="293" spans="1:20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</row>
    <row r="294" spans="1:20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</row>
    <row r="295" spans="1:20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</row>
    <row r="296" spans="1:20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</row>
    <row r="297" spans="1:20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</row>
    <row r="298" spans="1:20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</row>
    <row r="299" spans="1:20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</row>
    <row r="300" spans="1:20" ht="15.75" customHeight="1" x14ac:dyDescent="0.25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</row>
    <row r="301" spans="1:20" ht="15.75" customHeight="1" x14ac:dyDescent="0.25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</row>
    <row r="302" spans="1:20" ht="15.75" customHeight="1" x14ac:dyDescent="0.25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</row>
    <row r="303" spans="1:20" ht="15.75" customHeight="1" x14ac:dyDescent="0.25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</row>
    <row r="304" spans="1:20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9:T19"/>
  <mergeCells count="25">
    <mergeCell ref="A99:C99"/>
    <mergeCell ref="E103:F103"/>
    <mergeCell ref="E17:G17"/>
    <mergeCell ref="H17:J17"/>
    <mergeCell ref="A23:C23"/>
    <mergeCell ref="E47:G49"/>
    <mergeCell ref="H47:J49"/>
    <mergeCell ref="E51:G53"/>
    <mergeCell ref="H51:J53"/>
    <mergeCell ref="E91:G92"/>
    <mergeCell ref="H91:J92"/>
    <mergeCell ref="E95:G95"/>
    <mergeCell ref="H95:J95"/>
    <mergeCell ref="A98:C98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" bottom="0" header="0" footer="0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00"/>
  <sheetViews>
    <sheetView topLeftCell="B1" workbookViewId="0"/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33.5" customWidth="1"/>
    <col min="4" max="4" width="15.625" customWidth="1"/>
    <col min="5" max="5" width="19.75" customWidth="1"/>
    <col min="6" max="6" width="15.625" customWidth="1"/>
    <col min="7" max="7" width="18.5" customWidth="1"/>
    <col min="8" max="8" width="21.375" customWidth="1"/>
    <col min="9" max="9" width="15.625" customWidth="1"/>
    <col min="10" max="10" width="16.125" customWidth="1"/>
    <col min="11" max="26" width="6.75" customWidth="1"/>
  </cols>
  <sheetData>
    <row r="1" spans="1:26" ht="15" customHeight="1" x14ac:dyDescent="0.25">
      <c r="A1" s="162"/>
      <c r="B1" s="162"/>
      <c r="C1" s="162"/>
      <c r="D1" s="163"/>
      <c r="E1" s="162"/>
      <c r="F1" s="163"/>
      <c r="G1" s="162"/>
      <c r="H1" s="162"/>
      <c r="I1" s="164"/>
      <c r="J1" s="165" t="s">
        <v>130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" customHeight="1" x14ac:dyDescent="0.25">
      <c r="A2" s="162"/>
      <c r="B2" s="162"/>
      <c r="C2" s="162"/>
      <c r="D2" s="163"/>
      <c r="E2" s="162"/>
      <c r="F2" s="163"/>
      <c r="G2" s="162"/>
      <c r="H2" s="248" t="s">
        <v>131</v>
      </c>
      <c r="I2" s="207"/>
      <c r="J2" s="207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5" customHeight="1" x14ac:dyDescent="0.25">
      <c r="A3" s="162"/>
      <c r="B3" s="162"/>
      <c r="C3" s="162"/>
      <c r="D3" s="163"/>
      <c r="E3" s="162"/>
      <c r="F3" s="163"/>
      <c r="G3" s="162"/>
      <c r="H3" s="248" t="s">
        <v>132</v>
      </c>
      <c r="I3" s="207"/>
      <c r="J3" s="207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4.25" customHeight="1" x14ac:dyDescent="0.2">
      <c r="A4" s="162"/>
      <c r="B4" s="162"/>
      <c r="C4" s="162"/>
      <c r="D4" s="163"/>
      <c r="E4" s="162"/>
      <c r="F4" s="163"/>
      <c r="G4" s="162"/>
      <c r="H4" s="162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21" customHeight="1" x14ac:dyDescent="0.3">
      <c r="A5" s="162"/>
      <c r="B5" s="247" t="s">
        <v>133</v>
      </c>
      <c r="C5" s="207"/>
      <c r="D5" s="207"/>
      <c r="E5" s="207"/>
      <c r="F5" s="207"/>
      <c r="G5" s="207"/>
      <c r="H5" s="207"/>
      <c r="I5" s="207"/>
      <c r="J5" s="207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6" ht="21" customHeight="1" x14ac:dyDescent="0.3">
      <c r="A6" s="162"/>
      <c r="B6" s="247" t="s">
        <v>134</v>
      </c>
      <c r="C6" s="207"/>
      <c r="D6" s="207"/>
      <c r="E6" s="207"/>
      <c r="F6" s="207"/>
      <c r="G6" s="207"/>
      <c r="H6" s="207"/>
      <c r="I6" s="207"/>
      <c r="J6" s="207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21" customHeight="1" x14ac:dyDescent="0.3">
      <c r="A7" s="162"/>
      <c r="B7" s="249" t="s">
        <v>135</v>
      </c>
      <c r="C7" s="207"/>
      <c r="D7" s="207"/>
      <c r="E7" s="207"/>
      <c r="F7" s="207"/>
      <c r="G7" s="207"/>
      <c r="H7" s="207"/>
      <c r="I7" s="207"/>
      <c r="J7" s="207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21" customHeight="1" x14ac:dyDescent="0.3">
      <c r="A8" s="162"/>
      <c r="B8" s="247" t="s">
        <v>136</v>
      </c>
      <c r="C8" s="207"/>
      <c r="D8" s="207"/>
      <c r="E8" s="207"/>
      <c r="F8" s="207"/>
      <c r="G8" s="207"/>
      <c r="H8" s="207"/>
      <c r="I8" s="207"/>
      <c r="J8" s="207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14.25" customHeight="1" x14ac:dyDescent="0.2">
      <c r="A9" s="162"/>
      <c r="B9" s="162"/>
      <c r="C9" s="162"/>
      <c r="D9" s="163"/>
      <c r="E9" s="162"/>
      <c r="F9" s="163"/>
      <c r="G9" s="162"/>
      <c r="H9" s="162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44.25" customHeight="1" x14ac:dyDescent="0.2">
      <c r="A10" s="166"/>
      <c r="B10" s="244" t="s">
        <v>137</v>
      </c>
      <c r="C10" s="243"/>
      <c r="D10" s="245"/>
      <c r="E10" s="246" t="s">
        <v>138</v>
      </c>
      <c r="F10" s="243"/>
      <c r="G10" s="243"/>
      <c r="H10" s="243"/>
      <c r="I10" s="243"/>
      <c r="J10" s="245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61.5" customHeight="1" x14ac:dyDescent="0.2">
      <c r="A11" s="167" t="s">
        <v>139</v>
      </c>
      <c r="B11" s="167" t="s">
        <v>140</v>
      </c>
      <c r="C11" s="167" t="s">
        <v>5</v>
      </c>
      <c r="D11" s="168" t="s">
        <v>141</v>
      </c>
      <c r="E11" s="167" t="s">
        <v>142</v>
      </c>
      <c r="F11" s="168" t="s">
        <v>141</v>
      </c>
      <c r="G11" s="167" t="s">
        <v>143</v>
      </c>
      <c r="H11" s="167" t="s">
        <v>144</v>
      </c>
      <c r="I11" s="167" t="s">
        <v>145</v>
      </c>
      <c r="J11" s="167" t="s">
        <v>146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15" customHeight="1" x14ac:dyDescent="0.2">
      <c r="A12" s="169"/>
      <c r="B12" s="169" t="s">
        <v>35</v>
      </c>
      <c r="C12" s="170"/>
      <c r="D12" s="171"/>
      <c r="E12" s="170"/>
      <c r="F12" s="171"/>
      <c r="G12" s="170"/>
      <c r="H12" s="170"/>
      <c r="I12" s="171"/>
      <c r="J12" s="170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15" customHeight="1" x14ac:dyDescent="0.2">
      <c r="A13" s="169"/>
      <c r="B13" s="169" t="s">
        <v>57</v>
      </c>
      <c r="C13" s="170"/>
      <c r="D13" s="171"/>
      <c r="E13" s="170"/>
      <c r="F13" s="171"/>
      <c r="G13" s="170"/>
      <c r="H13" s="170"/>
      <c r="I13" s="171"/>
      <c r="J13" s="170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ht="15" customHeight="1" x14ac:dyDescent="0.2">
      <c r="A14" s="169"/>
      <c r="B14" s="169" t="s">
        <v>59</v>
      </c>
      <c r="C14" s="170"/>
      <c r="D14" s="171"/>
      <c r="E14" s="170"/>
      <c r="F14" s="171"/>
      <c r="G14" s="170"/>
      <c r="H14" s="170"/>
      <c r="I14" s="171"/>
      <c r="J14" s="170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ht="15" customHeight="1" x14ac:dyDescent="0.2">
      <c r="A15" s="169"/>
      <c r="B15" s="169" t="s">
        <v>63</v>
      </c>
      <c r="C15" s="170"/>
      <c r="D15" s="171"/>
      <c r="E15" s="170"/>
      <c r="F15" s="171"/>
      <c r="G15" s="170"/>
      <c r="H15" s="170"/>
      <c r="I15" s="171"/>
      <c r="J15" s="170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ht="15" customHeight="1" x14ac:dyDescent="0.2">
      <c r="A16" s="169"/>
      <c r="B16" s="169" t="s">
        <v>70</v>
      </c>
      <c r="C16" s="170"/>
      <c r="D16" s="171"/>
      <c r="E16" s="170"/>
      <c r="F16" s="171"/>
      <c r="G16" s="170"/>
      <c r="H16" s="170"/>
      <c r="I16" s="171"/>
      <c r="J16" s="170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15" customHeight="1" x14ac:dyDescent="0.2">
      <c r="A17" s="169"/>
      <c r="B17" s="169"/>
      <c r="C17" s="170"/>
      <c r="D17" s="171"/>
      <c r="E17" s="170"/>
      <c r="F17" s="171"/>
      <c r="G17" s="170"/>
      <c r="H17" s="170"/>
      <c r="I17" s="171"/>
      <c r="J17" s="170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15" customHeight="1" x14ac:dyDescent="0.25">
      <c r="A18" s="172"/>
      <c r="B18" s="242" t="s">
        <v>147</v>
      </c>
      <c r="C18" s="243"/>
      <c r="D18" s="173">
        <f>SUM(D12:D17)</f>
        <v>0</v>
      </c>
      <c r="E18" s="174"/>
      <c r="F18" s="173">
        <f>SUM(F12:F17)</f>
        <v>0</v>
      </c>
      <c r="G18" s="174"/>
      <c r="H18" s="174"/>
      <c r="I18" s="173">
        <f>SUM(I12:I17)</f>
        <v>0</v>
      </c>
      <c r="J18" s="174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</row>
    <row r="19" spans="1:26" ht="14.25" customHeight="1" x14ac:dyDescent="0.2">
      <c r="A19" s="162"/>
      <c r="B19" s="162"/>
      <c r="C19" s="162"/>
      <c r="D19" s="163"/>
      <c r="E19" s="162"/>
      <c r="F19" s="163"/>
      <c r="G19" s="162"/>
      <c r="H19" s="162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14.25" customHeight="1" x14ac:dyDescent="0.2">
      <c r="A20" s="162"/>
      <c r="B20" s="162"/>
      <c r="C20" s="162"/>
      <c r="D20" s="163"/>
      <c r="E20" s="162"/>
      <c r="F20" s="163"/>
      <c r="G20" s="162"/>
      <c r="H20" s="162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44.25" customHeight="1" x14ac:dyDescent="0.2">
      <c r="A21" s="166"/>
      <c r="B21" s="244" t="s">
        <v>148</v>
      </c>
      <c r="C21" s="243"/>
      <c r="D21" s="245"/>
      <c r="E21" s="246" t="s">
        <v>138</v>
      </c>
      <c r="F21" s="243"/>
      <c r="G21" s="243"/>
      <c r="H21" s="243"/>
      <c r="I21" s="243"/>
      <c r="J21" s="245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61.5" customHeight="1" x14ac:dyDescent="0.2">
      <c r="A22" s="167" t="s">
        <v>139</v>
      </c>
      <c r="B22" s="167" t="s">
        <v>140</v>
      </c>
      <c r="C22" s="167" t="s">
        <v>5</v>
      </c>
      <c r="D22" s="168" t="s">
        <v>141</v>
      </c>
      <c r="E22" s="167" t="s">
        <v>142</v>
      </c>
      <c r="F22" s="168" t="s">
        <v>141</v>
      </c>
      <c r="G22" s="167" t="s">
        <v>143</v>
      </c>
      <c r="H22" s="167" t="s">
        <v>144</v>
      </c>
      <c r="I22" s="167" t="s">
        <v>145</v>
      </c>
      <c r="J22" s="167" t="s">
        <v>146</v>
      </c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15" customHeight="1" x14ac:dyDescent="0.2">
      <c r="A23" s="169"/>
      <c r="B23" s="169" t="s">
        <v>35</v>
      </c>
      <c r="C23" s="170"/>
      <c r="D23" s="171"/>
      <c r="E23" s="170"/>
      <c r="F23" s="171"/>
      <c r="G23" s="170"/>
      <c r="H23" s="170"/>
      <c r="I23" s="171"/>
      <c r="J23" s="170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ht="15" customHeight="1" x14ac:dyDescent="0.2">
      <c r="A24" s="169"/>
      <c r="B24" s="169" t="s">
        <v>57</v>
      </c>
      <c r="C24" s="170"/>
      <c r="D24" s="171"/>
      <c r="E24" s="170"/>
      <c r="F24" s="171"/>
      <c r="G24" s="170"/>
      <c r="H24" s="170"/>
      <c r="I24" s="171"/>
      <c r="J24" s="170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</row>
    <row r="25" spans="1:26" ht="15" customHeight="1" x14ac:dyDescent="0.2">
      <c r="A25" s="169"/>
      <c r="B25" s="169" t="s">
        <v>59</v>
      </c>
      <c r="C25" s="170"/>
      <c r="D25" s="171"/>
      <c r="E25" s="170"/>
      <c r="F25" s="171"/>
      <c r="G25" s="170"/>
      <c r="H25" s="170"/>
      <c r="I25" s="171"/>
      <c r="J25" s="170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</row>
    <row r="26" spans="1:26" ht="15" customHeight="1" x14ac:dyDescent="0.2">
      <c r="A26" s="169"/>
      <c r="B26" s="169" t="s">
        <v>63</v>
      </c>
      <c r="C26" s="170"/>
      <c r="D26" s="171"/>
      <c r="E26" s="170"/>
      <c r="F26" s="171"/>
      <c r="G26" s="170"/>
      <c r="H26" s="170"/>
      <c r="I26" s="171"/>
      <c r="J26" s="170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 ht="15" customHeight="1" x14ac:dyDescent="0.2">
      <c r="A27" s="169"/>
      <c r="B27" s="169" t="s">
        <v>70</v>
      </c>
      <c r="C27" s="170"/>
      <c r="D27" s="171"/>
      <c r="E27" s="170"/>
      <c r="F27" s="171"/>
      <c r="G27" s="170"/>
      <c r="H27" s="170"/>
      <c r="I27" s="171"/>
      <c r="J27" s="170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26" ht="15" customHeight="1" x14ac:dyDescent="0.2">
      <c r="A28" s="169"/>
      <c r="B28" s="169"/>
      <c r="C28" s="170"/>
      <c r="D28" s="171"/>
      <c r="E28" s="170"/>
      <c r="F28" s="171"/>
      <c r="G28" s="170"/>
      <c r="H28" s="170"/>
      <c r="I28" s="171"/>
      <c r="J28" s="170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ht="15" customHeight="1" x14ac:dyDescent="0.25">
      <c r="A29" s="172"/>
      <c r="B29" s="242" t="s">
        <v>147</v>
      </c>
      <c r="C29" s="243"/>
      <c r="D29" s="173">
        <f>SUM(D23:D28)</f>
        <v>0</v>
      </c>
      <c r="E29" s="174"/>
      <c r="F29" s="173">
        <f>SUM(F23:F28)</f>
        <v>0</v>
      </c>
      <c r="G29" s="174"/>
      <c r="H29" s="174"/>
      <c r="I29" s="173">
        <f>SUM(I23:I28)</f>
        <v>0</v>
      </c>
      <c r="J29" s="174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</row>
    <row r="30" spans="1:26" ht="14.25" customHeight="1" x14ac:dyDescent="0.2">
      <c r="A30" s="162"/>
      <c r="B30" s="162"/>
      <c r="C30" s="162"/>
      <c r="D30" s="163"/>
      <c r="E30" s="162"/>
      <c r="F30" s="163"/>
      <c r="G30" s="162"/>
      <c r="H30" s="162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 ht="14.25" customHeight="1" x14ac:dyDescent="0.2">
      <c r="A31" s="176"/>
      <c r="B31" s="176" t="s">
        <v>149</v>
      </c>
      <c r="C31" s="176"/>
      <c r="D31" s="177"/>
      <c r="E31" s="176"/>
      <c r="F31" s="177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1:26" ht="14.25" customHeight="1" x14ac:dyDescent="0.2">
      <c r="A32" s="162"/>
      <c r="B32" s="162"/>
      <c r="C32" s="162"/>
      <c r="D32" s="163"/>
      <c r="E32" s="162"/>
      <c r="F32" s="163"/>
      <c r="G32" s="162"/>
      <c r="H32" s="162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ht="14.25" customHeight="1" x14ac:dyDescent="0.2">
      <c r="A33" s="162"/>
      <c r="B33" s="162"/>
      <c r="C33" s="162"/>
      <c r="D33" s="163"/>
      <c r="E33" s="162"/>
      <c r="F33" s="163"/>
      <c r="G33" s="162"/>
      <c r="H33" s="162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ht="14.25" customHeight="1" x14ac:dyDescent="0.2">
      <c r="A34" s="162"/>
      <c r="B34" s="162"/>
      <c r="C34" s="162"/>
      <c r="D34" s="163"/>
      <c r="E34" s="162"/>
      <c r="F34" s="163"/>
      <c r="G34" s="162"/>
      <c r="H34" s="162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ht="14.25" customHeight="1" x14ac:dyDescent="0.2">
      <c r="A35" s="162"/>
      <c r="B35" s="162"/>
      <c r="C35" s="162"/>
      <c r="D35" s="163"/>
      <c r="E35" s="162"/>
      <c r="F35" s="163"/>
      <c r="G35" s="162"/>
      <c r="H35" s="162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ht="14.25" customHeight="1" x14ac:dyDescent="0.2">
      <c r="A36" s="162"/>
      <c r="B36" s="162"/>
      <c r="C36" s="162"/>
      <c r="D36" s="163"/>
      <c r="E36" s="162"/>
      <c r="F36" s="163"/>
      <c r="G36" s="162"/>
      <c r="H36" s="162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ht="14.25" customHeight="1" x14ac:dyDescent="0.2">
      <c r="A37" s="162"/>
      <c r="B37" s="162"/>
      <c r="C37" s="162"/>
      <c r="D37" s="163"/>
      <c r="E37" s="162"/>
      <c r="F37" s="163"/>
      <c r="G37" s="162"/>
      <c r="H37" s="162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ht="14.25" customHeight="1" x14ac:dyDescent="0.2">
      <c r="A38" s="162"/>
      <c r="B38" s="162"/>
      <c r="C38" s="162"/>
      <c r="D38" s="163"/>
      <c r="E38" s="162"/>
      <c r="F38" s="163"/>
      <c r="G38" s="162"/>
      <c r="H38" s="162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ht="14.25" customHeight="1" x14ac:dyDescent="0.2">
      <c r="A39" s="162"/>
      <c r="B39" s="162"/>
      <c r="C39" s="162"/>
      <c r="D39" s="163"/>
      <c r="E39" s="162"/>
      <c r="F39" s="163"/>
      <c r="G39" s="162"/>
      <c r="H39" s="162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ht="14.25" customHeight="1" x14ac:dyDescent="0.2">
      <c r="A40" s="162"/>
      <c r="B40" s="162"/>
      <c r="C40" s="162"/>
      <c r="D40" s="163"/>
      <c r="E40" s="162"/>
      <c r="F40" s="163"/>
      <c r="G40" s="162"/>
      <c r="H40" s="162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ht="14.25" customHeight="1" x14ac:dyDescent="0.2">
      <c r="A41" s="162"/>
      <c r="B41" s="162"/>
      <c r="C41" s="162"/>
      <c r="D41" s="163"/>
      <c r="E41" s="162"/>
      <c r="F41" s="163"/>
      <c r="G41" s="162"/>
      <c r="H41" s="162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ht="14.25" customHeight="1" x14ac:dyDescent="0.2">
      <c r="A42" s="162"/>
      <c r="B42" s="162"/>
      <c r="C42" s="162"/>
      <c r="D42" s="163"/>
      <c r="E42" s="162"/>
      <c r="F42" s="163"/>
      <c r="G42" s="162"/>
      <c r="H42" s="162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ht="14.25" customHeight="1" x14ac:dyDescent="0.2">
      <c r="A43" s="162"/>
      <c r="B43" s="162"/>
      <c r="C43" s="162"/>
      <c r="D43" s="163"/>
      <c r="E43" s="162"/>
      <c r="F43" s="163"/>
      <c r="G43" s="162"/>
      <c r="H43" s="162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ht="14.25" customHeight="1" x14ac:dyDescent="0.2">
      <c r="A44" s="162"/>
      <c r="B44" s="162"/>
      <c r="C44" s="162"/>
      <c r="D44" s="163"/>
      <c r="E44" s="162"/>
      <c r="F44" s="163"/>
      <c r="G44" s="162"/>
      <c r="H44" s="162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ht="14.25" customHeight="1" x14ac:dyDescent="0.2">
      <c r="A45" s="162"/>
      <c r="B45" s="162"/>
      <c r="C45" s="162"/>
      <c r="D45" s="163"/>
      <c r="E45" s="162"/>
      <c r="F45" s="163"/>
      <c r="G45" s="162"/>
      <c r="H45" s="162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</row>
    <row r="46" spans="1:26" ht="14.25" customHeight="1" x14ac:dyDescent="0.2">
      <c r="A46" s="162"/>
      <c r="B46" s="162"/>
      <c r="C46" s="162"/>
      <c r="D46" s="163"/>
      <c r="E46" s="162"/>
      <c r="F46" s="163"/>
      <c r="G46" s="162"/>
      <c r="H46" s="162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ht="14.25" customHeight="1" x14ac:dyDescent="0.2">
      <c r="A47" s="162"/>
      <c r="B47" s="162"/>
      <c r="C47" s="162"/>
      <c r="D47" s="163"/>
      <c r="E47" s="162"/>
      <c r="F47" s="163"/>
      <c r="G47" s="162"/>
      <c r="H47" s="162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ht="14.25" customHeight="1" x14ac:dyDescent="0.2">
      <c r="A48" s="162"/>
      <c r="B48" s="162"/>
      <c r="C48" s="162"/>
      <c r="D48" s="163"/>
      <c r="E48" s="162"/>
      <c r="F48" s="163"/>
      <c r="G48" s="162"/>
      <c r="H48" s="162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ht="14.25" customHeight="1" x14ac:dyDescent="0.2">
      <c r="A49" s="162"/>
      <c r="B49" s="162"/>
      <c r="C49" s="162"/>
      <c r="D49" s="163"/>
      <c r="E49" s="162"/>
      <c r="F49" s="163"/>
      <c r="G49" s="162"/>
      <c r="H49" s="162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1:26" ht="14.25" customHeight="1" x14ac:dyDescent="0.2">
      <c r="A50" s="162"/>
      <c r="B50" s="162"/>
      <c r="C50" s="162"/>
      <c r="D50" s="163"/>
      <c r="E50" s="162"/>
      <c r="F50" s="163"/>
      <c r="G50" s="162"/>
      <c r="H50" s="162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1:26" ht="14.25" customHeight="1" x14ac:dyDescent="0.2">
      <c r="A51" s="162"/>
      <c r="B51" s="162"/>
      <c r="C51" s="162"/>
      <c r="D51" s="163"/>
      <c r="E51" s="162"/>
      <c r="F51" s="163"/>
      <c r="G51" s="162"/>
      <c r="H51" s="162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1:26" ht="14.25" customHeight="1" x14ac:dyDescent="0.2">
      <c r="A52" s="162"/>
      <c r="B52" s="162"/>
      <c r="C52" s="162"/>
      <c r="D52" s="163"/>
      <c r="E52" s="162"/>
      <c r="F52" s="163"/>
      <c r="G52" s="162"/>
      <c r="H52" s="162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1:26" ht="14.25" customHeight="1" x14ac:dyDescent="0.2">
      <c r="A53" s="162"/>
      <c r="B53" s="162"/>
      <c r="C53" s="162"/>
      <c r="D53" s="163"/>
      <c r="E53" s="162"/>
      <c r="F53" s="163"/>
      <c r="G53" s="162"/>
      <c r="H53" s="162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1:26" ht="14.25" customHeight="1" x14ac:dyDescent="0.2">
      <c r="A54" s="162"/>
      <c r="B54" s="162"/>
      <c r="C54" s="162"/>
      <c r="D54" s="163"/>
      <c r="E54" s="162"/>
      <c r="F54" s="163"/>
      <c r="G54" s="162"/>
      <c r="H54" s="162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1:26" ht="14.25" customHeight="1" x14ac:dyDescent="0.2">
      <c r="A55" s="162"/>
      <c r="B55" s="162"/>
      <c r="C55" s="162"/>
      <c r="D55" s="163"/>
      <c r="E55" s="162"/>
      <c r="F55" s="163"/>
      <c r="G55" s="162"/>
      <c r="H55" s="162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1:26" ht="14.25" customHeight="1" x14ac:dyDescent="0.2">
      <c r="A56" s="162"/>
      <c r="B56" s="162"/>
      <c r="C56" s="162"/>
      <c r="D56" s="163"/>
      <c r="E56" s="162"/>
      <c r="F56" s="163"/>
      <c r="G56" s="162"/>
      <c r="H56" s="162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ht="14.25" customHeight="1" x14ac:dyDescent="0.2">
      <c r="A57" s="162"/>
      <c r="B57" s="162"/>
      <c r="C57" s="162"/>
      <c r="D57" s="163"/>
      <c r="E57" s="162"/>
      <c r="F57" s="163"/>
      <c r="G57" s="162"/>
      <c r="H57" s="162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 ht="14.25" customHeight="1" x14ac:dyDescent="0.2">
      <c r="A58" s="162"/>
      <c r="B58" s="162"/>
      <c r="C58" s="162"/>
      <c r="D58" s="163"/>
      <c r="E58" s="162"/>
      <c r="F58" s="163"/>
      <c r="G58" s="162"/>
      <c r="H58" s="162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 ht="14.25" customHeight="1" x14ac:dyDescent="0.2">
      <c r="A59" s="162"/>
      <c r="B59" s="162"/>
      <c r="C59" s="162"/>
      <c r="D59" s="163"/>
      <c r="E59" s="162"/>
      <c r="F59" s="163"/>
      <c r="G59" s="162"/>
      <c r="H59" s="162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 ht="14.25" customHeight="1" x14ac:dyDescent="0.2">
      <c r="A60" s="162"/>
      <c r="B60" s="162"/>
      <c r="C60" s="162"/>
      <c r="D60" s="163"/>
      <c r="E60" s="162"/>
      <c r="F60" s="163"/>
      <c r="G60" s="162"/>
      <c r="H60" s="162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ht="14.25" customHeight="1" x14ac:dyDescent="0.2">
      <c r="A61" s="162"/>
      <c r="B61" s="162"/>
      <c r="C61" s="162"/>
      <c r="D61" s="163"/>
      <c r="E61" s="162"/>
      <c r="F61" s="163"/>
      <c r="G61" s="162"/>
      <c r="H61" s="162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4.25" customHeight="1" x14ac:dyDescent="0.2">
      <c r="A62" s="162"/>
      <c r="B62" s="162"/>
      <c r="C62" s="162"/>
      <c r="D62" s="163"/>
      <c r="E62" s="162"/>
      <c r="F62" s="163"/>
      <c r="G62" s="162"/>
      <c r="H62" s="162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4.25" customHeight="1" x14ac:dyDescent="0.2">
      <c r="A63" s="162"/>
      <c r="B63" s="162"/>
      <c r="C63" s="162"/>
      <c r="D63" s="163"/>
      <c r="E63" s="162"/>
      <c r="F63" s="163"/>
      <c r="G63" s="162"/>
      <c r="H63" s="162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4.25" customHeight="1" x14ac:dyDescent="0.2">
      <c r="A64" s="162"/>
      <c r="B64" s="162"/>
      <c r="C64" s="162"/>
      <c r="D64" s="163"/>
      <c r="E64" s="162"/>
      <c r="F64" s="163"/>
      <c r="G64" s="162"/>
      <c r="H64" s="162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ht="14.25" customHeight="1" x14ac:dyDescent="0.2">
      <c r="A65" s="162"/>
      <c r="B65" s="162"/>
      <c r="C65" s="162"/>
      <c r="D65" s="163"/>
      <c r="E65" s="162"/>
      <c r="F65" s="163"/>
      <c r="G65" s="162"/>
      <c r="H65" s="162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1:26" ht="14.25" customHeight="1" x14ac:dyDescent="0.2">
      <c r="A66" s="162"/>
      <c r="B66" s="162"/>
      <c r="C66" s="162"/>
      <c r="D66" s="163"/>
      <c r="E66" s="162"/>
      <c r="F66" s="163"/>
      <c r="G66" s="162"/>
      <c r="H66" s="162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 ht="14.25" customHeight="1" x14ac:dyDescent="0.2">
      <c r="A67" s="162"/>
      <c r="B67" s="162"/>
      <c r="C67" s="162"/>
      <c r="D67" s="163"/>
      <c r="E67" s="162"/>
      <c r="F67" s="163"/>
      <c r="G67" s="162"/>
      <c r="H67" s="162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 ht="14.25" customHeight="1" x14ac:dyDescent="0.2">
      <c r="A68" s="162"/>
      <c r="B68" s="162"/>
      <c r="C68" s="162"/>
      <c r="D68" s="163"/>
      <c r="E68" s="162"/>
      <c r="F68" s="163"/>
      <c r="G68" s="162"/>
      <c r="H68" s="162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 ht="14.25" customHeight="1" x14ac:dyDescent="0.2">
      <c r="A69" s="162"/>
      <c r="B69" s="162"/>
      <c r="C69" s="162"/>
      <c r="D69" s="163"/>
      <c r="E69" s="162"/>
      <c r="F69" s="163"/>
      <c r="G69" s="162"/>
      <c r="H69" s="162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1:26" ht="14.25" customHeight="1" x14ac:dyDescent="0.2">
      <c r="A70" s="162"/>
      <c r="B70" s="162"/>
      <c r="C70" s="162"/>
      <c r="D70" s="163"/>
      <c r="E70" s="162"/>
      <c r="F70" s="163"/>
      <c r="G70" s="162"/>
      <c r="H70" s="162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1:26" ht="14.25" customHeight="1" x14ac:dyDescent="0.2">
      <c r="A71" s="162"/>
      <c r="B71" s="162"/>
      <c r="C71" s="162"/>
      <c r="D71" s="163"/>
      <c r="E71" s="162"/>
      <c r="F71" s="163"/>
      <c r="G71" s="162"/>
      <c r="H71" s="162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1:26" ht="14.25" customHeight="1" x14ac:dyDescent="0.2">
      <c r="A72" s="162"/>
      <c r="B72" s="162"/>
      <c r="C72" s="162"/>
      <c r="D72" s="163"/>
      <c r="E72" s="162"/>
      <c r="F72" s="163"/>
      <c r="G72" s="162"/>
      <c r="H72" s="162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1:26" ht="14.25" customHeight="1" x14ac:dyDescent="0.2">
      <c r="A73" s="162"/>
      <c r="B73" s="162"/>
      <c r="C73" s="162"/>
      <c r="D73" s="163"/>
      <c r="E73" s="162"/>
      <c r="F73" s="163"/>
      <c r="G73" s="162"/>
      <c r="H73" s="162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1:26" ht="14.25" customHeight="1" x14ac:dyDescent="0.2">
      <c r="A74" s="162"/>
      <c r="B74" s="162"/>
      <c r="C74" s="162"/>
      <c r="D74" s="163"/>
      <c r="E74" s="162"/>
      <c r="F74" s="163"/>
      <c r="G74" s="162"/>
      <c r="H74" s="162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ht="14.25" customHeight="1" x14ac:dyDescent="0.2">
      <c r="A75" s="162"/>
      <c r="B75" s="162"/>
      <c r="C75" s="162"/>
      <c r="D75" s="163"/>
      <c r="E75" s="162"/>
      <c r="F75" s="163"/>
      <c r="G75" s="162"/>
      <c r="H75" s="162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ht="14.25" customHeight="1" x14ac:dyDescent="0.2">
      <c r="A76" s="162"/>
      <c r="B76" s="162"/>
      <c r="C76" s="162"/>
      <c r="D76" s="163"/>
      <c r="E76" s="162"/>
      <c r="F76" s="163"/>
      <c r="G76" s="162"/>
      <c r="H76" s="162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 ht="14.25" customHeight="1" x14ac:dyDescent="0.2">
      <c r="A77" s="162"/>
      <c r="B77" s="162"/>
      <c r="C77" s="162"/>
      <c r="D77" s="163"/>
      <c r="E77" s="162"/>
      <c r="F77" s="163"/>
      <c r="G77" s="162"/>
      <c r="H77" s="162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 ht="14.25" customHeight="1" x14ac:dyDescent="0.2">
      <c r="A78" s="162"/>
      <c r="B78" s="162"/>
      <c r="C78" s="162"/>
      <c r="D78" s="163"/>
      <c r="E78" s="162"/>
      <c r="F78" s="163"/>
      <c r="G78" s="162"/>
      <c r="H78" s="162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ht="14.25" customHeight="1" x14ac:dyDescent="0.2">
      <c r="A79" s="162"/>
      <c r="B79" s="162"/>
      <c r="C79" s="162"/>
      <c r="D79" s="163"/>
      <c r="E79" s="162"/>
      <c r="F79" s="163"/>
      <c r="G79" s="162"/>
      <c r="H79" s="162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ht="14.25" customHeight="1" x14ac:dyDescent="0.2">
      <c r="A80" s="162"/>
      <c r="B80" s="162"/>
      <c r="C80" s="162"/>
      <c r="D80" s="163"/>
      <c r="E80" s="162"/>
      <c r="F80" s="163"/>
      <c r="G80" s="162"/>
      <c r="H80" s="162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ht="14.25" customHeight="1" x14ac:dyDescent="0.2">
      <c r="A81" s="162"/>
      <c r="B81" s="162"/>
      <c r="C81" s="162"/>
      <c r="D81" s="163"/>
      <c r="E81" s="162"/>
      <c r="F81" s="163"/>
      <c r="G81" s="162"/>
      <c r="H81" s="162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 ht="14.25" customHeight="1" x14ac:dyDescent="0.2">
      <c r="A82" s="162"/>
      <c r="B82" s="162"/>
      <c r="C82" s="162"/>
      <c r="D82" s="163"/>
      <c r="E82" s="162"/>
      <c r="F82" s="163"/>
      <c r="G82" s="162"/>
      <c r="H82" s="162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 ht="14.25" customHeight="1" x14ac:dyDescent="0.2">
      <c r="A83" s="162"/>
      <c r="B83" s="162"/>
      <c r="C83" s="162"/>
      <c r="D83" s="163"/>
      <c r="E83" s="162"/>
      <c r="F83" s="163"/>
      <c r="G83" s="162"/>
      <c r="H83" s="162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 ht="14.25" customHeight="1" x14ac:dyDescent="0.2">
      <c r="A84" s="162"/>
      <c r="B84" s="162"/>
      <c r="C84" s="162"/>
      <c r="D84" s="163"/>
      <c r="E84" s="162"/>
      <c r="F84" s="163"/>
      <c r="G84" s="162"/>
      <c r="H84" s="162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 ht="14.25" customHeight="1" x14ac:dyDescent="0.2">
      <c r="A85" s="162"/>
      <c r="B85" s="162"/>
      <c r="C85" s="162"/>
      <c r="D85" s="163"/>
      <c r="E85" s="162"/>
      <c r="F85" s="163"/>
      <c r="G85" s="162"/>
      <c r="H85" s="162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 ht="14.25" customHeight="1" x14ac:dyDescent="0.2">
      <c r="A86" s="162"/>
      <c r="B86" s="162"/>
      <c r="C86" s="162"/>
      <c r="D86" s="163"/>
      <c r="E86" s="162"/>
      <c r="F86" s="163"/>
      <c r="G86" s="162"/>
      <c r="H86" s="162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 ht="14.25" customHeight="1" x14ac:dyDescent="0.2">
      <c r="A87" s="162"/>
      <c r="B87" s="162"/>
      <c r="C87" s="162"/>
      <c r="D87" s="163"/>
      <c r="E87" s="162"/>
      <c r="F87" s="163"/>
      <c r="G87" s="162"/>
      <c r="H87" s="162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 ht="14.25" customHeight="1" x14ac:dyDescent="0.2">
      <c r="A88" s="162"/>
      <c r="B88" s="162"/>
      <c r="C88" s="162"/>
      <c r="D88" s="163"/>
      <c r="E88" s="162"/>
      <c r="F88" s="163"/>
      <c r="G88" s="162"/>
      <c r="H88" s="162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ht="14.25" customHeight="1" x14ac:dyDescent="0.2">
      <c r="A89" s="162"/>
      <c r="B89" s="162"/>
      <c r="C89" s="162"/>
      <c r="D89" s="163"/>
      <c r="E89" s="162"/>
      <c r="F89" s="163"/>
      <c r="G89" s="162"/>
      <c r="H89" s="162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ht="14.25" customHeight="1" x14ac:dyDescent="0.2">
      <c r="A90" s="162"/>
      <c r="B90" s="162"/>
      <c r="C90" s="162"/>
      <c r="D90" s="163"/>
      <c r="E90" s="162"/>
      <c r="F90" s="163"/>
      <c r="G90" s="162"/>
      <c r="H90" s="162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 ht="14.25" customHeight="1" x14ac:dyDescent="0.2">
      <c r="A91" s="162"/>
      <c r="B91" s="162"/>
      <c r="C91" s="162"/>
      <c r="D91" s="163"/>
      <c r="E91" s="162"/>
      <c r="F91" s="163"/>
      <c r="G91" s="162"/>
      <c r="H91" s="162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ht="14.25" customHeight="1" x14ac:dyDescent="0.2">
      <c r="A92" s="162"/>
      <c r="B92" s="162"/>
      <c r="C92" s="162"/>
      <c r="D92" s="163"/>
      <c r="E92" s="162"/>
      <c r="F92" s="163"/>
      <c r="G92" s="162"/>
      <c r="H92" s="162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 ht="14.25" customHeight="1" x14ac:dyDescent="0.2">
      <c r="A93" s="162"/>
      <c r="B93" s="162"/>
      <c r="C93" s="162"/>
      <c r="D93" s="163"/>
      <c r="E93" s="162"/>
      <c r="F93" s="163"/>
      <c r="G93" s="162"/>
      <c r="H93" s="162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ht="14.25" customHeight="1" x14ac:dyDescent="0.2">
      <c r="A94" s="162"/>
      <c r="B94" s="162"/>
      <c r="C94" s="162"/>
      <c r="D94" s="163"/>
      <c r="E94" s="162"/>
      <c r="F94" s="163"/>
      <c r="G94" s="162"/>
      <c r="H94" s="162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ht="14.25" customHeight="1" x14ac:dyDescent="0.2">
      <c r="A95" s="162"/>
      <c r="B95" s="162"/>
      <c r="C95" s="162"/>
      <c r="D95" s="163"/>
      <c r="E95" s="162"/>
      <c r="F95" s="163"/>
      <c r="G95" s="162"/>
      <c r="H95" s="162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ht="14.25" customHeight="1" x14ac:dyDescent="0.2">
      <c r="A96" s="162"/>
      <c r="B96" s="162"/>
      <c r="C96" s="162"/>
      <c r="D96" s="163"/>
      <c r="E96" s="162"/>
      <c r="F96" s="163"/>
      <c r="G96" s="162"/>
      <c r="H96" s="162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ht="14.25" customHeight="1" x14ac:dyDescent="0.2">
      <c r="A97" s="162"/>
      <c r="B97" s="162"/>
      <c r="C97" s="162"/>
      <c r="D97" s="163"/>
      <c r="E97" s="162"/>
      <c r="F97" s="163"/>
      <c r="G97" s="162"/>
      <c r="H97" s="162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ht="14.25" customHeight="1" x14ac:dyDescent="0.2">
      <c r="A98" s="162"/>
      <c r="B98" s="162"/>
      <c r="C98" s="162"/>
      <c r="D98" s="163"/>
      <c r="E98" s="162"/>
      <c r="F98" s="163"/>
      <c r="G98" s="162"/>
      <c r="H98" s="162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ht="14.25" customHeight="1" x14ac:dyDescent="0.2">
      <c r="A99" s="162"/>
      <c r="B99" s="162"/>
      <c r="C99" s="162"/>
      <c r="D99" s="163"/>
      <c r="E99" s="162"/>
      <c r="F99" s="163"/>
      <c r="G99" s="162"/>
      <c r="H99" s="162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ht="14.25" customHeight="1" x14ac:dyDescent="0.2">
      <c r="A100" s="162"/>
      <c r="B100" s="162"/>
      <c r="C100" s="162"/>
      <c r="D100" s="163"/>
      <c r="E100" s="162"/>
      <c r="F100" s="163"/>
      <c r="G100" s="162"/>
      <c r="H100" s="162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ht="14.25" customHeight="1" x14ac:dyDescent="0.2">
      <c r="A101" s="162"/>
      <c r="B101" s="162"/>
      <c r="C101" s="162"/>
      <c r="D101" s="163"/>
      <c r="E101" s="162"/>
      <c r="F101" s="163"/>
      <c r="G101" s="162"/>
      <c r="H101" s="162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ht="14.25" customHeight="1" x14ac:dyDescent="0.2">
      <c r="A102" s="162"/>
      <c r="B102" s="162"/>
      <c r="C102" s="162"/>
      <c r="D102" s="163"/>
      <c r="E102" s="162"/>
      <c r="F102" s="163"/>
      <c r="G102" s="162"/>
      <c r="H102" s="162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ht="14.25" customHeight="1" x14ac:dyDescent="0.2">
      <c r="A103" s="162"/>
      <c r="B103" s="162"/>
      <c r="C103" s="162"/>
      <c r="D103" s="163"/>
      <c r="E103" s="162"/>
      <c r="F103" s="163"/>
      <c r="G103" s="162"/>
      <c r="H103" s="162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ht="14.25" customHeight="1" x14ac:dyDescent="0.2">
      <c r="A104" s="162"/>
      <c r="B104" s="162"/>
      <c r="C104" s="162"/>
      <c r="D104" s="163"/>
      <c r="E104" s="162"/>
      <c r="F104" s="163"/>
      <c r="G104" s="162"/>
      <c r="H104" s="162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ht="14.25" customHeight="1" x14ac:dyDescent="0.2">
      <c r="A105" s="162"/>
      <c r="B105" s="162"/>
      <c r="C105" s="162"/>
      <c r="D105" s="163"/>
      <c r="E105" s="162"/>
      <c r="F105" s="163"/>
      <c r="G105" s="162"/>
      <c r="H105" s="162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ht="14.25" customHeight="1" x14ac:dyDescent="0.2">
      <c r="A106" s="162"/>
      <c r="B106" s="162"/>
      <c r="C106" s="162"/>
      <c r="D106" s="163"/>
      <c r="E106" s="162"/>
      <c r="F106" s="163"/>
      <c r="G106" s="162"/>
      <c r="H106" s="162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ht="14.25" customHeight="1" x14ac:dyDescent="0.2">
      <c r="A107" s="162"/>
      <c r="B107" s="162"/>
      <c r="C107" s="162"/>
      <c r="D107" s="163"/>
      <c r="E107" s="162"/>
      <c r="F107" s="163"/>
      <c r="G107" s="162"/>
      <c r="H107" s="162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14.25" customHeight="1" x14ac:dyDescent="0.2">
      <c r="A108" s="162"/>
      <c r="B108" s="162"/>
      <c r="C108" s="162"/>
      <c r="D108" s="163"/>
      <c r="E108" s="162"/>
      <c r="F108" s="163"/>
      <c r="G108" s="162"/>
      <c r="H108" s="162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14.25" customHeight="1" x14ac:dyDescent="0.2">
      <c r="A109" s="162"/>
      <c r="B109" s="162"/>
      <c r="C109" s="162"/>
      <c r="D109" s="163"/>
      <c r="E109" s="162"/>
      <c r="F109" s="163"/>
      <c r="G109" s="162"/>
      <c r="H109" s="162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14.25" customHeight="1" x14ac:dyDescent="0.2">
      <c r="A110" s="162"/>
      <c r="B110" s="162"/>
      <c r="C110" s="162"/>
      <c r="D110" s="163"/>
      <c r="E110" s="162"/>
      <c r="F110" s="163"/>
      <c r="G110" s="162"/>
      <c r="H110" s="162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14.25" customHeight="1" x14ac:dyDescent="0.2">
      <c r="A111" s="162"/>
      <c r="B111" s="162"/>
      <c r="C111" s="162"/>
      <c r="D111" s="163"/>
      <c r="E111" s="162"/>
      <c r="F111" s="163"/>
      <c r="G111" s="162"/>
      <c r="H111" s="162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14.25" customHeight="1" x14ac:dyDescent="0.2">
      <c r="A112" s="162"/>
      <c r="B112" s="162"/>
      <c r="C112" s="162"/>
      <c r="D112" s="163"/>
      <c r="E112" s="162"/>
      <c r="F112" s="163"/>
      <c r="G112" s="162"/>
      <c r="H112" s="162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 ht="14.25" customHeight="1" x14ac:dyDescent="0.2">
      <c r="A113" s="162"/>
      <c r="B113" s="162"/>
      <c r="C113" s="162"/>
      <c r="D113" s="163"/>
      <c r="E113" s="162"/>
      <c r="F113" s="163"/>
      <c r="G113" s="162"/>
      <c r="H113" s="162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 ht="14.25" customHeight="1" x14ac:dyDescent="0.2">
      <c r="A114" s="162"/>
      <c r="B114" s="162"/>
      <c r="C114" s="162"/>
      <c r="D114" s="163"/>
      <c r="E114" s="162"/>
      <c r="F114" s="163"/>
      <c r="G114" s="162"/>
      <c r="H114" s="162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 ht="14.25" customHeight="1" x14ac:dyDescent="0.2">
      <c r="A115" s="162"/>
      <c r="B115" s="162"/>
      <c r="C115" s="162"/>
      <c r="D115" s="163"/>
      <c r="E115" s="162"/>
      <c r="F115" s="163"/>
      <c r="G115" s="162"/>
      <c r="H115" s="162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 ht="14.25" customHeight="1" x14ac:dyDescent="0.2">
      <c r="A116" s="162"/>
      <c r="B116" s="162"/>
      <c r="C116" s="162"/>
      <c r="D116" s="163"/>
      <c r="E116" s="162"/>
      <c r="F116" s="163"/>
      <c r="G116" s="162"/>
      <c r="H116" s="162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 ht="14.25" customHeight="1" x14ac:dyDescent="0.2">
      <c r="A117" s="162"/>
      <c r="B117" s="162"/>
      <c r="C117" s="162"/>
      <c r="D117" s="163"/>
      <c r="E117" s="162"/>
      <c r="F117" s="163"/>
      <c r="G117" s="162"/>
      <c r="H117" s="162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 ht="14.25" customHeight="1" x14ac:dyDescent="0.2">
      <c r="A118" s="162"/>
      <c r="B118" s="162"/>
      <c r="C118" s="162"/>
      <c r="D118" s="163"/>
      <c r="E118" s="162"/>
      <c r="F118" s="163"/>
      <c r="G118" s="162"/>
      <c r="H118" s="162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 ht="14.25" customHeight="1" x14ac:dyDescent="0.2">
      <c r="A119" s="162"/>
      <c r="B119" s="162"/>
      <c r="C119" s="162"/>
      <c r="D119" s="163"/>
      <c r="E119" s="162"/>
      <c r="F119" s="163"/>
      <c r="G119" s="162"/>
      <c r="H119" s="162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 ht="14.25" customHeight="1" x14ac:dyDescent="0.2">
      <c r="A120" s="162"/>
      <c r="B120" s="162"/>
      <c r="C120" s="162"/>
      <c r="D120" s="163"/>
      <c r="E120" s="162"/>
      <c r="F120" s="163"/>
      <c r="G120" s="162"/>
      <c r="H120" s="162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 ht="14.25" customHeight="1" x14ac:dyDescent="0.2">
      <c r="A121" s="162"/>
      <c r="B121" s="162"/>
      <c r="C121" s="162"/>
      <c r="D121" s="163"/>
      <c r="E121" s="162"/>
      <c r="F121" s="163"/>
      <c r="G121" s="162"/>
      <c r="H121" s="162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ht="14.25" customHeight="1" x14ac:dyDescent="0.2">
      <c r="A122" s="162"/>
      <c r="B122" s="162"/>
      <c r="C122" s="162"/>
      <c r="D122" s="163"/>
      <c r="E122" s="162"/>
      <c r="F122" s="163"/>
      <c r="G122" s="162"/>
      <c r="H122" s="162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14.25" customHeight="1" x14ac:dyDescent="0.2">
      <c r="A123" s="162"/>
      <c r="B123" s="162"/>
      <c r="C123" s="162"/>
      <c r="D123" s="163"/>
      <c r="E123" s="162"/>
      <c r="F123" s="163"/>
      <c r="G123" s="162"/>
      <c r="H123" s="162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 ht="14.25" customHeight="1" x14ac:dyDescent="0.2">
      <c r="A124" s="162"/>
      <c r="B124" s="162"/>
      <c r="C124" s="162"/>
      <c r="D124" s="163"/>
      <c r="E124" s="162"/>
      <c r="F124" s="163"/>
      <c r="G124" s="162"/>
      <c r="H124" s="162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 ht="14.25" customHeight="1" x14ac:dyDescent="0.2">
      <c r="A125" s="162"/>
      <c r="B125" s="162"/>
      <c r="C125" s="162"/>
      <c r="D125" s="163"/>
      <c r="E125" s="162"/>
      <c r="F125" s="163"/>
      <c r="G125" s="162"/>
      <c r="H125" s="162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 ht="14.25" customHeight="1" x14ac:dyDescent="0.2">
      <c r="A126" s="162"/>
      <c r="B126" s="162"/>
      <c r="C126" s="162"/>
      <c r="D126" s="163"/>
      <c r="E126" s="162"/>
      <c r="F126" s="163"/>
      <c r="G126" s="162"/>
      <c r="H126" s="162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 ht="14.25" customHeight="1" x14ac:dyDescent="0.2">
      <c r="A127" s="162"/>
      <c r="B127" s="162"/>
      <c r="C127" s="162"/>
      <c r="D127" s="163"/>
      <c r="E127" s="162"/>
      <c r="F127" s="163"/>
      <c r="G127" s="162"/>
      <c r="H127" s="162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 ht="14.25" customHeight="1" x14ac:dyDescent="0.2">
      <c r="A128" s="162"/>
      <c r="B128" s="162"/>
      <c r="C128" s="162"/>
      <c r="D128" s="163"/>
      <c r="E128" s="162"/>
      <c r="F128" s="163"/>
      <c r="G128" s="162"/>
      <c r="H128" s="162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ht="14.25" customHeight="1" x14ac:dyDescent="0.2">
      <c r="A129" s="162"/>
      <c r="B129" s="162"/>
      <c r="C129" s="162"/>
      <c r="D129" s="163"/>
      <c r="E129" s="162"/>
      <c r="F129" s="163"/>
      <c r="G129" s="162"/>
      <c r="H129" s="162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 ht="14.25" customHeight="1" x14ac:dyDescent="0.2">
      <c r="A130" s="162"/>
      <c r="B130" s="162"/>
      <c r="C130" s="162"/>
      <c r="D130" s="163"/>
      <c r="E130" s="162"/>
      <c r="F130" s="163"/>
      <c r="G130" s="162"/>
      <c r="H130" s="162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 ht="14.25" customHeight="1" x14ac:dyDescent="0.2">
      <c r="A131" s="162"/>
      <c r="B131" s="162"/>
      <c r="C131" s="162"/>
      <c r="D131" s="163"/>
      <c r="E131" s="162"/>
      <c r="F131" s="163"/>
      <c r="G131" s="162"/>
      <c r="H131" s="162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</row>
    <row r="132" spans="1:26" ht="14.25" customHeight="1" x14ac:dyDescent="0.2">
      <c r="A132" s="162"/>
      <c r="B132" s="162"/>
      <c r="C132" s="162"/>
      <c r="D132" s="163"/>
      <c r="E132" s="162"/>
      <c r="F132" s="163"/>
      <c r="G132" s="162"/>
      <c r="H132" s="162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 ht="14.25" customHeight="1" x14ac:dyDescent="0.2">
      <c r="A133" s="162"/>
      <c r="B133" s="162"/>
      <c r="C133" s="162"/>
      <c r="D133" s="163"/>
      <c r="E133" s="162"/>
      <c r="F133" s="163"/>
      <c r="G133" s="162"/>
      <c r="H133" s="162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ht="14.25" customHeight="1" x14ac:dyDescent="0.2">
      <c r="A134" s="162"/>
      <c r="B134" s="162"/>
      <c r="C134" s="162"/>
      <c r="D134" s="163"/>
      <c r="E134" s="162"/>
      <c r="F134" s="163"/>
      <c r="G134" s="162"/>
      <c r="H134" s="162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 ht="14.25" customHeight="1" x14ac:dyDescent="0.2">
      <c r="A135" s="162"/>
      <c r="B135" s="162"/>
      <c r="C135" s="162"/>
      <c r="D135" s="163"/>
      <c r="E135" s="162"/>
      <c r="F135" s="163"/>
      <c r="G135" s="162"/>
      <c r="H135" s="162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ht="14.25" customHeight="1" x14ac:dyDescent="0.2">
      <c r="A136" s="162"/>
      <c r="B136" s="162"/>
      <c r="C136" s="162"/>
      <c r="D136" s="163"/>
      <c r="E136" s="162"/>
      <c r="F136" s="163"/>
      <c r="G136" s="162"/>
      <c r="H136" s="162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ht="14.25" customHeight="1" x14ac:dyDescent="0.2">
      <c r="A137" s="162"/>
      <c r="B137" s="162"/>
      <c r="C137" s="162"/>
      <c r="D137" s="163"/>
      <c r="E137" s="162"/>
      <c r="F137" s="163"/>
      <c r="G137" s="162"/>
      <c r="H137" s="162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 ht="14.25" customHeight="1" x14ac:dyDescent="0.2">
      <c r="A138" s="162"/>
      <c r="B138" s="162"/>
      <c r="C138" s="162"/>
      <c r="D138" s="163"/>
      <c r="E138" s="162"/>
      <c r="F138" s="163"/>
      <c r="G138" s="162"/>
      <c r="H138" s="162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 ht="14.25" customHeight="1" x14ac:dyDescent="0.2">
      <c r="A139" s="162"/>
      <c r="B139" s="162"/>
      <c r="C139" s="162"/>
      <c r="D139" s="163"/>
      <c r="E139" s="162"/>
      <c r="F139" s="163"/>
      <c r="G139" s="162"/>
      <c r="H139" s="162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 ht="14.25" customHeight="1" x14ac:dyDescent="0.2">
      <c r="A140" s="162"/>
      <c r="B140" s="162"/>
      <c r="C140" s="162"/>
      <c r="D140" s="163"/>
      <c r="E140" s="162"/>
      <c r="F140" s="163"/>
      <c r="G140" s="162"/>
      <c r="H140" s="162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 ht="14.25" customHeight="1" x14ac:dyDescent="0.2">
      <c r="A141" s="162"/>
      <c r="B141" s="162"/>
      <c r="C141" s="162"/>
      <c r="D141" s="163"/>
      <c r="E141" s="162"/>
      <c r="F141" s="163"/>
      <c r="G141" s="162"/>
      <c r="H141" s="162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 ht="14.25" customHeight="1" x14ac:dyDescent="0.2">
      <c r="A142" s="162"/>
      <c r="B142" s="162"/>
      <c r="C142" s="162"/>
      <c r="D142" s="163"/>
      <c r="E142" s="162"/>
      <c r="F142" s="163"/>
      <c r="G142" s="162"/>
      <c r="H142" s="162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 ht="14.25" customHeight="1" x14ac:dyDescent="0.2">
      <c r="A143" s="162"/>
      <c r="B143" s="162"/>
      <c r="C143" s="162"/>
      <c r="D143" s="163"/>
      <c r="E143" s="162"/>
      <c r="F143" s="163"/>
      <c r="G143" s="162"/>
      <c r="H143" s="162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 ht="14.25" customHeight="1" x14ac:dyDescent="0.2">
      <c r="A144" s="162"/>
      <c r="B144" s="162"/>
      <c r="C144" s="162"/>
      <c r="D144" s="163"/>
      <c r="E144" s="162"/>
      <c r="F144" s="163"/>
      <c r="G144" s="162"/>
      <c r="H144" s="162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 ht="14.25" customHeight="1" x14ac:dyDescent="0.2">
      <c r="A145" s="162"/>
      <c r="B145" s="162"/>
      <c r="C145" s="162"/>
      <c r="D145" s="163"/>
      <c r="E145" s="162"/>
      <c r="F145" s="163"/>
      <c r="G145" s="162"/>
      <c r="H145" s="162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 ht="14.25" customHeight="1" x14ac:dyDescent="0.2">
      <c r="A146" s="162"/>
      <c r="B146" s="162"/>
      <c r="C146" s="162"/>
      <c r="D146" s="163"/>
      <c r="E146" s="162"/>
      <c r="F146" s="163"/>
      <c r="G146" s="162"/>
      <c r="H146" s="162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 ht="14.25" customHeight="1" x14ac:dyDescent="0.2">
      <c r="A147" s="162"/>
      <c r="B147" s="162"/>
      <c r="C147" s="162"/>
      <c r="D147" s="163"/>
      <c r="E147" s="162"/>
      <c r="F147" s="163"/>
      <c r="G147" s="162"/>
      <c r="H147" s="162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 ht="14.25" customHeight="1" x14ac:dyDescent="0.2">
      <c r="A148" s="162"/>
      <c r="B148" s="162"/>
      <c r="C148" s="162"/>
      <c r="D148" s="163"/>
      <c r="E148" s="162"/>
      <c r="F148" s="163"/>
      <c r="G148" s="162"/>
      <c r="H148" s="162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 ht="14.25" customHeight="1" x14ac:dyDescent="0.2">
      <c r="A149" s="162"/>
      <c r="B149" s="162"/>
      <c r="C149" s="162"/>
      <c r="D149" s="163"/>
      <c r="E149" s="162"/>
      <c r="F149" s="163"/>
      <c r="G149" s="162"/>
      <c r="H149" s="162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 ht="14.25" customHeight="1" x14ac:dyDescent="0.2">
      <c r="A150" s="162"/>
      <c r="B150" s="162"/>
      <c r="C150" s="162"/>
      <c r="D150" s="163"/>
      <c r="E150" s="162"/>
      <c r="F150" s="163"/>
      <c r="G150" s="162"/>
      <c r="H150" s="162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 ht="14.25" customHeight="1" x14ac:dyDescent="0.2">
      <c r="A151" s="162"/>
      <c r="B151" s="162"/>
      <c r="C151" s="162"/>
      <c r="D151" s="163"/>
      <c r="E151" s="162"/>
      <c r="F151" s="163"/>
      <c r="G151" s="162"/>
      <c r="H151" s="162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 ht="14.25" customHeight="1" x14ac:dyDescent="0.2">
      <c r="A152" s="162"/>
      <c r="B152" s="162"/>
      <c r="C152" s="162"/>
      <c r="D152" s="163"/>
      <c r="E152" s="162"/>
      <c r="F152" s="163"/>
      <c r="G152" s="162"/>
      <c r="H152" s="162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 ht="14.25" customHeight="1" x14ac:dyDescent="0.2">
      <c r="A153" s="162"/>
      <c r="B153" s="162"/>
      <c r="C153" s="162"/>
      <c r="D153" s="163"/>
      <c r="E153" s="162"/>
      <c r="F153" s="163"/>
      <c r="G153" s="162"/>
      <c r="H153" s="162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 ht="14.25" customHeight="1" x14ac:dyDescent="0.2">
      <c r="A154" s="162"/>
      <c r="B154" s="162"/>
      <c r="C154" s="162"/>
      <c r="D154" s="163"/>
      <c r="E154" s="162"/>
      <c r="F154" s="163"/>
      <c r="G154" s="162"/>
      <c r="H154" s="162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 ht="14.25" customHeight="1" x14ac:dyDescent="0.2">
      <c r="A155" s="162"/>
      <c r="B155" s="162"/>
      <c r="C155" s="162"/>
      <c r="D155" s="163"/>
      <c r="E155" s="162"/>
      <c r="F155" s="163"/>
      <c r="G155" s="162"/>
      <c r="H155" s="162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 ht="14.25" customHeight="1" x14ac:dyDescent="0.2">
      <c r="A156" s="162"/>
      <c r="B156" s="162"/>
      <c r="C156" s="162"/>
      <c r="D156" s="163"/>
      <c r="E156" s="162"/>
      <c r="F156" s="163"/>
      <c r="G156" s="162"/>
      <c r="H156" s="162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 ht="14.25" customHeight="1" x14ac:dyDescent="0.2">
      <c r="A157" s="162"/>
      <c r="B157" s="162"/>
      <c r="C157" s="162"/>
      <c r="D157" s="163"/>
      <c r="E157" s="162"/>
      <c r="F157" s="163"/>
      <c r="G157" s="162"/>
      <c r="H157" s="162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 ht="14.25" customHeight="1" x14ac:dyDescent="0.2">
      <c r="A158" s="162"/>
      <c r="B158" s="162"/>
      <c r="C158" s="162"/>
      <c r="D158" s="163"/>
      <c r="E158" s="162"/>
      <c r="F158" s="163"/>
      <c r="G158" s="162"/>
      <c r="H158" s="16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 ht="14.25" customHeight="1" x14ac:dyDescent="0.2">
      <c r="A159" s="162"/>
      <c r="B159" s="162"/>
      <c r="C159" s="162"/>
      <c r="D159" s="163"/>
      <c r="E159" s="162"/>
      <c r="F159" s="163"/>
      <c r="G159" s="162"/>
      <c r="H159" s="162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 ht="14.25" customHeight="1" x14ac:dyDescent="0.2">
      <c r="A160" s="162"/>
      <c r="B160" s="162"/>
      <c r="C160" s="162"/>
      <c r="D160" s="163"/>
      <c r="E160" s="162"/>
      <c r="F160" s="163"/>
      <c r="G160" s="162"/>
      <c r="H160" s="162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 ht="14.25" customHeight="1" x14ac:dyDescent="0.2">
      <c r="A161" s="162"/>
      <c r="B161" s="162"/>
      <c r="C161" s="162"/>
      <c r="D161" s="163"/>
      <c r="E161" s="162"/>
      <c r="F161" s="163"/>
      <c r="G161" s="162"/>
      <c r="H161" s="162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 ht="14.25" customHeight="1" x14ac:dyDescent="0.2">
      <c r="A162" s="162"/>
      <c r="B162" s="162"/>
      <c r="C162" s="162"/>
      <c r="D162" s="163"/>
      <c r="E162" s="162"/>
      <c r="F162" s="163"/>
      <c r="G162" s="162"/>
      <c r="H162" s="162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 ht="14.25" customHeight="1" x14ac:dyDescent="0.2">
      <c r="A163" s="162"/>
      <c r="B163" s="162"/>
      <c r="C163" s="162"/>
      <c r="D163" s="163"/>
      <c r="E163" s="162"/>
      <c r="F163" s="163"/>
      <c r="G163" s="162"/>
      <c r="H163" s="162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 ht="14.25" customHeight="1" x14ac:dyDescent="0.2">
      <c r="A164" s="162"/>
      <c r="B164" s="162"/>
      <c r="C164" s="162"/>
      <c r="D164" s="163"/>
      <c r="E164" s="162"/>
      <c r="F164" s="163"/>
      <c r="G164" s="162"/>
      <c r="H164" s="162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 ht="14.25" customHeight="1" x14ac:dyDescent="0.2">
      <c r="A165" s="162"/>
      <c r="B165" s="162"/>
      <c r="C165" s="162"/>
      <c r="D165" s="163"/>
      <c r="E165" s="162"/>
      <c r="F165" s="163"/>
      <c r="G165" s="162"/>
      <c r="H165" s="162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 ht="14.25" customHeight="1" x14ac:dyDescent="0.2">
      <c r="A166" s="162"/>
      <c r="B166" s="162"/>
      <c r="C166" s="162"/>
      <c r="D166" s="163"/>
      <c r="E166" s="162"/>
      <c r="F166" s="163"/>
      <c r="G166" s="162"/>
      <c r="H166" s="162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 ht="14.25" customHeight="1" x14ac:dyDescent="0.2">
      <c r="A167" s="162"/>
      <c r="B167" s="162"/>
      <c r="C167" s="162"/>
      <c r="D167" s="163"/>
      <c r="E167" s="162"/>
      <c r="F167" s="163"/>
      <c r="G167" s="162"/>
      <c r="H167" s="162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ht="14.25" customHeight="1" x14ac:dyDescent="0.2">
      <c r="A168" s="162"/>
      <c r="B168" s="162"/>
      <c r="C168" s="162"/>
      <c r="D168" s="163"/>
      <c r="E168" s="162"/>
      <c r="F168" s="163"/>
      <c r="G168" s="162"/>
      <c r="H168" s="162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ht="14.25" customHeight="1" x14ac:dyDescent="0.2">
      <c r="A169" s="162"/>
      <c r="B169" s="162"/>
      <c r="C169" s="162"/>
      <c r="D169" s="163"/>
      <c r="E169" s="162"/>
      <c r="F169" s="163"/>
      <c r="G169" s="162"/>
      <c r="H169" s="162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ht="14.25" customHeight="1" x14ac:dyDescent="0.2">
      <c r="A170" s="162"/>
      <c r="B170" s="162"/>
      <c r="C170" s="162"/>
      <c r="D170" s="163"/>
      <c r="E170" s="162"/>
      <c r="F170" s="163"/>
      <c r="G170" s="162"/>
      <c r="H170" s="162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ht="14.25" customHeight="1" x14ac:dyDescent="0.2">
      <c r="A171" s="162"/>
      <c r="B171" s="162"/>
      <c r="C171" s="162"/>
      <c r="D171" s="163"/>
      <c r="E171" s="162"/>
      <c r="F171" s="163"/>
      <c r="G171" s="162"/>
      <c r="H171" s="162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ht="14.25" customHeight="1" x14ac:dyDescent="0.2">
      <c r="A172" s="162"/>
      <c r="B172" s="162"/>
      <c r="C172" s="162"/>
      <c r="D172" s="163"/>
      <c r="E172" s="162"/>
      <c r="F172" s="163"/>
      <c r="G172" s="162"/>
      <c r="H172" s="162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ht="14.25" customHeight="1" x14ac:dyDescent="0.2">
      <c r="A173" s="162"/>
      <c r="B173" s="162"/>
      <c r="C173" s="162"/>
      <c r="D173" s="163"/>
      <c r="E173" s="162"/>
      <c r="F173" s="163"/>
      <c r="G173" s="162"/>
      <c r="H173" s="162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ht="14.25" customHeight="1" x14ac:dyDescent="0.2">
      <c r="A174" s="162"/>
      <c r="B174" s="162"/>
      <c r="C174" s="162"/>
      <c r="D174" s="163"/>
      <c r="E174" s="162"/>
      <c r="F174" s="163"/>
      <c r="G174" s="162"/>
      <c r="H174" s="162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ht="14.25" customHeight="1" x14ac:dyDescent="0.2">
      <c r="A175" s="162"/>
      <c r="B175" s="162"/>
      <c r="C175" s="162"/>
      <c r="D175" s="163"/>
      <c r="E175" s="162"/>
      <c r="F175" s="163"/>
      <c r="G175" s="162"/>
      <c r="H175" s="162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ht="14.25" customHeight="1" x14ac:dyDescent="0.2">
      <c r="A176" s="162"/>
      <c r="B176" s="162"/>
      <c r="C176" s="162"/>
      <c r="D176" s="163"/>
      <c r="E176" s="162"/>
      <c r="F176" s="163"/>
      <c r="G176" s="162"/>
      <c r="H176" s="162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ht="14.25" customHeight="1" x14ac:dyDescent="0.2">
      <c r="A177" s="162"/>
      <c r="B177" s="162"/>
      <c r="C177" s="162"/>
      <c r="D177" s="163"/>
      <c r="E177" s="162"/>
      <c r="F177" s="163"/>
      <c r="G177" s="162"/>
      <c r="H177" s="162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ht="14.25" customHeight="1" x14ac:dyDescent="0.2">
      <c r="A178" s="162"/>
      <c r="B178" s="162"/>
      <c r="C178" s="162"/>
      <c r="D178" s="163"/>
      <c r="E178" s="162"/>
      <c r="F178" s="163"/>
      <c r="G178" s="162"/>
      <c r="H178" s="162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ht="14.25" customHeight="1" x14ac:dyDescent="0.2">
      <c r="A179" s="162"/>
      <c r="B179" s="162"/>
      <c r="C179" s="162"/>
      <c r="D179" s="163"/>
      <c r="E179" s="162"/>
      <c r="F179" s="163"/>
      <c r="G179" s="162"/>
      <c r="H179" s="162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ht="14.25" customHeight="1" x14ac:dyDescent="0.2">
      <c r="A180" s="162"/>
      <c r="B180" s="162"/>
      <c r="C180" s="162"/>
      <c r="D180" s="163"/>
      <c r="E180" s="162"/>
      <c r="F180" s="163"/>
      <c r="G180" s="162"/>
      <c r="H180" s="162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ht="14.25" customHeight="1" x14ac:dyDescent="0.2">
      <c r="A181" s="162"/>
      <c r="B181" s="162"/>
      <c r="C181" s="162"/>
      <c r="D181" s="163"/>
      <c r="E181" s="162"/>
      <c r="F181" s="163"/>
      <c r="G181" s="162"/>
      <c r="H181" s="162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ht="14.25" customHeight="1" x14ac:dyDescent="0.2">
      <c r="A182" s="162"/>
      <c r="B182" s="162"/>
      <c r="C182" s="162"/>
      <c r="D182" s="163"/>
      <c r="E182" s="162"/>
      <c r="F182" s="163"/>
      <c r="G182" s="162"/>
      <c r="H182" s="162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ht="14.25" customHeight="1" x14ac:dyDescent="0.2">
      <c r="A183" s="162"/>
      <c r="B183" s="162"/>
      <c r="C183" s="162"/>
      <c r="D183" s="163"/>
      <c r="E183" s="162"/>
      <c r="F183" s="163"/>
      <c r="G183" s="162"/>
      <c r="H183" s="162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 ht="14.25" customHeight="1" x14ac:dyDescent="0.2">
      <c r="A184" s="162"/>
      <c r="B184" s="162"/>
      <c r="C184" s="162"/>
      <c r="D184" s="163"/>
      <c r="E184" s="162"/>
      <c r="F184" s="163"/>
      <c r="G184" s="162"/>
      <c r="H184" s="162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 ht="14.25" customHeight="1" x14ac:dyDescent="0.2">
      <c r="A185" s="162"/>
      <c r="B185" s="162"/>
      <c r="C185" s="162"/>
      <c r="D185" s="163"/>
      <c r="E185" s="162"/>
      <c r="F185" s="163"/>
      <c r="G185" s="162"/>
      <c r="H185" s="162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 ht="14.25" customHeight="1" x14ac:dyDescent="0.2">
      <c r="A186" s="162"/>
      <c r="B186" s="162"/>
      <c r="C186" s="162"/>
      <c r="D186" s="163"/>
      <c r="E186" s="162"/>
      <c r="F186" s="163"/>
      <c r="G186" s="162"/>
      <c r="H186" s="162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 ht="14.25" customHeight="1" x14ac:dyDescent="0.2">
      <c r="A187" s="162"/>
      <c r="B187" s="162"/>
      <c r="C187" s="162"/>
      <c r="D187" s="163"/>
      <c r="E187" s="162"/>
      <c r="F187" s="163"/>
      <c r="G187" s="162"/>
      <c r="H187" s="162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 ht="14.25" customHeight="1" x14ac:dyDescent="0.2">
      <c r="A188" s="162"/>
      <c r="B188" s="162"/>
      <c r="C188" s="162"/>
      <c r="D188" s="163"/>
      <c r="E188" s="162"/>
      <c r="F188" s="163"/>
      <c r="G188" s="162"/>
      <c r="H188" s="162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 ht="14.25" customHeight="1" x14ac:dyDescent="0.2">
      <c r="A189" s="162"/>
      <c r="B189" s="162"/>
      <c r="C189" s="162"/>
      <c r="D189" s="163"/>
      <c r="E189" s="162"/>
      <c r="F189" s="163"/>
      <c r="G189" s="162"/>
      <c r="H189" s="162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 ht="14.25" customHeight="1" x14ac:dyDescent="0.2">
      <c r="A190" s="162"/>
      <c r="B190" s="162"/>
      <c r="C190" s="162"/>
      <c r="D190" s="163"/>
      <c r="E190" s="162"/>
      <c r="F190" s="163"/>
      <c r="G190" s="162"/>
      <c r="H190" s="162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 ht="14.25" customHeight="1" x14ac:dyDescent="0.2">
      <c r="A191" s="162"/>
      <c r="B191" s="162"/>
      <c r="C191" s="162"/>
      <c r="D191" s="163"/>
      <c r="E191" s="162"/>
      <c r="F191" s="163"/>
      <c r="G191" s="162"/>
      <c r="H191" s="162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 ht="14.25" customHeight="1" x14ac:dyDescent="0.2">
      <c r="A192" s="162"/>
      <c r="B192" s="162"/>
      <c r="C192" s="162"/>
      <c r="D192" s="163"/>
      <c r="E192" s="162"/>
      <c r="F192" s="163"/>
      <c r="G192" s="162"/>
      <c r="H192" s="162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 ht="14.25" customHeight="1" x14ac:dyDescent="0.2">
      <c r="A193" s="162"/>
      <c r="B193" s="162"/>
      <c r="C193" s="162"/>
      <c r="D193" s="163"/>
      <c r="E193" s="162"/>
      <c r="F193" s="163"/>
      <c r="G193" s="162"/>
      <c r="H193" s="162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 ht="14.25" customHeight="1" x14ac:dyDescent="0.2">
      <c r="A194" s="162"/>
      <c r="B194" s="162"/>
      <c r="C194" s="162"/>
      <c r="D194" s="163"/>
      <c r="E194" s="162"/>
      <c r="F194" s="163"/>
      <c r="G194" s="162"/>
      <c r="H194" s="162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 ht="14.25" customHeight="1" x14ac:dyDescent="0.2">
      <c r="A195" s="162"/>
      <c r="B195" s="162"/>
      <c r="C195" s="162"/>
      <c r="D195" s="163"/>
      <c r="E195" s="162"/>
      <c r="F195" s="163"/>
      <c r="G195" s="162"/>
      <c r="H195" s="162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 ht="14.25" customHeight="1" x14ac:dyDescent="0.2">
      <c r="A196" s="162"/>
      <c r="B196" s="162"/>
      <c r="C196" s="162"/>
      <c r="D196" s="163"/>
      <c r="E196" s="162"/>
      <c r="F196" s="163"/>
      <c r="G196" s="162"/>
      <c r="H196" s="162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 ht="14.25" customHeight="1" x14ac:dyDescent="0.2">
      <c r="A197" s="162"/>
      <c r="B197" s="162"/>
      <c r="C197" s="162"/>
      <c r="D197" s="163"/>
      <c r="E197" s="162"/>
      <c r="F197" s="163"/>
      <c r="G197" s="162"/>
      <c r="H197" s="162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 ht="14.25" customHeight="1" x14ac:dyDescent="0.2">
      <c r="A198" s="162"/>
      <c r="B198" s="162"/>
      <c r="C198" s="162"/>
      <c r="D198" s="163"/>
      <c r="E198" s="162"/>
      <c r="F198" s="163"/>
      <c r="G198" s="162"/>
      <c r="H198" s="162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 ht="14.25" customHeight="1" x14ac:dyDescent="0.2">
      <c r="A199" s="162"/>
      <c r="B199" s="162"/>
      <c r="C199" s="162"/>
      <c r="D199" s="163"/>
      <c r="E199" s="162"/>
      <c r="F199" s="163"/>
      <c r="G199" s="162"/>
      <c r="H199" s="162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 ht="14.25" customHeight="1" x14ac:dyDescent="0.2">
      <c r="A200" s="162"/>
      <c r="B200" s="162"/>
      <c r="C200" s="162"/>
      <c r="D200" s="163"/>
      <c r="E200" s="162"/>
      <c r="F200" s="163"/>
      <c r="G200" s="162"/>
      <c r="H200" s="162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 ht="14.25" customHeight="1" x14ac:dyDescent="0.2">
      <c r="A201" s="162"/>
      <c r="B201" s="162"/>
      <c r="C201" s="162"/>
      <c r="D201" s="163"/>
      <c r="E201" s="162"/>
      <c r="F201" s="163"/>
      <c r="G201" s="162"/>
      <c r="H201" s="162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 ht="14.25" customHeight="1" x14ac:dyDescent="0.2">
      <c r="A202" s="162"/>
      <c r="B202" s="162"/>
      <c r="C202" s="162"/>
      <c r="D202" s="163"/>
      <c r="E202" s="162"/>
      <c r="F202" s="163"/>
      <c r="G202" s="162"/>
      <c r="H202" s="162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 ht="14.25" customHeight="1" x14ac:dyDescent="0.2">
      <c r="A203" s="162"/>
      <c r="B203" s="162"/>
      <c r="C203" s="162"/>
      <c r="D203" s="163"/>
      <c r="E203" s="162"/>
      <c r="F203" s="163"/>
      <c r="G203" s="162"/>
      <c r="H203" s="162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 ht="14.25" customHeight="1" x14ac:dyDescent="0.2">
      <c r="A204" s="162"/>
      <c r="B204" s="162"/>
      <c r="C204" s="162"/>
      <c r="D204" s="163"/>
      <c r="E204" s="162"/>
      <c r="F204" s="163"/>
      <c r="G204" s="162"/>
      <c r="H204" s="162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 ht="14.25" customHeight="1" x14ac:dyDescent="0.2">
      <c r="A205" s="162"/>
      <c r="B205" s="162"/>
      <c r="C205" s="162"/>
      <c r="D205" s="163"/>
      <c r="E205" s="162"/>
      <c r="F205" s="163"/>
      <c r="G205" s="162"/>
      <c r="H205" s="162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 ht="14.25" customHeight="1" x14ac:dyDescent="0.2">
      <c r="A206" s="162"/>
      <c r="B206" s="162"/>
      <c r="C206" s="162"/>
      <c r="D206" s="163"/>
      <c r="E206" s="162"/>
      <c r="F206" s="163"/>
      <c r="G206" s="162"/>
      <c r="H206" s="162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 ht="14.25" customHeight="1" x14ac:dyDescent="0.2">
      <c r="A207" s="162"/>
      <c r="B207" s="162"/>
      <c r="C207" s="162"/>
      <c r="D207" s="163"/>
      <c r="E207" s="162"/>
      <c r="F207" s="163"/>
      <c r="G207" s="162"/>
      <c r="H207" s="162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 ht="14.25" customHeight="1" x14ac:dyDescent="0.2">
      <c r="A208" s="162"/>
      <c r="B208" s="162"/>
      <c r="C208" s="162"/>
      <c r="D208" s="163"/>
      <c r="E208" s="162"/>
      <c r="F208" s="163"/>
      <c r="G208" s="162"/>
      <c r="H208" s="162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 ht="14.25" customHeight="1" x14ac:dyDescent="0.2">
      <c r="A209" s="162"/>
      <c r="B209" s="162"/>
      <c r="C209" s="162"/>
      <c r="D209" s="163"/>
      <c r="E209" s="162"/>
      <c r="F209" s="163"/>
      <c r="G209" s="162"/>
      <c r="H209" s="162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 ht="14.25" customHeight="1" x14ac:dyDescent="0.2">
      <c r="A210" s="162"/>
      <c r="B210" s="162"/>
      <c r="C210" s="162"/>
      <c r="D210" s="163"/>
      <c r="E210" s="162"/>
      <c r="F210" s="163"/>
      <c r="G210" s="162"/>
      <c r="H210" s="162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 ht="14.25" customHeight="1" x14ac:dyDescent="0.2">
      <c r="A211" s="162"/>
      <c r="B211" s="162"/>
      <c r="C211" s="162"/>
      <c r="D211" s="163"/>
      <c r="E211" s="162"/>
      <c r="F211" s="163"/>
      <c r="G211" s="162"/>
      <c r="H211" s="162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 ht="14.25" customHeight="1" x14ac:dyDescent="0.2">
      <c r="A212" s="162"/>
      <c r="B212" s="162"/>
      <c r="C212" s="162"/>
      <c r="D212" s="163"/>
      <c r="E212" s="162"/>
      <c r="F212" s="163"/>
      <c r="G212" s="162"/>
      <c r="H212" s="162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 ht="14.25" customHeight="1" x14ac:dyDescent="0.2">
      <c r="A213" s="162"/>
      <c r="B213" s="162"/>
      <c r="C213" s="162"/>
      <c r="D213" s="163"/>
      <c r="E213" s="162"/>
      <c r="F213" s="163"/>
      <c r="G213" s="162"/>
      <c r="H213" s="162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 ht="14.25" customHeight="1" x14ac:dyDescent="0.2">
      <c r="A214" s="162"/>
      <c r="B214" s="162"/>
      <c r="C214" s="162"/>
      <c r="D214" s="163"/>
      <c r="E214" s="162"/>
      <c r="F214" s="163"/>
      <c r="G214" s="162"/>
      <c r="H214" s="162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 ht="14.25" customHeight="1" x14ac:dyDescent="0.2">
      <c r="A215" s="162"/>
      <c r="B215" s="162"/>
      <c r="C215" s="162"/>
      <c r="D215" s="163"/>
      <c r="E215" s="162"/>
      <c r="F215" s="163"/>
      <c r="G215" s="162"/>
      <c r="H215" s="162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 ht="14.25" customHeight="1" x14ac:dyDescent="0.2">
      <c r="A216" s="162"/>
      <c r="B216" s="162"/>
      <c r="C216" s="162"/>
      <c r="D216" s="163"/>
      <c r="E216" s="162"/>
      <c r="F216" s="163"/>
      <c r="G216" s="162"/>
      <c r="H216" s="162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 ht="14.25" customHeight="1" x14ac:dyDescent="0.2">
      <c r="A217" s="162"/>
      <c r="B217" s="162"/>
      <c r="C217" s="162"/>
      <c r="D217" s="163"/>
      <c r="E217" s="162"/>
      <c r="F217" s="163"/>
      <c r="G217" s="162"/>
      <c r="H217" s="162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 ht="14.25" customHeight="1" x14ac:dyDescent="0.2">
      <c r="A218" s="162"/>
      <c r="B218" s="162"/>
      <c r="C218" s="162"/>
      <c r="D218" s="163"/>
      <c r="E218" s="162"/>
      <c r="F218" s="163"/>
      <c r="G218" s="162"/>
      <c r="H218" s="162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 ht="14.25" customHeight="1" x14ac:dyDescent="0.2">
      <c r="A219" s="162"/>
      <c r="B219" s="162"/>
      <c r="C219" s="162"/>
      <c r="D219" s="163"/>
      <c r="E219" s="162"/>
      <c r="F219" s="163"/>
      <c r="G219" s="162"/>
      <c r="H219" s="162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 ht="14.25" customHeight="1" x14ac:dyDescent="0.2">
      <c r="A220" s="162"/>
      <c r="B220" s="162"/>
      <c r="C220" s="162"/>
      <c r="D220" s="163"/>
      <c r="E220" s="162"/>
      <c r="F220" s="163"/>
      <c r="G220" s="162"/>
      <c r="H220" s="162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 ht="14.25" customHeight="1" x14ac:dyDescent="0.2">
      <c r="A221" s="162"/>
      <c r="B221" s="162"/>
      <c r="C221" s="162"/>
      <c r="D221" s="163"/>
      <c r="E221" s="162"/>
      <c r="F221" s="163"/>
      <c r="G221" s="162"/>
      <c r="H221" s="162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 ht="14.25" customHeight="1" x14ac:dyDescent="0.2">
      <c r="A222" s="162"/>
      <c r="B222" s="162"/>
      <c r="C222" s="162"/>
      <c r="D222" s="163"/>
      <c r="E222" s="162"/>
      <c r="F222" s="163"/>
      <c r="G222" s="162"/>
      <c r="H222" s="162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 ht="14.25" customHeight="1" x14ac:dyDescent="0.2">
      <c r="A223" s="162"/>
      <c r="B223" s="162"/>
      <c r="C223" s="162"/>
      <c r="D223" s="163"/>
      <c r="E223" s="162"/>
      <c r="F223" s="163"/>
      <c r="G223" s="162"/>
      <c r="H223" s="162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 ht="14.25" customHeight="1" x14ac:dyDescent="0.2">
      <c r="A224" s="162"/>
      <c r="B224" s="162"/>
      <c r="C224" s="162"/>
      <c r="D224" s="163"/>
      <c r="E224" s="162"/>
      <c r="F224" s="163"/>
      <c r="G224" s="162"/>
      <c r="H224" s="162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 ht="14.25" customHeight="1" x14ac:dyDescent="0.2">
      <c r="A225" s="162"/>
      <c r="B225" s="162"/>
      <c r="C225" s="162"/>
      <c r="D225" s="163"/>
      <c r="E225" s="162"/>
      <c r="F225" s="163"/>
      <c r="G225" s="162"/>
      <c r="H225" s="162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 ht="14.25" customHeight="1" x14ac:dyDescent="0.2">
      <c r="A226" s="162"/>
      <c r="B226" s="162"/>
      <c r="C226" s="162"/>
      <c r="D226" s="163"/>
      <c r="E226" s="162"/>
      <c r="F226" s="163"/>
      <c r="G226" s="162"/>
      <c r="H226" s="162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 ht="14.25" customHeight="1" x14ac:dyDescent="0.2">
      <c r="A227" s="162"/>
      <c r="B227" s="162"/>
      <c r="C227" s="162"/>
      <c r="D227" s="163"/>
      <c r="E227" s="162"/>
      <c r="F227" s="163"/>
      <c r="G227" s="162"/>
      <c r="H227" s="162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 ht="14.25" customHeight="1" x14ac:dyDescent="0.2">
      <c r="A228" s="162"/>
      <c r="B228" s="162"/>
      <c r="C228" s="162"/>
      <c r="D228" s="163"/>
      <c r="E228" s="162"/>
      <c r="F228" s="163"/>
      <c r="G228" s="162"/>
      <c r="H228" s="162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 ht="14.25" customHeight="1" x14ac:dyDescent="0.2">
      <c r="A229" s="162"/>
      <c r="B229" s="162"/>
      <c r="C229" s="162"/>
      <c r="D229" s="163"/>
      <c r="E229" s="162"/>
      <c r="F229" s="163"/>
      <c r="G229" s="162"/>
      <c r="H229" s="162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 ht="14.25" customHeight="1" x14ac:dyDescent="0.2">
      <c r="A230" s="162"/>
      <c r="B230" s="162"/>
      <c r="C230" s="162"/>
      <c r="D230" s="163"/>
      <c r="E230" s="162"/>
      <c r="F230" s="163"/>
      <c r="G230" s="162"/>
      <c r="H230" s="162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</row>
    <row r="231" spans="1:26" ht="14.25" customHeight="1" x14ac:dyDescent="0.2">
      <c r="A231" s="162"/>
      <c r="B231" s="162"/>
      <c r="C231" s="162"/>
      <c r="D231" s="163"/>
      <c r="E231" s="162"/>
      <c r="F231" s="163"/>
      <c r="G231" s="162"/>
      <c r="H231" s="162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</row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H2:J2"/>
    <mergeCell ref="H3:J3"/>
    <mergeCell ref="B5:J5"/>
    <mergeCell ref="B6:J6"/>
    <mergeCell ref="B7:J7"/>
    <mergeCell ref="B18:C18"/>
    <mergeCell ref="B21:D21"/>
    <mergeCell ref="E21:J21"/>
    <mergeCell ref="B29:C29"/>
    <mergeCell ref="B8:J8"/>
    <mergeCell ref="E10:J10"/>
    <mergeCell ref="B10:D10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Звіт</vt:lpstr>
      <vt:lpstr>Реєстр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2021-01-08T09:51:45Z</dcterms:modified>
</cp:coreProperties>
</file>