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265"/>
  </bookViews>
  <sheets>
    <sheet name="Table 1" sheetId="1" r:id="rId1"/>
    <sheet name="Table 2" sheetId="2" r:id="rId2"/>
  </sheets>
  <calcPr calcId="145621"/>
</workbook>
</file>

<file path=xl/calcChain.xml><?xml version="1.0" encoding="utf-8"?>
<calcChain xmlns="http://schemas.openxmlformats.org/spreadsheetml/2006/main">
  <c r="L100" i="1"/>
  <c r="K21"/>
  <c r="Q21"/>
  <c r="U98" l="1"/>
  <c r="O21" l="1"/>
  <c r="T57" l="1"/>
  <c r="S74"/>
  <c r="R74"/>
  <c r="T74" s="1"/>
  <c r="H59"/>
  <c r="R45"/>
  <c r="O45"/>
  <c r="H45"/>
  <c r="S45" s="1"/>
  <c r="U74" l="1"/>
  <c r="T45"/>
  <c r="R21"/>
  <c r="R22" s="1"/>
  <c r="O22"/>
  <c r="U45" l="1"/>
  <c r="T59"/>
  <c r="S57"/>
  <c r="S59" s="1"/>
  <c r="R59"/>
  <c r="O59"/>
  <c r="H21"/>
  <c r="R72"/>
  <c r="S21" l="1"/>
  <c r="H22"/>
  <c r="L21"/>
  <c r="U59"/>
  <c r="U57"/>
  <c r="R28"/>
  <c r="T28" s="1"/>
  <c r="R29"/>
  <c r="T29" s="1"/>
  <c r="R30"/>
  <c r="R31"/>
  <c r="T31" s="1"/>
  <c r="R32"/>
  <c r="T32" s="1"/>
  <c r="R33"/>
  <c r="T33" s="1"/>
  <c r="R34"/>
  <c r="T34" s="1"/>
  <c r="R35"/>
  <c r="T35" s="1"/>
  <c r="R36"/>
  <c r="T36" s="1"/>
  <c r="R37"/>
  <c r="T37" s="1"/>
  <c r="R38"/>
  <c r="T38" s="1"/>
  <c r="R39"/>
  <c r="T39" s="1"/>
  <c r="R40"/>
  <c r="T40" s="1"/>
  <c r="R41"/>
  <c r="T41" s="1"/>
  <c r="R42"/>
  <c r="T42" s="1"/>
  <c r="R43"/>
  <c r="T43" s="1"/>
  <c r="R44"/>
  <c r="T44" s="1"/>
  <c r="R46"/>
  <c r="T46" s="1"/>
  <c r="R27"/>
  <c r="T21" l="1"/>
  <c r="U21" s="1"/>
  <c r="S22"/>
  <c r="L22"/>
  <c r="T22" s="1"/>
  <c r="T27"/>
  <c r="R55"/>
  <c r="R98" s="1"/>
  <c r="R100" s="1"/>
  <c r="T30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27"/>
  <c r="L72"/>
  <c r="H73"/>
  <c r="H72"/>
  <c r="H28"/>
  <c r="S28" s="1"/>
  <c r="U28" s="1"/>
  <c r="H29"/>
  <c r="H30"/>
  <c r="H31"/>
  <c r="H32"/>
  <c r="S32" s="1"/>
  <c r="U32" s="1"/>
  <c r="H33"/>
  <c r="H34"/>
  <c r="H35"/>
  <c r="H36"/>
  <c r="S36" s="1"/>
  <c r="U36" s="1"/>
  <c r="H37"/>
  <c r="H38"/>
  <c r="H39"/>
  <c r="H40"/>
  <c r="S40" s="1"/>
  <c r="U40" s="1"/>
  <c r="H41"/>
  <c r="H42"/>
  <c r="H43"/>
  <c r="H44"/>
  <c r="S44" s="1"/>
  <c r="U44" s="1"/>
  <c r="H46"/>
  <c r="H27"/>
  <c r="R73"/>
  <c r="R75" s="1"/>
  <c r="O73"/>
  <c r="S73" s="1"/>
  <c r="O72"/>
  <c r="O55" l="1"/>
  <c r="S39"/>
  <c r="U39" s="1"/>
  <c r="S35"/>
  <c r="U35" s="1"/>
  <c r="S31"/>
  <c r="U31" s="1"/>
  <c r="S43"/>
  <c r="U43" s="1"/>
  <c r="T55"/>
  <c r="S27"/>
  <c r="S42"/>
  <c r="U42" s="1"/>
  <c r="S38"/>
  <c r="U38" s="1"/>
  <c r="S34"/>
  <c r="U34" s="1"/>
  <c r="S30"/>
  <c r="U30" s="1"/>
  <c r="S41"/>
  <c r="U41" s="1"/>
  <c r="S37"/>
  <c r="U37" s="1"/>
  <c r="S33"/>
  <c r="U33" s="1"/>
  <c r="S29"/>
  <c r="U29" s="1"/>
  <c r="L75"/>
  <c r="L98" s="1"/>
  <c r="T100" s="1"/>
  <c r="T72"/>
  <c r="H75"/>
  <c r="S72"/>
  <c r="S75" s="1"/>
  <c r="S46"/>
  <c r="U46" s="1"/>
  <c r="T73"/>
  <c r="U73" s="1"/>
  <c r="O75"/>
  <c r="H55"/>
  <c r="H98" s="1"/>
  <c r="H100" s="1"/>
  <c r="R61"/>
  <c r="R64" s="1"/>
  <c r="O61"/>
  <c r="L61"/>
  <c r="H61"/>
  <c r="H64" s="1"/>
  <c r="O98" l="1"/>
  <c r="O100" s="1"/>
  <c r="S100" s="1"/>
  <c r="S55"/>
  <c r="U27"/>
  <c r="O64"/>
  <c r="S61"/>
  <c r="S64" s="1"/>
  <c r="T75"/>
  <c r="T98" s="1"/>
  <c r="U72"/>
  <c r="U75" s="1"/>
  <c r="T61"/>
  <c r="L64"/>
  <c r="U55" l="1"/>
  <c r="S98"/>
  <c r="U61"/>
  <c r="T64"/>
  <c r="U64" s="1"/>
</calcChain>
</file>

<file path=xl/sharedStrings.xml><?xml version="1.0" encoding="utf-8"?>
<sst xmlns="http://schemas.openxmlformats.org/spreadsheetml/2006/main" count="508" uniqueCount="161">
  <si>
    <r>
      <rPr>
        <sz val="10"/>
        <rFont val="Arial"/>
        <family val="2"/>
      </rPr>
      <t>Склав:</t>
    </r>
  </si>
  <si>
    <r>
      <rPr>
        <sz val="10"/>
        <rFont val="Arial"/>
        <family val="2"/>
      </rPr>
      <t>(посада)</t>
    </r>
  </si>
  <si>
    <r>
      <rPr>
        <sz val="10"/>
        <rFont val="Arial"/>
        <family val="2"/>
      </rPr>
      <t>(підпис та печатка)</t>
    </r>
  </si>
  <si>
    <r>
      <rPr>
        <sz val="10"/>
        <rFont val="Arial"/>
        <family val="2"/>
      </rPr>
      <t>(ПІБ)</t>
    </r>
  </si>
  <si>
    <r>
      <rPr>
        <b/>
        <sz val="10"/>
        <rFont val="Times New Roman"/>
        <family val="1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</si>
  <si>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t>Київська обл.Києво-Святошинський р-н,с.Ходосівка,вул.Обухівське шосе,1,буд.16, 1030(одна тисячі тридцять) кв.м.</t>
  </si>
  <si>
    <t>Вартість за одиницю, грн</t>
  </si>
  <si>
    <t>Вербовський Олексій Миколайович.Адміністратор</t>
  </si>
  <si>
    <t>Калайда Вадим Анатолійович. Директор</t>
  </si>
  <si>
    <t>Крамар Олена Сергіївна.головний бухгалтер</t>
  </si>
  <si>
    <t>Лук'яненко Марина Олегівна.адміністратор</t>
  </si>
  <si>
    <t>Широкостюк Андрій Іванович.Адміністратор</t>
  </si>
  <si>
    <t>Оборська Вікторія Сергївна. Контролер квитків</t>
  </si>
  <si>
    <t>Овдій Тетяна Сергіївна. Контролер квитків</t>
  </si>
  <si>
    <t>Григоров Ігор Станіславович.Оператор проекційного та звукового устаткування</t>
  </si>
  <si>
    <t>Лісненко Владлен Олексійович.Оператор проекційного та звукового устаткування</t>
  </si>
  <si>
    <t>Соколовський Микола Володимирович.Оператор проекційного та звукового устаткування</t>
  </si>
  <si>
    <t>Марчук Наталія Анатоліївна.Прибиральник службових приміщень</t>
  </si>
  <si>
    <t>Павленко Людмила Миколаївна.Прибиральник службових приміщень</t>
  </si>
  <si>
    <t>Хромець Тетяна Василівна.Прибиральник службових приміень</t>
  </si>
  <si>
    <t>Вілісова СвітланаОлександрівна.Головний касир</t>
  </si>
  <si>
    <t>Калініна Вікторія Василівна Головний касир</t>
  </si>
  <si>
    <t>Мельниченко Світлана Михайлівна.Касир</t>
  </si>
  <si>
    <t>Грищенко Анатолій Васильович.Контролер-ревізор</t>
  </si>
  <si>
    <t>Муштай Андрій Анатолійович.Контролер-ревізор</t>
  </si>
  <si>
    <t>Трехчіповий DLP відеопроектор Barco DP2K-15C ДЛЯ Digital cinema другого покоління.ксенонова лампа OSRAM XBO 3000W.Інтегрований медіа сервер від BARCO Alchemy.три накопичувача по 1ТБ SATA</t>
  </si>
  <si>
    <t>Використання обладнання для проведення господарської діяльності( демонстрації кінофільмів)</t>
  </si>
  <si>
    <t>Б/в трьохчіповий DLP відеопроектор Barco DP2K-15C для Digital cinema другого покоління.ксенонова лампа OSRAM XBO 3000 W.б/в інтегрований медіа сервер від Barco Alchemy.три накопичувач по 1тб sata</t>
  </si>
  <si>
    <t>Цифровий проектор Barco DP2K-15Cкомплект крісел для кінотеатру MONTREAL PV VO5комплект крісел для кінотеатру с дер.столиками montreal comfort.цифри длч нумер.рядів</t>
  </si>
  <si>
    <t>Проценко Максим Сергійович.Контролер квитків</t>
  </si>
  <si>
    <t>Юськів Юлія Василівна касир</t>
  </si>
  <si>
    <t>Оформлює і продає квитки,сертифікати,окуляри для перегляду кінострічок.(звільнилася,кошти виплачено за рахунок підприємства)</t>
  </si>
  <si>
    <t>ЄСВ 22% від суми нарахованої заробітної плати( сплачано ЄСВ за липень,серпень,частину вересня за рахунок підприємства)</t>
  </si>
  <si>
    <t>Забезпечує організацію ефективного і культурного обслуговування глядачів(виплачена з/п лип.,серп.,частина вересня за рахунок під-ва)</t>
  </si>
  <si>
    <t>Визначає,формулює,планує,здійснює і координує всі види діяльності кінотеатру.(виплачена з/п лип.,серп.,частина вересня за рахунок під-ва)</t>
  </si>
  <si>
    <t>Забезпечує ведення бухгалтерского обліку.(виплачена з/п лип.,серп.,частина вересня за рахунок під-ва)</t>
  </si>
  <si>
    <t>Організує прийом та обслуговування глядачів.(виплачена з/п лип.,серп.,частина вересня за рахунок під-ва)</t>
  </si>
  <si>
    <t>Регулює,налаштовує кінопроекційне обладнання(виплачена з/п лип.,серп.,частина вересня за рахунок під-ва)</t>
  </si>
  <si>
    <t>Організує прийом та обслуговування глядачів.(звільнилася,кошти виплачено за рахунок підприємства )</t>
  </si>
  <si>
    <t>Прибирає службові приміщення,коридори,сходи,санвузли,зали,фойє кінотеатру(виплачена з/п лип.,серп.,частина вересня за рахунок під-ва)</t>
  </si>
  <si>
    <t>Оформлює і продає квитки,сертифікати,окуляри для перегляду кінострічок.(виплачена з/п лип.,серп.,частина вересня за рахунок під-ва)</t>
  </si>
  <si>
    <t>Забезпечує дотримання глядачамивстановленого порядку в залі для глядачів в фойє(виплачена з/п лип.,серп.,частина вересня за рахунок під-ва)</t>
  </si>
  <si>
    <t>Повна назва організації Заявника:Товариство з обмеженою відповідальністю "ТІФАНІ"</t>
  </si>
  <si>
    <t>Загальна сума, грн (=11*12)</t>
  </si>
  <si>
    <t>Додаток № 4</t>
  </si>
  <si>
    <t>до Договору про надання гранту інституційної підтримки</t>
  </si>
  <si>
    <r>
      <t xml:space="preserve">№ </t>
    </r>
    <r>
      <rPr>
        <u/>
        <sz val="10"/>
        <rFont val="Times New Roman"/>
        <family val="1"/>
        <charset val="204"/>
      </rPr>
      <t> 3INST11-20976 </t>
    </r>
    <r>
      <rPr>
        <sz val="10"/>
        <rFont val="Times New Roman"/>
        <family val="1"/>
        <charset val="204"/>
      </rPr>
      <t xml:space="preserve"> від "</t>
    </r>
    <r>
      <rPr>
        <u/>
        <sz val="10"/>
        <rFont val="Times New Roman"/>
        <family val="1"/>
        <charset val="204"/>
      </rPr>
      <t> 27 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>  жовтня  </t>
    </r>
    <r>
      <rPr>
        <sz val="10"/>
        <rFont val="Times New Roman"/>
        <family val="1"/>
        <charset val="204"/>
      </rPr>
      <t>2020 року</t>
    </r>
  </si>
  <si>
    <t>ЗВІТ</t>
  </si>
  <si>
    <t>про надходження та використання коштів для реалізації Проєкту інституційної підтримки</t>
  </si>
  <si>
    <t>Розділ: Стаття: Пункт:</t>
  </si>
  <si>
    <t>№</t>
  </si>
  <si>
    <t>Найменування витрат</t>
  </si>
  <si>
    <t>Одиниця виміру</t>
  </si>
  <si>
    <r>
      <rPr>
        <b/>
        <sz val="10"/>
        <rFont val="Times New Roman"/>
        <family val="1"/>
        <charset val="204"/>
      </rPr>
      <t>Планові витрати гранту інституційної підтримки УКФ
(кредиторська заборгованість) з 12.03.2020 року</t>
    </r>
  </si>
  <si>
    <r>
      <rPr>
        <b/>
        <sz val="10"/>
        <rFont val="Times New Roman"/>
        <family val="1"/>
        <charset val="204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</si>
  <si>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10"/>
        <rFont val="Times New Roman"/>
        <family val="1"/>
        <charset val="204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</si>
  <si>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10"/>
        <rFont val="Times New Roman"/>
        <family val="1"/>
        <charset val="204"/>
      </rPr>
      <t>Фактичні витрати за рахунок інституційної підтримки УКФ (заплановані витрати)
до 31.12.2020 року включно</t>
    </r>
  </si>
  <si>
    <t>Загальна сума витрат гранту інституційної підтримки УКФ</t>
  </si>
  <si>
    <t>ПРИМІТКИ</t>
  </si>
  <si>
    <t>Кількість/ Період</t>
  </si>
  <si>
    <t>Загальна сума, грн (=4*5)</t>
  </si>
  <si>
    <t>Загальна сума, грн (=5*6)</t>
  </si>
  <si>
    <t>Загальна сума, грн (=8*9)</t>
  </si>
  <si>
    <t>планова сума, грн (=6+10)</t>
  </si>
  <si>
    <t>фактична сума, грн (=7+13)</t>
  </si>
  <si>
    <t>різниця, грн (=14-15)</t>
  </si>
  <si>
    <t>Стовпці:</t>
  </si>
  <si>
    <t>Розділ:</t>
  </si>
  <si>
    <t>І</t>
  </si>
  <si>
    <t>Надходження:</t>
  </si>
  <si>
    <t>Стаття:</t>
  </si>
  <si>
    <t>Український культурний фонд</t>
  </si>
  <si>
    <t>грн</t>
  </si>
  <si>
    <t>Всього по розділу І "Надходження":</t>
  </si>
  <si>
    <t>0,00</t>
  </si>
  <si>
    <t>ІІ</t>
  </si>
  <si>
    <t>Витрати:</t>
  </si>
  <si>
    <t>Оплата праці</t>
  </si>
  <si>
    <t>Підстаття</t>
  </si>
  <si>
    <t>Штатних працівників</t>
  </si>
  <si>
    <t>Пункт</t>
  </si>
  <si>
    <t>1.1.1</t>
  </si>
  <si>
    <t>місяців</t>
  </si>
  <si>
    <r>
      <t>1.1.2</t>
    </r>
    <r>
      <rPr>
        <sz val="11"/>
        <color theme="1"/>
        <rFont val="Calibri"/>
        <family val="2"/>
        <charset val="204"/>
        <scheme val="minor"/>
      </rPr>
      <t/>
    </r>
  </si>
  <si>
    <r>
      <t>1.1.3</t>
    </r>
    <r>
      <rPr>
        <sz val="11"/>
        <color theme="1"/>
        <rFont val="Calibri"/>
        <family val="2"/>
        <charset val="204"/>
        <scheme val="minor"/>
      </rPr>
      <t/>
    </r>
  </si>
  <si>
    <r>
      <t>1.1.4</t>
    </r>
    <r>
      <rPr>
        <sz val="11"/>
        <color theme="1"/>
        <rFont val="Calibri"/>
        <family val="2"/>
        <charset val="204"/>
        <scheme val="minor"/>
      </rPr>
      <t/>
    </r>
  </si>
  <si>
    <r>
      <t>1.1.5</t>
    </r>
    <r>
      <rPr>
        <sz val="11"/>
        <color theme="1"/>
        <rFont val="Calibri"/>
        <family val="2"/>
        <charset val="204"/>
        <scheme val="minor"/>
      </rPr>
      <t/>
    </r>
  </si>
  <si>
    <r>
      <t>1.1.6</t>
    </r>
    <r>
      <rPr>
        <sz val="11"/>
        <color theme="1"/>
        <rFont val="Calibri"/>
        <family val="2"/>
        <charset val="204"/>
        <scheme val="minor"/>
      </rPr>
      <t/>
    </r>
  </si>
  <si>
    <r>
      <t>1.1.7</t>
    </r>
    <r>
      <rPr>
        <sz val="11"/>
        <color theme="1"/>
        <rFont val="Calibri"/>
        <family val="2"/>
        <charset val="204"/>
        <scheme val="minor"/>
      </rPr>
      <t/>
    </r>
  </si>
  <si>
    <r>
      <t>1.1.8</t>
    </r>
    <r>
      <rPr>
        <sz val="11"/>
        <color theme="1"/>
        <rFont val="Calibri"/>
        <family val="2"/>
        <charset val="204"/>
        <scheme val="minor"/>
      </rPr>
      <t/>
    </r>
  </si>
  <si>
    <r>
      <t>1.1.9</t>
    </r>
    <r>
      <rPr>
        <sz val="11"/>
        <color theme="1"/>
        <rFont val="Calibri"/>
        <family val="2"/>
        <charset val="204"/>
        <scheme val="minor"/>
      </rPr>
      <t/>
    </r>
  </si>
  <si>
    <r>
      <t>1.1.10</t>
    </r>
    <r>
      <rPr>
        <sz val="11"/>
        <color theme="1"/>
        <rFont val="Calibri"/>
        <family val="2"/>
        <charset val="204"/>
        <scheme val="minor"/>
      </rPr>
      <t/>
    </r>
  </si>
  <si>
    <r>
      <t>1.1.11</t>
    </r>
    <r>
      <rPr>
        <sz val="11"/>
        <color theme="1"/>
        <rFont val="Calibri"/>
        <family val="2"/>
        <charset val="204"/>
        <scheme val="minor"/>
      </rPr>
      <t/>
    </r>
  </si>
  <si>
    <r>
      <t>1.1.12</t>
    </r>
    <r>
      <rPr>
        <sz val="11"/>
        <color theme="1"/>
        <rFont val="Calibri"/>
        <family val="2"/>
        <charset val="204"/>
        <scheme val="minor"/>
      </rPr>
      <t/>
    </r>
  </si>
  <si>
    <r>
      <t>1.1.13</t>
    </r>
    <r>
      <rPr>
        <sz val="11"/>
        <color theme="1"/>
        <rFont val="Calibri"/>
        <family val="2"/>
        <charset val="204"/>
        <scheme val="minor"/>
      </rPr>
      <t/>
    </r>
  </si>
  <si>
    <r>
      <t>1.1.14</t>
    </r>
    <r>
      <rPr>
        <sz val="11"/>
        <color theme="1"/>
        <rFont val="Calibri"/>
        <family val="2"/>
        <charset val="204"/>
        <scheme val="minor"/>
      </rPr>
      <t/>
    </r>
  </si>
  <si>
    <r>
      <t>1.1.15</t>
    </r>
    <r>
      <rPr>
        <sz val="11"/>
        <color theme="1"/>
        <rFont val="Calibri"/>
        <family val="2"/>
        <charset val="204"/>
        <scheme val="minor"/>
      </rPr>
      <t/>
    </r>
  </si>
  <si>
    <r>
      <t>1.1.16</t>
    </r>
    <r>
      <rPr>
        <sz val="11"/>
        <color theme="1"/>
        <rFont val="Calibri"/>
        <family val="2"/>
        <charset val="204"/>
        <scheme val="minor"/>
      </rPr>
      <t/>
    </r>
  </si>
  <si>
    <r>
      <t>1.1.17</t>
    </r>
    <r>
      <rPr>
        <sz val="11"/>
        <color theme="1"/>
        <rFont val="Calibri"/>
        <family val="2"/>
        <charset val="204"/>
        <scheme val="minor"/>
      </rPr>
      <t/>
    </r>
  </si>
  <si>
    <r>
      <t>1.1.18</t>
    </r>
    <r>
      <rPr>
        <sz val="11"/>
        <color theme="1"/>
        <rFont val="Calibri"/>
        <family val="2"/>
        <charset val="204"/>
        <scheme val="minor"/>
      </rPr>
      <t/>
    </r>
  </si>
  <si>
    <r>
      <t>1.1.19</t>
    </r>
    <r>
      <rPr>
        <sz val="11"/>
        <color theme="1"/>
        <rFont val="Calibri"/>
        <family val="2"/>
        <charset val="204"/>
        <scheme val="minor"/>
      </rPr>
      <t/>
    </r>
  </si>
  <si>
    <r>
      <t>1.1.20</t>
    </r>
    <r>
      <rPr>
        <sz val="11"/>
        <color theme="1"/>
        <rFont val="Calibri"/>
        <family val="2"/>
        <charset val="204"/>
        <scheme val="minor"/>
      </rPr>
      <t/>
    </r>
  </si>
  <si>
    <t>За договорами ЦПХ</t>
  </si>
  <si>
    <t>1.2.1</t>
  </si>
  <si>
    <t>Повне ПІБ, посада</t>
  </si>
  <si>
    <t>НЕ ЗАПОВНЮЄТЬСЯ!</t>
  </si>
  <si>
    <t>1.2.2</t>
  </si>
  <si>
    <t>1.2.3</t>
  </si>
  <si>
    <t>За договорами з ФОП</t>
  </si>
  <si>
    <t>1.3.1</t>
  </si>
  <si>
    <t>1.3.2</t>
  </si>
  <si>
    <t>1.3.3</t>
  </si>
  <si>
    <t>Всього по статті 1 "Оплата праці "</t>
  </si>
  <si>
    <t>Соціальні внески з оплати праці (нарахування ЄСВ)</t>
  </si>
  <si>
    <t>Штатні працівники</t>
  </si>
  <si>
    <r>
      <rPr>
        <sz val="10"/>
        <color rgb="FFFF0000"/>
        <rFont val="Times New Roman"/>
        <family val="1"/>
        <charset val="204"/>
      </rPr>
      <t>0,22</t>
    </r>
  </si>
  <si>
    <t>Всього по статті 2 "Соціальні внески з оплати праці (нарахування ЄСВ)"</t>
  </si>
  <si>
    <t>Оренда приміщень та земельних ділянок</t>
  </si>
  <si>
    <t>Адреса орендованого приміщення/земельної діляники, із зазначенням метражу</t>
  </si>
  <si>
    <r>
      <rPr>
        <sz val="10"/>
        <rFont val="Times New Roman"/>
        <family val="1"/>
        <charset val="204"/>
      </rPr>
      <t>Адреса орендованого приміщення/земельної
діляники, із зазначенням метражу</t>
    </r>
  </si>
  <si>
    <t>Всього по статті 3 "Оренда приміщень та земельних ділянок"</t>
  </si>
  <si>
    <t>Експлуатаційні витрати на утримання приміщень та комунальні послуги</t>
  </si>
  <si>
    <t>Водопостачання</t>
  </si>
  <si>
    <t>Електроенергія</t>
  </si>
  <si>
    <t>Опалення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</si>
  <si>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</si>
  <si>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</si>
  <si>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Оренда техніки, обладнання та інструменту</t>
  </si>
  <si>
    <t>Всього по статті 5 "Оренда техніки, обладнання та інструменту"</t>
  </si>
  <si>
    <t>Матеріальні витрати (за винятком капітальних видатків)</t>
  </si>
  <si>
    <t>Найменування</t>
  </si>
  <si>
    <t>шт</t>
  </si>
  <si>
    <t>Всього по статті 6 "Матеріальні витрати (за винятком капітальних видатків)"</t>
  </si>
  <si>
    <t>Витрати на послуги зв'язку, інтернет, обслуговування сайтів та програмного забезпечення;</t>
  </si>
  <si>
    <t>Послуги зв'язку</t>
  </si>
  <si>
    <t>Послуги Internet</t>
  </si>
  <si>
    <r>
      <rPr>
        <sz val="10"/>
        <rFont val="Times New Roman"/>
        <family val="1"/>
        <charset val="204"/>
      </rPr>
      <t>Обслуговування сайтів та програмного
забезпечення (деталізувати назву послуги)</t>
    </r>
  </si>
  <si>
    <t>Всього по статті 7 "Витрати на послуги зв'язку, інтернет, обслуговування програм"</t>
  </si>
  <si>
    <t>Банківські витрати</t>
  </si>
  <si>
    <t>Банківська комісія за переказ</t>
  </si>
  <si>
    <t>Розрахунково-касове обслуговування</t>
  </si>
  <si>
    <t>Інші банківські витрати</t>
  </si>
  <si>
    <t>Всього по статті 8 "Банківські витрати"</t>
  </si>
  <si>
    <r>
      <rPr>
        <b/>
        <sz val="10"/>
        <rFont val="Times New Roman"/>
        <family val="1"/>
        <charset val="204"/>
      </rPr>
      <t>Інші витрати пов'язані з основною
діяльністю організації</t>
    </r>
  </si>
  <si>
    <r>
      <rPr>
        <sz val="10"/>
        <rFont val="Times New Roman"/>
        <family val="1"/>
        <charset val="204"/>
      </rPr>
      <t>Інші витрати пов'язані з основною
діяльністю організації</t>
    </r>
  </si>
  <si>
    <t>Всього по статті 9 "Інші витрати пов'язані з основною діяльністю організації"</t>
  </si>
  <si>
    <t>Аудиторські послуги</t>
  </si>
  <si>
    <t>Всього по статті 9 "Аудиторські послуги"</t>
  </si>
  <si>
    <t>Всього по розділу ІІ "Витрати":</t>
  </si>
  <si>
    <t>РЕЗУЛЬТАТ ІНСТИТУЦІЙНОЇ ПІДТРИМКИ</t>
  </si>
  <si>
    <t>Прибирає службові приміщення,коридори,сходи,санвузли,зали,фойє інотеатру(виплачена з/п лип.,серп.,частина вересня за рахунок під-ва)</t>
  </si>
  <si>
    <t>Склав:</t>
  </si>
  <si>
    <t>Директор</t>
  </si>
  <si>
    <t>(посада)</t>
  </si>
  <si>
    <t>(підпис та печатка)</t>
  </si>
  <si>
    <t>(ПІБ)</t>
  </si>
  <si>
    <t>Оформлює і продає квитки,сертифікати,окуляри для перегляду кінострічок(прийнято на роботу в грудні 2020., р замість звільненого працівника Вілісова С.О.)</t>
  </si>
  <si>
    <t xml:space="preserve">Організує прийом та обслуговування глядачів.(прийнято на роботу в вересні 2020 замість звільненого працівника Овдій Т.С.) </t>
  </si>
  <si>
    <t>Калайда</t>
  </si>
  <si>
    <t>В.А.</t>
  </si>
  <si>
    <t>Використання обладнання для проведення господарської діяльності( демонстрації кінофільмів)Збільшено за рахунок відновлення роботи кінозалів з метою можливості дотримання карантинних вимог,які було тимчасово закриті у зв'язку з пандемією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</si>
</sst>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_-;\-* #,##0.00_-;_-* &quot;-&quot;??_-;_-@"/>
    <numFmt numFmtId="166" formatCode="_-* #,##0.00\ _₴_-;\-* #,##0.00\ _₴_-;_-* &quot;-&quot;??\ _₴_-;_-@"/>
  </numFmts>
  <fonts count="2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5"/>
    </xf>
    <xf numFmtId="0" fontId="2" fillId="0" borderId="0" xfId="0" applyFont="1" applyFill="1" applyBorder="1" applyAlignment="1">
      <alignment horizontal="left" vertical="center" wrapText="1" indent="7"/>
    </xf>
    <xf numFmtId="0" fontId="4" fillId="0" borderId="0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vertical="center" shrinkToFit="1"/>
    </xf>
    <xf numFmtId="2" fontId="7" fillId="0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top" wrapText="1"/>
    </xf>
    <xf numFmtId="1" fontId="10" fillId="5" borderId="1" xfId="0" applyNumberFormat="1" applyFont="1" applyFill="1" applyBorder="1" applyAlignment="1">
      <alignment horizontal="right" vertical="top" shrinkToFit="1"/>
    </xf>
    <xf numFmtId="164" fontId="10" fillId="5" borderId="1" xfId="0" applyNumberFormat="1" applyFont="1" applyFill="1" applyBorder="1" applyAlignment="1">
      <alignment horizontal="right" vertical="top" shrinkToFit="1"/>
    </xf>
    <xf numFmtId="0" fontId="5" fillId="5" borderId="1" xfId="0" applyFont="1" applyFill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3" fontId="12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165" fontId="12" fillId="0" borderId="8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shrinkToFi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1" fontId="10" fillId="5" borderId="1" xfId="0" applyNumberFormat="1" applyFont="1" applyFill="1" applyBorder="1" applyAlignment="1">
      <alignment horizontal="center" shrinkToFit="1"/>
    </xf>
    <xf numFmtId="164" fontId="10" fillId="0" borderId="1" xfId="0" applyNumberFormat="1" applyFont="1" applyFill="1" applyBorder="1" applyAlignment="1">
      <alignment horizontal="center" shrinkToFit="1"/>
    </xf>
    <xf numFmtId="4" fontId="12" fillId="0" borderId="17" xfId="0" applyNumberFormat="1" applyFont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left" vertical="center" wrapText="1"/>
    </xf>
    <xf numFmtId="166" fontId="12" fillId="0" borderId="15" xfId="0" applyNumberFormat="1" applyFont="1" applyBorder="1" applyAlignment="1">
      <alignment horizontal="left" wrapText="1"/>
    </xf>
    <xf numFmtId="166" fontId="12" fillId="0" borderId="14" xfId="0" applyNumberFormat="1" applyFont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" fontId="10" fillId="5" borderId="3" xfId="0" applyNumberFormat="1" applyFont="1" applyFill="1" applyBorder="1" applyAlignment="1">
      <alignment horizontal="center" shrinkToFit="1"/>
    </xf>
    <xf numFmtId="0" fontId="15" fillId="6" borderId="21" xfId="0" applyFont="1" applyFill="1" applyBorder="1" applyAlignment="1">
      <alignment horizontal="center" wrapText="1"/>
    </xf>
    <xf numFmtId="0" fontId="16" fillId="6" borderId="21" xfId="0" applyFont="1" applyFill="1" applyBorder="1" applyAlignment="1">
      <alignment horizontal="center" wrapText="1"/>
    </xf>
    <xf numFmtId="2" fontId="16" fillId="6" borderId="21" xfId="0" applyNumberFormat="1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 shrinkToFit="1"/>
    </xf>
    <xf numFmtId="2" fontId="15" fillId="6" borderId="21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2" fontId="15" fillId="4" borderId="1" xfId="0" applyNumberFormat="1" applyFont="1" applyFill="1" applyBorder="1" applyAlignment="1">
      <alignment horizontal="center" wrapText="1"/>
    </xf>
    <xf numFmtId="2" fontId="14" fillId="4" borderId="8" xfId="0" applyNumberFormat="1" applyFont="1" applyFill="1" applyBorder="1" applyAlignment="1">
      <alignment wrapText="1"/>
    </xf>
    <xf numFmtId="2" fontId="15" fillId="4" borderId="10" xfId="0" applyNumberFormat="1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2" fontId="14" fillId="4" borderId="23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 wrapText="1"/>
    </xf>
    <xf numFmtId="2" fontId="5" fillId="7" borderId="1" xfId="0" applyNumberFormat="1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8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/>
    <xf numFmtId="0" fontId="8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4" fillId="8" borderId="1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2" fontId="14" fillId="7" borderId="8" xfId="0" applyNumberFormat="1" applyFont="1" applyFill="1" applyBorder="1" applyAlignment="1">
      <alignment wrapText="1"/>
    </xf>
    <xf numFmtId="3" fontId="8" fillId="0" borderId="11" xfId="0" applyNumberFormat="1" applyFont="1" applyBorder="1" applyAlignment="1">
      <alignment horizontal="center" wrapText="1"/>
    </xf>
    <xf numFmtId="0" fontId="20" fillId="0" borderId="11" xfId="0" applyFont="1" applyBorder="1"/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 indent="3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1" fontId="10" fillId="3" borderId="8" xfId="0" applyNumberFormat="1" applyFont="1" applyFill="1" applyBorder="1" applyAlignment="1">
      <alignment horizontal="right" vertical="top" indent="1" shrinkToFit="1"/>
    </xf>
    <xf numFmtId="1" fontId="10" fillId="3" borderId="10" xfId="0" applyNumberFormat="1" applyFont="1" applyFill="1" applyBorder="1" applyAlignment="1">
      <alignment horizontal="right" vertical="top" indent="1" shrinkToFit="1"/>
    </xf>
    <xf numFmtId="1" fontId="10" fillId="3" borderId="8" xfId="0" applyNumberFormat="1" applyFont="1" applyFill="1" applyBorder="1" applyAlignment="1">
      <alignment horizontal="center" vertical="top" shrinkToFit="1"/>
    </xf>
    <xf numFmtId="1" fontId="10" fillId="3" borderId="10" xfId="0" applyNumberFormat="1" applyFont="1" applyFill="1" applyBorder="1" applyAlignment="1">
      <alignment horizontal="center" vertical="top" shrinkToFit="1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left" vertical="top" wrapText="1"/>
    </xf>
    <xf numFmtId="0" fontId="11" fillId="7" borderId="10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5" fillId="7" borderId="8" xfId="0" applyFont="1" applyFill="1" applyBorder="1" applyAlignment="1">
      <alignment horizontal="right" vertical="top" wrapText="1"/>
    </xf>
    <xf numFmtId="0" fontId="5" fillId="7" borderId="10" xfId="0" applyFont="1" applyFill="1" applyBorder="1" applyAlignment="1">
      <alignment horizontal="righ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4" fillId="6" borderId="18" xfId="0" applyFont="1" applyFill="1" applyBorder="1" applyAlignment="1">
      <alignment horizontal="center" wrapText="1"/>
    </xf>
    <xf numFmtId="0" fontId="14" fillId="6" borderId="19" xfId="0" applyFont="1" applyFill="1" applyBorder="1" applyAlignment="1">
      <alignment horizontal="center" wrapText="1"/>
    </xf>
    <xf numFmtId="0" fontId="15" fillId="6" borderId="20" xfId="0" applyFont="1" applyFill="1" applyBorder="1" applyAlignment="1">
      <alignment horizontal="center" wrapText="1"/>
    </xf>
    <xf numFmtId="0" fontId="15" fillId="6" borderId="19" xfId="0" applyFont="1" applyFill="1" applyBorder="1" applyAlignment="1">
      <alignment horizontal="center" wrapText="1"/>
    </xf>
    <xf numFmtId="2" fontId="16" fillId="6" borderId="20" xfId="0" applyNumberFormat="1" applyFont="1" applyFill="1" applyBorder="1" applyAlignment="1">
      <alignment horizontal="center" wrapText="1"/>
    </xf>
    <xf numFmtId="2" fontId="16" fillId="6" borderId="19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16" fillId="6" borderId="20" xfId="0" applyFont="1" applyFill="1" applyBorder="1" applyAlignment="1">
      <alignment horizontal="center" wrapText="1"/>
    </xf>
    <xf numFmtId="0" fontId="16" fillId="6" borderId="19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5" fillId="4" borderId="8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2" fontId="14" fillId="4" borderId="8" xfId="0" applyNumberFormat="1" applyFont="1" applyFill="1" applyBorder="1" applyAlignment="1">
      <alignment horizontal="center" wrapText="1"/>
    </xf>
    <xf numFmtId="2" fontId="14" fillId="4" borderId="10" xfId="0" applyNumberFormat="1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 indent="5"/>
    </xf>
    <xf numFmtId="166" fontId="12" fillId="0" borderId="25" xfId="0" applyNumberFormat="1" applyFont="1" applyBorder="1" applyAlignment="1">
      <alignment horizontal="left" wrapText="1"/>
    </xf>
    <xf numFmtId="166" fontId="12" fillId="0" borderId="23" xfId="0" applyNumberFormat="1" applyFont="1" applyBorder="1" applyAlignment="1">
      <alignment horizontal="left" wrapText="1"/>
    </xf>
    <xf numFmtId="3" fontId="12" fillId="0" borderId="26" xfId="0" applyNumberFormat="1" applyFont="1" applyBorder="1" applyAlignment="1">
      <alignment horizontal="center" wrapText="1"/>
    </xf>
    <xf numFmtId="4" fontId="12" fillId="0" borderId="22" xfId="0" applyNumberFormat="1" applyFont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3" fontId="12" fillId="0" borderId="23" xfId="0" applyNumberFormat="1" applyFont="1" applyBorder="1" applyAlignment="1">
      <alignment horizontal="center" wrapText="1"/>
    </xf>
    <xf numFmtId="4" fontId="12" fillId="0" borderId="23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wrapText="1"/>
    </xf>
    <xf numFmtId="2" fontId="7" fillId="0" borderId="23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 indent="3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left" vertical="top" wrapText="1" indent="1"/>
    </xf>
    <xf numFmtId="0" fontId="4" fillId="2" borderId="32" xfId="0" applyFont="1" applyFill="1" applyBorder="1" applyAlignment="1">
      <alignment horizontal="left" vertical="top" wrapText="1" indent="1"/>
    </xf>
    <xf numFmtId="0" fontId="4" fillId="2" borderId="33" xfId="0" applyFont="1" applyFill="1" applyBorder="1" applyAlignment="1">
      <alignment horizontal="left" vertical="top" wrapText="1" inden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top" wrapText="1"/>
    </xf>
    <xf numFmtId="1" fontId="10" fillId="3" borderId="38" xfId="0" applyNumberFormat="1" applyFont="1" applyFill="1" applyBorder="1" applyAlignment="1">
      <alignment horizontal="left" vertical="top" shrinkToFit="1"/>
    </xf>
    <xf numFmtId="0" fontId="5" fillId="4" borderId="37" xfId="0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1" fillId="7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5" fillId="4" borderId="37" xfId="0" applyFont="1" applyFill="1" applyBorder="1" applyAlignment="1">
      <alignment horizontal="left" vertical="top" wrapText="1"/>
    </xf>
    <xf numFmtId="0" fontId="5" fillId="5" borderId="37" xfId="0" applyFont="1" applyFill="1" applyBorder="1" applyAlignment="1">
      <alignment horizontal="left" vertical="top" wrapText="1"/>
    </xf>
    <xf numFmtId="0" fontId="5" fillId="5" borderId="42" xfId="0" applyFont="1" applyFill="1" applyBorder="1" applyAlignment="1">
      <alignment horizontal="left" vertical="top" wrapText="1"/>
    </xf>
    <xf numFmtId="0" fontId="4" fillId="5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wrapText="1"/>
    </xf>
    <xf numFmtId="0" fontId="12" fillId="0" borderId="43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/>
    </xf>
    <xf numFmtId="0" fontId="12" fillId="8" borderId="43" xfId="0" applyFont="1" applyFill="1" applyBorder="1" applyAlignment="1">
      <alignment horizontal="left" wrapText="1"/>
    </xf>
    <xf numFmtId="0" fontId="5" fillId="5" borderId="37" xfId="0" applyFont="1" applyFill="1" applyBorder="1" applyAlignment="1">
      <alignment horizontal="center" wrapText="1"/>
    </xf>
    <xf numFmtId="0" fontId="4" fillId="5" borderId="38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left" wrapText="1"/>
    </xf>
    <xf numFmtId="0" fontId="14" fillId="6" borderId="46" xfId="0" applyFont="1" applyFill="1" applyBorder="1" applyAlignment="1">
      <alignment horizontal="center" wrapText="1"/>
    </xf>
    <xf numFmtId="0" fontId="15" fillId="6" borderId="47" xfId="0" applyFont="1" applyFill="1" applyBorder="1" applyAlignment="1">
      <alignment horizontal="left" wrapText="1"/>
    </xf>
    <xf numFmtId="0" fontId="5" fillId="5" borderId="35" xfId="0" applyFont="1" applyFill="1" applyBorder="1" applyAlignment="1">
      <alignment horizontal="center" wrapText="1"/>
    </xf>
    <xf numFmtId="0" fontId="5" fillId="5" borderId="43" xfId="0" applyFont="1" applyFill="1" applyBorder="1" applyAlignment="1">
      <alignment horizontal="center" wrapText="1"/>
    </xf>
    <xf numFmtId="0" fontId="5" fillId="6" borderId="39" xfId="0" applyFont="1" applyFill="1" applyBorder="1" applyAlignment="1">
      <alignment horizontal="center" wrapText="1"/>
    </xf>
    <xf numFmtId="0" fontId="4" fillId="6" borderId="38" xfId="0" applyFont="1" applyFill="1" applyBorder="1" applyAlignment="1">
      <alignment horizontal="left" wrapText="1"/>
    </xf>
    <xf numFmtId="0" fontId="5" fillId="5" borderId="42" xfId="0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 wrapText="1"/>
    </xf>
    <xf numFmtId="0" fontId="5" fillId="6" borderId="48" xfId="0" applyFont="1" applyFill="1" applyBorder="1" applyAlignment="1">
      <alignment horizontal="center" wrapText="1"/>
    </xf>
    <xf numFmtId="0" fontId="5" fillId="6" borderId="49" xfId="0" applyFont="1" applyFill="1" applyBorder="1" applyAlignment="1">
      <alignment horizontal="center" wrapText="1"/>
    </xf>
    <xf numFmtId="0" fontId="5" fillId="6" borderId="50" xfId="0" applyFont="1" applyFill="1" applyBorder="1" applyAlignment="1">
      <alignment horizontal="center" wrapText="1"/>
    </xf>
    <xf numFmtId="0" fontId="4" fillId="6" borderId="51" xfId="0" applyFont="1" applyFill="1" applyBorder="1" applyAlignment="1">
      <alignment horizontal="center" wrapText="1"/>
    </xf>
    <xf numFmtId="0" fontId="7" fillId="6" borderId="52" xfId="0" applyFont="1" applyFill="1" applyBorder="1" applyAlignment="1">
      <alignment horizontal="center" wrapText="1"/>
    </xf>
    <xf numFmtId="0" fontId="7" fillId="6" borderId="50" xfId="0" applyFont="1" applyFill="1" applyBorder="1" applyAlignment="1">
      <alignment horizontal="center" wrapText="1"/>
    </xf>
    <xf numFmtId="0" fontId="7" fillId="6" borderId="51" xfId="0" applyFont="1" applyFill="1" applyBorder="1" applyAlignment="1">
      <alignment horizontal="center" wrapText="1"/>
    </xf>
    <xf numFmtId="0" fontId="4" fillId="6" borderId="53" xfId="0" applyFont="1" applyFill="1" applyBorder="1" applyAlignment="1">
      <alignment horizontal="left" wrapText="1"/>
    </xf>
    <xf numFmtId="0" fontId="4" fillId="5" borderId="43" xfId="0" applyFont="1" applyFill="1" applyBorder="1" applyAlignment="1">
      <alignment horizontal="center" wrapText="1"/>
    </xf>
    <xf numFmtId="0" fontId="17" fillId="4" borderId="39" xfId="0" applyFont="1" applyFill="1" applyBorder="1" applyAlignment="1">
      <alignment horizontal="center" wrapText="1"/>
    </xf>
    <xf numFmtId="0" fontId="15" fillId="4" borderId="38" xfId="0" applyFont="1" applyFill="1" applyBorder="1" applyAlignment="1">
      <alignment horizontal="left" wrapText="1"/>
    </xf>
    <xf numFmtId="0" fontId="15" fillId="0" borderId="39" xfId="0" applyFont="1" applyFill="1" applyBorder="1" applyAlignment="1">
      <alignment horizontal="center" wrapText="1"/>
    </xf>
    <xf numFmtId="0" fontId="15" fillId="0" borderId="42" xfId="0" applyFont="1" applyFill="1" applyBorder="1" applyAlignment="1">
      <alignment horizontal="center" wrapText="1"/>
    </xf>
    <xf numFmtId="0" fontId="14" fillId="4" borderId="48" xfId="0" applyFont="1" applyFill="1" applyBorder="1" applyAlignment="1">
      <alignment horizontal="center" wrapText="1"/>
    </xf>
    <xf numFmtId="0" fontId="14" fillId="4" borderId="49" xfId="0" applyFont="1" applyFill="1" applyBorder="1" applyAlignment="1">
      <alignment horizontal="center" wrapText="1"/>
    </xf>
    <xf numFmtId="0" fontId="14" fillId="4" borderId="50" xfId="0" applyFont="1" applyFill="1" applyBorder="1" applyAlignment="1">
      <alignment horizontal="center" wrapText="1"/>
    </xf>
    <xf numFmtId="0" fontId="15" fillId="4" borderId="52" xfId="0" applyFont="1" applyFill="1" applyBorder="1" applyAlignment="1">
      <alignment horizontal="center" wrapText="1"/>
    </xf>
    <xf numFmtId="0" fontId="15" fillId="4" borderId="50" xfId="0" applyFont="1" applyFill="1" applyBorder="1" applyAlignment="1">
      <alignment horizontal="center" wrapText="1"/>
    </xf>
    <xf numFmtId="0" fontId="15" fillId="4" borderId="51" xfId="0" applyFont="1" applyFill="1" applyBorder="1" applyAlignment="1">
      <alignment horizontal="center" wrapText="1"/>
    </xf>
    <xf numFmtId="2" fontId="14" fillId="4" borderId="52" xfId="0" applyNumberFormat="1" applyFont="1" applyFill="1" applyBorder="1" applyAlignment="1">
      <alignment horizontal="center" wrapText="1"/>
    </xf>
    <xf numFmtId="0" fontId="15" fillId="4" borderId="52" xfId="0" applyFont="1" applyFill="1" applyBorder="1" applyAlignment="1">
      <alignment horizontal="center" wrapText="1"/>
    </xf>
    <xf numFmtId="0" fontId="14" fillId="4" borderId="50" xfId="0" applyFont="1" applyFill="1" applyBorder="1" applyAlignment="1">
      <alignment wrapText="1"/>
    </xf>
    <xf numFmtId="2" fontId="14" fillId="7" borderId="50" xfId="0" applyNumberFormat="1" applyFont="1" applyFill="1" applyBorder="1" applyAlignment="1">
      <alignment horizontal="center" wrapText="1"/>
    </xf>
    <xf numFmtId="2" fontId="14" fillId="4" borderId="49" xfId="0" applyNumberFormat="1" applyFont="1" applyFill="1" applyBorder="1" applyAlignment="1">
      <alignment horizontal="center" wrapText="1"/>
    </xf>
    <xf numFmtId="0" fontId="15" fillId="4" borderId="53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6" fontId="12" fillId="0" borderId="54" xfId="0" applyNumberFormat="1" applyFont="1" applyBorder="1" applyAlignment="1">
      <alignment horizontal="left" wrapText="1"/>
    </xf>
    <xf numFmtId="0" fontId="7" fillId="0" borderId="54" xfId="0" applyFont="1" applyFill="1" applyBorder="1" applyAlignment="1">
      <alignment horizontal="center" wrapText="1"/>
    </xf>
    <xf numFmtId="3" fontId="12" fillId="0" borderId="54" xfId="0" applyNumberFormat="1" applyFont="1" applyBorder="1" applyAlignment="1">
      <alignment horizontal="center" wrapText="1"/>
    </xf>
    <xf numFmtId="4" fontId="12" fillId="0" borderId="54" xfId="0" applyNumberFormat="1" applyFont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2" fontId="4" fillId="0" borderId="54" xfId="0" applyNumberFormat="1" applyFont="1" applyFill="1" applyBorder="1" applyAlignment="1">
      <alignment horizontal="center" wrapText="1"/>
    </xf>
    <xf numFmtId="2" fontId="7" fillId="0" borderId="54" xfId="0" applyNumberFormat="1" applyFont="1" applyFill="1" applyBorder="1" applyAlignment="1">
      <alignment horizontal="center" wrapText="1"/>
    </xf>
    <xf numFmtId="0" fontId="12" fillId="0" borderId="54" xfId="0" applyFont="1" applyBorder="1" applyAlignment="1">
      <alignment horizontal="left" wrapText="1"/>
    </xf>
    <xf numFmtId="0" fontId="5" fillId="0" borderId="55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166" fontId="12" fillId="0" borderId="57" xfId="0" applyNumberFormat="1" applyFont="1" applyBorder="1" applyAlignment="1">
      <alignment horizontal="left" wrapText="1"/>
    </xf>
    <xf numFmtId="0" fontId="7" fillId="0" borderId="58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3" fontId="12" fillId="0" borderId="60" xfId="0" applyNumberFormat="1" applyFont="1" applyBorder="1" applyAlignment="1">
      <alignment horizontal="center" wrapText="1"/>
    </xf>
    <xf numFmtId="4" fontId="12" fillId="0" borderId="56" xfId="0" applyNumberFormat="1" applyFont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center" wrapText="1"/>
    </xf>
    <xf numFmtId="2" fontId="4" fillId="0" borderId="56" xfId="0" applyNumberFormat="1" applyFont="1" applyFill="1" applyBorder="1" applyAlignment="1">
      <alignment horizontal="center" wrapText="1"/>
    </xf>
    <xf numFmtId="2" fontId="7" fillId="0" borderId="56" xfId="0" applyNumberFormat="1" applyFont="1" applyFill="1" applyBorder="1" applyAlignment="1">
      <alignment horizontal="center" wrapText="1"/>
    </xf>
    <xf numFmtId="0" fontId="12" fillId="0" borderId="61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266701</xdr:colOff>
      <xdr:row>1</xdr:row>
      <xdr:rowOff>150424</xdr:rowOff>
    </xdr:from>
    <xdr:ext cx="1679982" cy="1306901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72701" y="312349"/>
          <a:ext cx="1679982" cy="130690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475487</xdr:colOff>
      <xdr:row>1</xdr:row>
      <xdr:rowOff>94287</xdr:rowOff>
    </xdr:from>
    <xdr:ext cx="1097280" cy="0"/>
    <xdr:sp macro="" textlink="">
      <xdr:nvSpPr>
        <xdr:cNvPr id="3" name="Shape 3"/>
        <xdr:cNvSpPr/>
      </xdr:nvSpPr>
      <xdr:spPr>
        <a:xfrm>
          <a:off x="0" y="0"/>
          <a:ext cx="1097280" cy="0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</xdr:col>
      <xdr:colOff>3525519</xdr:colOff>
      <xdr:row>1</xdr:row>
      <xdr:rowOff>107348</xdr:rowOff>
    </xdr:from>
    <xdr:ext cx="993140" cy="0"/>
    <xdr:sp macro="" textlink="">
      <xdr:nvSpPr>
        <xdr:cNvPr id="4" name="Shape 4"/>
        <xdr:cNvSpPr/>
      </xdr:nvSpPr>
      <xdr:spPr>
        <a:xfrm>
          <a:off x="0" y="0"/>
          <a:ext cx="99314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oneCellAnchor>
  <xdr:oneCellAnchor>
    <xdr:from>
      <xdr:col>0</xdr:col>
      <xdr:colOff>518122</xdr:colOff>
      <xdr:row>0</xdr:row>
      <xdr:rowOff>68243</xdr:rowOff>
    </xdr:from>
    <xdr:ext cx="1233170" cy="5080"/>
    <xdr:sp macro="" textlink="">
      <xdr:nvSpPr>
        <xdr:cNvPr id="5" name="Shape 5"/>
        <xdr:cNvSpPr/>
      </xdr:nvSpPr>
      <xdr:spPr>
        <a:xfrm>
          <a:off x="0" y="0"/>
          <a:ext cx="1233170" cy="5080"/>
        </a:xfrm>
        <a:custGeom>
          <a:avLst/>
          <a:gdLst/>
          <a:ahLst/>
          <a:cxnLst/>
          <a:rect l="0" t="0" r="0" b="0"/>
          <a:pathLst>
            <a:path w="1233170" h="5080">
              <a:moveTo>
                <a:pt x="1232903" y="0"/>
              </a:moveTo>
              <a:lnTo>
                <a:pt x="0" y="0"/>
              </a:lnTo>
              <a:lnTo>
                <a:pt x="0" y="4572"/>
              </a:lnTo>
              <a:lnTo>
                <a:pt x="1232903" y="4572"/>
              </a:lnTo>
              <a:lnTo>
                <a:pt x="12329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299188</xdr:colOff>
      <xdr:row>0</xdr:row>
      <xdr:rowOff>68243</xdr:rowOff>
    </xdr:from>
    <xdr:ext cx="858519" cy="5080"/>
    <xdr:sp macro="" textlink="">
      <xdr:nvSpPr>
        <xdr:cNvPr id="6" name="Shape 6"/>
        <xdr:cNvSpPr/>
      </xdr:nvSpPr>
      <xdr:spPr>
        <a:xfrm>
          <a:off x="0" y="0"/>
          <a:ext cx="858519" cy="5080"/>
        </a:xfrm>
        <a:custGeom>
          <a:avLst/>
          <a:gdLst/>
          <a:ahLst/>
          <a:cxnLst/>
          <a:rect l="0" t="0" r="0" b="0"/>
          <a:pathLst>
            <a:path w="858519" h="5080">
              <a:moveTo>
                <a:pt x="857999" y="0"/>
              </a:moveTo>
              <a:lnTo>
                <a:pt x="0" y="0"/>
              </a:lnTo>
              <a:lnTo>
                <a:pt x="0" y="4572"/>
              </a:lnTo>
              <a:lnTo>
                <a:pt x="857999" y="4572"/>
              </a:lnTo>
              <a:lnTo>
                <a:pt x="85799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1662055</xdr:colOff>
      <xdr:row>0</xdr:row>
      <xdr:rowOff>68243</xdr:rowOff>
    </xdr:from>
    <xdr:ext cx="1714500" cy="5080"/>
    <xdr:sp macro="" textlink="">
      <xdr:nvSpPr>
        <xdr:cNvPr id="7" name="Shape 7"/>
        <xdr:cNvSpPr/>
      </xdr:nvSpPr>
      <xdr:spPr>
        <a:xfrm>
          <a:off x="0" y="0"/>
          <a:ext cx="1714500" cy="5080"/>
        </a:xfrm>
        <a:custGeom>
          <a:avLst/>
          <a:gdLst/>
          <a:ahLst/>
          <a:cxnLst/>
          <a:rect l="0" t="0" r="0" b="0"/>
          <a:pathLst>
            <a:path w="1714500" h="5080">
              <a:moveTo>
                <a:pt x="1714500" y="0"/>
              </a:moveTo>
              <a:lnTo>
                <a:pt x="0" y="0"/>
              </a:lnTo>
              <a:lnTo>
                <a:pt x="0" y="4572"/>
              </a:lnTo>
              <a:lnTo>
                <a:pt x="1714500" y="4572"/>
              </a:lnTo>
              <a:lnTo>
                <a:pt x="17145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105"/>
  <sheetViews>
    <sheetView tabSelected="1" topLeftCell="A37" workbookViewId="0">
      <selection activeCell="A42" sqref="A42:V42"/>
    </sheetView>
  </sheetViews>
  <sheetFormatPr defaultRowHeight="12.75"/>
  <cols>
    <col min="1" max="1" width="8.5" style="5" customWidth="1"/>
    <col min="2" max="2" width="7" style="5" customWidth="1"/>
    <col min="3" max="3" width="38.83203125" style="5" customWidth="1"/>
    <col min="4" max="4" width="4.1640625" style="5" customWidth="1"/>
    <col min="5" max="5" width="4.6640625" style="5" customWidth="1"/>
    <col min="6" max="6" width="6.5" style="5" customWidth="1"/>
    <col min="7" max="7" width="13.83203125" style="5" customWidth="1"/>
    <col min="8" max="8" width="1.83203125" style="5" customWidth="1"/>
    <col min="9" max="9" width="11.1640625" style="5" customWidth="1"/>
    <col min="10" max="10" width="6.5" style="5" customWidth="1"/>
    <col min="11" max="11" width="12" style="5" customWidth="1"/>
    <col min="12" max="12" width="14.83203125" style="5" customWidth="1"/>
    <col min="13" max="13" width="6.1640625" style="5" customWidth="1"/>
    <col min="14" max="14" width="12.5" style="5" customWidth="1"/>
    <col min="15" max="15" width="14.33203125" style="5" customWidth="1"/>
    <col min="16" max="16" width="6.1640625" style="5" customWidth="1"/>
    <col min="17" max="17" width="10.6640625" style="5" customWidth="1"/>
    <col min="18" max="18" width="13.5" style="5" customWidth="1"/>
    <col min="19" max="19" width="13.83203125" style="5" customWidth="1"/>
    <col min="20" max="20" width="14" style="5" customWidth="1"/>
    <col min="21" max="21" width="15" style="5" customWidth="1"/>
    <col min="22" max="22" width="26.5" style="5" customWidth="1"/>
    <col min="23" max="23" width="2.6640625" style="5" customWidth="1"/>
    <col min="24" max="16384" width="9.33203125" style="5"/>
  </cols>
  <sheetData>
    <row r="3" spans="1:23">
      <c r="C3" s="81" t="s">
        <v>44</v>
      </c>
      <c r="D3" s="81"/>
      <c r="E3" s="81"/>
      <c r="F3" s="81"/>
    </row>
    <row r="4" spans="1:23">
      <c r="C4" s="81" t="s">
        <v>45</v>
      </c>
      <c r="D4" s="81"/>
      <c r="E4" s="81"/>
      <c r="F4" s="81"/>
    </row>
    <row r="5" spans="1:23">
      <c r="C5" s="81" t="s">
        <v>46</v>
      </c>
      <c r="D5" s="82"/>
      <c r="E5" s="82"/>
      <c r="F5" s="82"/>
    </row>
    <row r="10" spans="1:23" ht="15" customHeight="1"/>
    <row r="11" spans="1:23" ht="15.75" customHeight="1"/>
    <row r="12" spans="1:23" ht="15" customHeight="1">
      <c r="K12" s="83" t="s">
        <v>47</v>
      </c>
      <c r="L12" s="83"/>
      <c r="M12" s="83"/>
      <c r="N12" s="83"/>
      <c r="O12" s="83"/>
      <c r="P12" s="83"/>
      <c r="Q12" s="83"/>
      <c r="R12" s="83"/>
    </row>
    <row r="13" spans="1:23" ht="25.5" customHeight="1">
      <c r="I13" s="83" t="s">
        <v>48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23" ht="15.75" customHeight="1"/>
    <row r="15" spans="1:23" ht="15.75" customHeight="1">
      <c r="A15" s="84" t="s">
        <v>42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ht="17.25" customHeight="1"/>
    <row r="17" spans="1:22" ht="80.25" customHeight="1">
      <c r="A17" s="180" t="s">
        <v>49</v>
      </c>
      <c r="B17" s="181" t="s">
        <v>50</v>
      </c>
      <c r="C17" s="182" t="s">
        <v>51</v>
      </c>
      <c r="D17" s="183" t="s">
        <v>52</v>
      </c>
      <c r="E17" s="184"/>
      <c r="F17" s="185" t="s">
        <v>53</v>
      </c>
      <c r="G17" s="186"/>
      <c r="H17" s="186"/>
      <c r="I17" s="187"/>
      <c r="J17" s="185" t="s">
        <v>54</v>
      </c>
      <c r="K17" s="186"/>
      <c r="L17" s="187"/>
      <c r="M17" s="188" t="s">
        <v>55</v>
      </c>
      <c r="N17" s="189"/>
      <c r="O17" s="190"/>
      <c r="P17" s="185" t="s">
        <v>56</v>
      </c>
      <c r="Q17" s="186"/>
      <c r="R17" s="187"/>
      <c r="S17" s="191" t="s">
        <v>57</v>
      </c>
      <c r="T17" s="192"/>
      <c r="U17" s="193"/>
      <c r="V17" s="194" t="s">
        <v>58</v>
      </c>
    </row>
    <row r="18" spans="1:22" ht="72.75" customHeight="1">
      <c r="A18" s="195"/>
      <c r="B18" s="85"/>
      <c r="C18" s="86"/>
      <c r="D18" s="87"/>
      <c r="E18" s="88"/>
      <c r="F18" s="10" t="s">
        <v>59</v>
      </c>
      <c r="G18" s="10" t="s">
        <v>6</v>
      </c>
      <c r="H18" s="89" t="s">
        <v>60</v>
      </c>
      <c r="I18" s="90"/>
      <c r="J18" s="10" t="s">
        <v>59</v>
      </c>
      <c r="K18" s="10" t="s">
        <v>6</v>
      </c>
      <c r="L18" s="10" t="s">
        <v>61</v>
      </c>
      <c r="M18" s="10" t="s">
        <v>59</v>
      </c>
      <c r="N18" s="10" t="s">
        <v>6</v>
      </c>
      <c r="O18" s="10" t="s">
        <v>62</v>
      </c>
      <c r="P18" s="10" t="s">
        <v>59</v>
      </c>
      <c r="Q18" s="10" t="s">
        <v>6</v>
      </c>
      <c r="R18" s="10" t="s">
        <v>43</v>
      </c>
      <c r="S18" s="10" t="s">
        <v>63</v>
      </c>
      <c r="T18" s="10" t="s">
        <v>64</v>
      </c>
      <c r="U18" s="10" t="s">
        <v>65</v>
      </c>
      <c r="V18" s="196"/>
    </row>
    <row r="19" spans="1:22" ht="13.5" customHeight="1">
      <c r="A19" s="197" t="s">
        <v>66</v>
      </c>
      <c r="B19" s="11">
        <v>1</v>
      </c>
      <c r="C19" s="40">
        <v>2</v>
      </c>
      <c r="D19" s="91">
        <v>3</v>
      </c>
      <c r="E19" s="92"/>
      <c r="F19" s="11">
        <v>4</v>
      </c>
      <c r="G19" s="11">
        <v>5</v>
      </c>
      <c r="H19" s="93">
        <v>6</v>
      </c>
      <c r="I19" s="94"/>
      <c r="J19" s="11">
        <v>5</v>
      </c>
      <c r="K19" s="11">
        <v>6</v>
      </c>
      <c r="L19" s="11">
        <v>7</v>
      </c>
      <c r="M19" s="11">
        <v>8</v>
      </c>
      <c r="N19" s="11">
        <v>9</v>
      </c>
      <c r="O19" s="11">
        <v>10</v>
      </c>
      <c r="P19" s="11">
        <v>11</v>
      </c>
      <c r="Q19" s="11">
        <v>12</v>
      </c>
      <c r="R19" s="11">
        <v>13</v>
      </c>
      <c r="S19" s="11">
        <v>14</v>
      </c>
      <c r="T19" s="11">
        <v>15</v>
      </c>
      <c r="U19" s="11">
        <v>16</v>
      </c>
      <c r="V19" s="198">
        <v>11</v>
      </c>
    </row>
    <row r="20" spans="1:22" ht="14.25" customHeight="1">
      <c r="A20" s="199" t="s">
        <v>67</v>
      </c>
      <c r="B20" s="12" t="s">
        <v>68</v>
      </c>
      <c r="C20" s="13" t="s">
        <v>69</v>
      </c>
      <c r="D20" s="95"/>
      <c r="E20" s="96"/>
      <c r="F20" s="6"/>
      <c r="G20" s="6"/>
      <c r="H20" s="95"/>
      <c r="I20" s="9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200"/>
    </row>
    <row r="21" spans="1:22" s="9" customFormat="1" ht="24.75" customHeight="1">
      <c r="A21" s="201" t="s">
        <v>70</v>
      </c>
      <c r="B21" s="14">
        <v>1</v>
      </c>
      <c r="C21" s="41" t="s">
        <v>71</v>
      </c>
      <c r="D21" s="97" t="s">
        <v>72</v>
      </c>
      <c r="E21" s="98"/>
      <c r="F21" s="7">
        <v>1</v>
      </c>
      <c r="G21" s="7">
        <v>162554.53</v>
      </c>
      <c r="H21" s="97">
        <f>F21*G21</f>
        <v>162554.53</v>
      </c>
      <c r="I21" s="98"/>
      <c r="J21" s="7">
        <v>1</v>
      </c>
      <c r="K21" s="8">
        <f>G21</f>
        <v>162554.53</v>
      </c>
      <c r="L21" s="15">
        <f>J21*K21</f>
        <v>162554.53</v>
      </c>
      <c r="M21" s="7">
        <v>5</v>
      </c>
      <c r="N21" s="62">
        <v>166493.79999999999</v>
      </c>
      <c r="O21" s="63">
        <f>M21*N21</f>
        <v>832469</v>
      </c>
      <c r="P21" s="7">
        <v>5</v>
      </c>
      <c r="Q21" s="8">
        <f>N21</f>
        <v>166493.79999999999</v>
      </c>
      <c r="R21" s="15">
        <f>P21*Q21</f>
        <v>832469</v>
      </c>
      <c r="S21" s="15">
        <f>H21+O21</f>
        <v>995023.53</v>
      </c>
      <c r="T21" s="15">
        <f>L21+R21</f>
        <v>995023.53</v>
      </c>
      <c r="U21" s="15">
        <f>S21-T21</f>
        <v>0</v>
      </c>
      <c r="V21" s="202"/>
    </row>
    <row r="22" spans="1:22" ht="15" customHeight="1">
      <c r="A22" s="203" t="s">
        <v>73</v>
      </c>
      <c r="B22" s="99"/>
      <c r="C22" s="100"/>
      <c r="D22" s="101"/>
      <c r="E22" s="102"/>
      <c r="F22" s="64"/>
      <c r="G22" s="64"/>
      <c r="H22" s="103">
        <f>H21</f>
        <v>162554.53</v>
      </c>
      <c r="I22" s="104"/>
      <c r="J22" s="64"/>
      <c r="K22" s="64"/>
      <c r="L22" s="65">
        <f>L21</f>
        <v>162554.53</v>
      </c>
      <c r="M22" s="64"/>
      <c r="N22" s="64"/>
      <c r="O22" s="66">
        <f>O21</f>
        <v>832469</v>
      </c>
      <c r="P22" s="64"/>
      <c r="Q22" s="64"/>
      <c r="R22" s="65">
        <f>R21</f>
        <v>832469</v>
      </c>
      <c r="S22" s="66">
        <f>H22+O22</f>
        <v>995023.53</v>
      </c>
      <c r="T22" s="65">
        <f>L22+R22</f>
        <v>995023.53</v>
      </c>
      <c r="U22" s="66" t="s">
        <v>74</v>
      </c>
      <c r="V22" s="200"/>
    </row>
    <row r="23" spans="1:22" ht="36.950000000000003" customHeight="1">
      <c r="A23" s="204"/>
      <c r="V23" s="205"/>
    </row>
    <row r="24" spans="1:22">
      <c r="A24" s="206" t="s">
        <v>67</v>
      </c>
      <c r="B24" s="16" t="s">
        <v>75</v>
      </c>
      <c r="C24" s="13" t="s">
        <v>76</v>
      </c>
      <c r="D24" s="95"/>
      <c r="E24" s="96"/>
      <c r="F24" s="6"/>
      <c r="G24" s="6"/>
      <c r="H24" s="95"/>
      <c r="I24" s="9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00"/>
    </row>
    <row r="25" spans="1:22">
      <c r="A25" s="207" t="s">
        <v>70</v>
      </c>
      <c r="B25" s="17">
        <v>1</v>
      </c>
      <c r="C25" s="105" t="s">
        <v>77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208"/>
    </row>
    <row r="26" spans="1:22" ht="25.5">
      <c r="A26" s="207" t="s">
        <v>78</v>
      </c>
      <c r="B26" s="18">
        <v>1.1000000000000001</v>
      </c>
      <c r="C26" s="105" t="s">
        <v>79</v>
      </c>
      <c r="D26" s="106"/>
      <c r="E26" s="106"/>
      <c r="F26" s="106"/>
      <c r="G26" s="107"/>
      <c r="H26" s="108"/>
      <c r="I26" s="109"/>
      <c r="J26" s="110"/>
      <c r="K26" s="111"/>
      <c r="L26" s="19"/>
      <c r="M26" s="110"/>
      <c r="N26" s="111"/>
      <c r="O26" s="19"/>
      <c r="P26" s="110"/>
      <c r="Q26" s="111"/>
      <c r="R26" s="19"/>
      <c r="S26" s="19"/>
      <c r="T26" s="19"/>
      <c r="U26" s="19"/>
      <c r="V26" s="209"/>
    </row>
    <row r="27" spans="1:22" ht="92.25" customHeight="1">
      <c r="A27" s="210" t="s">
        <v>80</v>
      </c>
      <c r="B27" s="28" t="s">
        <v>81</v>
      </c>
      <c r="C27" s="42" t="s">
        <v>7</v>
      </c>
      <c r="D27" s="112" t="s">
        <v>82</v>
      </c>
      <c r="E27" s="113"/>
      <c r="F27" s="20">
        <v>1</v>
      </c>
      <c r="G27" s="21">
        <v>5136</v>
      </c>
      <c r="H27" s="112">
        <f>F27*G27</f>
        <v>5136</v>
      </c>
      <c r="I27" s="113"/>
      <c r="J27" s="30"/>
      <c r="K27" s="30"/>
      <c r="L27" s="26">
        <v>0</v>
      </c>
      <c r="M27" s="20">
        <v>5</v>
      </c>
      <c r="N27" s="21">
        <v>4800</v>
      </c>
      <c r="O27" s="26">
        <f>M27*N27</f>
        <v>24000</v>
      </c>
      <c r="P27" s="30">
        <v>4</v>
      </c>
      <c r="Q27" s="31">
        <v>5155.3500000000004</v>
      </c>
      <c r="R27" s="32">
        <f>P27*Q27</f>
        <v>20621.400000000001</v>
      </c>
      <c r="S27" s="26">
        <f>H27+O27</f>
        <v>29136</v>
      </c>
      <c r="T27" s="32">
        <f>L27+R27</f>
        <v>20621.400000000001</v>
      </c>
      <c r="U27" s="32">
        <f>S27-T27</f>
        <v>8514.5999999999985</v>
      </c>
      <c r="V27" s="211" t="s">
        <v>33</v>
      </c>
    </row>
    <row r="28" spans="1:22" ht="85.5" customHeight="1">
      <c r="A28" s="210" t="s">
        <v>80</v>
      </c>
      <c r="B28" s="28" t="s">
        <v>83</v>
      </c>
      <c r="C28" s="42" t="s">
        <v>8</v>
      </c>
      <c r="D28" s="112" t="s">
        <v>82</v>
      </c>
      <c r="E28" s="113"/>
      <c r="F28" s="20">
        <v>1</v>
      </c>
      <c r="G28" s="21">
        <v>5000</v>
      </c>
      <c r="H28" s="112">
        <f t="shared" ref="H28:H46" si="0">F28*G28</f>
        <v>5000</v>
      </c>
      <c r="I28" s="113"/>
      <c r="J28" s="30"/>
      <c r="K28" s="30"/>
      <c r="L28" s="26">
        <v>0</v>
      </c>
      <c r="M28" s="20">
        <v>5</v>
      </c>
      <c r="N28" s="21">
        <v>5000</v>
      </c>
      <c r="O28" s="26">
        <f t="shared" ref="O28:O46" si="1">M28*N28</f>
        <v>25000</v>
      </c>
      <c r="P28" s="30">
        <v>4</v>
      </c>
      <c r="Q28" s="31">
        <v>4697.5</v>
      </c>
      <c r="R28" s="32">
        <f t="shared" ref="R28:R46" si="2">P28*Q28</f>
        <v>18790</v>
      </c>
      <c r="S28" s="26">
        <f t="shared" ref="S28:S46" si="3">H28+O28</f>
        <v>30000</v>
      </c>
      <c r="T28" s="32">
        <f t="shared" ref="T28:T46" si="4">L28+R28</f>
        <v>18790</v>
      </c>
      <c r="U28" s="32">
        <f t="shared" ref="U28:U46" si="5">S28-T28</f>
        <v>11210</v>
      </c>
      <c r="V28" s="211" t="s">
        <v>34</v>
      </c>
    </row>
    <row r="29" spans="1:22" ht="66.75" customHeight="1">
      <c r="A29" s="217" t="s">
        <v>80</v>
      </c>
      <c r="B29" s="44" t="s">
        <v>84</v>
      </c>
      <c r="C29" s="159" t="s">
        <v>9</v>
      </c>
      <c r="D29" s="121" t="s">
        <v>82</v>
      </c>
      <c r="E29" s="123"/>
      <c r="F29" s="161">
        <v>1</v>
      </c>
      <c r="G29" s="162">
        <v>4850</v>
      </c>
      <c r="H29" s="121">
        <f t="shared" si="0"/>
        <v>4850</v>
      </c>
      <c r="I29" s="123"/>
      <c r="J29" s="46"/>
      <c r="K29" s="46"/>
      <c r="L29" s="47">
        <v>0</v>
      </c>
      <c r="M29" s="161">
        <v>5</v>
      </c>
      <c r="N29" s="162">
        <v>4850</v>
      </c>
      <c r="O29" s="47">
        <f t="shared" si="1"/>
        <v>24250</v>
      </c>
      <c r="P29" s="46">
        <v>4</v>
      </c>
      <c r="Q29" s="163">
        <v>4687.5</v>
      </c>
      <c r="R29" s="164">
        <f t="shared" si="2"/>
        <v>18750</v>
      </c>
      <c r="S29" s="47">
        <f t="shared" si="3"/>
        <v>29100</v>
      </c>
      <c r="T29" s="164">
        <f t="shared" si="4"/>
        <v>18750</v>
      </c>
      <c r="U29" s="164">
        <f t="shared" si="5"/>
        <v>10350</v>
      </c>
      <c r="V29" s="212" t="s">
        <v>35</v>
      </c>
    </row>
    <row r="30" spans="1:22" ht="91.5" customHeight="1">
      <c r="A30" s="263" t="s">
        <v>80</v>
      </c>
      <c r="B30" s="264" t="s">
        <v>85</v>
      </c>
      <c r="C30" s="265" t="s">
        <v>10</v>
      </c>
      <c r="D30" s="266" t="s">
        <v>82</v>
      </c>
      <c r="E30" s="267"/>
      <c r="F30" s="268">
        <v>1</v>
      </c>
      <c r="G30" s="269">
        <v>5136</v>
      </c>
      <c r="H30" s="266">
        <f t="shared" si="0"/>
        <v>5136</v>
      </c>
      <c r="I30" s="267"/>
      <c r="J30" s="270"/>
      <c r="K30" s="270"/>
      <c r="L30" s="271">
        <v>0</v>
      </c>
      <c r="M30" s="268">
        <v>5</v>
      </c>
      <c r="N30" s="269">
        <v>4800</v>
      </c>
      <c r="O30" s="271">
        <f t="shared" si="1"/>
        <v>24000</v>
      </c>
      <c r="P30" s="270">
        <v>4</v>
      </c>
      <c r="Q30" s="272">
        <v>5108.1949999999997</v>
      </c>
      <c r="R30" s="273">
        <f t="shared" si="2"/>
        <v>20432.78</v>
      </c>
      <c r="S30" s="271">
        <f t="shared" si="3"/>
        <v>29136</v>
      </c>
      <c r="T30" s="273">
        <f t="shared" si="4"/>
        <v>20432.78</v>
      </c>
      <c r="U30" s="273">
        <f t="shared" si="5"/>
        <v>8703.2200000000012</v>
      </c>
      <c r="V30" s="274" t="s">
        <v>33</v>
      </c>
    </row>
    <row r="31" spans="1:22" ht="83.25" customHeight="1">
      <c r="A31" s="263" t="s">
        <v>80</v>
      </c>
      <c r="B31" s="276" t="s">
        <v>86</v>
      </c>
      <c r="C31" s="160" t="s">
        <v>11</v>
      </c>
      <c r="D31" s="169" t="s">
        <v>82</v>
      </c>
      <c r="E31" s="169"/>
      <c r="F31" s="170">
        <v>1</v>
      </c>
      <c r="G31" s="171">
        <v>4770</v>
      </c>
      <c r="H31" s="169">
        <f t="shared" si="0"/>
        <v>4770</v>
      </c>
      <c r="I31" s="169"/>
      <c r="J31" s="172"/>
      <c r="K31" s="172"/>
      <c r="L31" s="173">
        <v>0</v>
      </c>
      <c r="M31" s="170">
        <v>5</v>
      </c>
      <c r="N31" s="171">
        <v>4770</v>
      </c>
      <c r="O31" s="173">
        <f t="shared" si="1"/>
        <v>23850</v>
      </c>
      <c r="P31" s="172">
        <v>4</v>
      </c>
      <c r="Q31" s="174">
        <v>4677.5</v>
      </c>
      <c r="R31" s="175">
        <f t="shared" si="2"/>
        <v>18710</v>
      </c>
      <c r="S31" s="173">
        <f t="shared" si="3"/>
        <v>28620</v>
      </c>
      <c r="T31" s="175">
        <f t="shared" si="4"/>
        <v>18710</v>
      </c>
      <c r="U31" s="175">
        <f t="shared" si="5"/>
        <v>9910</v>
      </c>
      <c r="V31" s="176" t="s">
        <v>33</v>
      </c>
    </row>
    <row r="32" spans="1:22" ht="63" customHeight="1">
      <c r="A32" s="252" t="s">
        <v>80</v>
      </c>
      <c r="B32" s="275" t="s">
        <v>87</v>
      </c>
      <c r="C32" s="42" t="s">
        <v>12</v>
      </c>
      <c r="D32" s="127" t="s">
        <v>82</v>
      </c>
      <c r="E32" s="129"/>
      <c r="F32" s="20">
        <v>1</v>
      </c>
      <c r="G32" s="21">
        <v>4770</v>
      </c>
      <c r="H32" s="127">
        <f t="shared" si="0"/>
        <v>4770</v>
      </c>
      <c r="I32" s="129"/>
      <c r="J32" s="165"/>
      <c r="K32" s="165"/>
      <c r="L32" s="166">
        <v>0</v>
      </c>
      <c r="M32" s="20">
        <v>5</v>
      </c>
      <c r="N32" s="21">
        <v>4770</v>
      </c>
      <c r="O32" s="166">
        <f t="shared" si="1"/>
        <v>23850</v>
      </c>
      <c r="P32" s="165">
        <v>4</v>
      </c>
      <c r="Q32" s="167">
        <v>4725.625</v>
      </c>
      <c r="R32" s="168">
        <f t="shared" si="2"/>
        <v>18902.5</v>
      </c>
      <c r="S32" s="166">
        <f t="shared" si="3"/>
        <v>28620</v>
      </c>
      <c r="T32" s="168">
        <f t="shared" si="4"/>
        <v>18902.5</v>
      </c>
      <c r="U32" s="168">
        <f t="shared" si="5"/>
        <v>9717.5</v>
      </c>
      <c r="V32" s="211" t="s">
        <v>36</v>
      </c>
    </row>
    <row r="33" spans="1:22" ht="63.75" customHeight="1">
      <c r="A33" s="210" t="s">
        <v>80</v>
      </c>
      <c r="B33" s="28" t="s">
        <v>88</v>
      </c>
      <c r="C33" s="42" t="s">
        <v>13</v>
      </c>
      <c r="D33" s="112" t="s">
        <v>82</v>
      </c>
      <c r="E33" s="113"/>
      <c r="F33" s="20">
        <v>1</v>
      </c>
      <c r="G33" s="21">
        <v>0</v>
      </c>
      <c r="H33" s="112">
        <f t="shared" si="0"/>
        <v>0</v>
      </c>
      <c r="I33" s="113"/>
      <c r="J33" s="30"/>
      <c r="K33" s="30"/>
      <c r="L33" s="26">
        <v>0</v>
      </c>
      <c r="M33" s="20">
        <v>5</v>
      </c>
      <c r="N33" s="21">
        <v>4770</v>
      </c>
      <c r="O33" s="26">
        <f t="shared" si="1"/>
        <v>23850</v>
      </c>
      <c r="P33" s="30">
        <v>0</v>
      </c>
      <c r="Q33" s="31">
        <v>0</v>
      </c>
      <c r="R33" s="32">
        <f t="shared" si="2"/>
        <v>0</v>
      </c>
      <c r="S33" s="26">
        <f t="shared" si="3"/>
        <v>23850</v>
      </c>
      <c r="T33" s="32">
        <f t="shared" si="4"/>
        <v>0</v>
      </c>
      <c r="U33" s="32">
        <f t="shared" si="5"/>
        <v>23850</v>
      </c>
      <c r="V33" s="211" t="s">
        <v>38</v>
      </c>
    </row>
    <row r="34" spans="1:22" ht="64.5" customHeight="1">
      <c r="A34" s="210" t="s">
        <v>80</v>
      </c>
      <c r="B34" s="28" t="s">
        <v>89</v>
      </c>
      <c r="C34" s="42" t="s">
        <v>14</v>
      </c>
      <c r="D34" s="112" t="s">
        <v>82</v>
      </c>
      <c r="E34" s="113"/>
      <c r="F34" s="20">
        <v>1</v>
      </c>
      <c r="G34" s="21">
        <v>4780</v>
      </c>
      <c r="H34" s="112">
        <f t="shared" si="0"/>
        <v>4780</v>
      </c>
      <c r="I34" s="113"/>
      <c r="J34" s="30"/>
      <c r="K34" s="30"/>
      <c r="L34" s="26">
        <v>0</v>
      </c>
      <c r="M34" s="20">
        <v>5</v>
      </c>
      <c r="N34" s="21">
        <v>4780</v>
      </c>
      <c r="O34" s="26">
        <f t="shared" si="1"/>
        <v>23900</v>
      </c>
      <c r="P34" s="30">
        <v>4</v>
      </c>
      <c r="Q34" s="31">
        <v>4725.625</v>
      </c>
      <c r="R34" s="32">
        <f t="shared" si="2"/>
        <v>18902.5</v>
      </c>
      <c r="S34" s="26">
        <f t="shared" si="3"/>
        <v>28680</v>
      </c>
      <c r="T34" s="32">
        <f t="shared" si="4"/>
        <v>18902.5</v>
      </c>
      <c r="U34" s="32">
        <f t="shared" si="5"/>
        <v>9777.5</v>
      </c>
      <c r="V34" s="211" t="s">
        <v>37</v>
      </c>
    </row>
    <row r="35" spans="1:22" ht="62.25" customHeight="1">
      <c r="A35" s="210" t="s">
        <v>80</v>
      </c>
      <c r="B35" s="28" t="s">
        <v>90</v>
      </c>
      <c r="C35" s="42" t="s">
        <v>15</v>
      </c>
      <c r="D35" s="112" t="s">
        <v>82</v>
      </c>
      <c r="E35" s="113"/>
      <c r="F35" s="20">
        <v>1</v>
      </c>
      <c r="G35" s="21">
        <v>4780</v>
      </c>
      <c r="H35" s="112">
        <f t="shared" si="0"/>
        <v>4780</v>
      </c>
      <c r="I35" s="113"/>
      <c r="J35" s="30"/>
      <c r="K35" s="30"/>
      <c r="L35" s="26">
        <v>0</v>
      </c>
      <c r="M35" s="20">
        <v>5</v>
      </c>
      <c r="N35" s="21">
        <v>4780</v>
      </c>
      <c r="O35" s="26">
        <f t="shared" si="1"/>
        <v>23900</v>
      </c>
      <c r="P35" s="30">
        <v>4</v>
      </c>
      <c r="Q35" s="31">
        <v>4772.5</v>
      </c>
      <c r="R35" s="32">
        <f t="shared" si="2"/>
        <v>19090</v>
      </c>
      <c r="S35" s="26">
        <f t="shared" si="3"/>
        <v>28680</v>
      </c>
      <c r="T35" s="32">
        <f t="shared" si="4"/>
        <v>19090</v>
      </c>
      <c r="U35" s="32">
        <f t="shared" si="5"/>
        <v>9590</v>
      </c>
      <c r="V35" s="211" t="s">
        <v>37</v>
      </c>
    </row>
    <row r="36" spans="1:22" ht="66.75" customHeight="1">
      <c r="A36" s="210" t="s">
        <v>80</v>
      </c>
      <c r="B36" s="28" t="s">
        <v>91</v>
      </c>
      <c r="C36" s="42" t="s">
        <v>16</v>
      </c>
      <c r="D36" s="112" t="s">
        <v>82</v>
      </c>
      <c r="E36" s="113"/>
      <c r="F36" s="20">
        <v>1</v>
      </c>
      <c r="G36" s="21">
        <v>4780</v>
      </c>
      <c r="H36" s="112">
        <f t="shared" si="0"/>
        <v>4780</v>
      </c>
      <c r="I36" s="113"/>
      <c r="J36" s="30"/>
      <c r="K36" s="30"/>
      <c r="L36" s="26">
        <v>0</v>
      </c>
      <c r="M36" s="20">
        <v>5</v>
      </c>
      <c r="N36" s="21">
        <v>4780</v>
      </c>
      <c r="O36" s="26">
        <f t="shared" si="1"/>
        <v>23900</v>
      </c>
      <c r="P36" s="30">
        <v>4</v>
      </c>
      <c r="Q36" s="31">
        <v>4725.625</v>
      </c>
      <c r="R36" s="32">
        <f t="shared" si="2"/>
        <v>18902.5</v>
      </c>
      <c r="S36" s="26">
        <f t="shared" si="3"/>
        <v>28680</v>
      </c>
      <c r="T36" s="32">
        <f t="shared" si="4"/>
        <v>18902.5</v>
      </c>
      <c r="U36" s="32">
        <f t="shared" si="5"/>
        <v>9777.5</v>
      </c>
      <c r="V36" s="211" t="s">
        <v>37</v>
      </c>
    </row>
    <row r="37" spans="1:22" ht="90" customHeight="1">
      <c r="A37" s="210" t="s">
        <v>80</v>
      </c>
      <c r="B37" s="28" t="s">
        <v>92</v>
      </c>
      <c r="C37" s="42" t="s">
        <v>17</v>
      </c>
      <c r="D37" s="112" t="s">
        <v>82</v>
      </c>
      <c r="E37" s="113"/>
      <c r="F37" s="20">
        <v>1</v>
      </c>
      <c r="G37" s="21">
        <v>4770</v>
      </c>
      <c r="H37" s="112">
        <f t="shared" si="0"/>
        <v>4770</v>
      </c>
      <c r="I37" s="113"/>
      <c r="J37" s="30"/>
      <c r="K37" s="30"/>
      <c r="L37" s="26">
        <v>0</v>
      </c>
      <c r="M37" s="20">
        <v>5</v>
      </c>
      <c r="N37" s="21">
        <v>4770</v>
      </c>
      <c r="O37" s="26">
        <f t="shared" si="1"/>
        <v>23850</v>
      </c>
      <c r="P37" s="30">
        <v>4</v>
      </c>
      <c r="Q37" s="31">
        <v>4725.625</v>
      </c>
      <c r="R37" s="32">
        <f t="shared" si="2"/>
        <v>18902.5</v>
      </c>
      <c r="S37" s="26">
        <f t="shared" si="3"/>
        <v>28620</v>
      </c>
      <c r="T37" s="32">
        <f t="shared" si="4"/>
        <v>18902.5</v>
      </c>
      <c r="U37" s="32">
        <f t="shared" si="5"/>
        <v>9717.5</v>
      </c>
      <c r="V37" s="211" t="s">
        <v>150</v>
      </c>
    </row>
    <row r="38" spans="1:22" ht="83.25" customHeight="1">
      <c r="A38" s="210" t="s">
        <v>80</v>
      </c>
      <c r="B38" s="28" t="s">
        <v>93</v>
      </c>
      <c r="C38" s="42" t="s">
        <v>18</v>
      </c>
      <c r="D38" s="112" t="s">
        <v>82</v>
      </c>
      <c r="E38" s="113"/>
      <c r="F38" s="20">
        <v>1</v>
      </c>
      <c r="G38" s="21">
        <v>4770</v>
      </c>
      <c r="H38" s="112">
        <f t="shared" si="0"/>
        <v>4770</v>
      </c>
      <c r="I38" s="113"/>
      <c r="J38" s="30"/>
      <c r="K38" s="30"/>
      <c r="L38" s="26">
        <v>0</v>
      </c>
      <c r="M38" s="20">
        <v>5</v>
      </c>
      <c r="N38" s="21">
        <v>4770</v>
      </c>
      <c r="O38" s="26">
        <f t="shared" si="1"/>
        <v>23850</v>
      </c>
      <c r="P38" s="30">
        <v>4</v>
      </c>
      <c r="Q38" s="31">
        <v>4772.5</v>
      </c>
      <c r="R38" s="32">
        <f t="shared" si="2"/>
        <v>19090</v>
      </c>
      <c r="S38" s="26">
        <f t="shared" si="3"/>
        <v>28620</v>
      </c>
      <c r="T38" s="32">
        <f t="shared" si="4"/>
        <v>19090</v>
      </c>
      <c r="U38" s="32">
        <f t="shared" si="5"/>
        <v>9530</v>
      </c>
      <c r="V38" s="211" t="s">
        <v>150</v>
      </c>
    </row>
    <row r="39" spans="1:22" ht="84.75" customHeight="1">
      <c r="A39" s="210" t="s">
        <v>80</v>
      </c>
      <c r="B39" s="28" t="s">
        <v>94</v>
      </c>
      <c r="C39" s="42" t="s">
        <v>19</v>
      </c>
      <c r="D39" s="112" t="s">
        <v>82</v>
      </c>
      <c r="E39" s="113"/>
      <c r="F39" s="20">
        <v>1</v>
      </c>
      <c r="G39" s="21">
        <v>4770</v>
      </c>
      <c r="H39" s="112">
        <f t="shared" si="0"/>
        <v>4770</v>
      </c>
      <c r="I39" s="113"/>
      <c r="J39" s="30"/>
      <c r="K39" s="30"/>
      <c r="L39" s="26">
        <v>0</v>
      </c>
      <c r="M39" s="20">
        <v>5</v>
      </c>
      <c r="N39" s="21">
        <v>4770</v>
      </c>
      <c r="O39" s="26">
        <f t="shared" si="1"/>
        <v>23850</v>
      </c>
      <c r="P39" s="30">
        <v>4</v>
      </c>
      <c r="Q39" s="31">
        <v>4772.5</v>
      </c>
      <c r="R39" s="32">
        <f t="shared" si="2"/>
        <v>19090</v>
      </c>
      <c r="S39" s="26">
        <f t="shared" si="3"/>
        <v>28620</v>
      </c>
      <c r="T39" s="32">
        <f t="shared" si="4"/>
        <v>19090</v>
      </c>
      <c r="U39" s="32">
        <f t="shared" si="5"/>
        <v>9530</v>
      </c>
      <c r="V39" s="211" t="s">
        <v>39</v>
      </c>
    </row>
    <row r="40" spans="1:22" ht="76.5">
      <c r="A40" s="210" t="s">
        <v>80</v>
      </c>
      <c r="B40" s="28" t="s">
        <v>95</v>
      </c>
      <c r="C40" s="42" t="s">
        <v>20</v>
      </c>
      <c r="D40" s="112" t="s">
        <v>82</v>
      </c>
      <c r="E40" s="113"/>
      <c r="F40" s="20">
        <v>1</v>
      </c>
      <c r="G40" s="21">
        <v>5280</v>
      </c>
      <c r="H40" s="112">
        <f t="shared" si="0"/>
        <v>5280</v>
      </c>
      <c r="I40" s="113"/>
      <c r="J40" s="30"/>
      <c r="K40" s="30"/>
      <c r="L40" s="26">
        <v>0</v>
      </c>
      <c r="M40" s="20">
        <v>5</v>
      </c>
      <c r="N40" s="21">
        <v>5280</v>
      </c>
      <c r="O40" s="26">
        <f t="shared" si="1"/>
        <v>26400</v>
      </c>
      <c r="P40" s="30">
        <v>0</v>
      </c>
      <c r="Q40" s="31">
        <v>0</v>
      </c>
      <c r="R40" s="32">
        <f t="shared" si="2"/>
        <v>0</v>
      </c>
      <c r="S40" s="26">
        <f t="shared" si="3"/>
        <v>31680</v>
      </c>
      <c r="T40" s="32">
        <f t="shared" si="4"/>
        <v>0</v>
      </c>
      <c r="U40" s="32">
        <f t="shared" si="5"/>
        <v>31680</v>
      </c>
      <c r="V40" s="211" t="s">
        <v>31</v>
      </c>
    </row>
    <row r="41" spans="1:22" ht="78.75" customHeight="1">
      <c r="A41" s="217" t="s">
        <v>80</v>
      </c>
      <c r="B41" s="44" t="s">
        <v>96</v>
      </c>
      <c r="C41" s="159" t="s">
        <v>21</v>
      </c>
      <c r="D41" s="121" t="s">
        <v>82</v>
      </c>
      <c r="E41" s="123"/>
      <c r="F41" s="161">
        <v>1</v>
      </c>
      <c r="G41" s="162">
        <v>5280</v>
      </c>
      <c r="H41" s="121">
        <f t="shared" si="0"/>
        <v>5280</v>
      </c>
      <c r="I41" s="123"/>
      <c r="J41" s="46"/>
      <c r="K41" s="46"/>
      <c r="L41" s="47">
        <v>0</v>
      </c>
      <c r="M41" s="161">
        <v>5</v>
      </c>
      <c r="N41" s="162">
        <v>5280</v>
      </c>
      <c r="O41" s="47">
        <f t="shared" si="1"/>
        <v>26400</v>
      </c>
      <c r="P41" s="46">
        <v>4</v>
      </c>
      <c r="Q41" s="163">
        <v>5252.4380000000001</v>
      </c>
      <c r="R41" s="164">
        <f t="shared" si="2"/>
        <v>21009.752</v>
      </c>
      <c r="S41" s="47">
        <f t="shared" si="3"/>
        <v>31680</v>
      </c>
      <c r="T41" s="164">
        <f t="shared" si="4"/>
        <v>21009.752</v>
      </c>
      <c r="U41" s="164">
        <f t="shared" si="5"/>
        <v>10670.248</v>
      </c>
      <c r="V41" s="212" t="s">
        <v>40</v>
      </c>
    </row>
    <row r="42" spans="1:22" ht="90" customHeight="1">
      <c r="A42" s="263" t="s">
        <v>80</v>
      </c>
      <c r="B42" s="264" t="s">
        <v>97</v>
      </c>
      <c r="C42" s="265" t="s">
        <v>22</v>
      </c>
      <c r="D42" s="266" t="s">
        <v>82</v>
      </c>
      <c r="E42" s="267"/>
      <c r="F42" s="268">
        <v>1</v>
      </c>
      <c r="G42" s="269">
        <v>5649.09</v>
      </c>
      <c r="H42" s="266">
        <f t="shared" si="0"/>
        <v>5649.09</v>
      </c>
      <c r="I42" s="267"/>
      <c r="J42" s="270"/>
      <c r="K42" s="270"/>
      <c r="L42" s="271">
        <v>0</v>
      </c>
      <c r="M42" s="268">
        <v>5</v>
      </c>
      <c r="N42" s="269">
        <v>4780</v>
      </c>
      <c r="O42" s="271">
        <f t="shared" si="1"/>
        <v>23900</v>
      </c>
      <c r="P42" s="270">
        <v>4</v>
      </c>
      <c r="Q42" s="272">
        <v>4647.5</v>
      </c>
      <c r="R42" s="273">
        <f t="shared" si="2"/>
        <v>18590</v>
      </c>
      <c r="S42" s="271">
        <f t="shared" si="3"/>
        <v>29549.09</v>
      </c>
      <c r="T42" s="273">
        <f t="shared" si="4"/>
        <v>18590</v>
      </c>
      <c r="U42" s="273">
        <f t="shared" si="5"/>
        <v>10959.09</v>
      </c>
      <c r="V42" s="274" t="s">
        <v>40</v>
      </c>
    </row>
    <row r="43" spans="1:22" ht="76.5">
      <c r="A43" s="252" t="s">
        <v>80</v>
      </c>
      <c r="B43" s="253" t="s">
        <v>98</v>
      </c>
      <c r="C43" s="254" t="s">
        <v>23</v>
      </c>
      <c r="D43" s="255" t="s">
        <v>82</v>
      </c>
      <c r="E43" s="255"/>
      <c r="F43" s="256">
        <v>1</v>
      </c>
      <c r="G43" s="257">
        <v>4770</v>
      </c>
      <c r="H43" s="255">
        <f t="shared" si="0"/>
        <v>4770</v>
      </c>
      <c r="I43" s="255"/>
      <c r="J43" s="258"/>
      <c r="K43" s="258"/>
      <c r="L43" s="259">
        <v>0</v>
      </c>
      <c r="M43" s="256">
        <v>5</v>
      </c>
      <c r="N43" s="257">
        <v>4770</v>
      </c>
      <c r="O43" s="259">
        <f t="shared" si="1"/>
        <v>23850</v>
      </c>
      <c r="P43" s="258">
        <v>4</v>
      </c>
      <c r="Q43" s="260">
        <v>4772.5</v>
      </c>
      <c r="R43" s="261">
        <f t="shared" si="2"/>
        <v>19090</v>
      </c>
      <c r="S43" s="259">
        <f t="shared" si="3"/>
        <v>28620</v>
      </c>
      <c r="T43" s="261">
        <f t="shared" si="4"/>
        <v>19090</v>
      </c>
      <c r="U43" s="261">
        <f t="shared" si="5"/>
        <v>9530</v>
      </c>
      <c r="V43" s="262" t="s">
        <v>41</v>
      </c>
    </row>
    <row r="44" spans="1:22" ht="76.5">
      <c r="A44" s="210" t="s">
        <v>80</v>
      </c>
      <c r="B44" s="28" t="s">
        <v>99</v>
      </c>
      <c r="C44" s="42" t="s">
        <v>24</v>
      </c>
      <c r="D44" s="127" t="s">
        <v>82</v>
      </c>
      <c r="E44" s="129"/>
      <c r="F44" s="20">
        <v>1</v>
      </c>
      <c r="G44" s="21">
        <v>4770</v>
      </c>
      <c r="H44" s="127">
        <f t="shared" si="0"/>
        <v>4770</v>
      </c>
      <c r="I44" s="129"/>
      <c r="J44" s="165"/>
      <c r="K44" s="165"/>
      <c r="L44" s="166">
        <v>0</v>
      </c>
      <c r="M44" s="20">
        <v>5</v>
      </c>
      <c r="N44" s="21">
        <v>4770</v>
      </c>
      <c r="O44" s="166">
        <f t="shared" si="1"/>
        <v>23850</v>
      </c>
      <c r="P44" s="165">
        <v>4</v>
      </c>
      <c r="Q44" s="167">
        <v>4725.5</v>
      </c>
      <c r="R44" s="168">
        <f t="shared" si="2"/>
        <v>18902</v>
      </c>
      <c r="S44" s="166">
        <f t="shared" si="3"/>
        <v>28620</v>
      </c>
      <c r="T44" s="168">
        <f>L44+R44</f>
        <v>18902</v>
      </c>
      <c r="U44" s="168">
        <f t="shared" si="5"/>
        <v>9718</v>
      </c>
      <c r="V44" s="211" t="s">
        <v>41</v>
      </c>
    </row>
    <row r="45" spans="1:22" ht="76.5">
      <c r="A45" s="210" t="s">
        <v>80</v>
      </c>
      <c r="B45" s="28" t="s">
        <v>100</v>
      </c>
      <c r="C45" s="43" t="s">
        <v>29</v>
      </c>
      <c r="D45" s="112" t="s">
        <v>82</v>
      </c>
      <c r="E45" s="113"/>
      <c r="F45" s="23">
        <v>0</v>
      </c>
      <c r="G45" s="21">
        <v>0</v>
      </c>
      <c r="H45" s="112">
        <f t="shared" ref="H45" si="6">F45*G45</f>
        <v>0</v>
      </c>
      <c r="I45" s="113"/>
      <c r="J45" s="30"/>
      <c r="K45" s="30"/>
      <c r="L45" s="26">
        <v>0</v>
      </c>
      <c r="M45" s="23">
        <v>0</v>
      </c>
      <c r="N45" s="21">
        <v>0</v>
      </c>
      <c r="O45" s="26">
        <f t="shared" si="1"/>
        <v>0</v>
      </c>
      <c r="P45" s="30">
        <v>4</v>
      </c>
      <c r="Q45" s="31">
        <v>4605.96</v>
      </c>
      <c r="R45" s="32">
        <f t="shared" si="2"/>
        <v>18423.84</v>
      </c>
      <c r="S45" s="26">
        <f t="shared" si="3"/>
        <v>0</v>
      </c>
      <c r="T45" s="32">
        <f>L45+R45</f>
        <v>18423.84</v>
      </c>
      <c r="U45" s="32">
        <f t="shared" si="5"/>
        <v>-18423.84</v>
      </c>
      <c r="V45" s="213" t="s">
        <v>157</v>
      </c>
    </row>
    <row r="46" spans="1:22" ht="89.25">
      <c r="A46" s="210" t="s">
        <v>80</v>
      </c>
      <c r="B46" s="28" t="s">
        <v>101</v>
      </c>
      <c r="C46" s="24" t="s">
        <v>30</v>
      </c>
      <c r="D46" s="112" t="s">
        <v>82</v>
      </c>
      <c r="E46" s="113"/>
      <c r="F46" s="23">
        <v>0</v>
      </c>
      <c r="G46" s="21">
        <v>0</v>
      </c>
      <c r="H46" s="112">
        <f t="shared" si="0"/>
        <v>0</v>
      </c>
      <c r="I46" s="113"/>
      <c r="J46" s="30"/>
      <c r="K46" s="30"/>
      <c r="L46" s="26">
        <v>0</v>
      </c>
      <c r="M46" s="23">
        <v>0</v>
      </c>
      <c r="N46" s="21">
        <v>0</v>
      </c>
      <c r="O46" s="26">
        <f t="shared" si="1"/>
        <v>0</v>
      </c>
      <c r="P46" s="30">
        <v>1</v>
      </c>
      <c r="Q46" s="31">
        <v>5000</v>
      </c>
      <c r="R46" s="32">
        <f t="shared" si="2"/>
        <v>5000</v>
      </c>
      <c r="S46" s="26">
        <f t="shared" si="3"/>
        <v>0</v>
      </c>
      <c r="T46" s="32">
        <f t="shared" si="4"/>
        <v>5000</v>
      </c>
      <c r="U46" s="32">
        <f t="shared" si="5"/>
        <v>-5000</v>
      </c>
      <c r="V46" s="213" t="s">
        <v>156</v>
      </c>
    </row>
    <row r="47" spans="1:22" ht="12.75" customHeight="1">
      <c r="A47" s="214" t="s">
        <v>78</v>
      </c>
      <c r="B47" s="33">
        <v>1.2</v>
      </c>
      <c r="C47" s="114" t="s">
        <v>102</v>
      </c>
      <c r="D47" s="115"/>
      <c r="E47" s="115"/>
      <c r="F47" s="115"/>
      <c r="G47" s="116"/>
      <c r="H47" s="117"/>
      <c r="I47" s="118"/>
      <c r="J47" s="117"/>
      <c r="K47" s="118"/>
      <c r="L47" s="34"/>
      <c r="M47" s="117"/>
      <c r="N47" s="118"/>
      <c r="O47" s="29" t="s">
        <v>74</v>
      </c>
      <c r="P47" s="117"/>
      <c r="Q47" s="118"/>
      <c r="R47" s="29" t="s">
        <v>74</v>
      </c>
      <c r="S47" s="29" t="s">
        <v>74</v>
      </c>
      <c r="T47" s="29" t="s">
        <v>74</v>
      </c>
      <c r="U47" s="29" t="s">
        <v>74</v>
      </c>
      <c r="V47" s="215"/>
    </row>
    <row r="48" spans="1:22" ht="12" customHeight="1">
      <c r="A48" s="210" t="s">
        <v>80</v>
      </c>
      <c r="B48" s="28" t="s">
        <v>103</v>
      </c>
      <c r="C48" s="24" t="s">
        <v>104</v>
      </c>
      <c r="D48" s="119"/>
      <c r="E48" s="120"/>
      <c r="F48" s="121" t="s">
        <v>105</v>
      </c>
      <c r="G48" s="122"/>
      <c r="H48" s="122"/>
      <c r="I48" s="123"/>
      <c r="J48" s="121" t="s">
        <v>105</v>
      </c>
      <c r="K48" s="122"/>
      <c r="L48" s="123"/>
      <c r="M48" s="30"/>
      <c r="N48" s="30"/>
      <c r="O48" s="26" t="s">
        <v>74</v>
      </c>
      <c r="P48" s="30"/>
      <c r="Q48" s="30"/>
      <c r="R48" s="26" t="s">
        <v>74</v>
      </c>
      <c r="S48" s="26" t="s">
        <v>74</v>
      </c>
      <c r="T48" s="26" t="s">
        <v>74</v>
      </c>
      <c r="U48" s="26" t="s">
        <v>74</v>
      </c>
      <c r="V48" s="216"/>
    </row>
    <row r="49" spans="1:22" ht="12" customHeight="1">
      <c r="A49" s="210" t="s">
        <v>80</v>
      </c>
      <c r="B49" s="28" t="s">
        <v>106</v>
      </c>
      <c r="C49" s="24" t="s">
        <v>104</v>
      </c>
      <c r="D49" s="119"/>
      <c r="E49" s="120"/>
      <c r="F49" s="124"/>
      <c r="G49" s="125"/>
      <c r="H49" s="125"/>
      <c r="I49" s="126"/>
      <c r="J49" s="124"/>
      <c r="K49" s="125"/>
      <c r="L49" s="126"/>
      <c r="M49" s="30"/>
      <c r="N49" s="30"/>
      <c r="O49" s="26" t="s">
        <v>74</v>
      </c>
      <c r="P49" s="30"/>
      <c r="Q49" s="30"/>
      <c r="R49" s="26" t="s">
        <v>74</v>
      </c>
      <c r="S49" s="26" t="s">
        <v>74</v>
      </c>
      <c r="T49" s="26" t="s">
        <v>74</v>
      </c>
      <c r="U49" s="26" t="s">
        <v>74</v>
      </c>
      <c r="V49" s="216"/>
    </row>
    <row r="50" spans="1:22" ht="12" customHeight="1">
      <c r="A50" s="210" t="s">
        <v>80</v>
      </c>
      <c r="B50" s="28" t="s">
        <v>107</v>
      </c>
      <c r="C50" s="24" t="s">
        <v>104</v>
      </c>
      <c r="D50" s="119"/>
      <c r="E50" s="120"/>
      <c r="F50" s="127"/>
      <c r="G50" s="128"/>
      <c r="H50" s="128"/>
      <c r="I50" s="129"/>
      <c r="J50" s="127"/>
      <c r="K50" s="128"/>
      <c r="L50" s="129"/>
      <c r="M50" s="30"/>
      <c r="N50" s="30"/>
      <c r="O50" s="26" t="s">
        <v>74</v>
      </c>
      <c r="P50" s="30"/>
      <c r="Q50" s="30"/>
      <c r="R50" s="26" t="s">
        <v>74</v>
      </c>
      <c r="S50" s="26" t="s">
        <v>74</v>
      </c>
      <c r="T50" s="26" t="s">
        <v>74</v>
      </c>
      <c r="U50" s="26" t="s">
        <v>74</v>
      </c>
      <c r="V50" s="216"/>
    </row>
    <row r="51" spans="1:22" ht="12.75" customHeight="1">
      <c r="A51" s="214" t="s">
        <v>78</v>
      </c>
      <c r="B51" s="33">
        <v>1.3</v>
      </c>
      <c r="C51" s="114" t="s">
        <v>108</v>
      </c>
      <c r="D51" s="115"/>
      <c r="E51" s="115"/>
      <c r="F51" s="115"/>
      <c r="G51" s="116"/>
      <c r="H51" s="117"/>
      <c r="I51" s="118"/>
      <c r="J51" s="117"/>
      <c r="K51" s="118"/>
      <c r="L51" s="34"/>
      <c r="M51" s="117"/>
      <c r="N51" s="118"/>
      <c r="O51" s="29" t="s">
        <v>74</v>
      </c>
      <c r="P51" s="117"/>
      <c r="Q51" s="118"/>
      <c r="R51" s="29" t="s">
        <v>74</v>
      </c>
      <c r="S51" s="29" t="s">
        <v>74</v>
      </c>
      <c r="T51" s="29" t="s">
        <v>74</v>
      </c>
      <c r="U51" s="29" t="s">
        <v>74</v>
      </c>
      <c r="V51" s="215"/>
    </row>
    <row r="52" spans="1:22" ht="12" customHeight="1">
      <c r="A52" s="210" t="s">
        <v>80</v>
      </c>
      <c r="B52" s="28" t="s">
        <v>109</v>
      </c>
      <c r="C52" s="24" t="s">
        <v>104</v>
      </c>
      <c r="D52" s="119"/>
      <c r="E52" s="120"/>
      <c r="F52" s="121" t="s">
        <v>105</v>
      </c>
      <c r="G52" s="122"/>
      <c r="H52" s="122"/>
      <c r="I52" s="123"/>
      <c r="J52" s="121" t="s">
        <v>105</v>
      </c>
      <c r="K52" s="122"/>
      <c r="L52" s="123"/>
      <c r="M52" s="30"/>
      <c r="N52" s="30"/>
      <c r="O52" s="26" t="s">
        <v>74</v>
      </c>
      <c r="P52" s="30"/>
      <c r="Q52" s="30"/>
      <c r="R52" s="26" t="s">
        <v>74</v>
      </c>
      <c r="S52" s="26" t="s">
        <v>74</v>
      </c>
      <c r="T52" s="26" t="s">
        <v>74</v>
      </c>
      <c r="U52" s="26" t="s">
        <v>74</v>
      </c>
      <c r="V52" s="216"/>
    </row>
    <row r="53" spans="1:22" ht="12" customHeight="1">
      <c r="A53" s="210" t="s">
        <v>80</v>
      </c>
      <c r="B53" s="28" t="s">
        <v>110</v>
      </c>
      <c r="C53" s="24" t="s">
        <v>104</v>
      </c>
      <c r="D53" s="119"/>
      <c r="E53" s="120"/>
      <c r="F53" s="124"/>
      <c r="G53" s="125"/>
      <c r="H53" s="125"/>
      <c r="I53" s="126"/>
      <c r="J53" s="124"/>
      <c r="K53" s="125"/>
      <c r="L53" s="126"/>
      <c r="M53" s="30"/>
      <c r="N53" s="30"/>
      <c r="O53" s="26" t="s">
        <v>74</v>
      </c>
      <c r="P53" s="30"/>
      <c r="Q53" s="30"/>
      <c r="R53" s="26" t="s">
        <v>74</v>
      </c>
      <c r="S53" s="26" t="s">
        <v>74</v>
      </c>
      <c r="T53" s="26" t="s">
        <v>74</v>
      </c>
      <c r="U53" s="26" t="s">
        <v>74</v>
      </c>
      <c r="V53" s="216"/>
    </row>
    <row r="54" spans="1:22" ht="12" customHeight="1" thickBot="1">
      <c r="A54" s="217" t="s">
        <v>80</v>
      </c>
      <c r="B54" s="44" t="s">
        <v>111</v>
      </c>
      <c r="C54" s="45" t="s">
        <v>104</v>
      </c>
      <c r="D54" s="130"/>
      <c r="E54" s="131"/>
      <c r="F54" s="124"/>
      <c r="G54" s="125"/>
      <c r="H54" s="125"/>
      <c r="I54" s="126"/>
      <c r="J54" s="124"/>
      <c r="K54" s="125"/>
      <c r="L54" s="126"/>
      <c r="M54" s="46"/>
      <c r="N54" s="46"/>
      <c r="O54" s="47" t="s">
        <v>74</v>
      </c>
      <c r="P54" s="46"/>
      <c r="Q54" s="46"/>
      <c r="R54" s="47" t="s">
        <v>74</v>
      </c>
      <c r="S54" s="47" t="s">
        <v>74</v>
      </c>
      <c r="T54" s="47" t="s">
        <v>74</v>
      </c>
      <c r="U54" s="47" t="s">
        <v>74</v>
      </c>
      <c r="V54" s="218"/>
    </row>
    <row r="55" spans="1:22" ht="16.5" thickBot="1">
      <c r="A55" s="219" t="s">
        <v>112</v>
      </c>
      <c r="B55" s="132"/>
      <c r="C55" s="133"/>
      <c r="D55" s="134"/>
      <c r="E55" s="135"/>
      <c r="F55" s="49"/>
      <c r="G55" s="49"/>
      <c r="H55" s="136">
        <f>H27+H28+H29+H30+H31+H32+H33+H34+H35+H36+H37+H38+H39+H40+H41+H42+H43+H44+H46</f>
        <v>84061.09</v>
      </c>
      <c r="I55" s="137"/>
      <c r="J55" s="53"/>
      <c r="K55" s="53"/>
      <c r="L55" s="51" t="s">
        <v>74</v>
      </c>
      <c r="M55" s="53"/>
      <c r="N55" s="53"/>
      <c r="O55" s="51">
        <f>O27+O28+O29+O30+O31+O32+O33+O34+O35+O36+O37+O38+O39+O40+O41+O42+O43+O44+O46</f>
        <v>436450</v>
      </c>
      <c r="P55" s="53"/>
      <c r="Q55" s="53"/>
      <c r="R55" s="51">
        <f>R27+R28+R29+R30+R31+R32+R33+R34+R35+R36+R37+R38+R39+R40+R41+R42+R43+R44+R45+R46</f>
        <v>331199.77200000006</v>
      </c>
      <c r="S55" s="51">
        <f>S27+S28+S29+S30+S31+S32+S33+S34+S35+S36+S37+S38+S39+S40+S41+S42+S43+S44+S46+S45</f>
        <v>520511.09</v>
      </c>
      <c r="T55" s="51">
        <f>T27+T28+T29+T30+T31+T32+T33+T34+T35+T36+T37+T38+T39+T40+T41+T42+T43+T44+T45+T46</f>
        <v>331199.77200000006</v>
      </c>
      <c r="U55" s="51">
        <f>S55-T55</f>
        <v>189311.31799999997</v>
      </c>
      <c r="V55" s="220"/>
    </row>
    <row r="56" spans="1:22">
      <c r="A56" s="221" t="s">
        <v>70</v>
      </c>
      <c r="B56" s="48">
        <v>2</v>
      </c>
      <c r="C56" s="138" t="s">
        <v>113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222"/>
    </row>
    <row r="57" spans="1:22" ht="80.25" customHeight="1">
      <c r="A57" s="210" t="s">
        <v>80</v>
      </c>
      <c r="B57" s="38">
        <v>2.1</v>
      </c>
      <c r="C57" s="24" t="s">
        <v>114</v>
      </c>
      <c r="D57" s="119"/>
      <c r="E57" s="120"/>
      <c r="F57" s="30">
        <v>1</v>
      </c>
      <c r="G57" s="26" t="s">
        <v>115</v>
      </c>
      <c r="H57" s="112">
        <v>18493.439999999999</v>
      </c>
      <c r="I57" s="113"/>
      <c r="J57" s="30"/>
      <c r="K57" s="26" t="s">
        <v>115</v>
      </c>
      <c r="L57" s="26">
        <v>0</v>
      </c>
      <c r="M57" s="30">
        <v>5</v>
      </c>
      <c r="N57" s="26" t="s">
        <v>115</v>
      </c>
      <c r="O57" s="39">
        <v>96019</v>
      </c>
      <c r="P57" s="30">
        <v>4</v>
      </c>
      <c r="Q57" s="26" t="s">
        <v>115</v>
      </c>
      <c r="R57" s="26">
        <v>73649.36</v>
      </c>
      <c r="S57" s="26">
        <f>H57+O57</f>
        <v>114512.44</v>
      </c>
      <c r="T57" s="26">
        <f>L57+R57</f>
        <v>73649.36</v>
      </c>
      <c r="U57" s="32">
        <f>S57-T57</f>
        <v>40863.08</v>
      </c>
      <c r="V57" s="216" t="s">
        <v>32</v>
      </c>
    </row>
    <row r="58" spans="1:22" ht="12" customHeight="1" thickBot="1">
      <c r="A58" s="217" t="s">
        <v>80</v>
      </c>
      <c r="B58" s="52">
        <v>2.2000000000000002</v>
      </c>
      <c r="C58" s="45" t="s">
        <v>102</v>
      </c>
      <c r="D58" s="130"/>
      <c r="E58" s="131"/>
      <c r="F58" s="46"/>
      <c r="G58" s="47" t="s">
        <v>115</v>
      </c>
      <c r="H58" s="121" t="s">
        <v>74</v>
      </c>
      <c r="I58" s="123"/>
      <c r="J58" s="46"/>
      <c r="K58" s="47" t="s">
        <v>115</v>
      </c>
      <c r="L58" s="47" t="s">
        <v>74</v>
      </c>
      <c r="M58" s="46"/>
      <c r="N58" s="47" t="s">
        <v>115</v>
      </c>
      <c r="O58" s="47" t="s">
        <v>74</v>
      </c>
      <c r="P58" s="46"/>
      <c r="Q58" s="47" t="s">
        <v>115</v>
      </c>
      <c r="R58" s="47" t="s">
        <v>74</v>
      </c>
      <c r="S58" s="47" t="s">
        <v>74</v>
      </c>
      <c r="T58" s="47" t="s">
        <v>74</v>
      </c>
      <c r="U58" s="47" t="s">
        <v>74</v>
      </c>
      <c r="V58" s="218"/>
    </row>
    <row r="59" spans="1:22" ht="16.5" thickBot="1">
      <c r="A59" s="219" t="s">
        <v>116</v>
      </c>
      <c r="B59" s="132"/>
      <c r="C59" s="132"/>
      <c r="D59" s="132"/>
      <c r="E59" s="133"/>
      <c r="F59" s="49"/>
      <c r="G59" s="49"/>
      <c r="H59" s="140">
        <f>SUM(H57:I58)</f>
        <v>18493.439999999999</v>
      </c>
      <c r="I59" s="141"/>
      <c r="J59" s="49"/>
      <c r="K59" s="49"/>
      <c r="L59" s="50" t="s">
        <v>74</v>
      </c>
      <c r="M59" s="49"/>
      <c r="N59" s="49"/>
      <c r="O59" s="50">
        <f>SUM(O57:O58)</f>
        <v>96019</v>
      </c>
      <c r="P59" s="49"/>
      <c r="Q59" s="49"/>
      <c r="R59" s="50">
        <f>SUM(R57:R58)</f>
        <v>73649.36</v>
      </c>
      <c r="S59" s="50">
        <f>SUM(S57:S58)</f>
        <v>114512.44</v>
      </c>
      <c r="T59" s="50">
        <f>SUM(T57:T58)</f>
        <v>73649.36</v>
      </c>
      <c r="U59" s="51">
        <f>S59-T59</f>
        <v>40863.08</v>
      </c>
      <c r="V59" s="220"/>
    </row>
    <row r="60" spans="1:22" ht="12" customHeight="1">
      <c r="A60" s="221" t="s">
        <v>70</v>
      </c>
      <c r="B60" s="48">
        <v>3</v>
      </c>
      <c r="C60" s="138" t="s">
        <v>117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222"/>
    </row>
    <row r="61" spans="1:22" ht="24.75" customHeight="1">
      <c r="A61" s="210" t="s">
        <v>80</v>
      </c>
      <c r="B61" s="38">
        <v>3.1</v>
      </c>
      <c r="C61" s="24" t="s">
        <v>118</v>
      </c>
      <c r="D61" s="112" t="s">
        <v>82</v>
      </c>
      <c r="E61" s="113"/>
      <c r="F61" s="30"/>
      <c r="G61" s="30">
        <v>0</v>
      </c>
      <c r="H61" s="112">
        <f>F61*G61</f>
        <v>0</v>
      </c>
      <c r="I61" s="113"/>
      <c r="J61" s="30"/>
      <c r="K61" s="30"/>
      <c r="L61" s="26">
        <f>J61*K61</f>
        <v>0</v>
      </c>
      <c r="M61" s="30">
        <v>0</v>
      </c>
      <c r="N61" s="30">
        <v>0</v>
      </c>
      <c r="O61" s="26">
        <f>M61*N61</f>
        <v>0</v>
      </c>
      <c r="P61" s="30"/>
      <c r="Q61" s="30"/>
      <c r="R61" s="26">
        <f>P61*Q61</f>
        <v>0</v>
      </c>
      <c r="S61" s="26">
        <f>H61+O61</f>
        <v>0</v>
      </c>
      <c r="T61" s="26">
        <f>L61+R61</f>
        <v>0</v>
      </c>
      <c r="U61" s="26">
        <f>S61-T61</f>
        <v>0</v>
      </c>
      <c r="V61" s="216"/>
    </row>
    <row r="62" spans="1:22" ht="12" customHeight="1">
      <c r="A62" s="210" t="s">
        <v>80</v>
      </c>
      <c r="B62" s="38">
        <v>3.2</v>
      </c>
      <c r="C62" s="24" t="s">
        <v>118</v>
      </c>
      <c r="D62" s="112" t="s">
        <v>82</v>
      </c>
      <c r="E62" s="113"/>
      <c r="F62" s="30"/>
      <c r="G62" s="30"/>
      <c r="H62" s="112" t="s">
        <v>74</v>
      </c>
      <c r="I62" s="113"/>
      <c r="J62" s="30"/>
      <c r="K62" s="30"/>
      <c r="L62" s="26" t="s">
        <v>74</v>
      </c>
      <c r="M62" s="30"/>
      <c r="N62" s="30"/>
      <c r="O62" s="26" t="s">
        <v>74</v>
      </c>
      <c r="P62" s="30"/>
      <c r="Q62" s="30"/>
      <c r="R62" s="26" t="s">
        <v>74</v>
      </c>
      <c r="S62" s="26" t="s">
        <v>74</v>
      </c>
      <c r="T62" s="26" t="s">
        <v>74</v>
      </c>
      <c r="U62" s="26" t="s">
        <v>74</v>
      </c>
      <c r="V62" s="216"/>
    </row>
    <row r="63" spans="1:22" ht="13.5" customHeight="1">
      <c r="A63" s="210" t="s">
        <v>80</v>
      </c>
      <c r="B63" s="38">
        <v>3.3</v>
      </c>
      <c r="C63" s="22" t="s">
        <v>119</v>
      </c>
      <c r="D63" s="112" t="s">
        <v>82</v>
      </c>
      <c r="E63" s="113"/>
      <c r="F63" s="30"/>
      <c r="G63" s="30"/>
      <c r="H63" s="112" t="s">
        <v>74</v>
      </c>
      <c r="I63" s="113"/>
      <c r="J63" s="30"/>
      <c r="K63" s="30"/>
      <c r="L63" s="26" t="s">
        <v>74</v>
      </c>
      <c r="M63" s="30"/>
      <c r="N63" s="30"/>
      <c r="O63" s="26" t="s">
        <v>74</v>
      </c>
      <c r="P63" s="30"/>
      <c r="Q63" s="30"/>
      <c r="R63" s="26" t="s">
        <v>74</v>
      </c>
      <c r="S63" s="26" t="s">
        <v>74</v>
      </c>
      <c r="T63" s="26" t="s">
        <v>74</v>
      </c>
      <c r="U63" s="26" t="s">
        <v>74</v>
      </c>
      <c r="V63" s="216"/>
    </row>
    <row r="64" spans="1:22" ht="12" customHeight="1">
      <c r="A64" s="223" t="s">
        <v>120</v>
      </c>
      <c r="B64" s="142"/>
      <c r="C64" s="143"/>
      <c r="D64" s="144"/>
      <c r="E64" s="145"/>
      <c r="F64" s="35"/>
      <c r="G64" s="35"/>
      <c r="H64" s="146">
        <f>SUM(H61:I63)</f>
        <v>0</v>
      </c>
      <c r="I64" s="147"/>
      <c r="J64" s="35"/>
      <c r="K64" s="35"/>
      <c r="L64" s="36">
        <f>SUM(L61:L63)</f>
        <v>0</v>
      </c>
      <c r="M64" s="35"/>
      <c r="N64" s="35"/>
      <c r="O64" s="36">
        <f>SUM(O61:O63)</f>
        <v>0</v>
      </c>
      <c r="P64" s="35"/>
      <c r="Q64" s="35"/>
      <c r="R64" s="36">
        <f>SUM(R61:R63)</f>
        <v>0</v>
      </c>
      <c r="S64" s="36">
        <f>SUM(S61:S63)</f>
        <v>0</v>
      </c>
      <c r="T64" s="36">
        <f>SUM(T61:T63)</f>
        <v>0</v>
      </c>
      <c r="U64" s="36">
        <f>S64-T64</f>
        <v>0</v>
      </c>
      <c r="V64" s="224"/>
    </row>
    <row r="65" spans="1:22" ht="12" customHeight="1">
      <c r="A65" s="214" t="s">
        <v>70</v>
      </c>
      <c r="B65" s="37">
        <v>4</v>
      </c>
      <c r="C65" s="114" t="s">
        <v>121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225"/>
    </row>
    <row r="66" spans="1:22" ht="12" customHeight="1">
      <c r="A66" s="210" t="s">
        <v>80</v>
      </c>
      <c r="B66" s="38">
        <v>4.0999999999999996</v>
      </c>
      <c r="C66" s="24" t="s">
        <v>122</v>
      </c>
      <c r="D66" s="112" t="s">
        <v>82</v>
      </c>
      <c r="E66" s="113"/>
      <c r="F66" s="30"/>
      <c r="G66" s="30"/>
      <c r="H66" s="112" t="s">
        <v>74</v>
      </c>
      <c r="I66" s="113"/>
      <c r="J66" s="30"/>
      <c r="K66" s="30"/>
      <c r="L66" s="26" t="s">
        <v>74</v>
      </c>
      <c r="M66" s="30"/>
      <c r="N66" s="30"/>
      <c r="O66" s="26" t="s">
        <v>74</v>
      </c>
      <c r="P66" s="30"/>
      <c r="Q66" s="30"/>
      <c r="R66" s="26" t="s">
        <v>74</v>
      </c>
      <c r="S66" s="26" t="s">
        <v>74</v>
      </c>
      <c r="T66" s="26" t="s">
        <v>74</v>
      </c>
      <c r="U66" s="26" t="s">
        <v>74</v>
      </c>
      <c r="V66" s="216"/>
    </row>
    <row r="67" spans="1:22" ht="12" customHeight="1">
      <c r="A67" s="210" t="s">
        <v>80</v>
      </c>
      <c r="B67" s="38">
        <v>4.2</v>
      </c>
      <c r="C67" s="24" t="s">
        <v>123</v>
      </c>
      <c r="D67" s="112" t="s">
        <v>82</v>
      </c>
      <c r="E67" s="113"/>
      <c r="F67" s="30"/>
      <c r="G67" s="30"/>
      <c r="H67" s="112" t="s">
        <v>74</v>
      </c>
      <c r="I67" s="113"/>
      <c r="J67" s="30"/>
      <c r="K67" s="30"/>
      <c r="L67" s="26" t="s">
        <v>74</v>
      </c>
      <c r="M67" s="30"/>
      <c r="N67" s="30"/>
      <c r="O67" s="26" t="s">
        <v>74</v>
      </c>
      <c r="P67" s="30"/>
      <c r="Q67" s="30"/>
      <c r="R67" s="26" t="s">
        <v>74</v>
      </c>
      <c r="S67" s="26" t="s">
        <v>74</v>
      </c>
      <c r="T67" s="26" t="s">
        <v>74</v>
      </c>
      <c r="U67" s="26" t="s">
        <v>74</v>
      </c>
      <c r="V67" s="216"/>
    </row>
    <row r="68" spans="1:22" ht="12" customHeight="1">
      <c r="A68" s="210" t="s">
        <v>80</v>
      </c>
      <c r="B68" s="38">
        <v>4.3</v>
      </c>
      <c r="C68" s="24" t="s">
        <v>124</v>
      </c>
      <c r="D68" s="112" t="s">
        <v>82</v>
      </c>
      <c r="E68" s="113"/>
      <c r="F68" s="30"/>
      <c r="G68" s="30"/>
      <c r="H68" s="112" t="s">
        <v>74</v>
      </c>
      <c r="I68" s="113"/>
      <c r="J68" s="30"/>
      <c r="K68" s="30"/>
      <c r="L68" s="26" t="s">
        <v>74</v>
      </c>
      <c r="M68" s="30"/>
      <c r="N68" s="30"/>
      <c r="O68" s="26" t="s">
        <v>74</v>
      </c>
      <c r="P68" s="30"/>
      <c r="Q68" s="30"/>
      <c r="R68" s="26" t="s">
        <v>74</v>
      </c>
      <c r="S68" s="26" t="s">
        <v>74</v>
      </c>
      <c r="T68" s="26" t="s">
        <v>74</v>
      </c>
      <c r="U68" s="26" t="s">
        <v>74</v>
      </c>
      <c r="V68" s="216"/>
    </row>
    <row r="69" spans="1:22" ht="18" customHeight="1">
      <c r="A69" s="210" t="s">
        <v>80</v>
      </c>
      <c r="B69" s="38">
        <v>4.4000000000000004</v>
      </c>
      <c r="C69" s="24" t="s">
        <v>125</v>
      </c>
      <c r="D69" s="112" t="s">
        <v>82</v>
      </c>
      <c r="E69" s="113"/>
      <c r="F69" s="30"/>
      <c r="G69" s="30"/>
      <c r="H69" s="112" t="s">
        <v>74</v>
      </c>
      <c r="I69" s="113"/>
      <c r="J69" s="30"/>
      <c r="K69" s="30"/>
      <c r="L69" s="26" t="s">
        <v>74</v>
      </c>
      <c r="M69" s="30"/>
      <c r="N69" s="30"/>
      <c r="O69" s="26" t="s">
        <v>74</v>
      </c>
      <c r="P69" s="30"/>
      <c r="Q69" s="30"/>
      <c r="R69" s="26" t="s">
        <v>74</v>
      </c>
      <c r="S69" s="26" t="s">
        <v>74</v>
      </c>
      <c r="T69" s="26" t="s">
        <v>74</v>
      </c>
      <c r="U69" s="26" t="s">
        <v>74</v>
      </c>
      <c r="V69" s="216"/>
    </row>
    <row r="70" spans="1:22" ht="12" customHeight="1">
      <c r="A70" s="223" t="s">
        <v>126</v>
      </c>
      <c r="B70" s="142"/>
      <c r="C70" s="142"/>
      <c r="D70" s="142"/>
      <c r="E70" s="142"/>
      <c r="F70" s="142"/>
      <c r="G70" s="143"/>
      <c r="H70" s="146" t="s">
        <v>74</v>
      </c>
      <c r="I70" s="147"/>
      <c r="J70" s="35"/>
      <c r="K70" s="35"/>
      <c r="L70" s="36" t="s">
        <v>74</v>
      </c>
      <c r="M70" s="35"/>
      <c r="N70" s="35"/>
      <c r="O70" s="36" t="s">
        <v>74</v>
      </c>
      <c r="P70" s="35"/>
      <c r="Q70" s="35"/>
      <c r="R70" s="36" t="s">
        <v>74</v>
      </c>
      <c r="S70" s="36" t="s">
        <v>74</v>
      </c>
      <c r="T70" s="36" t="s">
        <v>74</v>
      </c>
      <c r="U70" s="36" t="s">
        <v>74</v>
      </c>
      <c r="V70" s="224"/>
    </row>
    <row r="71" spans="1:22" ht="12" customHeight="1">
      <c r="A71" s="214" t="s">
        <v>70</v>
      </c>
      <c r="B71" s="37">
        <v>5</v>
      </c>
      <c r="C71" s="114" t="s">
        <v>127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225"/>
    </row>
    <row r="72" spans="1:22" ht="80.25" customHeight="1">
      <c r="A72" s="210" t="s">
        <v>80</v>
      </c>
      <c r="B72" s="38">
        <v>5.0999999999999996</v>
      </c>
      <c r="C72" s="27" t="s">
        <v>25</v>
      </c>
      <c r="D72" s="112" t="s">
        <v>82</v>
      </c>
      <c r="E72" s="113"/>
      <c r="F72" s="30">
        <v>1</v>
      </c>
      <c r="G72" s="30">
        <v>60000</v>
      </c>
      <c r="H72" s="112">
        <f>G72</f>
        <v>60000</v>
      </c>
      <c r="I72" s="113"/>
      <c r="J72" s="30">
        <v>1</v>
      </c>
      <c r="K72" s="30">
        <v>60000</v>
      </c>
      <c r="L72" s="26">
        <f>J72*K72</f>
        <v>60000</v>
      </c>
      <c r="M72" s="30">
        <v>5</v>
      </c>
      <c r="N72" s="30">
        <v>60000</v>
      </c>
      <c r="O72" s="26">
        <f>M72*N72</f>
        <v>300000</v>
      </c>
      <c r="P72" s="30">
        <v>5</v>
      </c>
      <c r="Q72" s="30">
        <v>60000</v>
      </c>
      <c r="R72" s="26">
        <f>P72*Q72</f>
        <v>300000</v>
      </c>
      <c r="S72" s="26">
        <f>H72+O72</f>
        <v>360000</v>
      </c>
      <c r="T72" s="26">
        <f>L72+R72</f>
        <v>360000</v>
      </c>
      <c r="U72" s="26">
        <f>S72-T72</f>
        <v>0</v>
      </c>
      <c r="V72" s="211" t="s">
        <v>26</v>
      </c>
    </row>
    <row r="73" spans="1:22" ht="146.25" customHeight="1">
      <c r="A73" s="210" t="s">
        <v>80</v>
      </c>
      <c r="B73" s="38">
        <v>5.2</v>
      </c>
      <c r="C73" s="27" t="s">
        <v>27</v>
      </c>
      <c r="D73" s="112" t="s">
        <v>82</v>
      </c>
      <c r="E73" s="113"/>
      <c r="F73" s="30">
        <v>0</v>
      </c>
      <c r="G73" s="30">
        <v>0</v>
      </c>
      <c r="H73" s="112">
        <f>G73</f>
        <v>0</v>
      </c>
      <c r="I73" s="113"/>
      <c r="J73" s="30">
        <v>0</v>
      </c>
      <c r="K73" s="30">
        <v>0</v>
      </c>
      <c r="L73" s="26">
        <v>0</v>
      </c>
      <c r="M73" s="30">
        <v>0</v>
      </c>
      <c r="N73" s="30">
        <v>0</v>
      </c>
      <c r="O73" s="26">
        <f>M73*N73</f>
        <v>0</v>
      </c>
      <c r="P73" s="76">
        <v>4</v>
      </c>
      <c r="Q73" s="30">
        <v>6300</v>
      </c>
      <c r="R73" s="26">
        <f>P73*Q73</f>
        <v>25200</v>
      </c>
      <c r="S73" s="26">
        <f>L73+O73</f>
        <v>0</v>
      </c>
      <c r="T73" s="26">
        <f>L73+R73</f>
        <v>25200</v>
      </c>
      <c r="U73" s="26">
        <f>S73-T73</f>
        <v>-25200</v>
      </c>
      <c r="V73" s="213" t="s">
        <v>160</v>
      </c>
    </row>
    <row r="74" spans="1:22" ht="144.75" customHeight="1" thickBot="1">
      <c r="A74" s="217" t="s">
        <v>80</v>
      </c>
      <c r="B74" s="52">
        <v>5.3</v>
      </c>
      <c r="C74" s="45" t="s">
        <v>28</v>
      </c>
      <c r="D74" s="124" t="s">
        <v>82</v>
      </c>
      <c r="E74" s="126"/>
      <c r="F74" s="54">
        <v>0</v>
      </c>
      <c r="G74" s="54">
        <v>0</v>
      </c>
      <c r="H74" s="124" t="s">
        <v>74</v>
      </c>
      <c r="I74" s="126"/>
      <c r="J74" s="54">
        <v>0</v>
      </c>
      <c r="K74" s="54">
        <v>0</v>
      </c>
      <c r="L74" s="55">
        <v>0</v>
      </c>
      <c r="M74" s="54">
        <v>0</v>
      </c>
      <c r="N74" s="54">
        <v>0</v>
      </c>
      <c r="O74" s="55">
        <v>0</v>
      </c>
      <c r="P74" s="77">
        <v>6</v>
      </c>
      <c r="Q74" s="54">
        <v>12100</v>
      </c>
      <c r="R74" s="47">
        <f>P74*Q74</f>
        <v>72600</v>
      </c>
      <c r="S74" s="47">
        <f>L74+O74</f>
        <v>0</v>
      </c>
      <c r="T74" s="47">
        <f>L74+R74</f>
        <v>72600</v>
      </c>
      <c r="U74" s="47">
        <f>S74-T74</f>
        <v>-72600</v>
      </c>
      <c r="V74" s="213" t="s">
        <v>160</v>
      </c>
    </row>
    <row r="75" spans="1:22" ht="16.5" thickBot="1">
      <c r="A75" s="219" t="s">
        <v>128</v>
      </c>
      <c r="B75" s="132"/>
      <c r="C75" s="132"/>
      <c r="D75" s="132"/>
      <c r="E75" s="133"/>
      <c r="F75" s="49"/>
      <c r="G75" s="49"/>
      <c r="H75" s="140">
        <f>SUM(H72:I74)</f>
        <v>60000</v>
      </c>
      <c r="I75" s="141"/>
      <c r="J75" s="49"/>
      <c r="K75" s="49"/>
      <c r="L75" s="50">
        <f>SUM(L72:L74)</f>
        <v>60000</v>
      </c>
      <c r="M75" s="49"/>
      <c r="N75" s="49"/>
      <c r="O75" s="50">
        <f>SUM(O72:O74)</f>
        <v>300000</v>
      </c>
      <c r="P75" s="49"/>
      <c r="Q75" s="49"/>
      <c r="R75" s="50">
        <f>SUM(R72:R74)</f>
        <v>397800</v>
      </c>
      <c r="S75" s="50">
        <f>SUM(S72:S74)</f>
        <v>360000</v>
      </c>
      <c r="T75" s="50">
        <f>SUM(T72:T74)</f>
        <v>457800</v>
      </c>
      <c r="U75" s="50">
        <f>SUM(U72:U74)</f>
        <v>-97800</v>
      </c>
      <c r="V75" s="220"/>
    </row>
    <row r="76" spans="1:22" ht="12" customHeight="1">
      <c r="A76" s="221" t="s">
        <v>70</v>
      </c>
      <c r="B76" s="48">
        <v>6</v>
      </c>
      <c r="C76" s="138" t="s">
        <v>129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222"/>
    </row>
    <row r="77" spans="1:22" ht="12" customHeight="1">
      <c r="A77" s="210" t="s">
        <v>80</v>
      </c>
      <c r="B77" s="38">
        <v>6.1</v>
      </c>
      <c r="C77" s="24" t="s">
        <v>130</v>
      </c>
      <c r="D77" s="112" t="s">
        <v>131</v>
      </c>
      <c r="E77" s="113"/>
      <c r="F77" s="30"/>
      <c r="G77" s="30"/>
      <c r="H77" s="112" t="s">
        <v>74</v>
      </c>
      <c r="I77" s="113"/>
      <c r="J77" s="30"/>
      <c r="K77" s="30"/>
      <c r="L77" s="26" t="s">
        <v>74</v>
      </c>
      <c r="M77" s="30"/>
      <c r="N77" s="30"/>
      <c r="O77" s="26" t="s">
        <v>74</v>
      </c>
      <c r="P77" s="30"/>
      <c r="Q77" s="30"/>
      <c r="R77" s="26" t="s">
        <v>74</v>
      </c>
      <c r="S77" s="26" t="s">
        <v>74</v>
      </c>
      <c r="T77" s="26" t="s">
        <v>74</v>
      </c>
      <c r="U77" s="26" t="s">
        <v>74</v>
      </c>
      <c r="V77" s="216"/>
    </row>
    <row r="78" spans="1:22" ht="12" customHeight="1">
      <c r="A78" s="210" t="s">
        <v>80</v>
      </c>
      <c r="B78" s="38">
        <v>6.2</v>
      </c>
      <c r="C78" s="24" t="s">
        <v>130</v>
      </c>
      <c r="D78" s="112" t="s">
        <v>131</v>
      </c>
      <c r="E78" s="113"/>
      <c r="F78" s="30"/>
      <c r="G78" s="30"/>
      <c r="H78" s="112" t="s">
        <v>74</v>
      </c>
      <c r="I78" s="113"/>
      <c r="J78" s="30"/>
      <c r="K78" s="30"/>
      <c r="L78" s="26" t="s">
        <v>74</v>
      </c>
      <c r="M78" s="30"/>
      <c r="N78" s="30"/>
      <c r="O78" s="26" t="s">
        <v>74</v>
      </c>
      <c r="P78" s="30"/>
      <c r="Q78" s="30"/>
      <c r="R78" s="26" t="s">
        <v>74</v>
      </c>
      <c r="S78" s="26" t="s">
        <v>74</v>
      </c>
      <c r="T78" s="26" t="s">
        <v>74</v>
      </c>
      <c r="U78" s="26" t="s">
        <v>74</v>
      </c>
      <c r="V78" s="216"/>
    </row>
    <row r="79" spans="1:22" ht="12" customHeight="1" thickBot="1">
      <c r="A79" s="217" t="s">
        <v>80</v>
      </c>
      <c r="B79" s="52">
        <v>6.3</v>
      </c>
      <c r="C79" s="45" t="s">
        <v>130</v>
      </c>
      <c r="D79" s="121" t="s">
        <v>131</v>
      </c>
      <c r="E79" s="123"/>
      <c r="F79" s="46"/>
      <c r="G79" s="46"/>
      <c r="H79" s="121" t="s">
        <v>74</v>
      </c>
      <c r="I79" s="123"/>
      <c r="J79" s="46"/>
      <c r="K79" s="46"/>
      <c r="L79" s="47" t="s">
        <v>74</v>
      </c>
      <c r="M79" s="46"/>
      <c r="N79" s="46"/>
      <c r="O79" s="47" t="s">
        <v>74</v>
      </c>
      <c r="P79" s="46"/>
      <c r="Q79" s="46"/>
      <c r="R79" s="47" t="s">
        <v>74</v>
      </c>
      <c r="S79" s="47" t="s">
        <v>74</v>
      </c>
      <c r="T79" s="47" t="s">
        <v>74</v>
      </c>
      <c r="U79" s="47" t="s">
        <v>74</v>
      </c>
      <c r="V79" s="218"/>
    </row>
    <row r="80" spans="1:22" ht="34.5" customHeight="1" thickBot="1">
      <c r="A80" s="219" t="s">
        <v>132</v>
      </c>
      <c r="B80" s="132"/>
      <c r="C80" s="132"/>
      <c r="D80" s="132"/>
      <c r="E80" s="132"/>
      <c r="F80" s="133"/>
      <c r="G80" s="49"/>
      <c r="H80" s="140" t="s">
        <v>74</v>
      </c>
      <c r="I80" s="141"/>
      <c r="J80" s="49"/>
      <c r="K80" s="49"/>
      <c r="L80" s="50" t="s">
        <v>74</v>
      </c>
      <c r="M80" s="49"/>
      <c r="N80" s="49"/>
      <c r="O80" s="50" t="s">
        <v>74</v>
      </c>
      <c r="P80" s="49"/>
      <c r="Q80" s="49"/>
      <c r="R80" s="50" t="s">
        <v>74</v>
      </c>
      <c r="S80" s="50" t="s">
        <v>74</v>
      </c>
      <c r="T80" s="50" t="s">
        <v>74</v>
      </c>
      <c r="U80" s="50" t="s">
        <v>74</v>
      </c>
      <c r="V80" s="220"/>
    </row>
    <row r="81" spans="1:22" ht="16.7" customHeight="1">
      <c r="A81" s="221" t="s">
        <v>70</v>
      </c>
      <c r="B81" s="48">
        <v>7</v>
      </c>
      <c r="C81" s="138" t="s">
        <v>133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222"/>
    </row>
    <row r="82" spans="1:22" ht="12" customHeight="1">
      <c r="A82" s="210" t="s">
        <v>80</v>
      </c>
      <c r="B82" s="38">
        <v>7.1</v>
      </c>
      <c r="C82" s="24" t="s">
        <v>134</v>
      </c>
      <c r="D82" s="112" t="s">
        <v>82</v>
      </c>
      <c r="E82" s="113"/>
      <c r="F82" s="30"/>
      <c r="G82" s="30"/>
      <c r="H82" s="112" t="s">
        <v>74</v>
      </c>
      <c r="I82" s="113"/>
      <c r="J82" s="30"/>
      <c r="K82" s="30"/>
      <c r="L82" s="26" t="s">
        <v>74</v>
      </c>
      <c r="M82" s="30"/>
      <c r="N82" s="30"/>
      <c r="O82" s="26" t="s">
        <v>74</v>
      </c>
      <c r="P82" s="30"/>
      <c r="Q82" s="30"/>
      <c r="R82" s="26" t="s">
        <v>74</v>
      </c>
      <c r="S82" s="26" t="s">
        <v>74</v>
      </c>
      <c r="T82" s="26" t="s">
        <v>74</v>
      </c>
      <c r="U82" s="26" t="s">
        <v>74</v>
      </c>
      <c r="V82" s="216"/>
    </row>
    <row r="83" spans="1:22" ht="12" customHeight="1">
      <c r="A83" s="210" t="s">
        <v>80</v>
      </c>
      <c r="B83" s="38">
        <v>7.2</v>
      </c>
      <c r="C83" s="24" t="s">
        <v>135</v>
      </c>
      <c r="D83" s="112" t="s">
        <v>82</v>
      </c>
      <c r="E83" s="113"/>
      <c r="F83" s="30"/>
      <c r="G83" s="30"/>
      <c r="H83" s="112" t="s">
        <v>74</v>
      </c>
      <c r="I83" s="113"/>
      <c r="J83" s="30"/>
      <c r="K83" s="30"/>
      <c r="L83" s="26" t="s">
        <v>74</v>
      </c>
      <c r="M83" s="30"/>
      <c r="N83" s="30"/>
      <c r="O83" s="26" t="s">
        <v>74</v>
      </c>
      <c r="P83" s="30"/>
      <c r="Q83" s="30"/>
      <c r="R83" s="26" t="s">
        <v>74</v>
      </c>
      <c r="S83" s="26" t="s">
        <v>74</v>
      </c>
      <c r="T83" s="26" t="s">
        <v>74</v>
      </c>
      <c r="U83" s="26" t="s">
        <v>74</v>
      </c>
      <c r="V83" s="216"/>
    </row>
    <row r="84" spans="1:22" ht="13.5" customHeight="1">
      <c r="A84" s="210" t="s">
        <v>80</v>
      </c>
      <c r="B84" s="38">
        <v>7.3</v>
      </c>
      <c r="C84" s="22" t="s">
        <v>136</v>
      </c>
      <c r="D84" s="112" t="s">
        <v>82</v>
      </c>
      <c r="E84" s="113"/>
      <c r="F84" s="30"/>
      <c r="G84" s="30"/>
      <c r="H84" s="112" t="s">
        <v>74</v>
      </c>
      <c r="I84" s="113"/>
      <c r="J84" s="30"/>
      <c r="K84" s="30"/>
      <c r="L84" s="26" t="s">
        <v>74</v>
      </c>
      <c r="M84" s="30"/>
      <c r="N84" s="30"/>
      <c r="O84" s="26" t="s">
        <v>74</v>
      </c>
      <c r="P84" s="30"/>
      <c r="Q84" s="30"/>
      <c r="R84" s="26" t="s">
        <v>74</v>
      </c>
      <c r="S84" s="26" t="s">
        <v>74</v>
      </c>
      <c r="T84" s="26" t="s">
        <v>74</v>
      </c>
      <c r="U84" s="26" t="s">
        <v>74</v>
      </c>
      <c r="V84" s="216"/>
    </row>
    <row r="85" spans="1:22" ht="24.75" customHeight="1">
      <c r="A85" s="223" t="s">
        <v>137</v>
      </c>
      <c r="B85" s="142"/>
      <c r="C85" s="142"/>
      <c r="D85" s="142"/>
      <c r="E85" s="142"/>
      <c r="F85" s="143"/>
      <c r="G85" s="35"/>
      <c r="H85" s="146" t="s">
        <v>74</v>
      </c>
      <c r="I85" s="147"/>
      <c r="J85" s="35"/>
      <c r="K85" s="35"/>
      <c r="L85" s="36" t="s">
        <v>74</v>
      </c>
      <c r="M85" s="35"/>
      <c r="N85" s="35"/>
      <c r="O85" s="36" t="s">
        <v>74</v>
      </c>
      <c r="P85" s="35"/>
      <c r="Q85" s="35"/>
      <c r="R85" s="36" t="s">
        <v>74</v>
      </c>
      <c r="S85" s="36" t="s">
        <v>74</v>
      </c>
      <c r="T85" s="36" t="s">
        <v>74</v>
      </c>
      <c r="U85" s="36" t="s">
        <v>74</v>
      </c>
      <c r="V85" s="224"/>
    </row>
    <row r="86" spans="1:22" ht="12" customHeight="1">
      <c r="A86" s="214" t="s">
        <v>70</v>
      </c>
      <c r="B86" s="37">
        <v>8</v>
      </c>
      <c r="C86" s="114" t="s">
        <v>138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225"/>
    </row>
    <row r="87" spans="1:22" ht="12" customHeight="1">
      <c r="A87" s="210" t="s">
        <v>80</v>
      </c>
      <c r="B87" s="38">
        <v>8.1</v>
      </c>
      <c r="C87" s="24" t="s">
        <v>139</v>
      </c>
      <c r="D87" s="119"/>
      <c r="E87" s="120"/>
      <c r="F87" s="30"/>
      <c r="G87" s="30"/>
      <c r="H87" s="112" t="s">
        <v>74</v>
      </c>
      <c r="I87" s="113"/>
      <c r="J87" s="30"/>
      <c r="K87" s="30"/>
      <c r="L87" s="26" t="s">
        <v>74</v>
      </c>
      <c r="M87" s="30"/>
      <c r="N87" s="30"/>
      <c r="O87" s="26" t="s">
        <v>74</v>
      </c>
      <c r="P87" s="30"/>
      <c r="Q87" s="30"/>
      <c r="R87" s="26" t="s">
        <v>74</v>
      </c>
      <c r="S87" s="26" t="s">
        <v>74</v>
      </c>
      <c r="T87" s="26" t="s">
        <v>74</v>
      </c>
      <c r="U87" s="26" t="s">
        <v>74</v>
      </c>
      <c r="V87" s="216"/>
    </row>
    <row r="88" spans="1:22" ht="12" customHeight="1">
      <c r="A88" s="210" t="s">
        <v>80</v>
      </c>
      <c r="B88" s="38">
        <v>8.1999999999999993</v>
      </c>
      <c r="C88" s="24" t="s">
        <v>140</v>
      </c>
      <c r="D88" s="119"/>
      <c r="E88" s="120"/>
      <c r="F88" s="30"/>
      <c r="G88" s="30"/>
      <c r="H88" s="112" t="s">
        <v>74</v>
      </c>
      <c r="I88" s="113"/>
      <c r="J88" s="30"/>
      <c r="K88" s="30"/>
      <c r="L88" s="26" t="s">
        <v>74</v>
      </c>
      <c r="M88" s="30"/>
      <c r="N88" s="30"/>
      <c r="O88" s="26" t="s">
        <v>74</v>
      </c>
      <c r="P88" s="30"/>
      <c r="Q88" s="30"/>
      <c r="R88" s="26" t="s">
        <v>74</v>
      </c>
      <c r="S88" s="26" t="s">
        <v>74</v>
      </c>
      <c r="T88" s="26" t="s">
        <v>74</v>
      </c>
      <c r="U88" s="26" t="s">
        <v>74</v>
      </c>
      <c r="V88" s="216"/>
    </row>
    <row r="89" spans="1:22" ht="12" customHeight="1">
      <c r="A89" s="210" t="s">
        <v>80</v>
      </c>
      <c r="B89" s="38">
        <v>8.3000000000000007</v>
      </c>
      <c r="C89" s="24" t="s">
        <v>141</v>
      </c>
      <c r="D89" s="119"/>
      <c r="E89" s="120"/>
      <c r="F89" s="30"/>
      <c r="G89" s="30"/>
      <c r="H89" s="112" t="s">
        <v>74</v>
      </c>
      <c r="I89" s="113"/>
      <c r="J89" s="30"/>
      <c r="K89" s="30"/>
      <c r="L89" s="26" t="s">
        <v>74</v>
      </c>
      <c r="M89" s="30"/>
      <c r="N89" s="30"/>
      <c r="O89" s="26" t="s">
        <v>74</v>
      </c>
      <c r="P89" s="30"/>
      <c r="Q89" s="30"/>
      <c r="R89" s="26" t="s">
        <v>74</v>
      </c>
      <c r="S89" s="26" t="s">
        <v>74</v>
      </c>
      <c r="T89" s="26" t="s">
        <v>74</v>
      </c>
      <c r="U89" s="26" t="s">
        <v>74</v>
      </c>
      <c r="V89" s="216"/>
    </row>
    <row r="90" spans="1:22" ht="12" customHeight="1">
      <c r="A90" s="223" t="s">
        <v>142</v>
      </c>
      <c r="B90" s="142"/>
      <c r="C90" s="143"/>
      <c r="D90" s="144"/>
      <c r="E90" s="145"/>
      <c r="F90" s="35"/>
      <c r="G90" s="35"/>
      <c r="H90" s="146" t="s">
        <v>74</v>
      </c>
      <c r="I90" s="147"/>
      <c r="J90" s="35"/>
      <c r="K90" s="35"/>
      <c r="L90" s="36" t="s">
        <v>74</v>
      </c>
      <c r="M90" s="35"/>
      <c r="N90" s="35"/>
      <c r="O90" s="36" t="s">
        <v>74</v>
      </c>
      <c r="P90" s="35"/>
      <c r="Q90" s="35"/>
      <c r="R90" s="36" t="s">
        <v>74</v>
      </c>
      <c r="S90" s="36" t="s">
        <v>74</v>
      </c>
      <c r="T90" s="36" t="s">
        <v>74</v>
      </c>
      <c r="U90" s="36" t="s">
        <v>74</v>
      </c>
      <c r="V90" s="224"/>
    </row>
    <row r="91" spans="1:22" ht="15" customHeight="1">
      <c r="A91" s="214" t="s">
        <v>70</v>
      </c>
      <c r="B91" s="37">
        <v>9</v>
      </c>
      <c r="C91" s="25" t="s">
        <v>143</v>
      </c>
      <c r="D91" s="117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226"/>
    </row>
    <row r="92" spans="1:22" ht="13.5" customHeight="1">
      <c r="A92" s="210" t="s">
        <v>80</v>
      </c>
      <c r="B92" s="38">
        <v>9.1</v>
      </c>
      <c r="C92" s="22" t="s">
        <v>144</v>
      </c>
      <c r="D92" s="119"/>
      <c r="E92" s="120"/>
      <c r="F92" s="121" t="s">
        <v>105</v>
      </c>
      <c r="G92" s="122"/>
      <c r="H92" s="122"/>
      <c r="I92" s="123"/>
      <c r="J92" s="121" t="s">
        <v>105</v>
      </c>
      <c r="K92" s="122"/>
      <c r="L92" s="123"/>
      <c r="M92" s="30"/>
      <c r="N92" s="30"/>
      <c r="O92" s="26" t="s">
        <v>74</v>
      </c>
      <c r="P92" s="30"/>
      <c r="Q92" s="30"/>
      <c r="R92" s="26" t="s">
        <v>74</v>
      </c>
      <c r="S92" s="26" t="s">
        <v>74</v>
      </c>
      <c r="T92" s="26" t="s">
        <v>74</v>
      </c>
      <c r="U92" s="26" t="s">
        <v>74</v>
      </c>
      <c r="V92" s="216"/>
    </row>
    <row r="93" spans="1:22" ht="13.5" customHeight="1">
      <c r="A93" s="210" t="s">
        <v>80</v>
      </c>
      <c r="B93" s="38">
        <v>9.1999999999999993</v>
      </c>
      <c r="C93" s="22" t="s">
        <v>144</v>
      </c>
      <c r="D93" s="119"/>
      <c r="E93" s="120"/>
      <c r="F93" s="127"/>
      <c r="G93" s="128"/>
      <c r="H93" s="128"/>
      <c r="I93" s="129"/>
      <c r="J93" s="127"/>
      <c r="K93" s="128"/>
      <c r="L93" s="129"/>
      <c r="M93" s="30"/>
      <c r="N93" s="30"/>
      <c r="O93" s="26" t="s">
        <v>74</v>
      </c>
      <c r="P93" s="30"/>
      <c r="Q93" s="30"/>
      <c r="R93" s="26" t="s">
        <v>74</v>
      </c>
      <c r="S93" s="26" t="s">
        <v>74</v>
      </c>
      <c r="T93" s="26" t="s">
        <v>74</v>
      </c>
      <c r="U93" s="26" t="s">
        <v>74</v>
      </c>
      <c r="V93" s="216"/>
    </row>
    <row r="94" spans="1:22" ht="36" customHeight="1">
      <c r="A94" s="227" t="s">
        <v>145</v>
      </c>
      <c r="B94" s="228"/>
      <c r="C94" s="228"/>
      <c r="D94" s="228"/>
      <c r="E94" s="228"/>
      <c r="F94" s="229"/>
      <c r="G94" s="230"/>
      <c r="H94" s="231" t="s">
        <v>74</v>
      </c>
      <c r="I94" s="232"/>
      <c r="J94" s="230"/>
      <c r="K94" s="230"/>
      <c r="L94" s="233" t="s">
        <v>74</v>
      </c>
      <c r="M94" s="230"/>
      <c r="N94" s="230"/>
      <c r="O94" s="233" t="s">
        <v>74</v>
      </c>
      <c r="P94" s="230"/>
      <c r="Q94" s="230"/>
      <c r="R94" s="233" t="s">
        <v>74</v>
      </c>
      <c r="S94" s="233" t="s">
        <v>74</v>
      </c>
      <c r="T94" s="233" t="s">
        <v>74</v>
      </c>
      <c r="U94" s="233" t="s">
        <v>74</v>
      </c>
      <c r="V94" s="234"/>
    </row>
    <row r="95" spans="1:22" ht="17.25" customHeight="1">
      <c r="A95" s="221" t="s">
        <v>70</v>
      </c>
      <c r="B95" s="48">
        <v>10</v>
      </c>
      <c r="C95" s="177" t="s">
        <v>146</v>
      </c>
      <c r="D95" s="178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235"/>
    </row>
    <row r="96" spans="1:22">
      <c r="A96" s="210" t="s">
        <v>80</v>
      </c>
      <c r="B96" s="38">
        <v>10.1</v>
      </c>
      <c r="C96" s="24" t="s">
        <v>146</v>
      </c>
      <c r="D96" s="119"/>
      <c r="E96" s="120"/>
      <c r="F96" s="112" t="s">
        <v>105</v>
      </c>
      <c r="G96" s="149"/>
      <c r="H96" s="149"/>
      <c r="I96" s="113"/>
      <c r="J96" s="112" t="s">
        <v>105</v>
      </c>
      <c r="K96" s="149"/>
      <c r="L96" s="113"/>
      <c r="M96" s="30"/>
      <c r="N96" s="30"/>
      <c r="O96" s="26" t="s">
        <v>74</v>
      </c>
      <c r="P96" s="30"/>
      <c r="Q96" s="30"/>
      <c r="R96" s="26" t="s">
        <v>74</v>
      </c>
      <c r="S96" s="26" t="s">
        <v>74</v>
      </c>
      <c r="T96" s="26" t="s">
        <v>74</v>
      </c>
      <c r="U96" s="26" t="s">
        <v>74</v>
      </c>
      <c r="V96" s="216"/>
    </row>
    <row r="97" spans="1:30" ht="19.5" customHeight="1">
      <c r="A97" s="223" t="s">
        <v>147</v>
      </c>
      <c r="B97" s="142"/>
      <c r="C97" s="143"/>
      <c r="D97" s="144"/>
      <c r="E97" s="145"/>
      <c r="F97" s="35"/>
      <c r="G97" s="35"/>
      <c r="H97" s="146" t="s">
        <v>74</v>
      </c>
      <c r="I97" s="147"/>
      <c r="J97" s="35"/>
      <c r="K97" s="35"/>
      <c r="L97" s="36" t="s">
        <v>74</v>
      </c>
      <c r="M97" s="60"/>
      <c r="N97" s="35"/>
      <c r="O97" s="36" t="s">
        <v>74</v>
      </c>
      <c r="P97" s="35"/>
      <c r="Q97" s="35"/>
      <c r="R97" s="36" t="s">
        <v>74</v>
      </c>
      <c r="S97" s="36" t="s">
        <v>74</v>
      </c>
      <c r="T97" s="36" t="s">
        <v>74</v>
      </c>
      <c r="U97" s="36" t="s">
        <v>74</v>
      </c>
      <c r="V97" s="224"/>
    </row>
    <row r="98" spans="1:30" ht="17.25" customHeight="1">
      <c r="A98" s="236" t="s">
        <v>148</v>
      </c>
      <c r="B98" s="150"/>
      <c r="C98" s="151"/>
      <c r="D98" s="152"/>
      <c r="E98" s="153"/>
      <c r="F98" s="56"/>
      <c r="G98" s="57"/>
      <c r="H98" s="154">
        <f>H55+H59+H75</f>
        <v>162554.53</v>
      </c>
      <c r="I98" s="155"/>
      <c r="J98" s="56"/>
      <c r="K98" s="57"/>
      <c r="L98" s="58">
        <f>L55+L59+L75</f>
        <v>60000</v>
      </c>
      <c r="M98" s="61"/>
      <c r="N98" s="59"/>
      <c r="O98" s="58">
        <f>O55+O59+O75</f>
        <v>832469</v>
      </c>
      <c r="P98" s="57"/>
      <c r="Q98" s="57"/>
      <c r="R98" s="58">
        <f>R55+R59+R75</f>
        <v>802649.13199999998</v>
      </c>
      <c r="S98" s="58">
        <f>S55+S59+S75</f>
        <v>995023.53</v>
      </c>
      <c r="T98" s="58">
        <f>T55+T59+T75</f>
        <v>862649.13199999998</v>
      </c>
      <c r="U98" s="78">
        <f>U55+U59+U75</f>
        <v>132374.39799999999</v>
      </c>
      <c r="V98" s="237"/>
    </row>
    <row r="99" spans="1:30" ht="27.75" customHeight="1">
      <c r="A99" s="238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7"/>
      <c r="M99" s="156"/>
      <c r="N99" s="156"/>
      <c r="O99" s="157"/>
      <c r="P99" s="156"/>
      <c r="Q99" s="156"/>
      <c r="R99" s="157"/>
      <c r="S99" s="157"/>
      <c r="T99" s="156"/>
      <c r="U99" s="156"/>
      <c r="V99" s="239"/>
    </row>
    <row r="100" spans="1:30" ht="35.25" customHeight="1">
      <c r="A100" s="240" t="s">
        <v>149</v>
      </c>
      <c r="B100" s="241"/>
      <c r="C100" s="242"/>
      <c r="D100" s="243"/>
      <c r="E100" s="244"/>
      <c r="F100" s="245"/>
      <c r="G100" s="245"/>
      <c r="H100" s="246">
        <f>H22-H98</f>
        <v>0</v>
      </c>
      <c r="I100" s="242"/>
      <c r="J100" s="245"/>
      <c r="K100" s="247"/>
      <c r="L100" s="61">
        <f>L22-L98</f>
        <v>102554.53</v>
      </c>
      <c r="M100" s="248"/>
      <c r="N100" s="247"/>
      <c r="O100" s="61">
        <f>O22-O98</f>
        <v>0</v>
      </c>
      <c r="P100" s="248"/>
      <c r="Q100" s="247"/>
      <c r="R100" s="61">
        <f>R22-R98</f>
        <v>29819.868000000017</v>
      </c>
      <c r="S100" s="61">
        <f>H100+O100</f>
        <v>0</v>
      </c>
      <c r="T100" s="249">
        <f>L100+R100</f>
        <v>132374.39800000002</v>
      </c>
      <c r="U100" s="250"/>
      <c r="V100" s="251"/>
    </row>
    <row r="103" spans="1:30" s="71" customFormat="1" ht="15.75" customHeight="1">
      <c r="A103" s="67"/>
      <c r="B103" s="68"/>
      <c r="C103" s="67"/>
      <c r="D103" s="67"/>
      <c r="E103" s="69"/>
      <c r="F103" s="67"/>
      <c r="G103" s="67"/>
      <c r="H103" s="69"/>
      <c r="I103" s="67"/>
      <c r="J103" s="67"/>
      <c r="K103" s="67"/>
      <c r="L103" s="67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1:30" s="71" customFormat="1" ht="15.75" customHeight="1">
      <c r="A104" s="67" t="s">
        <v>151</v>
      </c>
      <c r="B104" s="68"/>
      <c r="C104" s="72" t="s">
        <v>152</v>
      </c>
      <c r="D104" s="67"/>
      <c r="E104" s="73"/>
      <c r="F104" s="72"/>
      <c r="G104" s="67"/>
      <c r="H104" s="73"/>
      <c r="I104" s="72" t="s">
        <v>158</v>
      </c>
      <c r="J104" s="72" t="s">
        <v>159</v>
      </c>
      <c r="K104" s="72"/>
      <c r="L104" s="67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</row>
    <row r="105" spans="1:30" s="71" customFormat="1" ht="31.5" customHeight="1">
      <c r="A105" s="70"/>
      <c r="B105" s="70"/>
      <c r="C105" s="74" t="s">
        <v>153</v>
      </c>
      <c r="D105" s="67"/>
      <c r="E105" s="79" t="s">
        <v>154</v>
      </c>
      <c r="F105" s="80"/>
      <c r="G105" s="67"/>
      <c r="H105" s="69"/>
      <c r="I105" s="75" t="s">
        <v>155</v>
      </c>
      <c r="J105" s="67"/>
      <c r="K105" s="67"/>
      <c r="L105" s="67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</row>
  </sheetData>
  <mergeCells count="184">
    <mergeCell ref="A97:C97"/>
    <mergeCell ref="D97:E97"/>
    <mergeCell ref="H97:I97"/>
    <mergeCell ref="A98:C98"/>
    <mergeCell ref="D98:E98"/>
    <mergeCell ref="H98:I98"/>
    <mergeCell ref="A99:V99"/>
    <mergeCell ref="A100:C100"/>
    <mergeCell ref="D100:E100"/>
    <mergeCell ref="H100:I100"/>
    <mergeCell ref="D91:V91"/>
    <mergeCell ref="D92:E92"/>
    <mergeCell ref="F92:I93"/>
    <mergeCell ref="J92:L93"/>
    <mergeCell ref="D93:E93"/>
    <mergeCell ref="A94:F94"/>
    <mergeCell ref="H94:I94"/>
    <mergeCell ref="D95:V95"/>
    <mergeCell ref="D96:E96"/>
    <mergeCell ref="F96:I96"/>
    <mergeCell ref="J96:L96"/>
    <mergeCell ref="D87:E87"/>
    <mergeCell ref="H87:I87"/>
    <mergeCell ref="D88:E88"/>
    <mergeCell ref="H88:I88"/>
    <mergeCell ref="D89:E89"/>
    <mergeCell ref="H89:I89"/>
    <mergeCell ref="A90:C90"/>
    <mergeCell ref="D90:E90"/>
    <mergeCell ref="H90:I90"/>
    <mergeCell ref="D82:E82"/>
    <mergeCell ref="H82:I82"/>
    <mergeCell ref="D83:E83"/>
    <mergeCell ref="H83:I83"/>
    <mergeCell ref="D84:E84"/>
    <mergeCell ref="H84:I84"/>
    <mergeCell ref="A85:F85"/>
    <mergeCell ref="H85:I85"/>
    <mergeCell ref="C86:V86"/>
    <mergeCell ref="D77:E77"/>
    <mergeCell ref="H77:I77"/>
    <mergeCell ref="D78:E78"/>
    <mergeCell ref="H78:I78"/>
    <mergeCell ref="D79:E79"/>
    <mergeCell ref="H79:I79"/>
    <mergeCell ref="A80:F80"/>
    <mergeCell ref="H80:I80"/>
    <mergeCell ref="C81:V81"/>
    <mergeCell ref="D72:E72"/>
    <mergeCell ref="H72:I72"/>
    <mergeCell ref="D73:E73"/>
    <mergeCell ref="H73:I73"/>
    <mergeCell ref="D74:E74"/>
    <mergeCell ref="H74:I74"/>
    <mergeCell ref="A75:E75"/>
    <mergeCell ref="H75:I75"/>
    <mergeCell ref="C76:V76"/>
    <mergeCell ref="D67:E67"/>
    <mergeCell ref="H67:I67"/>
    <mergeCell ref="D68:E68"/>
    <mergeCell ref="H68:I68"/>
    <mergeCell ref="D69:E69"/>
    <mergeCell ref="H69:I69"/>
    <mergeCell ref="A70:G70"/>
    <mergeCell ref="H70:I70"/>
    <mergeCell ref="C71:V71"/>
    <mergeCell ref="D62:E62"/>
    <mergeCell ref="H62:I62"/>
    <mergeCell ref="D63:E63"/>
    <mergeCell ref="H63:I63"/>
    <mergeCell ref="A64:C64"/>
    <mergeCell ref="D64:E64"/>
    <mergeCell ref="H64:I64"/>
    <mergeCell ref="C65:V65"/>
    <mergeCell ref="D66:E66"/>
    <mergeCell ref="H66:I66"/>
    <mergeCell ref="C56:V56"/>
    <mergeCell ref="D57:E57"/>
    <mergeCell ref="H57:I57"/>
    <mergeCell ref="D58:E58"/>
    <mergeCell ref="H58:I58"/>
    <mergeCell ref="A59:E59"/>
    <mergeCell ref="H59:I59"/>
    <mergeCell ref="C60:V60"/>
    <mergeCell ref="D61:E61"/>
    <mergeCell ref="H61:I61"/>
    <mergeCell ref="P51:Q51"/>
    <mergeCell ref="D52:E52"/>
    <mergeCell ref="F52:I54"/>
    <mergeCell ref="J52:L54"/>
    <mergeCell ref="D53:E53"/>
    <mergeCell ref="D54:E54"/>
    <mergeCell ref="A55:C55"/>
    <mergeCell ref="D55:E55"/>
    <mergeCell ref="H55:I55"/>
    <mergeCell ref="D48:E48"/>
    <mergeCell ref="F48:I50"/>
    <mergeCell ref="J48:L50"/>
    <mergeCell ref="D49:E49"/>
    <mergeCell ref="D50:E50"/>
    <mergeCell ref="C51:G51"/>
    <mergeCell ref="H51:I51"/>
    <mergeCell ref="J51:K51"/>
    <mergeCell ref="M51:N51"/>
    <mergeCell ref="M47:N47"/>
    <mergeCell ref="P47:Q47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D42:E42"/>
    <mergeCell ref="H42:I42"/>
    <mergeCell ref="D43:E43"/>
    <mergeCell ref="H43:I43"/>
    <mergeCell ref="D44:E44"/>
    <mergeCell ref="H44:I44"/>
    <mergeCell ref="D46:E46"/>
    <mergeCell ref="D27:E27"/>
    <mergeCell ref="H27:I27"/>
    <mergeCell ref="D28:E28"/>
    <mergeCell ref="H28:I28"/>
    <mergeCell ref="D29:E29"/>
    <mergeCell ref="H29:I29"/>
    <mergeCell ref="C47:G47"/>
    <mergeCell ref="H47:I47"/>
    <mergeCell ref="J47:K47"/>
    <mergeCell ref="H46:I46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5:E45"/>
    <mergeCell ref="H45:I45"/>
    <mergeCell ref="A22:C22"/>
    <mergeCell ref="D22:E22"/>
    <mergeCell ref="H22:I22"/>
    <mergeCell ref="D24:E24"/>
    <mergeCell ref="H24:I24"/>
    <mergeCell ref="C25:V25"/>
    <mergeCell ref="C26:G26"/>
    <mergeCell ref="H26:I26"/>
    <mergeCell ref="J26:K26"/>
    <mergeCell ref="M26:N26"/>
    <mergeCell ref="P26:Q26"/>
    <mergeCell ref="E105:F105"/>
    <mergeCell ref="C3:F3"/>
    <mergeCell ref="C4:F4"/>
    <mergeCell ref="C5:F5"/>
    <mergeCell ref="K12:R12"/>
    <mergeCell ref="A15:W15"/>
    <mergeCell ref="A17:A18"/>
    <mergeCell ref="B17:B18"/>
    <mergeCell ref="C17:C18"/>
    <mergeCell ref="D17:E18"/>
    <mergeCell ref="F17:I17"/>
    <mergeCell ref="J17:L17"/>
    <mergeCell ref="M17:O17"/>
    <mergeCell ref="P17:R17"/>
    <mergeCell ref="S17:U17"/>
    <mergeCell ref="V17:V18"/>
    <mergeCell ref="H18:I18"/>
    <mergeCell ref="I13:S13"/>
    <mergeCell ref="D19:E19"/>
    <mergeCell ref="H19:I19"/>
    <mergeCell ref="D20:E20"/>
    <mergeCell ref="H20:I20"/>
    <mergeCell ref="D21:E21"/>
    <mergeCell ref="H21:I21"/>
  </mergeCells>
  <pageMargins left="0" right="0" top="0.39370078740157483" bottom="7.874015748031496E-2" header="0.31496062992125984" footer="0.31496062992125984"/>
  <pageSetup paperSize="9" scale="61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workbookViewId="0">
      <selection activeCell="H15" sqref="H15"/>
    </sheetView>
  </sheetViews>
  <sheetFormatPr defaultRowHeight="12.75"/>
  <cols>
    <col min="1" max="1" width="10" customWidth="1"/>
    <col min="2" max="2" width="4.6640625" customWidth="1"/>
    <col min="3" max="3" width="30.6640625" customWidth="1"/>
    <col min="4" max="4" width="4.1640625" customWidth="1"/>
  </cols>
  <sheetData>
    <row r="1" spans="1:23" ht="15" customHeight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 customHeight="1">
      <c r="A2" s="158" t="s">
        <v>4</v>
      </c>
      <c r="B2" s="158"/>
      <c r="C2" s="158"/>
      <c r="D2" s="15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0.9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92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24.75" customHeight="1">
      <c r="A34" s="5"/>
      <c r="B34" s="5"/>
      <c r="C34" s="5" t="s">
        <v>5</v>
      </c>
      <c r="D34" s="5"/>
      <c r="E34" s="5"/>
      <c r="F34" s="5">
        <v>6</v>
      </c>
      <c r="G34" s="5">
        <v>51912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</sheetData>
  <mergeCells count="1"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kinob1</cp:lastModifiedBy>
  <cp:lastPrinted>2021-01-08T09:57:11Z</cp:lastPrinted>
  <dcterms:created xsi:type="dcterms:W3CDTF">2020-12-17T17:04:49Z</dcterms:created>
  <dcterms:modified xsi:type="dcterms:W3CDTF">2021-01-08T10:00:42Z</dcterms:modified>
</cp:coreProperties>
</file>