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8960" windowHeight="11205"/>
  </bookViews>
  <sheets>
    <sheet name="Table 1" sheetId="1" r:id="rId1"/>
    <sheet name="Table 2" sheetId="2" r:id="rId2"/>
  </sheets>
  <calcPr calcId="145621"/>
</workbook>
</file>

<file path=xl/calcChain.xml><?xml version="1.0" encoding="utf-8"?>
<calcChain xmlns="http://schemas.openxmlformats.org/spreadsheetml/2006/main">
  <c r="O54" i="1"/>
  <c r="O97" s="1"/>
  <c r="O99" l="1"/>
  <c r="U97" l="1"/>
  <c r="L97"/>
  <c r="R97"/>
  <c r="T97"/>
  <c r="S97"/>
  <c r="H97"/>
  <c r="H54" l="1"/>
  <c r="K21" l="1"/>
  <c r="Q21"/>
  <c r="O21" l="1"/>
  <c r="T56" l="1"/>
  <c r="S73"/>
  <c r="R73"/>
  <c r="T73" s="1"/>
  <c r="H58"/>
  <c r="R45"/>
  <c r="O45"/>
  <c r="H45"/>
  <c r="S45" l="1"/>
  <c r="U73"/>
  <c r="T45"/>
  <c r="R21"/>
  <c r="R22" s="1"/>
  <c r="R99" s="1"/>
  <c r="T99" s="1"/>
  <c r="O22"/>
  <c r="U45" l="1"/>
  <c r="T58"/>
  <c r="S56"/>
  <c r="S58" s="1"/>
  <c r="R58"/>
  <c r="O58"/>
  <c r="H21"/>
  <c r="R71"/>
  <c r="S21" l="1"/>
  <c r="H22"/>
  <c r="L21"/>
  <c r="U58"/>
  <c r="U56"/>
  <c r="R28"/>
  <c r="T28" s="1"/>
  <c r="R29"/>
  <c r="T29" s="1"/>
  <c r="R30"/>
  <c r="R31"/>
  <c r="T31" s="1"/>
  <c r="R32"/>
  <c r="T32" s="1"/>
  <c r="R33"/>
  <c r="T33" s="1"/>
  <c r="R34"/>
  <c r="T34" s="1"/>
  <c r="R35"/>
  <c r="T35" s="1"/>
  <c r="R36"/>
  <c r="T36" s="1"/>
  <c r="R37"/>
  <c r="T37" s="1"/>
  <c r="R38"/>
  <c r="T38" s="1"/>
  <c r="R39"/>
  <c r="T39" s="1"/>
  <c r="R40"/>
  <c r="T40" s="1"/>
  <c r="R41"/>
  <c r="T41" s="1"/>
  <c r="R42"/>
  <c r="T42" s="1"/>
  <c r="R43"/>
  <c r="T43" s="1"/>
  <c r="R44"/>
  <c r="T44" s="1"/>
  <c r="R27"/>
  <c r="R54" l="1"/>
  <c r="T21"/>
  <c r="U21" s="1"/>
  <c r="S22"/>
  <c r="L22"/>
  <c r="L99" s="1"/>
  <c r="T27"/>
  <c r="T30"/>
  <c r="O28"/>
  <c r="O29"/>
  <c r="O30"/>
  <c r="O31"/>
  <c r="O32"/>
  <c r="O33"/>
  <c r="O34"/>
  <c r="O35"/>
  <c r="O36"/>
  <c r="O37"/>
  <c r="O38"/>
  <c r="O39"/>
  <c r="O40"/>
  <c r="O41"/>
  <c r="O42"/>
  <c r="O43"/>
  <c r="O44"/>
  <c r="O27"/>
  <c r="L71"/>
  <c r="H72"/>
  <c r="H71"/>
  <c r="H28"/>
  <c r="S28" s="1"/>
  <c r="U28" s="1"/>
  <c r="H29"/>
  <c r="H30"/>
  <c r="H31"/>
  <c r="H32"/>
  <c r="S32" s="1"/>
  <c r="U32" s="1"/>
  <c r="H33"/>
  <c r="H34"/>
  <c r="H35"/>
  <c r="H36"/>
  <c r="S36" s="1"/>
  <c r="U36" s="1"/>
  <c r="H37"/>
  <c r="H38"/>
  <c r="H39"/>
  <c r="H40"/>
  <c r="S40" s="1"/>
  <c r="U40" s="1"/>
  <c r="H41"/>
  <c r="H42"/>
  <c r="H43"/>
  <c r="H44"/>
  <c r="S44" s="1"/>
  <c r="U44" s="1"/>
  <c r="H27"/>
  <c r="R72"/>
  <c r="R74" s="1"/>
  <c r="O72"/>
  <c r="S72" s="1"/>
  <c r="O71"/>
  <c r="T54" l="1"/>
  <c r="T22"/>
  <c r="S39"/>
  <c r="U39" s="1"/>
  <c r="S35"/>
  <c r="U35" s="1"/>
  <c r="S31"/>
  <c r="U31" s="1"/>
  <c r="S43"/>
  <c r="U43" s="1"/>
  <c r="S27"/>
  <c r="S42"/>
  <c r="U42" s="1"/>
  <c r="S38"/>
  <c r="U38" s="1"/>
  <c r="S34"/>
  <c r="U34" s="1"/>
  <c r="S30"/>
  <c r="U30" s="1"/>
  <c r="S41"/>
  <c r="U41" s="1"/>
  <c r="S37"/>
  <c r="U37" s="1"/>
  <c r="S33"/>
  <c r="U33" s="1"/>
  <c r="S29"/>
  <c r="U29" s="1"/>
  <c r="L74"/>
  <c r="T71"/>
  <c r="H74"/>
  <c r="S71"/>
  <c r="S74" s="1"/>
  <c r="T72"/>
  <c r="U72" s="1"/>
  <c r="O74"/>
  <c r="H99"/>
  <c r="S99" s="1"/>
  <c r="R60"/>
  <c r="R63" s="1"/>
  <c r="O60"/>
  <c r="L60"/>
  <c r="H60"/>
  <c r="H63" s="1"/>
  <c r="S54" l="1"/>
  <c r="U27"/>
  <c r="O63"/>
  <c r="S60"/>
  <c r="S63" s="1"/>
  <c r="T74"/>
  <c r="U71"/>
  <c r="U74" s="1"/>
  <c r="T60"/>
  <c r="L63"/>
  <c r="U54" l="1"/>
  <c r="U60"/>
  <c r="T63"/>
  <c r="U63" s="1"/>
</calcChain>
</file>

<file path=xl/sharedStrings.xml><?xml version="1.0" encoding="utf-8"?>
<sst xmlns="http://schemas.openxmlformats.org/spreadsheetml/2006/main" count="502" uniqueCount="158">
  <si>
    <r>
      <rPr>
        <sz val="10"/>
        <rFont val="Arial"/>
        <family val="2"/>
      </rPr>
      <t>Склав:</t>
    </r>
  </si>
  <si>
    <r>
      <rPr>
        <sz val="10"/>
        <rFont val="Arial"/>
        <family val="2"/>
      </rPr>
      <t>(посада)</t>
    </r>
  </si>
  <si>
    <r>
      <rPr>
        <sz val="10"/>
        <rFont val="Arial"/>
        <family val="2"/>
      </rPr>
      <t>(підпис та печатка)</t>
    </r>
  </si>
  <si>
    <r>
      <rPr>
        <sz val="10"/>
        <rFont val="Arial"/>
        <family val="2"/>
      </rPr>
      <t>(ПІБ)</t>
    </r>
  </si>
  <si>
    <r>
      <rPr>
        <b/>
        <sz val="10"/>
        <rFont val="Times New Roman"/>
        <family val="1"/>
      </rPr>
      <t>ФОНД:                                                                                                                                                                                                                                                                                                           ГРАНТООТРИМУВАЧ:</t>
    </r>
  </si>
  <si>
    <t>Київська обл.Києво-Святошинський р-н,с.Ходосівка,вул.Обухівське шосе,1,буд.16, 1030(одна тисячі тридцять) кв.м.</t>
  </si>
  <si>
    <t>Вартість за одиницю, грн</t>
  </si>
  <si>
    <t>Трехчіповий DLP відеопроектор Barco DP2K-15C ДЛЯ Digital cinema другого покоління.ксенонова лампа OSRAM XBO 3000W.Інтегрований медіа сервер від BARCO Alchemy.три накопичувача по 1ТБ SATA</t>
  </si>
  <si>
    <t>Загальна сума, грн (=11*12)</t>
  </si>
  <si>
    <t>Додаток № 4</t>
  </si>
  <si>
    <t>до Договору про надання гранту інституційної підтримки</t>
  </si>
  <si>
    <t>ЗВІТ</t>
  </si>
  <si>
    <t>про надходження та використання коштів для реалізації Проєкту інституційної підтримки</t>
  </si>
  <si>
    <t>Розділ: Стаття: Пункт:</t>
  </si>
  <si>
    <t>№</t>
  </si>
  <si>
    <t>Найменування витрат</t>
  </si>
  <si>
    <t>Одиниця виміру</t>
  </si>
  <si>
    <r>
      <rPr>
        <b/>
        <sz val="10"/>
        <rFont val="Times New Roman"/>
        <family val="1"/>
        <charset val="204"/>
      </rPr>
      <t>Планові витрати гранту інституційної підтримки УКФ
(кредиторська заборгованість) з 12.03.2020 року</t>
    </r>
  </si>
  <si>
    <r>
      <rPr>
        <b/>
        <sz val="10"/>
        <rFont val="Times New Roman"/>
        <family val="1"/>
        <charset val="204"/>
      </rPr>
      <t>Фактичні витрати гранту інституційної підтримки УКФ
(кредиторська заборгованість) з 12.03.2020 року</t>
    </r>
  </si>
  <si>
    <r>
      <rPr>
        <b/>
        <sz val="10"/>
        <rFont val="Times New Roman"/>
        <family val="1"/>
        <charset val="204"/>
      </rPr>
      <t>Планові витрати за рахунок інституційної підтримки УКФ
(заплановані витрати)  до 31.12.2020 року включно</t>
    </r>
  </si>
  <si>
    <r>
      <rPr>
        <b/>
        <sz val="10"/>
        <rFont val="Times New Roman"/>
        <family val="1"/>
        <charset val="204"/>
      </rPr>
      <t>Фактичні витрати за рахунок інституційної підтримки УКФ (заплановані витрати)
до 31.12.2020 року включно</t>
    </r>
  </si>
  <si>
    <t>Загальна сума витрат гранту інституційної підтримки УКФ</t>
  </si>
  <si>
    <t>ПРИМІТКИ</t>
  </si>
  <si>
    <t>Кількість/ Період</t>
  </si>
  <si>
    <t>Загальна сума, грн (=4*5)</t>
  </si>
  <si>
    <t>Загальна сума, грн (=5*6)</t>
  </si>
  <si>
    <t>Загальна сума, грн (=8*9)</t>
  </si>
  <si>
    <t>планова сума, грн (=6+10)</t>
  </si>
  <si>
    <t>фактична сума, грн (=7+13)</t>
  </si>
  <si>
    <t>різниця, грн (=14-15)</t>
  </si>
  <si>
    <t>Стовпці:</t>
  </si>
  <si>
    <t>Розділ:</t>
  </si>
  <si>
    <t>І</t>
  </si>
  <si>
    <t>Надходження:</t>
  </si>
  <si>
    <t>Стаття:</t>
  </si>
  <si>
    <t>Український культурний фонд</t>
  </si>
  <si>
    <t>грн</t>
  </si>
  <si>
    <t>Всього по розділу І "Надходження":</t>
  </si>
  <si>
    <t>0,00</t>
  </si>
  <si>
    <t>ІІ</t>
  </si>
  <si>
    <t>Витрати:</t>
  </si>
  <si>
    <t>Оплата праці</t>
  </si>
  <si>
    <t>Підстаття</t>
  </si>
  <si>
    <t>Штатних працівників</t>
  </si>
  <si>
    <t>Пункт</t>
  </si>
  <si>
    <t>1.1.1</t>
  </si>
  <si>
    <t>місяців</t>
  </si>
  <si>
    <r>
      <t>1.1.2</t>
    </r>
    <r>
      <rPr>
        <sz val="11"/>
        <color theme="1"/>
        <rFont val="Calibri"/>
        <family val="2"/>
        <charset val="204"/>
        <scheme val="minor"/>
      </rPr>
      <t/>
    </r>
  </si>
  <si>
    <r>
      <t>1.1.3</t>
    </r>
    <r>
      <rPr>
        <sz val="11"/>
        <color theme="1"/>
        <rFont val="Calibri"/>
        <family val="2"/>
        <charset val="204"/>
        <scheme val="minor"/>
      </rPr>
      <t/>
    </r>
  </si>
  <si>
    <r>
      <t>1.1.4</t>
    </r>
    <r>
      <rPr>
        <sz val="11"/>
        <color theme="1"/>
        <rFont val="Calibri"/>
        <family val="2"/>
        <charset val="204"/>
        <scheme val="minor"/>
      </rPr>
      <t/>
    </r>
  </si>
  <si>
    <r>
      <t>1.1.5</t>
    </r>
    <r>
      <rPr>
        <sz val="11"/>
        <color theme="1"/>
        <rFont val="Calibri"/>
        <family val="2"/>
        <charset val="204"/>
        <scheme val="minor"/>
      </rPr>
      <t/>
    </r>
  </si>
  <si>
    <r>
      <t>1.1.6</t>
    </r>
    <r>
      <rPr>
        <sz val="11"/>
        <color theme="1"/>
        <rFont val="Calibri"/>
        <family val="2"/>
        <charset val="204"/>
        <scheme val="minor"/>
      </rPr>
      <t/>
    </r>
  </si>
  <si>
    <r>
      <t>1.1.7</t>
    </r>
    <r>
      <rPr>
        <sz val="11"/>
        <color theme="1"/>
        <rFont val="Calibri"/>
        <family val="2"/>
        <charset val="204"/>
        <scheme val="minor"/>
      </rPr>
      <t/>
    </r>
  </si>
  <si>
    <r>
      <t>1.1.8</t>
    </r>
    <r>
      <rPr>
        <sz val="11"/>
        <color theme="1"/>
        <rFont val="Calibri"/>
        <family val="2"/>
        <charset val="204"/>
        <scheme val="minor"/>
      </rPr>
      <t/>
    </r>
  </si>
  <si>
    <r>
      <t>1.1.9</t>
    </r>
    <r>
      <rPr>
        <sz val="11"/>
        <color theme="1"/>
        <rFont val="Calibri"/>
        <family val="2"/>
        <charset val="204"/>
        <scheme val="minor"/>
      </rPr>
      <t/>
    </r>
  </si>
  <si>
    <r>
      <t>1.1.10</t>
    </r>
    <r>
      <rPr>
        <sz val="11"/>
        <color theme="1"/>
        <rFont val="Calibri"/>
        <family val="2"/>
        <charset val="204"/>
        <scheme val="minor"/>
      </rPr>
      <t/>
    </r>
  </si>
  <si>
    <r>
      <t>1.1.11</t>
    </r>
    <r>
      <rPr>
        <sz val="11"/>
        <color theme="1"/>
        <rFont val="Calibri"/>
        <family val="2"/>
        <charset val="204"/>
        <scheme val="minor"/>
      </rPr>
      <t/>
    </r>
  </si>
  <si>
    <r>
      <t>1.1.12</t>
    </r>
    <r>
      <rPr>
        <sz val="11"/>
        <color theme="1"/>
        <rFont val="Calibri"/>
        <family val="2"/>
        <charset val="204"/>
        <scheme val="minor"/>
      </rPr>
      <t/>
    </r>
  </si>
  <si>
    <r>
      <t>1.1.13</t>
    </r>
    <r>
      <rPr>
        <sz val="11"/>
        <color theme="1"/>
        <rFont val="Calibri"/>
        <family val="2"/>
        <charset val="204"/>
        <scheme val="minor"/>
      </rPr>
      <t/>
    </r>
  </si>
  <si>
    <r>
      <t>1.1.14</t>
    </r>
    <r>
      <rPr>
        <sz val="11"/>
        <color theme="1"/>
        <rFont val="Calibri"/>
        <family val="2"/>
        <charset val="204"/>
        <scheme val="minor"/>
      </rPr>
      <t/>
    </r>
  </si>
  <si>
    <r>
      <t>1.1.15</t>
    </r>
    <r>
      <rPr>
        <sz val="11"/>
        <color theme="1"/>
        <rFont val="Calibri"/>
        <family val="2"/>
        <charset val="204"/>
        <scheme val="minor"/>
      </rPr>
      <t/>
    </r>
  </si>
  <si>
    <r>
      <t>1.1.16</t>
    </r>
    <r>
      <rPr>
        <sz val="11"/>
        <color theme="1"/>
        <rFont val="Calibri"/>
        <family val="2"/>
        <charset val="204"/>
        <scheme val="minor"/>
      </rPr>
      <t/>
    </r>
  </si>
  <si>
    <r>
      <t>1.1.17</t>
    </r>
    <r>
      <rPr>
        <sz val="11"/>
        <color theme="1"/>
        <rFont val="Calibri"/>
        <family val="2"/>
        <charset val="204"/>
        <scheme val="minor"/>
      </rPr>
      <t/>
    </r>
  </si>
  <si>
    <r>
      <t>1.1.18</t>
    </r>
    <r>
      <rPr>
        <sz val="11"/>
        <color theme="1"/>
        <rFont val="Calibri"/>
        <family val="2"/>
        <charset val="204"/>
        <scheme val="minor"/>
      </rPr>
      <t/>
    </r>
  </si>
  <si>
    <r>
      <t>1.1.19</t>
    </r>
    <r>
      <rPr>
        <sz val="11"/>
        <color theme="1"/>
        <rFont val="Calibri"/>
        <family val="2"/>
        <charset val="204"/>
        <scheme val="minor"/>
      </rPr>
      <t/>
    </r>
  </si>
  <si>
    <t>За договорами ЦПХ</t>
  </si>
  <si>
    <t>1.2.1</t>
  </si>
  <si>
    <t>Повне ПІБ, посада</t>
  </si>
  <si>
    <t>НЕ ЗАПОВНЮЄТЬСЯ!</t>
  </si>
  <si>
    <t>1.2.2</t>
  </si>
  <si>
    <t>1.2.3</t>
  </si>
  <si>
    <t>За договорами з ФОП</t>
  </si>
  <si>
    <t>1.3.1</t>
  </si>
  <si>
    <t>1.3.2</t>
  </si>
  <si>
    <t>1.3.3</t>
  </si>
  <si>
    <t>Всього по статті 1 "Оплата праці "</t>
  </si>
  <si>
    <t>Соціальні внески з оплати праці (нарахування ЄСВ)</t>
  </si>
  <si>
    <t>Штатні працівники</t>
  </si>
  <si>
    <r>
      <rPr>
        <sz val="10"/>
        <color rgb="FFFF0000"/>
        <rFont val="Times New Roman"/>
        <family val="1"/>
        <charset val="204"/>
      </rPr>
      <t>0,22</t>
    </r>
  </si>
  <si>
    <t>Всього по статті 2 "Соціальні внески з оплати праці (нарахування ЄСВ)"</t>
  </si>
  <si>
    <t>Оренда приміщень та земельних ділянок</t>
  </si>
  <si>
    <t>Адреса орендованого приміщення/земельної діляники, із зазначенням метражу</t>
  </si>
  <si>
    <r>
      <rPr>
        <sz val="10"/>
        <rFont val="Times New Roman"/>
        <family val="1"/>
        <charset val="204"/>
      </rPr>
      <t>Адреса орендованого приміщення/земельної
діляники, із зазначенням метражу</t>
    </r>
  </si>
  <si>
    <t>Всього по статті 3 "Оренда приміщень та земельних ділянок"</t>
  </si>
  <si>
    <t>Експлуатаційні витрати на утримання приміщень та комунальні послуги</t>
  </si>
  <si>
    <t>Водопостачання</t>
  </si>
  <si>
    <t>Електроенергія</t>
  </si>
  <si>
    <t>Опалення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</si>
  <si>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</si>
  <si>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</si>
  <si>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Оренда техніки, обладнання та інструменту</t>
  </si>
  <si>
    <t>Всього по статті 5 "Оренда техніки, обладнання та інструменту"</t>
  </si>
  <si>
    <t>Матеріальні витрати (за винятком капітальних видатків)</t>
  </si>
  <si>
    <t>Найменування</t>
  </si>
  <si>
    <t>шт</t>
  </si>
  <si>
    <t>Всього по статті 6 "Матеріальні витрати (за винятком капітальних видатків)"</t>
  </si>
  <si>
    <t>Витрати на послуги зв'язку, інтернет, обслуговування сайтів та програмного забезпечення;</t>
  </si>
  <si>
    <t>Послуги зв'язку</t>
  </si>
  <si>
    <t>Послуги Internet</t>
  </si>
  <si>
    <r>
      <rPr>
        <sz val="10"/>
        <rFont val="Times New Roman"/>
        <family val="1"/>
        <charset val="204"/>
      </rPr>
      <t>Обслуговування сайтів та програмного
забезпечення (деталізувати назву послуги)</t>
    </r>
  </si>
  <si>
    <t>Всього по статті 7 "Витрати на послуги зв'язку, інтернет, обслуговування програм"</t>
  </si>
  <si>
    <t>Банківські витрати</t>
  </si>
  <si>
    <t>Банківська комісія за переказ</t>
  </si>
  <si>
    <t>Розрахунково-касове обслуговування</t>
  </si>
  <si>
    <t>Інші банківські витрати</t>
  </si>
  <si>
    <t>Всього по статті 8 "Банківські витрати"</t>
  </si>
  <si>
    <r>
      <rPr>
        <b/>
        <sz val="10"/>
        <rFont val="Times New Roman"/>
        <family val="1"/>
        <charset val="204"/>
      </rPr>
      <t>Інші витрати пов'язані з основною
діяльністю організації</t>
    </r>
  </si>
  <si>
    <r>
      <rPr>
        <sz val="10"/>
        <rFont val="Times New Roman"/>
        <family val="1"/>
        <charset val="204"/>
      </rPr>
      <t>Інші витрати пов'язані з основною
діяльністю організації</t>
    </r>
  </si>
  <si>
    <t>Всього по статті 9 "Інші витрати пов'язані з основною діяльністю організації"</t>
  </si>
  <si>
    <t>Аудиторські послуги</t>
  </si>
  <si>
    <t>Всього по статті 9 "Аудиторські послуги"</t>
  </si>
  <si>
    <t>Всього по розділу ІІ "Витрати":</t>
  </si>
  <si>
    <t>РЕЗУЛЬТАТ ІНСТИТУЦІЙНОЇ ПІДТРИМКИ</t>
  </si>
  <si>
    <t>Склав:</t>
  </si>
  <si>
    <t>Директор</t>
  </si>
  <si>
    <t>(посада)</t>
  </si>
  <si>
    <t>(підпис та печатка)</t>
  </si>
  <si>
    <t>(ПІБ)</t>
  </si>
  <si>
    <t>Бєднова Тетяна Володимирівна,прибиральник службових приміщень</t>
  </si>
  <si>
    <t>Власенко Валентина Василівна,прибиральник службових приміщень</t>
  </si>
  <si>
    <t>Потапова Надія Андріївна,прибиральник службових приміщень</t>
  </si>
  <si>
    <t>Присяжна Людмила Борисівна,прибиральник службових приміщень</t>
  </si>
  <si>
    <t>Миколенко Ліна Кузьмівна,контролер квитків</t>
  </si>
  <si>
    <t>Лузан Ігор Володимирович,оператор проекційного та звукового устаткування</t>
  </si>
  <si>
    <t>Гурин Анастасія Андріївна,головний бухгалтер</t>
  </si>
  <si>
    <t>Давиденко Наталія Вадимівна,комерційний директор</t>
  </si>
  <si>
    <t>Йовенко Віта Володимирівна,директор</t>
  </si>
  <si>
    <t>Каськевич Олександр Володимирович,адміністратор</t>
  </si>
  <si>
    <t>Крамар Олена Сергіївна,бухгалтер</t>
  </si>
  <si>
    <t>Росоха Вячеслав Анатолійович,адміністратор</t>
  </si>
  <si>
    <t>Добровольський Максим Леонідович,контролер-ревізор</t>
  </si>
  <si>
    <t>Дуць Павло Володимирович,контролер -ревізор</t>
  </si>
  <si>
    <t>Підлужний Володимир Васильович,контролер-ревізор</t>
  </si>
  <si>
    <t>Титаренко Віктор Миколайович,контролер-ревізор</t>
  </si>
  <si>
    <t>Лук'яненко Ірина Миколаївна,Головний касир</t>
  </si>
  <si>
    <t>Чорна Юлія Анатоліївна,касир</t>
  </si>
  <si>
    <t>Швець Надія Валеріївна,головний касир</t>
  </si>
  <si>
    <t>Прибирає службові приміщення,коридори,сходи,санвузли,зали,фойє кінотеатру(збільшено за рах. роботи в святкові дні)</t>
  </si>
  <si>
    <t>Організує прийом та обслуговування глядачів(збільшено за рах. роботи в святкові дні)</t>
  </si>
  <si>
    <t>Регулює,налаштовує кінопроекційне обладнання(збільшено за рах. роботи в святкові дні)</t>
  </si>
  <si>
    <t>Забезпечує ведення бухгалтерського обліку.</t>
  </si>
  <si>
    <t>Визначає,формулює,планує,здійснює і координує комерційні види діяльності кінотеатру.</t>
  </si>
  <si>
    <t>Визначає,формулює,планує,здійснює і координує всі види діяльності кінотеатру.</t>
  </si>
  <si>
    <t>Забезпечує організацію ефективного і культурного обслуговування глядачів(збільшено за рах. роботи в святкові дні)</t>
  </si>
  <si>
    <t>Самостійно і в повному обсязі веде бух. Облік</t>
  </si>
  <si>
    <t>Забезпечує дотримання глядачами встановленого порядку в залі для глядачів та фойє(збільшено за рах. роботи в святкові дні)</t>
  </si>
  <si>
    <t>Оформлює і продає квитки,сертифікати,окуляри для перегляду кінострічок(збільшено за рах. роботи в святкові дні)</t>
  </si>
  <si>
    <r>
      <rPr>
        <sz val="10"/>
        <rFont val="Arial"/>
        <family val="2"/>
      </rPr>
      <t>Найменування інструменту (з деталізацією
технічних характеристик)</t>
    </r>
  </si>
  <si>
    <t>Використання обладнання для проведення господарської діяльності (демонстрація кінофільмів</t>
  </si>
  <si>
    <t>Орендована площа використовується для демонстрації кінофільмів та різних видовищних заходів</t>
  </si>
  <si>
    <t>ЄСВ 22% від суми нарахованої заробітної плати( Зменшено нарахування за рахунок звільнених Добровольського М.Л.,Присяжна Л.Б.)</t>
  </si>
  <si>
    <t>Прибирає службові приміщення,коридори,сходи,санвузли,зали,фойє кінотеатру(звільнилась в жовтні 2020р,зп виплачена за рахунок підприємства)</t>
  </si>
  <si>
    <t>Забезпечує дотримання глядачами встановленого порядку в залі для глядачів та фойє(звільнено з осади в грудні 2020, зп виплачена за рахунок підприємства)</t>
  </si>
  <si>
    <t>Йовенко</t>
  </si>
  <si>
    <t>В.В.</t>
  </si>
  <si>
    <r>
      <t xml:space="preserve">№ </t>
    </r>
    <r>
      <rPr>
        <u/>
        <sz val="10"/>
        <rFont val="Times New Roman"/>
        <family val="1"/>
        <charset val="204"/>
      </rPr>
      <t> 3INST11-20941 </t>
    </r>
    <r>
      <rPr>
        <sz val="10"/>
        <rFont val="Times New Roman"/>
        <family val="1"/>
        <charset val="204"/>
      </rPr>
      <t xml:space="preserve"> від "</t>
    </r>
    <r>
      <rPr>
        <u/>
        <sz val="10"/>
        <rFont val="Times New Roman"/>
        <family val="1"/>
        <charset val="204"/>
      </rPr>
      <t> 27 </t>
    </r>
    <r>
      <rPr>
        <sz val="10"/>
        <rFont val="Times New Roman"/>
        <family val="1"/>
        <charset val="204"/>
      </rPr>
      <t xml:space="preserve">" </t>
    </r>
    <r>
      <rPr>
        <u/>
        <sz val="10"/>
        <rFont val="Times New Roman"/>
        <family val="1"/>
        <charset val="204"/>
      </rPr>
      <t>  жовтня  </t>
    </r>
    <r>
      <rPr>
        <sz val="10"/>
        <rFont val="Times New Roman"/>
        <family val="1"/>
        <charset val="204"/>
      </rPr>
      <t>2020 року</t>
    </r>
  </si>
  <si>
    <t>Повна назва організації Заявника:Товариство з обмеженою відповідальністю "ПРЕМ'ЄРА"</t>
  </si>
  <si>
    <t>Прибирає службові приміщення,коридори,сходи,санвузли,зали,фойє кінотеатру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</si>
</sst>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.00_-;\-* #,##0.00_-;_-* &quot;-&quot;??_-;_-@"/>
  </numFmts>
  <fonts count="22">
    <font>
      <sz val="10"/>
      <color rgb="FF00000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u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0"/>
      <color theme="1"/>
      <name val="Arial"/>
    </font>
  </fonts>
  <fills count="10">
    <fill>
      <patternFill patternType="none"/>
    </fill>
    <fill>
      <patternFill patternType="gray125"/>
    </fill>
    <fill>
      <patternFill patternType="solid">
        <fgColor rgb="FFF1F1F1"/>
      </patternFill>
    </fill>
    <fill>
      <patternFill patternType="solid">
        <fgColor rgb="FFFDF1CA"/>
      </patternFill>
    </fill>
    <fill>
      <patternFill patternType="solid">
        <fgColor rgb="FFFFFF00"/>
      </patternFill>
    </fill>
    <fill>
      <patternFill patternType="solid">
        <fgColor rgb="FFE1EED9"/>
      </patternFill>
    </fill>
    <fill>
      <patternFill patternType="solid">
        <fgColor rgb="FFD7D7D7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7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 inden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 indent="5"/>
    </xf>
    <xf numFmtId="0" fontId="2" fillId="0" borderId="0" xfId="0" applyFont="1" applyFill="1" applyBorder="1" applyAlignment="1">
      <alignment horizontal="left" vertical="center" wrapText="1" indent="7"/>
    </xf>
    <xf numFmtId="0" fontId="4" fillId="0" borderId="0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1" fontId="10" fillId="3" borderId="1" xfId="0" applyNumberFormat="1" applyFont="1" applyFill="1" applyBorder="1" applyAlignment="1">
      <alignment horizontal="center" vertical="top" shrinkToFi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center" wrapText="1"/>
    </xf>
    <xf numFmtId="1" fontId="10" fillId="0" borderId="1" xfId="0" applyNumberFormat="1" applyFont="1" applyFill="1" applyBorder="1" applyAlignment="1">
      <alignment vertical="center" shrinkToFit="1"/>
    </xf>
    <xf numFmtId="2" fontId="7" fillId="0" borderId="1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right" vertical="top" wrapText="1"/>
    </xf>
    <xf numFmtId="0" fontId="5" fillId="5" borderId="1" xfId="0" applyFont="1" applyFill="1" applyBorder="1" applyAlignment="1">
      <alignment horizontal="left" vertical="top" wrapText="1"/>
    </xf>
    <xf numFmtId="1" fontId="10" fillId="5" borderId="1" xfId="0" applyNumberFormat="1" applyFont="1" applyFill="1" applyBorder="1" applyAlignment="1">
      <alignment horizontal="right" vertical="top" shrinkToFit="1"/>
    </xf>
    <xf numFmtId="164" fontId="10" fillId="5" borderId="1" xfId="0" applyNumberFormat="1" applyFont="1" applyFill="1" applyBorder="1" applyAlignment="1">
      <alignment horizontal="right" vertical="top" shrinkToFit="1"/>
    </xf>
    <xf numFmtId="0" fontId="5" fillId="5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5" fillId="5" borderId="1" xfId="0" applyFont="1" applyFill="1" applyBorder="1" applyAlignment="1">
      <alignment horizontal="left" wrapText="1"/>
    </xf>
    <xf numFmtId="0" fontId="4" fillId="5" borderId="1" xfId="0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wrapText="1"/>
    </xf>
    <xf numFmtId="165" fontId="12" fillId="0" borderId="8" xfId="0" applyNumberFormat="1" applyFont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64" fontId="10" fillId="5" borderId="1" xfId="0" applyNumberFormat="1" applyFont="1" applyFill="1" applyBorder="1" applyAlignment="1">
      <alignment horizontal="center" shrinkToFit="1"/>
    </xf>
    <xf numFmtId="0" fontId="4" fillId="6" borderId="1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 wrapText="1"/>
    </xf>
    <xf numFmtId="1" fontId="10" fillId="5" borderId="1" xfId="0" applyNumberFormat="1" applyFont="1" applyFill="1" applyBorder="1" applyAlignment="1">
      <alignment horizontal="center" shrinkToFit="1"/>
    </xf>
    <xf numFmtId="164" fontId="10" fillId="0" borderId="1" xfId="0" applyNumberFormat="1" applyFont="1" applyFill="1" applyBorder="1" applyAlignment="1">
      <alignment horizontal="center" shrinkToFit="1"/>
    </xf>
    <xf numFmtId="1" fontId="10" fillId="3" borderId="1" xfId="0" applyNumberFormat="1" applyFont="1" applyFill="1" applyBorder="1" applyAlignment="1">
      <alignment horizontal="left" vertical="top" shrinkToFit="1"/>
    </xf>
    <xf numFmtId="0" fontId="7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left" wrapText="1"/>
    </xf>
    <xf numFmtId="0" fontId="5" fillId="5" borderId="3" xfId="0" applyFont="1" applyFill="1" applyBorder="1" applyAlignment="1">
      <alignment horizontal="center" wrapText="1"/>
    </xf>
    <xf numFmtId="1" fontId="10" fillId="5" borderId="3" xfId="0" applyNumberFormat="1" applyFont="1" applyFill="1" applyBorder="1" applyAlignment="1">
      <alignment horizontal="center" shrinkToFit="1"/>
    </xf>
    <xf numFmtId="0" fontId="15" fillId="6" borderId="21" xfId="0" applyFont="1" applyFill="1" applyBorder="1" applyAlignment="1">
      <alignment horizontal="center" wrapText="1"/>
    </xf>
    <xf numFmtId="0" fontId="16" fillId="6" borderId="21" xfId="0" applyFont="1" applyFill="1" applyBorder="1" applyAlignment="1">
      <alignment horizontal="center" wrapText="1"/>
    </xf>
    <xf numFmtId="2" fontId="16" fillId="6" borderId="21" xfId="0" applyNumberFormat="1" applyFont="1" applyFill="1" applyBorder="1" applyAlignment="1">
      <alignment horizontal="center" wrapText="1"/>
    </xf>
    <xf numFmtId="0" fontId="15" fillId="6" borderId="22" xfId="0" applyFont="1" applyFill="1" applyBorder="1" applyAlignment="1">
      <alignment horizontal="left" wrapText="1"/>
    </xf>
    <xf numFmtId="164" fontId="10" fillId="0" borderId="2" xfId="0" applyNumberFormat="1" applyFont="1" applyFill="1" applyBorder="1" applyAlignment="1">
      <alignment horizontal="center" shrinkToFit="1"/>
    </xf>
    <xf numFmtId="2" fontId="15" fillId="6" borderId="21" xfId="0" applyNumberFormat="1" applyFont="1" applyFill="1" applyBorder="1" applyAlignment="1">
      <alignment horizontal="center" wrapText="1"/>
    </xf>
    <xf numFmtId="0" fontId="4" fillId="0" borderId="23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left" wrapText="1"/>
    </xf>
    <xf numFmtId="2" fontId="15" fillId="4" borderId="1" xfId="0" applyNumberFormat="1" applyFont="1" applyFill="1" applyBorder="1" applyAlignment="1">
      <alignment horizontal="center" wrapText="1"/>
    </xf>
    <xf numFmtId="2" fontId="14" fillId="4" borderId="9" xfId="0" applyNumberFormat="1" applyFont="1" applyFill="1" applyBorder="1" applyAlignment="1">
      <alignment horizontal="center" wrapText="1"/>
    </xf>
    <xf numFmtId="2" fontId="14" fillId="4" borderId="8" xfId="0" applyNumberFormat="1" applyFont="1" applyFill="1" applyBorder="1" applyAlignment="1">
      <alignment wrapText="1"/>
    </xf>
    <xf numFmtId="2" fontId="15" fillId="4" borderId="10" xfId="0" applyNumberFormat="1" applyFont="1" applyFill="1" applyBorder="1" applyAlignment="1">
      <alignment horizontal="center" wrapText="1"/>
    </xf>
    <xf numFmtId="0" fontId="4" fillId="6" borderId="2" xfId="0" applyFont="1" applyFill="1" applyBorder="1" applyAlignment="1">
      <alignment horizontal="center" wrapText="1"/>
    </xf>
    <xf numFmtId="2" fontId="14" fillId="4" borderId="25" xfId="0" applyNumberFormat="1" applyFont="1" applyFill="1" applyBorder="1" applyAlignment="1">
      <alignment wrapText="1"/>
    </xf>
    <xf numFmtId="0" fontId="4" fillId="7" borderId="1" xfId="0" applyFont="1" applyFill="1" applyBorder="1" applyAlignment="1">
      <alignment horizontal="left" wrapText="1"/>
    </xf>
    <xf numFmtId="0" fontId="14" fillId="4" borderId="10" xfId="0" applyFont="1" applyFill="1" applyBorder="1" applyAlignment="1">
      <alignment wrapText="1"/>
    </xf>
    <xf numFmtId="0" fontId="15" fillId="4" borderId="8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3" fontId="8" fillId="0" borderId="0" xfId="0" applyNumberFormat="1" applyFont="1" applyAlignment="1">
      <alignment wrapText="1"/>
    </xf>
    <xf numFmtId="0" fontId="19" fillId="0" borderId="0" xfId="0" applyFont="1" applyAlignment="1">
      <alignment wrapText="1"/>
    </xf>
    <xf numFmtId="0" fontId="0" fillId="0" borderId="0" xfId="0" applyFont="1" applyAlignment="1"/>
    <xf numFmtId="0" fontId="8" fillId="0" borderId="14" xfId="0" applyFont="1" applyBorder="1" applyAlignment="1">
      <alignment wrapText="1"/>
    </xf>
    <xf numFmtId="3" fontId="8" fillId="0" borderId="14" xfId="0" applyNumberFormat="1" applyFont="1" applyBorder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12" fillId="8" borderId="15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/>
    </xf>
    <xf numFmtId="0" fontId="21" fillId="0" borderId="15" xfId="0" applyFont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12" fillId="8" borderId="24" xfId="0" applyFont="1" applyFill="1" applyBorder="1" applyAlignment="1">
      <alignment horizontal="left" wrapText="1"/>
    </xf>
    <xf numFmtId="0" fontId="8" fillId="0" borderId="15" xfId="0" applyFont="1" applyBorder="1" applyAlignment="1">
      <alignment vertical="top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8" fillId="0" borderId="26" xfId="0" applyNumberFormat="1" applyFont="1" applyFill="1" applyBorder="1" applyAlignment="1">
      <alignment horizontal="center" vertical="center" wrapText="1"/>
    </xf>
    <xf numFmtId="2" fontId="4" fillId="7" borderId="1" xfId="0" applyNumberFormat="1" applyFont="1" applyFill="1" applyBorder="1" applyAlignment="1">
      <alignment horizontal="center" wrapText="1"/>
    </xf>
    <xf numFmtId="2" fontId="5" fillId="7" borderId="1" xfId="0" applyNumberFormat="1" applyFont="1" applyFill="1" applyBorder="1" applyAlignment="1">
      <alignment horizontal="center" vertical="top" wrapText="1"/>
    </xf>
    <xf numFmtId="3" fontId="12" fillId="0" borderId="16" xfId="0" applyNumberFormat="1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12" fillId="0" borderId="7" xfId="0" applyNumberFormat="1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horizontal="center" vertical="center" wrapText="1"/>
    </xf>
    <xf numFmtId="2" fontId="7" fillId="6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0" fontId="4" fillId="8" borderId="23" xfId="0" applyFont="1" applyFill="1" applyBorder="1" applyAlignment="1">
      <alignment vertical="center" wrapText="1"/>
    </xf>
    <xf numFmtId="2" fontId="4" fillId="0" borderId="23" xfId="0" applyNumberFormat="1" applyFont="1" applyFill="1" applyBorder="1" applyAlignment="1">
      <alignment vertical="center" wrapText="1"/>
    </xf>
    <xf numFmtId="2" fontId="7" fillId="0" borderId="23" xfId="0" applyNumberFormat="1" applyFont="1" applyFill="1" applyBorder="1" applyAlignment="1">
      <alignment vertical="center" wrapText="1"/>
    </xf>
    <xf numFmtId="2" fontId="7" fillId="0" borderId="2" xfId="0" applyNumberFormat="1" applyFont="1" applyFill="1" applyBorder="1" applyAlignment="1">
      <alignment vertical="center" wrapText="1"/>
    </xf>
    <xf numFmtId="2" fontId="14" fillId="9" borderId="8" xfId="0" applyNumberFormat="1" applyFont="1" applyFill="1" applyBorder="1" applyAlignment="1">
      <alignment wrapText="1"/>
    </xf>
    <xf numFmtId="2" fontId="14" fillId="9" borderId="10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wrapText="1"/>
    </xf>
    <xf numFmtId="0" fontId="5" fillId="6" borderId="9" xfId="0" applyFont="1" applyFill="1" applyBorder="1" applyAlignment="1">
      <alignment horizontal="center" wrapText="1"/>
    </xf>
    <xf numFmtId="0" fontId="5" fillId="6" borderId="10" xfId="0" applyFont="1" applyFill="1" applyBorder="1" applyAlignment="1">
      <alignment horizontal="center" wrapText="1"/>
    </xf>
    <xf numFmtId="0" fontId="4" fillId="6" borderId="8" xfId="0" applyFont="1" applyFill="1" applyBorder="1" applyAlignment="1">
      <alignment horizontal="center" wrapText="1"/>
    </xf>
    <xf numFmtId="0" fontId="4" fillId="6" borderId="10" xfId="0" applyFont="1" applyFill="1" applyBorder="1" applyAlignment="1">
      <alignment horizontal="center" wrapText="1"/>
    </xf>
    <xf numFmtId="0" fontId="7" fillId="6" borderId="8" xfId="0" applyFont="1" applyFill="1" applyBorder="1" applyAlignment="1">
      <alignment horizontal="center" wrapText="1"/>
    </xf>
    <xf numFmtId="0" fontId="7" fillId="6" borderId="10" xfId="0" applyFont="1" applyFill="1" applyBorder="1" applyAlignment="1">
      <alignment horizontal="center" wrapText="1"/>
    </xf>
    <xf numFmtId="0" fontId="17" fillId="4" borderId="8" xfId="0" applyFont="1" applyFill="1" applyBorder="1" applyAlignment="1">
      <alignment horizontal="center" wrapText="1"/>
    </xf>
    <xf numFmtId="0" fontId="17" fillId="4" borderId="9" xfId="0" applyFont="1" applyFill="1" applyBorder="1" applyAlignment="1">
      <alignment horizontal="center" wrapText="1"/>
    </xf>
    <xf numFmtId="0" fontId="17" fillId="4" borderId="10" xfId="0" applyFont="1" applyFill="1" applyBorder="1" applyAlignment="1">
      <alignment horizontal="center" wrapText="1"/>
    </xf>
    <xf numFmtId="0" fontId="15" fillId="4" borderId="8" xfId="0" applyFont="1" applyFill="1" applyBorder="1" applyAlignment="1">
      <alignment horizontal="center" wrapText="1"/>
    </xf>
    <xf numFmtId="0" fontId="15" fillId="4" borderId="10" xfId="0" applyFont="1" applyFill="1" applyBorder="1" applyAlignment="1">
      <alignment horizontal="center" wrapText="1"/>
    </xf>
    <xf numFmtId="2" fontId="14" fillId="4" borderId="8" xfId="0" applyNumberFormat="1" applyFont="1" applyFill="1" applyBorder="1" applyAlignment="1">
      <alignment horizontal="center" wrapText="1"/>
    </xf>
    <xf numFmtId="2" fontId="14" fillId="4" borderId="10" xfId="0" applyNumberFormat="1" applyFont="1" applyFill="1" applyBorder="1" applyAlignment="1">
      <alignment horizontal="center" wrapText="1"/>
    </xf>
    <xf numFmtId="0" fontId="15" fillId="0" borderId="8" xfId="0" applyFont="1" applyFill="1" applyBorder="1" applyAlignment="1">
      <alignment horizontal="center" wrapText="1"/>
    </xf>
    <xf numFmtId="0" fontId="15" fillId="0" borderId="9" xfId="0" applyFont="1" applyFill="1" applyBorder="1" applyAlignment="1">
      <alignment horizontal="center" wrapText="1"/>
    </xf>
    <xf numFmtId="0" fontId="15" fillId="0" borderId="11" xfId="0" applyFont="1" applyFill="1" applyBorder="1" applyAlignment="1">
      <alignment horizontal="center" wrapText="1"/>
    </xf>
    <xf numFmtId="0" fontId="15" fillId="0" borderId="10" xfId="0" applyFont="1" applyFill="1" applyBorder="1" applyAlignment="1">
      <alignment horizontal="center" wrapText="1"/>
    </xf>
    <xf numFmtId="0" fontId="14" fillId="4" borderId="8" xfId="0" applyFont="1" applyFill="1" applyBorder="1" applyAlignment="1">
      <alignment horizontal="center" wrapText="1"/>
    </xf>
    <xf numFmtId="0" fontId="14" fillId="4" borderId="9" xfId="0" applyFont="1" applyFill="1" applyBorder="1" applyAlignment="1">
      <alignment horizontal="center" wrapText="1"/>
    </xf>
    <xf numFmtId="0" fontId="14" fillId="4" borderId="10" xfId="0" applyFont="1" applyFill="1" applyBorder="1" applyAlignment="1">
      <alignment horizontal="center" wrapText="1"/>
    </xf>
    <xf numFmtId="0" fontId="4" fillId="5" borderId="8" xfId="0" applyFont="1" applyFill="1" applyBorder="1" applyAlignment="1">
      <alignment horizontal="center" wrapText="1"/>
    </xf>
    <xf numFmtId="0" fontId="4" fillId="5" borderId="9" xfId="0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5" fillId="5" borderId="8" xfId="0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wrapText="1"/>
    </xf>
    <xf numFmtId="0" fontId="5" fillId="5" borderId="10" xfId="0" applyFont="1" applyFill="1" applyBorder="1" applyAlignment="1">
      <alignment horizontal="center" wrapText="1"/>
    </xf>
    <xf numFmtId="0" fontId="14" fillId="6" borderId="17" xfId="0" applyFont="1" applyFill="1" applyBorder="1" applyAlignment="1">
      <alignment horizontal="center" wrapText="1"/>
    </xf>
    <xf numFmtId="0" fontId="14" fillId="6" borderId="18" xfId="0" applyFont="1" applyFill="1" applyBorder="1" applyAlignment="1">
      <alignment horizontal="center" wrapText="1"/>
    </xf>
    <xf numFmtId="0" fontId="14" fillId="6" borderId="19" xfId="0" applyFont="1" applyFill="1" applyBorder="1" applyAlignment="1">
      <alignment horizontal="center" wrapText="1"/>
    </xf>
    <xf numFmtId="0" fontId="16" fillId="6" borderId="20" xfId="0" applyFont="1" applyFill="1" applyBorder="1" applyAlignment="1">
      <alignment horizontal="center" wrapText="1"/>
    </xf>
    <xf numFmtId="0" fontId="16" fillId="6" borderId="19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center" wrapText="1"/>
    </xf>
    <xf numFmtId="0" fontId="5" fillId="5" borderId="14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5" fillId="6" borderId="20" xfId="0" applyFont="1" applyFill="1" applyBorder="1" applyAlignment="1">
      <alignment horizontal="center" wrapText="1"/>
    </xf>
    <xf numFmtId="0" fontId="15" fillId="6" borderId="19" xfId="0" applyFont="1" applyFill="1" applyBorder="1" applyAlignment="1">
      <alignment horizontal="center" wrapText="1"/>
    </xf>
    <xf numFmtId="2" fontId="16" fillId="6" borderId="20" xfId="0" applyNumberFormat="1" applyFont="1" applyFill="1" applyBorder="1" applyAlignment="1">
      <alignment horizontal="center" wrapText="1"/>
    </xf>
    <xf numFmtId="2" fontId="16" fillId="6" borderId="19" xfId="0" applyNumberFormat="1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left" vertical="top" wrapText="1"/>
    </xf>
    <xf numFmtId="0" fontId="11" fillId="7" borderId="9" xfId="0" applyFont="1" applyFill="1" applyBorder="1" applyAlignment="1">
      <alignment horizontal="left" vertical="top" wrapText="1"/>
    </xf>
    <xf numFmtId="0" fontId="11" fillId="7" borderId="10" xfId="0" applyFont="1" applyFill="1" applyBorder="1" applyAlignment="1">
      <alignment horizontal="left" vertical="top" wrapText="1"/>
    </xf>
    <xf numFmtId="0" fontId="4" fillId="7" borderId="8" xfId="0" applyFont="1" applyFill="1" applyBorder="1" applyAlignment="1">
      <alignment horizontal="left" wrapText="1"/>
    </xf>
    <xf numFmtId="0" fontId="4" fillId="7" borderId="10" xfId="0" applyFont="1" applyFill="1" applyBorder="1" applyAlignment="1">
      <alignment horizontal="left" wrapText="1"/>
    </xf>
    <xf numFmtId="2" fontId="5" fillId="7" borderId="8" xfId="0" applyNumberFormat="1" applyFont="1" applyFill="1" applyBorder="1" applyAlignment="1">
      <alignment horizontal="center" vertical="top" wrapText="1"/>
    </xf>
    <xf numFmtId="2" fontId="5" fillId="7" borderId="10" xfId="0" applyNumberFormat="1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horizontal="left" wrapText="1"/>
    </xf>
    <xf numFmtId="0" fontId="4" fillId="4" borderId="10" xfId="0" applyFont="1" applyFill="1" applyBorder="1" applyAlignment="1">
      <alignment horizontal="left" wrapText="1"/>
    </xf>
    <xf numFmtId="0" fontId="5" fillId="5" borderId="8" xfId="0" applyFont="1" applyFill="1" applyBorder="1" applyAlignment="1">
      <alignment horizontal="left" vertical="top" wrapText="1"/>
    </xf>
    <xf numFmtId="0" fontId="5" fillId="5" borderId="9" xfId="0" applyFont="1" applyFill="1" applyBorder="1" applyAlignment="1">
      <alignment horizontal="left" vertical="top" wrapText="1"/>
    </xf>
    <xf numFmtId="0" fontId="5" fillId="5" borderId="10" xfId="0" applyFont="1" applyFill="1" applyBorder="1" applyAlignment="1">
      <alignment horizontal="left" vertical="top" wrapText="1"/>
    </xf>
    <xf numFmtId="0" fontId="5" fillId="5" borderId="8" xfId="0" applyFont="1" applyFill="1" applyBorder="1" applyAlignment="1">
      <alignment horizontal="right" vertical="center" wrapText="1"/>
    </xf>
    <xf numFmtId="0" fontId="5" fillId="5" borderId="10" xfId="0" applyFont="1" applyFill="1" applyBorder="1" applyAlignment="1">
      <alignment horizontal="right" vertical="center" wrapText="1"/>
    </xf>
    <xf numFmtId="0" fontId="4" fillId="5" borderId="8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left" vertical="center" wrapText="1"/>
    </xf>
    <xf numFmtId="3" fontId="8" fillId="0" borderId="11" xfId="0" applyNumberFormat="1" applyFont="1" applyBorder="1" applyAlignment="1">
      <alignment horizontal="center" wrapText="1"/>
    </xf>
    <xf numFmtId="0" fontId="20" fillId="0" borderId="11" xfId="0" applyFont="1" applyBorder="1"/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 indent="3"/>
    </xf>
    <xf numFmtId="0" fontId="5" fillId="2" borderId="3" xfId="0" applyFont="1" applyFill="1" applyBorder="1" applyAlignment="1">
      <alignment horizontal="left" vertical="center" wrapText="1" indent="3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left" vertical="top" wrapText="1" indent="1"/>
    </xf>
    <xf numFmtId="0" fontId="4" fillId="2" borderId="9" xfId="0" applyFont="1" applyFill="1" applyBorder="1" applyAlignment="1">
      <alignment horizontal="left" vertical="top" wrapText="1" indent="1"/>
    </xf>
    <xf numFmtId="0" fontId="4" fillId="2" borderId="10" xfId="0" applyFont="1" applyFill="1" applyBorder="1" applyAlignment="1">
      <alignment horizontal="left" vertical="top" wrapText="1" inden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1" fontId="10" fillId="3" borderId="8" xfId="0" applyNumberFormat="1" applyFont="1" applyFill="1" applyBorder="1" applyAlignment="1">
      <alignment horizontal="right" vertical="top" indent="1" shrinkToFit="1"/>
    </xf>
    <xf numFmtId="1" fontId="10" fillId="3" borderId="10" xfId="0" applyNumberFormat="1" applyFont="1" applyFill="1" applyBorder="1" applyAlignment="1">
      <alignment horizontal="right" vertical="top" indent="1" shrinkToFit="1"/>
    </xf>
    <xf numFmtId="1" fontId="10" fillId="3" borderId="8" xfId="0" applyNumberFormat="1" applyFont="1" applyFill="1" applyBorder="1" applyAlignment="1">
      <alignment horizontal="center" vertical="top" shrinkToFit="1"/>
    </xf>
    <xf numFmtId="1" fontId="10" fillId="3" borderId="10" xfId="0" applyNumberFormat="1" applyFont="1" applyFill="1" applyBorder="1" applyAlignment="1">
      <alignment horizontal="center" vertical="top" shrinkToFit="1"/>
    </xf>
    <xf numFmtId="0" fontId="7" fillId="0" borderId="8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2" fontId="7" fillId="0" borderId="1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 indent="5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266701</xdr:colOff>
      <xdr:row>1</xdr:row>
      <xdr:rowOff>150424</xdr:rowOff>
    </xdr:from>
    <xdr:ext cx="1679982" cy="1306901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72701" y="312349"/>
          <a:ext cx="1679982" cy="130690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475487</xdr:colOff>
      <xdr:row>1</xdr:row>
      <xdr:rowOff>94287</xdr:rowOff>
    </xdr:from>
    <xdr:ext cx="1097280" cy="0"/>
    <xdr:sp macro="" textlink="">
      <xdr:nvSpPr>
        <xdr:cNvPr id="3" name="Shape 3"/>
        <xdr:cNvSpPr/>
      </xdr:nvSpPr>
      <xdr:spPr>
        <a:xfrm>
          <a:off x="0" y="0"/>
          <a:ext cx="1097280" cy="0"/>
        </a:xfrm>
        <a:custGeom>
          <a:avLst/>
          <a:gdLst/>
          <a:ahLst/>
          <a:cxnLst/>
          <a:rect l="0" t="0" r="0" b="0"/>
          <a:pathLst>
            <a:path w="1097280">
              <a:moveTo>
                <a:pt x="0" y="0"/>
              </a:moveTo>
              <a:lnTo>
                <a:pt x="1097280" y="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3</xdr:col>
      <xdr:colOff>3525519</xdr:colOff>
      <xdr:row>1</xdr:row>
      <xdr:rowOff>107348</xdr:rowOff>
    </xdr:from>
    <xdr:ext cx="993140" cy="0"/>
    <xdr:sp macro="" textlink="">
      <xdr:nvSpPr>
        <xdr:cNvPr id="4" name="Shape 4"/>
        <xdr:cNvSpPr/>
      </xdr:nvSpPr>
      <xdr:spPr>
        <a:xfrm>
          <a:off x="0" y="0"/>
          <a:ext cx="993140" cy="0"/>
        </a:xfrm>
        <a:custGeom>
          <a:avLst/>
          <a:gdLst/>
          <a:ahLst/>
          <a:cxnLst/>
          <a:rect l="0" t="0" r="0" b="0"/>
          <a:pathLst>
            <a:path w="993140">
              <a:moveTo>
                <a:pt x="0" y="0"/>
              </a:moveTo>
              <a:lnTo>
                <a:pt x="992785" y="0"/>
              </a:lnTo>
            </a:path>
          </a:pathLst>
        </a:custGeom>
        <a:ln w="3648">
          <a:solidFill>
            <a:srgbClr val="000000"/>
          </a:solidFill>
        </a:ln>
      </xdr:spPr>
    </xdr:sp>
    <xdr:clientData/>
  </xdr:oneCellAnchor>
  <xdr:oneCellAnchor>
    <xdr:from>
      <xdr:col>0</xdr:col>
      <xdr:colOff>518122</xdr:colOff>
      <xdr:row>0</xdr:row>
      <xdr:rowOff>68243</xdr:rowOff>
    </xdr:from>
    <xdr:ext cx="1233170" cy="5080"/>
    <xdr:sp macro="" textlink="">
      <xdr:nvSpPr>
        <xdr:cNvPr id="5" name="Shape 5"/>
        <xdr:cNvSpPr/>
      </xdr:nvSpPr>
      <xdr:spPr>
        <a:xfrm>
          <a:off x="0" y="0"/>
          <a:ext cx="1233170" cy="5080"/>
        </a:xfrm>
        <a:custGeom>
          <a:avLst/>
          <a:gdLst/>
          <a:ahLst/>
          <a:cxnLst/>
          <a:rect l="0" t="0" r="0" b="0"/>
          <a:pathLst>
            <a:path w="1233170" h="5080">
              <a:moveTo>
                <a:pt x="1232903" y="0"/>
              </a:moveTo>
              <a:lnTo>
                <a:pt x="0" y="0"/>
              </a:lnTo>
              <a:lnTo>
                <a:pt x="0" y="4572"/>
              </a:lnTo>
              <a:lnTo>
                <a:pt x="1232903" y="4572"/>
              </a:lnTo>
              <a:lnTo>
                <a:pt x="1232903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2</xdr:col>
      <xdr:colOff>299188</xdr:colOff>
      <xdr:row>0</xdr:row>
      <xdr:rowOff>68243</xdr:rowOff>
    </xdr:from>
    <xdr:ext cx="858519" cy="5080"/>
    <xdr:sp macro="" textlink="">
      <xdr:nvSpPr>
        <xdr:cNvPr id="6" name="Shape 6"/>
        <xdr:cNvSpPr/>
      </xdr:nvSpPr>
      <xdr:spPr>
        <a:xfrm>
          <a:off x="0" y="0"/>
          <a:ext cx="858519" cy="5080"/>
        </a:xfrm>
        <a:custGeom>
          <a:avLst/>
          <a:gdLst/>
          <a:ahLst/>
          <a:cxnLst/>
          <a:rect l="0" t="0" r="0" b="0"/>
          <a:pathLst>
            <a:path w="858519" h="5080">
              <a:moveTo>
                <a:pt x="857999" y="0"/>
              </a:moveTo>
              <a:lnTo>
                <a:pt x="0" y="0"/>
              </a:lnTo>
              <a:lnTo>
                <a:pt x="0" y="4572"/>
              </a:lnTo>
              <a:lnTo>
                <a:pt x="857999" y="4572"/>
              </a:lnTo>
              <a:lnTo>
                <a:pt x="857999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2</xdr:col>
      <xdr:colOff>1662055</xdr:colOff>
      <xdr:row>0</xdr:row>
      <xdr:rowOff>68243</xdr:rowOff>
    </xdr:from>
    <xdr:ext cx="1714500" cy="5080"/>
    <xdr:sp macro="" textlink="">
      <xdr:nvSpPr>
        <xdr:cNvPr id="7" name="Shape 7"/>
        <xdr:cNvSpPr/>
      </xdr:nvSpPr>
      <xdr:spPr>
        <a:xfrm>
          <a:off x="0" y="0"/>
          <a:ext cx="1714500" cy="5080"/>
        </a:xfrm>
        <a:custGeom>
          <a:avLst/>
          <a:gdLst/>
          <a:ahLst/>
          <a:cxnLst/>
          <a:rect l="0" t="0" r="0" b="0"/>
          <a:pathLst>
            <a:path w="1714500" h="5080">
              <a:moveTo>
                <a:pt x="1714500" y="0"/>
              </a:moveTo>
              <a:lnTo>
                <a:pt x="0" y="0"/>
              </a:lnTo>
              <a:lnTo>
                <a:pt x="0" y="4572"/>
              </a:lnTo>
              <a:lnTo>
                <a:pt x="1714500" y="4572"/>
              </a:lnTo>
              <a:lnTo>
                <a:pt x="1714500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AD104"/>
  <sheetViews>
    <sheetView tabSelected="1" topLeftCell="A15" workbookViewId="0">
      <pane xSplit="5" ySplit="5" topLeftCell="K27" activePane="bottomRight" state="frozen"/>
      <selection activeCell="A15" sqref="A15"/>
      <selection pane="topRight" activeCell="F15" sqref="F15"/>
      <selection pane="bottomLeft" activeCell="A20" sqref="A20"/>
      <selection pane="bottomRight" activeCell="Q28" sqref="Q28"/>
    </sheetView>
  </sheetViews>
  <sheetFormatPr defaultRowHeight="12.75"/>
  <cols>
    <col min="1" max="1" width="8.5" style="5" customWidth="1"/>
    <col min="2" max="2" width="7" style="5" customWidth="1"/>
    <col min="3" max="3" width="38.83203125" style="5" customWidth="1"/>
    <col min="4" max="4" width="4.1640625" style="5" customWidth="1"/>
    <col min="5" max="5" width="4.6640625" style="5" customWidth="1"/>
    <col min="6" max="6" width="6.5" style="5" customWidth="1"/>
    <col min="7" max="7" width="13.83203125" style="5" customWidth="1"/>
    <col min="8" max="8" width="1.83203125" style="5" customWidth="1"/>
    <col min="9" max="9" width="11.1640625" style="5" customWidth="1"/>
    <col min="10" max="10" width="6.5" style="5" customWidth="1"/>
    <col min="11" max="11" width="12" style="5" customWidth="1"/>
    <col min="12" max="12" width="14.83203125" style="5" customWidth="1"/>
    <col min="13" max="13" width="6.1640625" style="5" customWidth="1"/>
    <col min="14" max="14" width="12.5" style="5" customWidth="1"/>
    <col min="15" max="15" width="14.33203125" style="5" customWidth="1"/>
    <col min="16" max="16" width="6.1640625" style="5" customWidth="1"/>
    <col min="17" max="17" width="10.5" style="5" customWidth="1"/>
    <col min="18" max="18" width="13.5" style="5" customWidth="1"/>
    <col min="19" max="19" width="13.83203125" style="5" customWidth="1"/>
    <col min="20" max="20" width="14" style="5" customWidth="1"/>
    <col min="21" max="21" width="15" style="5" customWidth="1"/>
    <col min="22" max="22" width="26.5" style="5" customWidth="1"/>
    <col min="23" max="23" width="2.6640625" style="5" customWidth="1"/>
    <col min="24" max="16384" width="9.33203125" style="5"/>
  </cols>
  <sheetData>
    <row r="3" spans="1:23">
      <c r="C3" s="205" t="s">
        <v>9</v>
      </c>
      <c r="D3" s="205"/>
      <c r="E3" s="205"/>
      <c r="F3" s="205"/>
    </row>
    <row r="4" spans="1:23">
      <c r="C4" s="205" t="s">
        <v>10</v>
      </c>
      <c r="D4" s="205"/>
      <c r="E4" s="205"/>
      <c r="F4" s="205"/>
    </row>
    <row r="5" spans="1:23">
      <c r="C5" s="205" t="s">
        <v>155</v>
      </c>
      <c r="D5" s="206"/>
      <c r="E5" s="206"/>
      <c r="F5" s="206"/>
    </row>
    <row r="10" spans="1:23" ht="15" customHeight="1"/>
    <row r="11" spans="1:23" ht="15.75" customHeight="1"/>
    <row r="12" spans="1:23" ht="15" customHeight="1">
      <c r="K12" s="207" t="s">
        <v>11</v>
      </c>
      <c r="L12" s="207"/>
      <c r="M12" s="207"/>
      <c r="N12" s="207"/>
      <c r="O12" s="207"/>
      <c r="P12" s="207"/>
      <c r="Q12" s="207"/>
      <c r="R12" s="207"/>
    </row>
    <row r="13" spans="1:23" ht="25.5" customHeight="1">
      <c r="I13" s="207" t="s">
        <v>12</v>
      </c>
      <c r="J13" s="207"/>
      <c r="K13" s="207"/>
      <c r="L13" s="207"/>
      <c r="M13" s="207"/>
      <c r="N13" s="207"/>
      <c r="O13" s="207"/>
      <c r="P13" s="207"/>
      <c r="Q13" s="207"/>
      <c r="R13" s="207"/>
      <c r="S13" s="207"/>
    </row>
    <row r="14" spans="1:23" ht="15.75" customHeight="1"/>
    <row r="15" spans="1:23" ht="15.75" customHeight="1">
      <c r="A15" s="208" t="s">
        <v>156</v>
      </c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V15" s="208"/>
      <c r="W15" s="208"/>
    </row>
    <row r="16" spans="1:23" ht="17.25" customHeight="1"/>
    <row r="17" spans="1:22" ht="80.25" customHeight="1">
      <c r="A17" s="209" t="s">
        <v>13</v>
      </c>
      <c r="B17" s="209" t="s">
        <v>14</v>
      </c>
      <c r="C17" s="211" t="s">
        <v>15</v>
      </c>
      <c r="D17" s="213" t="s">
        <v>16</v>
      </c>
      <c r="E17" s="214"/>
      <c r="F17" s="217" t="s">
        <v>17</v>
      </c>
      <c r="G17" s="218"/>
      <c r="H17" s="218"/>
      <c r="I17" s="219"/>
      <c r="J17" s="217" t="s">
        <v>18</v>
      </c>
      <c r="K17" s="218"/>
      <c r="L17" s="219"/>
      <c r="M17" s="220" t="s">
        <v>19</v>
      </c>
      <c r="N17" s="221"/>
      <c r="O17" s="222"/>
      <c r="P17" s="217" t="s">
        <v>20</v>
      </c>
      <c r="Q17" s="218"/>
      <c r="R17" s="219"/>
      <c r="S17" s="223" t="s">
        <v>21</v>
      </c>
      <c r="T17" s="224"/>
      <c r="U17" s="225"/>
      <c r="V17" s="209" t="s">
        <v>22</v>
      </c>
    </row>
    <row r="18" spans="1:22" ht="72.75" customHeight="1">
      <c r="A18" s="210"/>
      <c r="B18" s="210"/>
      <c r="C18" s="212"/>
      <c r="D18" s="215"/>
      <c r="E18" s="216"/>
      <c r="F18" s="12" t="s">
        <v>23</v>
      </c>
      <c r="G18" s="12" t="s">
        <v>6</v>
      </c>
      <c r="H18" s="226" t="s">
        <v>24</v>
      </c>
      <c r="I18" s="227"/>
      <c r="J18" s="12" t="s">
        <v>23</v>
      </c>
      <c r="K18" s="12" t="s">
        <v>6</v>
      </c>
      <c r="L18" s="12" t="s">
        <v>25</v>
      </c>
      <c r="M18" s="12" t="s">
        <v>23</v>
      </c>
      <c r="N18" s="12" t="s">
        <v>6</v>
      </c>
      <c r="O18" s="12" t="s">
        <v>26</v>
      </c>
      <c r="P18" s="12" t="s">
        <v>23</v>
      </c>
      <c r="Q18" s="12" t="s">
        <v>6</v>
      </c>
      <c r="R18" s="12" t="s">
        <v>8</v>
      </c>
      <c r="S18" s="12" t="s">
        <v>27</v>
      </c>
      <c r="T18" s="12" t="s">
        <v>28</v>
      </c>
      <c r="U18" s="12" t="s">
        <v>29</v>
      </c>
      <c r="V18" s="210"/>
    </row>
    <row r="19" spans="1:22" ht="13.5" customHeight="1">
      <c r="A19" s="13" t="s">
        <v>30</v>
      </c>
      <c r="B19" s="14">
        <v>1</v>
      </c>
      <c r="C19" s="40">
        <v>2</v>
      </c>
      <c r="D19" s="228">
        <v>3</v>
      </c>
      <c r="E19" s="229"/>
      <c r="F19" s="14">
        <v>4</v>
      </c>
      <c r="G19" s="14">
        <v>5</v>
      </c>
      <c r="H19" s="230">
        <v>6</v>
      </c>
      <c r="I19" s="231"/>
      <c r="J19" s="14">
        <v>5</v>
      </c>
      <c r="K19" s="14">
        <v>6</v>
      </c>
      <c r="L19" s="14">
        <v>7</v>
      </c>
      <c r="M19" s="14">
        <v>8</v>
      </c>
      <c r="N19" s="14">
        <v>9</v>
      </c>
      <c r="O19" s="14">
        <v>10</v>
      </c>
      <c r="P19" s="14">
        <v>11</v>
      </c>
      <c r="Q19" s="14">
        <v>12</v>
      </c>
      <c r="R19" s="14">
        <v>13</v>
      </c>
      <c r="S19" s="14">
        <v>14</v>
      </c>
      <c r="T19" s="14">
        <v>15</v>
      </c>
      <c r="U19" s="14">
        <v>16</v>
      </c>
      <c r="V19" s="40">
        <v>11</v>
      </c>
    </row>
    <row r="20" spans="1:22" ht="14.25" customHeight="1">
      <c r="A20" s="15" t="s">
        <v>31</v>
      </c>
      <c r="B20" s="15" t="s">
        <v>32</v>
      </c>
      <c r="C20" s="16" t="s">
        <v>33</v>
      </c>
      <c r="D20" s="194"/>
      <c r="E20" s="195"/>
      <c r="F20" s="6"/>
      <c r="G20" s="6"/>
      <c r="H20" s="194"/>
      <c r="I20" s="195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s="11" customFormat="1" ht="24.75" customHeight="1">
      <c r="A21" s="17" t="s">
        <v>34</v>
      </c>
      <c r="B21" s="18">
        <v>1</v>
      </c>
      <c r="C21" s="41" t="s">
        <v>35</v>
      </c>
      <c r="D21" s="232" t="s">
        <v>36</v>
      </c>
      <c r="E21" s="233"/>
      <c r="F21" s="9">
        <v>1</v>
      </c>
      <c r="G21" s="9">
        <v>69912</v>
      </c>
      <c r="H21" s="234">
        <f>F21*G21</f>
        <v>69912</v>
      </c>
      <c r="I21" s="235"/>
      <c r="J21" s="83">
        <v>1</v>
      </c>
      <c r="K21" s="83">
        <f>G21</f>
        <v>69912</v>
      </c>
      <c r="L21" s="84">
        <f>J21*K21</f>
        <v>69912</v>
      </c>
      <c r="M21" s="83">
        <v>5</v>
      </c>
      <c r="N21" s="82">
        <v>169377.44</v>
      </c>
      <c r="O21" s="85">
        <f>M21*N21</f>
        <v>846887.2</v>
      </c>
      <c r="P21" s="83">
        <v>5</v>
      </c>
      <c r="Q21" s="83">
        <f>N21</f>
        <v>169377.44</v>
      </c>
      <c r="R21" s="84">
        <f>P21*Q21</f>
        <v>846887.2</v>
      </c>
      <c r="S21" s="84">
        <f>H21+O21</f>
        <v>916799.2</v>
      </c>
      <c r="T21" s="84">
        <f>L21+R21</f>
        <v>916799.2</v>
      </c>
      <c r="U21" s="84">
        <f>S21-T21</f>
        <v>0</v>
      </c>
      <c r="V21" s="7"/>
    </row>
    <row r="22" spans="1:22" ht="15" customHeight="1">
      <c r="A22" s="187" t="s">
        <v>37</v>
      </c>
      <c r="B22" s="188"/>
      <c r="C22" s="189"/>
      <c r="D22" s="190"/>
      <c r="E22" s="191"/>
      <c r="F22" s="64"/>
      <c r="G22" s="64"/>
      <c r="H22" s="192">
        <f>H21</f>
        <v>69912</v>
      </c>
      <c r="I22" s="193"/>
      <c r="J22" s="86"/>
      <c r="K22" s="86"/>
      <c r="L22" s="87">
        <f>L21</f>
        <v>69912</v>
      </c>
      <c r="M22" s="86"/>
      <c r="N22" s="86"/>
      <c r="O22" s="87">
        <f>O21</f>
        <v>846887.2</v>
      </c>
      <c r="P22" s="86"/>
      <c r="Q22" s="86"/>
      <c r="R22" s="87">
        <f>R21</f>
        <v>846887.2</v>
      </c>
      <c r="S22" s="87">
        <f>H22+O22</f>
        <v>916799.2</v>
      </c>
      <c r="T22" s="87">
        <f>L22+R22</f>
        <v>916799.2</v>
      </c>
      <c r="U22" s="87" t="s">
        <v>38</v>
      </c>
      <c r="V22" s="6"/>
    </row>
    <row r="24" spans="1:22">
      <c r="A24" s="16" t="s">
        <v>31</v>
      </c>
      <c r="B24" s="20" t="s">
        <v>39</v>
      </c>
      <c r="C24" s="16" t="s">
        <v>40</v>
      </c>
      <c r="D24" s="194"/>
      <c r="E24" s="195"/>
      <c r="F24" s="6"/>
      <c r="G24" s="6"/>
      <c r="H24" s="194"/>
      <c r="I24" s="195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>
      <c r="A25" s="21" t="s">
        <v>34</v>
      </c>
      <c r="B25" s="22">
        <v>1</v>
      </c>
      <c r="C25" s="196" t="s">
        <v>41</v>
      </c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8"/>
    </row>
    <row r="26" spans="1:22" ht="25.5">
      <c r="A26" s="21" t="s">
        <v>42</v>
      </c>
      <c r="B26" s="23">
        <v>1.1000000000000001</v>
      </c>
      <c r="C26" s="196" t="s">
        <v>43</v>
      </c>
      <c r="D26" s="197"/>
      <c r="E26" s="197"/>
      <c r="F26" s="197"/>
      <c r="G26" s="198"/>
      <c r="H26" s="199"/>
      <c r="I26" s="200"/>
      <c r="J26" s="201"/>
      <c r="K26" s="202"/>
      <c r="L26" s="24"/>
      <c r="M26" s="201"/>
      <c r="N26" s="202"/>
      <c r="O26" s="24"/>
      <c r="P26" s="201"/>
      <c r="Q26" s="202"/>
      <c r="R26" s="24"/>
      <c r="S26" s="24"/>
      <c r="T26" s="24"/>
      <c r="U26" s="24"/>
      <c r="V26" s="8"/>
    </row>
    <row r="27" spans="1:22" ht="72" customHeight="1">
      <c r="A27" s="32" t="s">
        <v>44</v>
      </c>
      <c r="B27" s="32" t="s">
        <v>45</v>
      </c>
      <c r="C27" s="97" t="s">
        <v>118</v>
      </c>
      <c r="D27" s="185" t="s">
        <v>46</v>
      </c>
      <c r="E27" s="186"/>
      <c r="F27" s="88">
        <v>0</v>
      </c>
      <c r="G27" s="89">
        <v>0</v>
      </c>
      <c r="H27" s="185">
        <f>F27*G27</f>
        <v>0</v>
      </c>
      <c r="I27" s="186"/>
      <c r="J27" s="90"/>
      <c r="K27" s="90"/>
      <c r="L27" s="91">
        <v>0</v>
      </c>
      <c r="M27" s="90">
        <v>4</v>
      </c>
      <c r="N27" s="83">
        <v>5000</v>
      </c>
      <c r="O27" s="84">
        <f>M27*N27</f>
        <v>20000</v>
      </c>
      <c r="P27" s="90">
        <v>4</v>
      </c>
      <c r="Q27" s="83">
        <v>5000</v>
      </c>
      <c r="R27" s="84">
        <f>P27*Q27</f>
        <v>20000</v>
      </c>
      <c r="S27" s="91">
        <f>H27+O27</f>
        <v>20000</v>
      </c>
      <c r="T27" s="84">
        <f>L27+R27</f>
        <v>20000</v>
      </c>
      <c r="U27" s="84">
        <f>S27-T27</f>
        <v>0</v>
      </c>
      <c r="V27" s="78" t="s">
        <v>157</v>
      </c>
    </row>
    <row r="28" spans="1:22" ht="85.5" customHeight="1">
      <c r="A28" s="32" t="s">
        <v>44</v>
      </c>
      <c r="B28" s="32" t="s">
        <v>47</v>
      </c>
      <c r="C28" s="97" t="s">
        <v>119</v>
      </c>
      <c r="D28" s="185" t="s">
        <v>46</v>
      </c>
      <c r="E28" s="186"/>
      <c r="F28" s="88">
        <v>0</v>
      </c>
      <c r="G28" s="89">
        <v>0</v>
      </c>
      <c r="H28" s="185">
        <f t="shared" ref="H28:H44" si="0">F28*G28</f>
        <v>0</v>
      </c>
      <c r="I28" s="186"/>
      <c r="J28" s="90"/>
      <c r="K28" s="90"/>
      <c r="L28" s="91">
        <v>0</v>
      </c>
      <c r="M28" s="90">
        <v>4</v>
      </c>
      <c r="N28" s="83">
        <v>5000</v>
      </c>
      <c r="O28" s="84">
        <f t="shared" ref="O28:O45" si="1">M28*N28</f>
        <v>20000</v>
      </c>
      <c r="P28" s="90">
        <v>4</v>
      </c>
      <c r="Q28" s="83">
        <v>5263.89</v>
      </c>
      <c r="R28" s="84">
        <f t="shared" ref="R28:R45" si="2">P28*Q28</f>
        <v>21055.56</v>
      </c>
      <c r="S28" s="91">
        <f t="shared" ref="S28:S45" si="3">H28+O28</f>
        <v>20000</v>
      </c>
      <c r="T28" s="84">
        <f t="shared" ref="T28:T43" si="4">L28+R28</f>
        <v>21055.56</v>
      </c>
      <c r="U28" s="84">
        <f t="shared" ref="U28:U45" si="5">S28-T28</f>
        <v>-1055.5600000000013</v>
      </c>
      <c r="V28" s="78" t="s">
        <v>137</v>
      </c>
    </row>
    <row r="29" spans="1:22" ht="78" customHeight="1">
      <c r="A29" s="32" t="s">
        <v>44</v>
      </c>
      <c r="B29" s="32" t="s">
        <v>48</v>
      </c>
      <c r="C29" s="97" t="s">
        <v>120</v>
      </c>
      <c r="D29" s="185" t="s">
        <v>46</v>
      </c>
      <c r="E29" s="186"/>
      <c r="F29" s="88">
        <v>0</v>
      </c>
      <c r="G29" s="89">
        <v>0</v>
      </c>
      <c r="H29" s="185">
        <f t="shared" si="0"/>
        <v>0</v>
      </c>
      <c r="I29" s="186"/>
      <c r="J29" s="90"/>
      <c r="K29" s="90"/>
      <c r="L29" s="91">
        <v>0</v>
      </c>
      <c r="M29" s="90">
        <v>4</v>
      </c>
      <c r="N29" s="83">
        <v>5000</v>
      </c>
      <c r="O29" s="84">
        <f t="shared" si="1"/>
        <v>20000</v>
      </c>
      <c r="P29" s="90">
        <v>4</v>
      </c>
      <c r="Q29" s="83">
        <v>5263.89</v>
      </c>
      <c r="R29" s="84">
        <f t="shared" si="2"/>
        <v>21055.56</v>
      </c>
      <c r="S29" s="91">
        <f t="shared" si="3"/>
        <v>20000</v>
      </c>
      <c r="T29" s="84">
        <f t="shared" si="4"/>
        <v>21055.56</v>
      </c>
      <c r="U29" s="84">
        <f t="shared" si="5"/>
        <v>-1055.5600000000013</v>
      </c>
      <c r="V29" s="78" t="s">
        <v>137</v>
      </c>
    </row>
    <row r="30" spans="1:22" ht="91.5" customHeight="1">
      <c r="A30" s="32" t="s">
        <v>44</v>
      </c>
      <c r="B30" s="32" t="s">
        <v>49</v>
      </c>
      <c r="C30" s="97" t="s">
        <v>121</v>
      </c>
      <c r="D30" s="185" t="s">
        <v>46</v>
      </c>
      <c r="E30" s="186"/>
      <c r="F30" s="88">
        <v>0</v>
      </c>
      <c r="G30" s="89">
        <v>0</v>
      </c>
      <c r="H30" s="185">
        <f t="shared" si="0"/>
        <v>0</v>
      </c>
      <c r="I30" s="186"/>
      <c r="J30" s="90"/>
      <c r="K30" s="90"/>
      <c r="L30" s="91">
        <v>0</v>
      </c>
      <c r="M30" s="90">
        <v>4</v>
      </c>
      <c r="N30" s="90">
        <v>5000</v>
      </c>
      <c r="O30" s="84">
        <f t="shared" si="1"/>
        <v>20000</v>
      </c>
      <c r="P30" s="90">
        <v>0</v>
      </c>
      <c r="Q30" s="83">
        <v>0</v>
      </c>
      <c r="R30" s="84">
        <f t="shared" si="2"/>
        <v>0</v>
      </c>
      <c r="S30" s="91">
        <f t="shared" si="3"/>
        <v>20000</v>
      </c>
      <c r="T30" s="84">
        <f t="shared" si="4"/>
        <v>0</v>
      </c>
      <c r="U30" s="84">
        <f t="shared" si="5"/>
        <v>20000</v>
      </c>
      <c r="V30" s="78" t="s">
        <v>151</v>
      </c>
    </row>
    <row r="31" spans="1:22" ht="83.25" customHeight="1">
      <c r="A31" s="32" t="s">
        <v>44</v>
      </c>
      <c r="B31" s="32" t="s">
        <v>50</v>
      </c>
      <c r="C31" s="97" t="s">
        <v>122</v>
      </c>
      <c r="D31" s="185" t="s">
        <v>46</v>
      </c>
      <c r="E31" s="186"/>
      <c r="F31" s="88">
        <v>0</v>
      </c>
      <c r="G31" s="89">
        <v>0</v>
      </c>
      <c r="H31" s="185">
        <f t="shared" si="0"/>
        <v>0</v>
      </c>
      <c r="I31" s="186"/>
      <c r="J31" s="90"/>
      <c r="K31" s="90"/>
      <c r="L31" s="91">
        <v>0</v>
      </c>
      <c r="M31" s="90">
        <v>4</v>
      </c>
      <c r="N31" s="90">
        <v>5000</v>
      </c>
      <c r="O31" s="84">
        <f t="shared" si="1"/>
        <v>20000</v>
      </c>
      <c r="P31" s="90">
        <v>4</v>
      </c>
      <c r="Q31" s="83">
        <v>5131.9449999999997</v>
      </c>
      <c r="R31" s="84">
        <f t="shared" si="2"/>
        <v>20527.78</v>
      </c>
      <c r="S31" s="84">
        <f t="shared" si="3"/>
        <v>20000</v>
      </c>
      <c r="T31" s="84">
        <f t="shared" si="4"/>
        <v>20527.78</v>
      </c>
      <c r="U31" s="84">
        <f t="shared" si="5"/>
        <v>-527.77999999999884</v>
      </c>
      <c r="V31" s="78" t="s">
        <v>138</v>
      </c>
    </row>
    <row r="32" spans="1:22" ht="63" customHeight="1">
      <c r="A32" s="32" t="s">
        <v>44</v>
      </c>
      <c r="B32" s="32" t="s">
        <v>51</v>
      </c>
      <c r="C32" s="97" t="s">
        <v>123</v>
      </c>
      <c r="D32" s="185" t="s">
        <v>46</v>
      </c>
      <c r="E32" s="186"/>
      <c r="F32" s="88">
        <v>0</v>
      </c>
      <c r="G32" s="89">
        <v>0</v>
      </c>
      <c r="H32" s="185">
        <f t="shared" si="0"/>
        <v>0</v>
      </c>
      <c r="I32" s="186"/>
      <c r="J32" s="90"/>
      <c r="K32" s="90"/>
      <c r="L32" s="91">
        <v>0</v>
      </c>
      <c r="M32" s="90">
        <v>4</v>
      </c>
      <c r="N32" s="90">
        <v>5000</v>
      </c>
      <c r="O32" s="84">
        <f t="shared" si="1"/>
        <v>20000</v>
      </c>
      <c r="P32" s="90">
        <v>4</v>
      </c>
      <c r="Q32" s="83">
        <v>5131.9449999999997</v>
      </c>
      <c r="R32" s="84">
        <f t="shared" si="2"/>
        <v>20527.78</v>
      </c>
      <c r="S32" s="84">
        <f t="shared" si="3"/>
        <v>20000</v>
      </c>
      <c r="T32" s="84">
        <f t="shared" si="4"/>
        <v>20527.78</v>
      </c>
      <c r="U32" s="84">
        <f t="shared" si="5"/>
        <v>-527.77999999999884</v>
      </c>
      <c r="V32" s="78" t="s">
        <v>139</v>
      </c>
    </row>
    <row r="33" spans="1:22" ht="63.75" customHeight="1">
      <c r="A33" s="32" t="s">
        <v>44</v>
      </c>
      <c r="B33" s="32" t="s">
        <v>52</v>
      </c>
      <c r="C33" s="97" t="s">
        <v>124</v>
      </c>
      <c r="D33" s="185" t="s">
        <v>46</v>
      </c>
      <c r="E33" s="186"/>
      <c r="F33" s="88">
        <v>0</v>
      </c>
      <c r="G33" s="89">
        <v>0</v>
      </c>
      <c r="H33" s="185">
        <f t="shared" si="0"/>
        <v>0</v>
      </c>
      <c r="I33" s="186"/>
      <c r="J33" s="90"/>
      <c r="K33" s="90"/>
      <c r="L33" s="91">
        <v>0</v>
      </c>
      <c r="M33" s="90">
        <v>4</v>
      </c>
      <c r="N33" s="90">
        <v>5020</v>
      </c>
      <c r="O33" s="84">
        <f t="shared" si="1"/>
        <v>20080</v>
      </c>
      <c r="P33" s="90">
        <v>4</v>
      </c>
      <c r="Q33" s="83">
        <v>5020</v>
      </c>
      <c r="R33" s="84">
        <f t="shared" si="2"/>
        <v>20080</v>
      </c>
      <c r="S33" s="84">
        <f t="shared" si="3"/>
        <v>20080</v>
      </c>
      <c r="T33" s="84">
        <f t="shared" si="4"/>
        <v>20080</v>
      </c>
      <c r="U33" s="84">
        <f t="shared" si="5"/>
        <v>0</v>
      </c>
      <c r="V33" s="78" t="s">
        <v>140</v>
      </c>
    </row>
    <row r="34" spans="1:22" ht="64.5" customHeight="1">
      <c r="A34" s="32" t="s">
        <v>44</v>
      </c>
      <c r="B34" s="32" t="s">
        <v>53</v>
      </c>
      <c r="C34" s="97" t="s">
        <v>125</v>
      </c>
      <c r="D34" s="185" t="s">
        <v>46</v>
      </c>
      <c r="E34" s="186"/>
      <c r="F34" s="88">
        <v>0</v>
      </c>
      <c r="G34" s="89">
        <v>0</v>
      </c>
      <c r="H34" s="185">
        <f t="shared" si="0"/>
        <v>0</v>
      </c>
      <c r="I34" s="186"/>
      <c r="J34" s="90"/>
      <c r="K34" s="90"/>
      <c r="L34" s="91">
        <v>0</v>
      </c>
      <c r="M34" s="90">
        <v>4</v>
      </c>
      <c r="N34" s="90">
        <v>5050</v>
      </c>
      <c r="O34" s="84">
        <f t="shared" si="1"/>
        <v>20200</v>
      </c>
      <c r="P34" s="90">
        <v>4</v>
      </c>
      <c r="Q34" s="83">
        <v>5050</v>
      </c>
      <c r="R34" s="84">
        <f t="shared" si="2"/>
        <v>20200</v>
      </c>
      <c r="S34" s="84">
        <f t="shared" si="3"/>
        <v>20200</v>
      </c>
      <c r="T34" s="84">
        <f t="shared" si="4"/>
        <v>20200</v>
      </c>
      <c r="U34" s="84">
        <f t="shared" si="5"/>
        <v>0</v>
      </c>
      <c r="V34" s="78" t="s">
        <v>141</v>
      </c>
    </row>
    <row r="35" spans="1:22" ht="62.25" customHeight="1">
      <c r="A35" s="32" t="s">
        <v>44</v>
      </c>
      <c r="B35" s="32" t="s">
        <v>54</v>
      </c>
      <c r="C35" s="97" t="s">
        <v>126</v>
      </c>
      <c r="D35" s="185" t="s">
        <v>46</v>
      </c>
      <c r="E35" s="186"/>
      <c r="F35" s="88">
        <v>0</v>
      </c>
      <c r="G35" s="89">
        <v>0</v>
      </c>
      <c r="H35" s="185">
        <f t="shared" si="0"/>
        <v>0</v>
      </c>
      <c r="I35" s="186"/>
      <c r="J35" s="90"/>
      <c r="K35" s="90"/>
      <c r="L35" s="91">
        <v>0</v>
      </c>
      <c r="M35" s="90">
        <v>4</v>
      </c>
      <c r="N35" s="90">
        <v>5050</v>
      </c>
      <c r="O35" s="84">
        <f t="shared" si="1"/>
        <v>20200</v>
      </c>
      <c r="P35" s="90">
        <v>4</v>
      </c>
      <c r="Q35" s="83">
        <v>5050</v>
      </c>
      <c r="R35" s="84">
        <f t="shared" si="2"/>
        <v>20200</v>
      </c>
      <c r="S35" s="84">
        <f t="shared" si="3"/>
        <v>20200</v>
      </c>
      <c r="T35" s="84">
        <f t="shared" si="4"/>
        <v>20200</v>
      </c>
      <c r="U35" s="84">
        <f t="shared" si="5"/>
        <v>0</v>
      </c>
      <c r="V35" s="78" t="s">
        <v>142</v>
      </c>
    </row>
    <row r="36" spans="1:22" ht="96.75" customHeight="1">
      <c r="A36" s="32" t="s">
        <v>44</v>
      </c>
      <c r="B36" s="32" t="s">
        <v>55</v>
      </c>
      <c r="C36" s="97" t="s">
        <v>127</v>
      </c>
      <c r="D36" s="185" t="s">
        <v>46</v>
      </c>
      <c r="E36" s="186"/>
      <c r="F36" s="88">
        <v>0</v>
      </c>
      <c r="G36" s="89">
        <v>0</v>
      </c>
      <c r="H36" s="185">
        <f t="shared" si="0"/>
        <v>0</v>
      </c>
      <c r="I36" s="186"/>
      <c r="J36" s="90"/>
      <c r="K36" s="90"/>
      <c r="L36" s="91">
        <v>0</v>
      </c>
      <c r="M36" s="90">
        <v>4</v>
      </c>
      <c r="N36" s="90">
        <v>5020</v>
      </c>
      <c r="O36" s="84">
        <f t="shared" si="1"/>
        <v>20080</v>
      </c>
      <c r="P36" s="90">
        <v>4</v>
      </c>
      <c r="Q36" s="83">
        <v>5264.7250000000004</v>
      </c>
      <c r="R36" s="84">
        <f t="shared" si="2"/>
        <v>21058.9</v>
      </c>
      <c r="S36" s="84">
        <f t="shared" si="3"/>
        <v>20080</v>
      </c>
      <c r="T36" s="84">
        <f t="shared" si="4"/>
        <v>21058.9</v>
      </c>
      <c r="U36" s="84">
        <f t="shared" si="5"/>
        <v>-978.90000000000146</v>
      </c>
      <c r="V36" s="78" t="s">
        <v>143</v>
      </c>
    </row>
    <row r="37" spans="1:22" ht="90" customHeight="1">
      <c r="A37" s="32" t="s">
        <v>44</v>
      </c>
      <c r="B37" s="32" t="s">
        <v>56</v>
      </c>
      <c r="C37" s="97" t="s">
        <v>128</v>
      </c>
      <c r="D37" s="185" t="s">
        <v>46</v>
      </c>
      <c r="E37" s="186"/>
      <c r="F37" s="88">
        <v>0</v>
      </c>
      <c r="G37" s="89">
        <v>0</v>
      </c>
      <c r="H37" s="185">
        <f t="shared" si="0"/>
        <v>0</v>
      </c>
      <c r="I37" s="186"/>
      <c r="J37" s="90"/>
      <c r="K37" s="90"/>
      <c r="L37" s="91">
        <v>0</v>
      </c>
      <c r="M37" s="90">
        <v>4</v>
      </c>
      <c r="N37" s="90">
        <v>2500</v>
      </c>
      <c r="O37" s="84">
        <f t="shared" si="1"/>
        <v>10000</v>
      </c>
      <c r="P37" s="90">
        <v>4</v>
      </c>
      <c r="Q37" s="83">
        <v>2500</v>
      </c>
      <c r="R37" s="84">
        <f t="shared" si="2"/>
        <v>10000</v>
      </c>
      <c r="S37" s="84">
        <f t="shared" si="3"/>
        <v>10000</v>
      </c>
      <c r="T37" s="84">
        <f t="shared" si="4"/>
        <v>10000</v>
      </c>
      <c r="U37" s="84">
        <f t="shared" si="5"/>
        <v>0</v>
      </c>
      <c r="V37" s="78" t="s">
        <v>144</v>
      </c>
    </row>
    <row r="38" spans="1:22" ht="92.25" customHeight="1">
      <c r="A38" s="32" t="s">
        <v>44</v>
      </c>
      <c r="B38" s="32" t="s">
        <v>57</v>
      </c>
      <c r="C38" s="97" t="s">
        <v>129</v>
      </c>
      <c r="D38" s="185" t="s">
        <v>46</v>
      </c>
      <c r="E38" s="186"/>
      <c r="F38" s="88">
        <v>0</v>
      </c>
      <c r="G38" s="89">
        <v>0</v>
      </c>
      <c r="H38" s="185">
        <f t="shared" si="0"/>
        <v>0</v>
      </c>
      <c r="I38" s="186"/>
      <c r="J38" s="90"/>
      <c r="K38" s="90"/>
      <c r="L38" s="91">
        <v>0</v>
      </c>
      <c r="M38" s="90">
        <v>4</v>
      </c>
      <c r="N38" s="90">
        <v>5020</v>
      </c>
      <c r="O38" s="84">
        <f t="shared" si="1"/>
        <v>20080</v>
      </c>
      <c r="P38" s="90">
        <v>4</v>
      </c>
      <c r="Q38" s="83">
        <v>5490.51</v>
      </c>
      <c r="R38" s="84">
        <f t="shared" si="2"/>
        <v>21962.04</v>
      </c>
      <c r="S38" s="84">
        <f t="shared" si="3"/>
        <v>20080</v>
      </c>
      <c r="T38" s="84">
        <f t="shared" si="4"/>
        <v>21962.04</v>
      </c>
      <c r="U38" s="84">
        <f t="shared" si="5"/>
        <v>-1882.0400000000009</v>
      </c>
      <c r="V38" s="78" t="s">
        <v>143</v>
      </c>
    </row>
    <row r="39" spans="1:22" ht="101.25" customHeight="1">
      <c r="A39" s="32" t="s">
        <v>44</v>
      </c>
      <c r="B39" s="32" t="s">
        <v>58</v>
      </c>
      <c r="C39" s="97" t="s">
        <v>130</v>
      </c>
      <c r="D39" s="185" t="s">
        <v>46</v>
      </c>
      <c r="E39" s="186"/>
      <c r="F39" s="88">
        <v>0</v>
      </c>
      <c r="G39" s="89">
        <v>0</v>
      </c>
      <c r="H39" s="185">
        <f t="shared" si="0"/>
        <v>0</v>
      </c>
      <c r="I39" s="186"/>
      <c r="J39" s="90"/>
      <c r="K39" s="90"/>
      <c r="L39" s="91">
        <v>0</v>
      </c>
      <c r="M39" s="90">
        <v>4</v>
      </c>
      <c r="N39" s="90">
        <v>5000</v>
      </c>
      <c r="O39" s="84">
        <f t="shared" si="1"/>
        <v>20000</v>
      </c>
      <c r="P39" s="90">
        <v>0</v>
      </c>
      <c r="Q39" s="83">
        <v>0</v>
      </c>
      <c r="R39" s="84">
        <f t="shared" si="2"/>
        <v>0</v>
      </c>
      <c r="S39" s="84">
        <f t="shared" si="3"/>
        <v>20000</v>
      </c>
      <c r="T39" s="84">
        <f t="shared" si="4"/>
        <v>0</v>
      </c>
      <c r="U39" s="84">
        <f t="shared" si="5"/>
        <v>20000</v>
      </c>
      <c r="V39" s="78" t="s">
        <v>152</v>
      </c>
    </row>
    <row r="40" spans="1:22" ht="76.5">
      <c r="A40" s="32" t="s">
        <v>44</v>
      </c>
      <c r="B40" s="32" t="s">
        <v>59</v>
      </c>
      <c r="C40" s="97" t="s">
        <v>131</v>
      </c>
      <c r="D40" s="185" t="s">
        <v>46</v>
      </c>
      <c r="E40" s="186"/>
      <c r="F40" s="88">
        <v>0</v>
      </c>
      <c r="G40" s="89">
        <v>0</v>
      </c>
      <c r="H40" s="185">
        <f t="shared" si="0"/>
        <v>0</v>
      </c>
      <c r="I40" s="186"/>
      <c r="J40" s="90"/>
      <c r="K40" s="90"/>
      <c r="L40" s="91">
        <v>0</v>
      </c>
      <c r="M40" s="90">
        <v>4</v>
      </c>
      <c r="N40" s="90">
        <v>5000</v>
      </c>
      <c r="O40" s="84">
        <f t="shared" si="1"/>
        <v>20000</v>
      </c>
      <c r="P40" s="90">
        <v>4</v>
      </c>
      <c r="Q40" s="83">
        <v>5104.1679999999997</v>
      </c>
      <c r="R40" s="84">
        <f t="shared" si="2"/>
        <v>20416.671999999999</v>
      </c>
      <c r="S40" s="84">
        <f t="shared" si="3"/>
        <v>20000</v>
      </c>
      <c r="T40" s="84">
        <f t="shared" si="4"/>
        <v>20416.671999999999</v>
      </c>
      <c r="U40" s="84">
        <f t="shared" si="5"/>
        <v>-416.67199999999866</v>
      </c>
      <c r="V40" s="78" t="s">
        <v>145</v>
      </c>
    </row>
    <row r="41" spans="1:22" ht="78.75" customHeight="1">
      <c r="A41" s="32" t="s">
        <v>44</v>
      </c>
      <c r="B41" s="32" t="s">
        <v>60</v>
      </c>
      <c r="C41" s="97" t="s">
        <v>132</v>
      </c>
      <c r="D41" s="185" t="s">
        <v>46</v>
      </c>
      <c r="E41" s="186"/>
      <c r="F41" s="88">
        <v>0</v>
      </c>
      <c r="G41" s="89">
        <v>0</v>
      </c>
      <c r="H41" s="185">
        <f t="shared" si="0"/>
        <v>0</v>
      </c>
      <c r="I41" s="186"/>
      <c r="J41" s="90"/>
      <c r="K41" s="90"/>
      <c r="L41" s="91">
        <v>0</v>
      </c>
      <c r="M41" s="90">
        <v>4</v>
      </c>
      <c r="N41" s="90">
        <v>5000</v>
      </c>
      <c r="O41" s="84">
        <f t="shared" si="1"/>
        <v>20000</v>
      </c>
      <c r="P41" s="90">
        <v>4</v>
      </c>
      <c r="Q41" s="83">
        <v>5104.1679999999997</v>
      </c>
      <c r="R41" s="84">
        <f t="shared" si="2"/>
        <v>20416.671999999999</v>
      </c>
      <c r="S41" s="84">
        <f t="shared" si="3"/>
        <v>20000</v>
      </c>
      <c r="T41" s="84">
        <f t="shared" si="4"/>
        <v>20416.671999999999</v>
      </c>
      <c r="U41" s="84">
        <f t="shared" si="5"/>
        <v>-416.67199999999866</v>
      </c>
      <c r="V41" s="78" t="s">
        <v>145</v>
      </c>
    </row>
    <row r="42" spans="1:22" ht="90" customHeight="1">
      <c r="A42" s="32" t="s">
        <v>44</v>
      </c>
      <c r="B42" s="32" t="s">
        <v>61</v>
      </c>
      <c r="C42" s="97" t="s">
        <v>133</v>
      </c>
      <c r="D42" s="185" t="s">
        <v>46</v>
      </c>
      <c r="E42" s="186"/>
      <c r="F42" s="88">
        <v>0</v>
      </c>
      <c r="G42" s="89">
        <v>0</v>
      </c>
      <c r="H42" s="185">
        <f t="shared" si="0"/>
        <v>0</v>
      </c>
      <c r="I42" s="186"/>
      <c r="J42" s="90"/>
      <c r="K42" s="90"/>
      <c r="L42" s="91">
        <v>0</v>
      </c>
      <c r="M42" s="90">
        <v>4</v>
      </c>
      <c r="N42" s="90">
        <v>5000</v>
      </c>
      <c r="O42" s="84">
        <f t="shared" si="1"/>
        <v>20000</v>
      </c>
      <c r="P42" s="90">
        <v>4</v>
      </c>
      <c r="Q42" s="83">
        <v>5113.6379999999999</v>
      </c>
      <c r="R42" s="84">
        <f t="shared" si="2"/>
        <v>20454.552</v>
      </c>
      <c r="S42" s="84">
        <f t="shared" si="3"/>
        <v>20000</v>
      </c>
      <c r="T42" s="84">
        <f t="shared" si="4"/>
        <v>20454.552</v>
      </c>
      <c r="U42" s="84">
        <f t="shared" si="5"/>
        <v>-454.55199999999968</v>
      </c>
      <c r="V42" s="78" t="s">
        <v>145</v>
      </c>
    </row>
    <row r="43" spans="1:22" ht="76.5">
      <c r="A43" s="32" t="s">
        <v>44</v>
      </c>
      <c r="B43" s="32" t="s">
        <v>62</v>
      </c>
      <c r="C43" s="97" t="s">
        <v>134</v>
      </c>
      <c r="D43" s="185" t="s">
        <v>46</v>
      </c>
      <c r="E43" s="186"/>
      <c r="F43" s="88">
        <v>0</v>
      </c>
      <c r="G43" s="89">
        <v>0</v>
      </c>
      <c r="H43" s="185">
        <f t="shared" si="0"/>
        <v>0</v>
      </c>
      <c r="I43" s="186"/>
      <c r="J43" s="90"/>
      <c r="K43" s="90"/>
      <c r="L43" s="91">
        <v>0</v>
      </c>
      <c r="M43" s="90">
        <v>4</v>
      </c>
      <c r="N43" s="90">
        <v>5010</v>
      </c>
      <c r="O43" s="84">
        <f t="shared" si="1"/>
        <v>20040</v>
      </c>
      <c r="P43" s="90">
        <v>4</v>
      </c>
      <c r="Q43" s="83">
        <v>5220.2079999999996</v>
      </c>
      <c r="R43" s="84">
        <f t="shared" si="2"/>
        <v>20880.831999999999</v>
      </c>
      <c r="S43" s="84">
        <f t="shared" si="3"/>
        <v>20040</v>
      </c>
      <c r="T43" s="84">
        <f t="shared" si="4"/>
        <v>20880.831999999999</v>
      </c>
      <c r="U43" s="84">
        <f t="shared" si="5"/>
        <v>-840.83199999999852</v>
      </c>
      <c r="V43" s="78" t="s">
        <v>146</v>
      </c>
    </row>
    <row r="44" spans="1:22" ht="76.5">
      <c r="A44" s="32" t="s">
        <v>44</v>
      </c>
      <c r="B44" s="32" t="s">
        <v>63</v>
      </c>
      <c r="C44" s="97" t="s">
        <v>135</v>
      </c>
      <c r="D44" s="185" t="s">
        <v>46</v>
      </c>
      <c r="E44" s="186"/>
      <c r="F44" s="88">
        <v>0</v>
      </c>
      <c r="G44" s="89">
        <v>0</v>
      </c>
      <c r="H44" s="185">
        <f t="shared" si="0"/>
        <v>0</v>
      </c>
      <c r="I44" s="186"/>
      <c r="J44" s="90"/>
      <c r="K44" s="90"/>
      <c r="L44" s="91">
        <v>0</v>
      </c>
      <c r="M44" s="90">
        <v>4</v>
      </c>
      <c r="N44" s="90">
        <v>5010</v>
      </c>
      <c r="O44" s="84">
        <f t="shared" si="1"/>
        <v>20040</v>
      </c>
      <c r="P44" s="90">
        <v>4</v>
      </c>
      <c r="Q44" s="83">
        <v>5192.308</v>
      </c>
      <c r="R44" s="84">
        <f t="shared" si="2"/>
        <v>20769.232</v>
      </c>
      <c r="S44" s="84">
        <f t="shared" si="3"/>
        <v>20040</v>
      </c>
      <c r="T44" s="84">
        <f>L44+R44</f>
        <v>20769.232</v>
      </c>
      <c r="U44" s="84">
        <f t="shared" si="5"/>
        <v>-729.23199999999997</v>
      </c>
      <c r="V44" s="78" t="s">
        <v>146</v>
      </c>
    </row>
    <row r="45" spans="1:22" ht="76.5">
      <c r="A45" s="32" t="s">
        <v>44</v>
      </c>
      <c r="B45" s="32" t="s">
        <v>64</v>
      </c>
      <c r="C45" s="97" t="s">
        <v>136</v>
      </c>
      <c r="D45" s="185" t="s">
        <v>46</v>
      </c>
      <c r="E45" s="186"/>
      <c r="F45" s="92">
        <v>0</v>
      </c>
      <c r="G45" s="89">
        <v>0</v>
      </c>
      <c r="H45" s="185">
        <f t="shared" ref="H45" si="6">F45*G45</f>
        <v>0</v>
      </c>
      <c r="I45" s="186"/>
      <c r="J45" s="90"/>
      <c r="K45" s="90"/>
      <c r="L45" s="91">
        <v>0</v>
      </c>
      <c r="M45" s="90">
        <v>4</v>
      </c>
      <c r="N45" s="90">
        <v>5010</v>
      </c>
      <c r="O45" s="84">
        <f t="shared" si="1"/>
        <v>20040</v>
      </c>
      <c r="P45" s="90">
        <v>4</v>
      </c>
      <c r="Q45" s="83">
        <v>5239.0039999999999</v>
      </c>
      <c r="R45" s="84">
        <f t="shared" si="2"/>
        <v>20956.016</v>
      </c>
      <c r="S45" s="84">
        <f t="shared" si="3"/>
        <v>20040</v>
      </c>
      <c r="T45" s="84">
        <f>L45+R45</f>
        <v>20956.016</v>
      </c>
      <c r="U45" s="84">
        <f t="shared" si="5"/>
        <v>-916.01599999999962</v>
      </c>
      <c r="V45" s="78" t="s">
        <v>146</v>
      </c>
    </row>
    <row r="46" spans="1:22" ht="12.75" customHeight="1">
      <c r="A46" s="33" t="s">
        <v>42</v>
      </c>
      <c r="B46" s="35">
        <v>1.2</v>
      </c>
      <c r="C46" s="182" t="s">
        <v>65</v>
      </c>
      <c r="D46" s="183"/>
      <c r="E46" s="183"/>
      <c r="F46" s="183"/>
      <c r="G46" s="184"/>
      <c r="H46" s="163"/>
      <c r="I46" s="164"/>
      <c r="J46" s="163"/>
      <c r="K46" s="164"/>
      <c r="L46" s="93"/>
      <c r="M46" s="163"/>
      <c r="N46" s="164"/>
      <c r="O46" s="98" t="s">
        <v>38</v>
      </c>
      <c r="P46" s="163"/>
      <c r="Q46" s="164"/>
      <c r="R46" s="94" t="s">
        <v>38</v>
      </c>
      <c r="S46" s="98" t="s">
        <v>38</v>
      </c>
      <c r="T46" s="98" t="s">
        <v>38</v>
      </c>
      <c r="U46" s="98" t="s">
        <v>38</v>
      </c>
      <c r="V46" s="28"/>
    </row>
    <row r="47" spans="1:22" ht="12" customHeight="1">
      <c r="A47" s="32" t="s">
        <v>44</v>
      </c>
      <c r="B47" s="32" t="s">
        <v>66</v>
      </c>
      <c r="C47" s="91" t="s">
        <v>67</v>
      </c>
      <c r="D47" s="165"/>
      <c r="E47" s="166"/>
      <c r="F47" s="167" t="s">
        <v>68</v>
      </c>
      <c r="G47" s="168"/>
      <c r="H47" s="168"/>
      <c r="I47" s="169"/>
      <c r="J47" s="167" t="s">
        <v>68</v>
      </c>
      <c r="K47" s="168"/>
      <c r="L47" s="169"/>
      <c r="M47" s="90"/>
      <c r="N47" s="90"/>
      <c r="O47" s="84" t="s">
        <v>38</v>
      </c>
      <c r="P47" s="90"/>
      <c r="Q47" s="90"/>
      <c r="R47" s="91" t="s">
        <v>38</v>
      </c>
      <c r="S47" s="84" t="s">
        <v>38</v>
      </c>
      <c r="T47" s="84" t="s">
        <v>38</v>
      </c>
      <c r="U47" s="84" t="s">
        <v>38</v>
      </c>
      <c r="V47" s="25"/>
    </row>
    <row r="48" spans="1:22" ht="12" customHeight="1">
      <c r="A48" s="32" t="s">
        <v>44</v>
      </c>
      <c r="B48" s="32" t="s">
        <v>69</v>
      </c>
      <c r="C48" s="91" t="s">
        <v>67</v>
      </c>
      <c r="D48" s="165"/>
      <c r="E48" s="166"/>
      <c r="F48" s="170"/>
      <c r="G48" s="171"/>
      <c r="H48" s="171"/>
      <c r="I48" s="172"/>
      <c r="J48" s="170"/>
      <c r="K48" s="171"/>
      <c r="L48" s="172"/>
      <c r="M48" s="90"/>
      <c r="N48" s="90"/>
      <c r="O48" s="84" t="s">
        <v>38</v>
      </c>
      <c r="P48" s="90"/>
      <c r="Q48" s="90"/>
      <c r="R48" s="91" t="s">
        <v>38</v>
      </c>
      <c r="S48" s="84" t="s">
        <v>38</v>
      </c>
      <c r="T48" s="84" t="s">
        <v>38</v>
      </c>
      <c r="U48" s="84" t="s">
        <v>38</v>
      </c>
      <c r="V48" s="25"/>
    </row>
    <row r="49" spans="1:22" ht="12" customHeight="1">
      <c r="A49" s="32" t="s">
        <v>44</v>
      </c>
      <c r="B49" s="32" t="s">
        <v>70</v>
      </c>
      <c r="C49" s="91" t="s">
        <v>67</v>
      </c>
      <c r="D49" s="165"/>
      <c r="E49" s="166"/>
      <c r="F49" s="179"/>
      <c r="G49" s="180"/>
      <c r="H49" s="180"/>
      <c r="I49" s="181"/>
      <c r="J49" s="179"/>
      <c r="K49" s="180"/>
      <c r="L49" s="181"/>
      <c r="M49" s="90"/>
      <c r="N49" s="90"/>
      <c r="O49" s="84" t="s">
        <v>38</v>
      </c>
      <c r="P49" s="90"/>
      <c r="Q49" s="90"/>
      <c r="R49" s="91" t="s">
        <v>38</v>
      </c>
      <c r="S49" s="84" t="s">
        <v>38</v>
      </c>
      <c r="T49" s="84" t="s">
        <v>38</v>
      </c>
      <c r="U49" s="84" t="s">
        <v>38</v>
      </c>
      <c r="V49" s="25"/>
    </row>
    <row r="50" spans="1:22" ht="12.75" customHeight="1">
      <c r="A50" s="33" t="s">
        <v>42</v>
      </c>
      <c r="B50" s="35">
        <v>1.3</v>
      </c>
      <c r="C50" s="182" t="s">
        <v>71</v>
      </c>
      <c r="D50" s="183"/>
      <c r="E50" s="183"/>
      <c r="F50" s="183"/>
      <c r="G50" s="184"/>
      <c r="H50" s="163"/>
      <c r="I50" s="164"/>
      <c r="J50" s="163"/>
      <c r="K50" s="164"/>
      <c r="L50" s="93"/>
      <c r="M50" s="163"/>
      <c r="N50" s="164"/>
      <c r="O50" s="98" t="s">
        <v>38</v>
      </c>
      <c r="P50" s="163"/>
      <c r="Q50" s="164"/>
      <c r="R50" s="94" t="s">
        <v>38</v>
      </c>
      <c r="S50" s="98" t="s">
        <v>38</v>
      </c>
      <c r="T50" s="98" t="s">
        <v>38</v>
      </c>
      <c r="U50" s="98" t="s">
        <v>38</v>
      </c>
      <c r="V50" s="28"/>
    </row>
    <row r="51" spans="1:22" ht="12" customHeight="1">
      <c r="A51" s="32" t="s">
        <v>44</v>
      </c>
      <c r="B51" s="32" t="s">
        <v>72</v>
      </c>
      <c r="C51" s="91" t="s">
        <v>67</v>
      </c>
      <c r="D51" s="165"/>
      <c r="E51" s="166"/>
      <c r="F51" s="167" t="s">
        <v>68</v>
      </c>
      <c r="G51" s="168"/>
      <c r="H51" s="168"/>
      <c r="I51" s="169"/>
      <c r="J51" s="167" t="s">
        <v>68</v>
      </c>
      <c r="K51" s="168"/>
      <c r="L51" s="169"/>
      <c r="M51" s="90"/>
      <c r="N51" s="90"/>
      <c r="O51" s="84" t="s">
        <v>38</v>
      </c>
      <c r="P51" s="90"/>
      <c r="Q51" s="90"/>
      <c r="R51" s="91" t="s">
        <v>38</v>
      </c>
      <c r="S51" s="84" t="s">
        <v>38</v>
      </c>
      <c r="T51" s="84" t="s">
        <v>38</v>
      </c>
      <c r="U51" s="84" t="s">
        <v>38</v>
      </c>
      <c r="V51" s="25"/>
    </row>
    <row r="52" spans="1:22" ht="12" customHeight="1">
      <c r="A52" s="32" t="s">
        <v>44</v>
      </c>
      <c r="B52" s="32" t="s">
        <v>73</v>
      </c>
      <c r="C52" s="91" t="s">
        <v>67</v>
      </c>
      <c r="D52" s="165"/>
      <c r="E52" s="166"/>
      <c r="F52" s="170"/>
      <c r="G52" s="171"/>
      <c r="H52" s="171"/>
      <c r="I52" s="172"/>
      <c r="J52" s="170"/>
      <c r="K52" s="171"/>
      <c r="L52" s="172"/>
      <c r="M52" s="90"/>
      <c r="N52" s="90"/>
      <c r="O52" s="84" t="s">
        <v>38</v>
      </c>
      <c r="P52" s="90"/>
      <c r="Q52" s="90"/>
      <c r="R52" s="91" t="s">
        <v>38</v>
      </c>
      <c r="S52" s="84" t="s">
        <v>38</v>
      </c>
      <c r="T52" s="84" t="s">
        <v>38</v>
      </c>
      <c r="U52" s="84" t="s">
        <v>38</v>
      </c>
      <c r="V52" s="25"/>
    </row>
    <row r="53" spans="1:22" ht="12" customHeight="1" thickBot="1">
      <c r="A53" s="42" t="s">
        <v>44</v>
      </c>
      <c r="B53" s="42" t="s">
        <v>74</v>
      </c>
      <c r="C53" s="96" t="s">
        <v>67</v>
      </c>
      <c r="D53" s="173"/>
      <c r="E53" s="174"/>
      <c r="F53" s="170"/>
      <c r="G53" s="171"/>
      <c r="H53" s="171"/>
      <c r="I53" s="172"/>
      <c r="J53" s="170"/>
      <c r="K53" s="171"/>
      <c r="L53" s="172"/>
      <c r="M53" s="95"/>
      <c r="N53" s="95"/>
      <c r="O53" s="99" t="s">
        <v>38</v>
      </c>
      <c r="P53" s="95"/>
      <c r="Q53" s="95"/>
      <c r="R53" s="96" t="s">
        <v>38</v>
      </c>
      <c r="S53" s="99" t="s">
        <v>38</v>
      </c>
      <c r="T53" s="99" t="s">
        <v>38</v>
      </c>
      <c r="U53" s="99" t="s">
        <v>38</v>
      </c>
      <c r="V53" s="46"/>
    </row>
    <row r="54" spans="1:22" ht="16.5" thickBot="1">
      <c r="A54" s="151" t="s">
        <v>75</v>
      </c>
      <c r="B54" s="152"/>
      <c r="C54" s="153"/>
      <c r="D54" s="175"/>
      <c r="E54" s="176"/>
      <c r="F54" s="49"/>
      <c r="G54" s="49"/>
      <c r="H54" s="177">
        <f>H27+H28+H29+H30+H31+H32+H33+H34+H35+H36+H37+H38+H39+H40+H41+H42+H43+H44</f>
        <v>0</v>
      </c>
      <c r="I54" s="178"/>
      <c r="J54" s="54"/>
      <c r="K54" s="54"/>
      <c r="L54" s="51" t="s">
        <v>38</v>
      </c>
      <c r="M54" s="54"/>
      <c r="N54" s="54"/>
      <c r="O54" s="51">
        <f>O27+O28+O29+O30+O31+O32+O33+O34+O35+O36+O37+O38+O39+O40+O41+O42+O43+O44+O45</f>
        <v>370760</v>
      </c>
      <c r="P54" s="54"/>
      <c r="Q54" s="54"/>
      <c r="R54" s="51">
        <f>R27+R28+R29+R30+R31+R32+R33+R34+R35+R36+R37+R38+R39+R40+R41+R42+R43+R44+R45</f>
        <v>340561.59600000002</v>
      </c>
      <c r="S54" s="51">
        <f>S27+S28+S29+S30+S31+S32+S33+S34+S35+S36+S37+S38+S39+S40+S41+S42+S43+S44+S45</f>
        <v>370760</v>
      </c>
      <c r="T54" s="51">
        <f>T27+T28+T29+T30+T31+T32+T33+T34+T35+T36+T37+T38+T39+T40+T41+T42+T43+T44+T45</f>
        <v>340561.59600000002</v>
      </c>
      <c r="U54" s="51">
        <f>S54-T54</f>
        <v>30198.40399999998</v>
      </c>
      <c r="V54" s="52"/>
    </row>
    <row r="55" spans="1:22">
      <c r="A55" s="47" t="s">
        <v>34</v>
      </c>
      <c r="B55" s="48">
        <v>2</v>
      </c>
      <c r="C55" s="156" t="s">
        <v>76</v>
      </c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8"/>
    </row>
    <row r="56" spans="1:22" ht="96" customHeight="1">
      <c r="A56" s="32" t="s">
        <v>44</v>
      </c>
      <c r="B56" s="39">
        <v>2.1</v>
      </c>
      <c r="C56" s="26" t="s">
        <v>77</v>
      </c>
      <c r="D56" s="137"/>
      <c r="E56" s="138"/>
      <c r="F56" s="34">
        <v>0</v>
      </c>
      <c r="G56" s="30" t="s">
        <v>78</v>
      </c>
      <c r="H56" s="145">
        <v>0</v>
      </c>
      <c r="I56" s="147"/>
      <c r="J56" s="34"/>
      <c r="K56" s="91" t="s">
        <v>78</v>
      </c>
      <c r="L56" s="91">
        <v>0</v>
      </c>
      <c r="M56" s="90">
        <v>4</v>
      </c>
      <c r="N56" s="91" t="s">
        <v>78</v>
      </c>
      <c r="O56" s="112">
        <v>81567.199999999997</v>
      </c>
      <c r="P56" s="90">
        <v>4</v>
      </c>
      <c r="Q56" s="91" t="s">
        <v>78</v>
      </c>
      <c r="R56" s="112">
        <v>74924.100000000006</v>
      </c>
      <c r="S56" s="91">
        <f>H56+O56</f>
        <v>81567.199999999997</v>
      </c>
      <c r="T56" s="91">
        <f>L56+R56</f>
        <v>74924.100000000006</v>
      </c>
      <c r="U56" s="84">
        <f>S56-T56</f>
        <v>6643.0999999999913</v>
      </c>
      <c r="V56" s="25" t="s">
        <v>150</v>
      </c>
    </row>
    <row r="57" spans="1:22" ht="22.5" customHeight="1" thickBot="1">
      <c r="A57" s="42" t="s">
        <v>44</v>
      </c>
      <c r="B57" s="53">
        <v>2.2000000000000002</v>
      </c>
      <c r="C57" s="43" t="s">
        <v>65</v>
      </c>
      <c r="D57" s="161"/>
      <c r="E57" s="162"/>
      <c r="F57" s="44"/>
      <c r="G57" s="45" t="s">
        <v>78</v>
      </c>
      <c r="H57" s="139" t="s">
        <v>38</v>
      </c>
      <c r="I57" s="141"/>
      <c r="J57" s="44"/>
      <c r="K57" s="96" t="s">
        <v>78</v>
      </c>
      <c r="L57" s="96" t="s">
        <v>38</v>
      </c>
      <c r="M57" s="95"/>
      <c r="N57" s="96" t="s">
        <v>78</v>
      </c>
      <c r="O57" s="96" t="s">
        <v>38</v>
      </c>
      <c r="P57" s="95"/>
      <c r="Q57" s="96" t="s">
        <v>78</v>
      </c>
      <c r="R57" s="96" t="s">
        <v>38</v>
      </c>
      <c r="S57" s="96" t="s">
        <v>38</v>
      </c>
      <c r="T57" s="96" t="s">
        <v>38</v>
      </c>
      <c r="U57" s="96" t="s">
        <v>38</v>
      </c>
      <c r="V57" s="46"/>
    </row>
    <row r="58" spans="1:22" ht="16.5" thickBot="1">
      <c r="A58" s="151" t="s">
        <v>79</v>
      </c>
      <c r="B58" s="152"/>
      <c r="C58" s="152"/>
      <c r="D58" s="152"/>
      <c r="E58" s="153"/>
      <c r="F58" s="49"/>
      <c r="G58" s="49"/>
      <c r="H58" s="154">
        <f>SUM(H56:I57)</f>
        <v>0</v>
      </c>
      <c r="I58" s="155"/>
      <c r="J58" s="49"/>
      <c r="K58" s="49"/>
      <c r="L58" s="50" t="s">
        <v>38</v>
      </c>
      <c r="M58" s="49"/>
      <c r="N58" s="49"/>
      <c r="O58" s="50">
        <f>SUM(O56:O57)</f>
        <v>81567.199999999997</v>
      </c>
      <c r="P58" s="49"/>
      <c r="Q58" s="49"/>
      <c r="R58" s="50">
        <f>SUM(R56:R57)</f>
        <v>74924.100000000006</v>
      </c>
      <c r="S58" s="50">
        <f>SUM(S56:S57)</f>
        <v>81567.199999999997</v>
      </c>
      <c r="T58" s="50">
        <f>SUM(T56:T57)</f>
        <v>74924.100000000006</v>
      </c>
      <c r="U58" s="51">
        <f>S58-T58</f>
        <v>6643.0999999999913</v>
      </c>
      <c r="V58" s="52"/>
    </row>
    <row r="59" spans="1:22" ht="12" customHeight="1">
      <c r="A59" s="47" t="s">
        <v>34</v>
      </c>
      <c r="B59" s="48">
        <v>3</v>
      </c>
      <c r="C59" s="156" t="s">
        <v>80</v>
      </c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8"/>
    </row>
    <row r="60" spans="1:22" ht="57.75" customHeight="1">
      <c r="A60" s="32" t="s">
        <v>44</v>
      </c>
      <c r="B60" s="39">
        <v>3.1</v>
      </c>
      <c r="C60" s="77" t="s">
        <v>5</v>
      </c>
      <c r="D60" s="145" t="s">
        <v>46</v>
      </c>
      <c r="E60" s="147"/>
      <c r="F60" s="34">
        <v>1</v>
      </c>
      <c r="G60" s="34">
        <v>51912</v>
      </c>
      <c r="H60" s="145">
        <f>F60*G60</f>
        <v>51912</v>
      </c>
      <c r="I60" s="147"/>
      <c r="J60" s="34">
        <v>1</v>
      </c>
      <c r="K60" s="90">
        <v>51912</v>
      </c>
      <c r="L60" s="91">
        <f>J60*K60</f>
        <v>51912</v>
      </c>
      <c r="M60" s="90">
        <v>5</v>
      </c>
      <c r="N60" s="83">
        <v>51912</v>
      </c>
      <c r="O60" s="84">
        <f>M60*N60</f>
        <v>259560</v>
      </c>
      <c r="P60" s="90">
        <v>5</v>
      </c>
      <c r="Q60" s="90">
        <v>51912</v>
      </c>
      <c r="R60" s="84">
        <f>P60*Q60</f>
        <v>259560</v>
      </c>
      <c r="S60" s="84">
        <f>H60+O60</f>
        <v>311472</v>
      </c>
      <c r="T60" s="84">
        <f>L60+R60</f>
        <v>311472</v>
      </c>
      <c r="U60" s="84">
        <f>S60-T60</f>
        <v>0</v>
      </c>
      <c r="V60" s="7" t="s">
        <v>149</v>
      </c>
    </row>
    <row r="61" spans="1:22" ht="12" customHeight="1">
      <c r="A61" s="32" t="s">
        <v>44</v>
      </c>
      <c r="B61" s="39">
        <v>3.2</v>
      </c>
      <c r="C61" s="26" t="s">
        <v>81</v>
      </c>
      <c r="D61" s="145" t="s">
        <v>46</v>
      </c>
      <c r="E61" s="147"/>
      <c r="F61" s="34"/>
      <c r="G61" s="34"/>
      <c r="H61" s="145" t="s">
        <v>38</v>
      </c>
      <c r="I61" s="147"/>
      <c r="J61" s="34"/>
      <c r="K61" s="90"/>
      <c r="L61" s="91" t="s">
        <v>38</v>
      </c>
      <c r="M61" s="90"/>
      <c r="N61" s="83"/>
      <c r="O61" s="84" t="s">
        <v>38</v>
      </c>
      <c r="P61" s="90"/>
      <c r="Q61" s="90"/>
      <c r="R61" s="84" t="s">
        <v>38</v>
      </c>
      <c r="S61" s="84" t="s">
        <v>38</v>
      </c>
      <c r="T61" s="84" t="s">
        <v>38</v>
      </c>
      <c r="U61" s="84" t="s">
        <v>38</v>
      </c>
      <c r="V61" s="25"/>
    </row>
    <row r="62" spans="1:22" ht="13.5" customHeight="1">
      <c r="A62" s="32" t="s">
        <v>44</v>
      </c>
      <c r="B62" s="39">
        <v>3.3</v>
      </c>
      <c r="C62" s="25" t="s">
        <v>82</v>
      </c>
      <c r="D62" s="145" t="s">
        <v>46</v>
      </c>
      <c r="E62" s="147"/>
      <c r="F62" s="34"/>
      <c r="G62" s="34"/>
      <c r="H62" s="145" t="s">
        <v>38</v>
      </c>
      <c r="I62" s="147"/>
      <c r="J62" s="34"/>
      <c r="K62" s="90"/>
      <c r="L62" s="91" t="s">
        <v>38</v>
      </c>
      <c r="M62" s="90"/>
      <c r="N62" s="83"/>
      <c r="O62" s="84" t="s">
        <v>38</v>
      </c>
      <c r="P62" s="90"/>
      <c r="Q62" s="90"/>
      <c r="R62" s="84" t="s">
        <v>38</v>
      </c>
      <c r="S62" s="84" t="s">
        <v>38</v>
      </c>
      <c r="T62" s="84" t="s">
        <v>38</v>
      </c>
      <c r="U62" s="84" t="s">
        <v>38</v>
      </c>
      <c r="V62" s="25"/>
    </row>
    <row r="63" spans="1:22" ht="12" customHeight="1">
      <c r="A63" s="113" t="s">
        <v>83</v>
      </c>
      <c r="B63" s="114"/>
      <c r="C63" s="115"/>
      <c r="D63" s="116"/>
      <c r="E63" s="117"/>
      <c r="F63" s="36"/>
      <c r="G63" s="36"/>
      <c r="H63" s="118">
        <f>SUM(H60:I62)</f>
        <v>51912</v>
      </c>
      <c r="I63" s="119"/>
      <c r="J63" s="36"/>
      <c r="K63" s="100"/>
      <c r="L63" s="101">
        <f>SUM(L60:L62)</f>
        <v>51912</v>
      </c>
      <c r="M63" s="100"/>
      <c r="N63" s="102"/>
      <c r="O63" s="103">
        <f>SUM(O60:O62)</f>
        <v>259560</v>
      </c>
      <c r="P63" s="100"/>
      <c r="Q63" s="100"/>
      <c r="R63" s="103">
        <f>SUM(R60:R62)</f>
        <v>259560</v>
      </c>
      <c r="S63" s="103">
        <f>SUM(S60:S62)</f>
        <v>311472</v>
      </c>
      <c r="T63" s="103">
        <f>SUM(T60:T62)</f>
        <v>311472</v>
      </c>
      <c r="U63" s="103">
        <f>S63-T63</f>
        <v>0</v>
      </c>
      <c r="V63" s="29"/>
    </row>
    <row r="64" spans="1:22" ht="12" customHeight="1">
      <c r="A64" s="33" t="s">
        <v>34</v>
      </c>
      <c r="B64" s="38">
        <v>4</v>
      </c>
      <c r="C64" s="148" t="s">
        <v>84</v>
      </c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50"/>
    </row>
    <row r="65" spans="1:22" ht="12" customHeight="1">
      <c r="A65" s="32" t="s">
        <v>44</v>
      </c>
      <c r="B65" s="39">
        <v>4.0999999999999996</v>
      </c>
      <c r="C65" s="26" t="s">
        <v>85</v>
      </c>
      <c r="D65" s="145" t="s">
        <v>46</v>
      </c>
      <c r="E65" s="147"/>
      <c r="F65" s="34"/>
      <c r="G65" s="34"/>
      <c r="H65" s="145" t="s">
        <v>38</v>
      </c>
      <c r="I65" s="147"/>
      <c r="J65" s="34"/>
      <c r="K65" s="34"/>
      <c r="L65" s="30" t="s">
        <v>38</v>
      </c>
      <c r="M65" s="34"/>
      <c r="N65" s="34"/>
      <c r="O65" s="30" t="s">
        <v>38</v>
      </c>
      <c r="P65" s="34"/>
      <c r="Q65" s="34"/>
      <c r="R65" s="30" t="s">
        <v>38</v>
      </c>
      <c r="S65" s="30" t="s">
        <v>38</v>
      </c>
      <c r="T65" s="30" t="s">
        <v>38</v>
      </c>
      <c r="U65" s="30" t="s">
        <v>38</v>
      </c>
      <c r="V65" s="25"/>
    </row>
    <row r="66" spans="1:22" ht="12" customHeight="1">
      <c r="A66" s="32" t="s">
        <v>44</v>
      </c>
      <c r="B66" s="39">
        <v>4.2</v>
      </c>
      <c r="C66" s="26" t="s">
        <v>86</v>
      </c>
      <c r="D66" s="145" t="s">
        <v>46</v>
      </c>
      <c r="E66" s="147"/>
      <c r="F66" s="34"/>
      <c r="G66" s="34"/>
      <c r="H66" s="145" t="s">
        <v>38</v>
      </c>
      <c r="I66" s="147"/>
      <c r="J66" s="34"/>
      <c r="K66" s="34"/>
      <c r="L66" s="30" t="s">
        <v>38</v>
      </c>
      <c r="M66" s="34"/>
      <c r="N66" s="34"/>
      <c r="O66" s="30" t="s">
        <v>38</v>
      </c>
      <c r="P66" s="34"/>
      <c r="Q66" s="34"/>
      <c r="R66" s="30" t="s">
        <v>38</v>
      </c>
      <c r="S66" s="30" t="s">
        <v>38</v>
      </c>
      <c r="T66" s="30" t="s">
        <v>38</v>
      </c>
      <c r="U66" s="30" t="s">
        <v>38</v>
      </c>
      <c r="V66" s="25"/>
    </row>
    <row r="67" spans="1:22" ht="12" customHeight="1">
      <c r="A67" s="32" t="s">
        <v>44</v>
      </c>
      <c r="B67" s="39">
        <v>4.3</v>
      </c>
      <c r="C67" s="26" t="s">
        <v>87</v>
      </c>
      <c r="D67" s="145" t="s">
        <v>46</v>
      </c>
      <c r="E67" s="147"/>
      <c r="F67" s="34"/>
      <c r="G67" s="34"/>
      <c r="H67" s="145" t="s">
        <v>38</v>
      </c>
      <c r="I67" s="147"/>
      <c r="J67" s="34"/>
      <c r="K67" s="34"/>
      <c r="L67" s="30" t="s">
        <v>38</v>
      </c>
      <c r="M67" s="34"/>
      <c r="N67" s="34"/>
      <c r="O67" s="30" t="s">
        <v>38</v>
      </c>
      <c r="P67" s="34"/>
      <c r="Q67" s="34"/>
      <c r="R67" s="30" t="s">
        <v>38</v>
      </c>
      <c r="S67" s="30" t="s">
        <v>38</v>
      </c>
      <c r="T67" s="30" t="s">
        <v>38</v>
      </c>
      <c r="U67" s="30" t="s">
        <v>38</v>
      </c>
      <c r="V67" s="25"/>
    </row>
    <row r="68" spans="1:22" ht="39.75" customHeight="1">
      <c r="A68" s="32" t="s">
        <v>44</v>
      </c>
      <c r="B68" s="39">
        <v>4.4000000000000004</v>
      </c>
      <c r="C68" s="26" t="s">
        <v>88</v>
      </c>
      <c r="D68" s="145" t="s">
        <v>46</v>
      </c>
      <c r="E68" s="147"/>
      <c r="F68" s="34"/>
      <c r="G68" s="34"/>
      <c r="H68" s="145" t="s">
        <v>38</v>
      </c>
      <c r="I68" s="147"/>
      <c r="J68" s="34"/>
      <c r="K68" s="34"/>
      <c r="L68" s="30" t="s">
        <v>38</v>
      </c>
      <c r="M68" s="34"/>
      <c r="N68" s="34"/>
      <c r="O68" s="30" t="s">
        <v>38</v>
      </c>
      <c r="P68" s="34"/>
      <c r="Q68" s="34"/>
      <c r="R68" s="30" t="s">
        <v>38</v>
      </c>
      <c r="S68" s="30" t="s">
        <v>38</v>
      </c>
      <c r="T68" s="30" t="s">
        <v>38</v>
      </c>
      <c r="U68" s="30" t="s">
        <v>38</v>
      </c>
      <c r="V68" s="25"/>
    </row>
    <row r="69" spans="1:22" ht="12" customHeight="1">
      <c r="A69" s="113" t="s">
        <v>89</v>
      </c>
      <c r="B69" s="114"/>
      <c r="C69" s="114"/>
      <c r="D69" s="114"/>
      <c r="E69" s="114"/>
      <c r="F69" s="114"/>
      <c r="G69" s="115"/>
      <c r="H69" s="118" t="s">
        <v>38</v>
      </c>
      <c r="I69" s="119"/>
      <c r="J69" s="36"/>
      <c r="K69" s="36"/>
      <c r="L69" s="37" t="s">
        <v>38</v>
      </c>
      <c r="M69" s="36"/>
      <c r="N69" s="36"/>
      <c r="O69" s="37" t="s">
        <v>38</v>
      </c>
      <c r="P69" s="36"/>
      <c r="Q69" s="36"/>
      <c r="R69" s="37" t="s">
        <v>38</v>
      </c>
      <c r="S69" s="37" t="s">
        <v>38</v>
      </c>
      <c r="T69" s="37" t="s">
        <v>38</v>
      </c>
      <c r="U69" s="37" t="s">
        <v>38</v>
      </c>
      <c r="V69" s="29"/>
    </row>
    <row r="70" spans="1:22" ht="12" customHeight="1">
      <c r="A70" s="33" t="s">
        <v>34</v>
      </c>
      <c r="B70" s="38">
        <v>5</v>
      </c>
      <c r="C70" s="148" t="s">
        <v>90</v>
      </c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50"/>
    </row>
    <row r="71" spans="1:22" ht="85.5" customHeight="1">
      <c r="A71" s="32" t="s">
        <v>44</v>
      </c>
      <c r="B71" s="39">
        <v>5.0999999999999996</v>
      </c>
      <c r="C71" s="31" t="s">
        <v>7</v>
      </c>
      <c r="D71" s="145" t="s">
        <v>46</v>
      </c>
      <c r="E71" s="147"/>
      <c r="F71" s="34">
        <v>1</v>
      </c>
      <c r="G71" s="34">
        <v>18000</v>
      </c>
      <c r="H71" s="145">
        <f>G71</f>
        <v>18000</v>
      </c>
      <c r="I71" s="147"/>
      <c r="J71" s="34">
        <v>1</v>
      </c>
      <c r="K71" s="10">
        <v>18000</v>
      </c>
      <c r="L71" s="19">
        <f>J71*K71</f>
        <v>18000</v>
      </c>
      <c r="M71" s="9">
        <v>5</v>
      </c>
      <c r="N71" s="10">
        <v>27000</v>
      </c>
      <c r="O71" s="19">
        <f>M71*N71</f>
        <v>135000</v>
      </c>
      <c r="P71" s="9">
        <v>5</v>
      </c>
      <c r="Q71" s="10">
        <v>27000</v>
      </c>
      <c r="R71" s="19">
        <f>P71*Q71</f>
        <v>135000</v>
      </c>
      <c r="S71" s="19">
        <f>H71+O71</f>
        <v>153000</v>
      </c>
      <c r="T71" s="19">
        <f>L71+R71</f>
        <v>153000</v>
      </c>
      <c r="U71" s="19">
        <f>S71-T71</f>
        <v>0</v>
      </c>
      <c r="V71" s="81" t="s">
        <v>148</v>
      </c>
    </row>
    <row r="72" spans="1:22" ht="41.25" customHeight="1">
      <c r="A72" s="32" t="s">
        <v>44</v>
      </c>
      <c r="B72" s="39">
        <v>5.2</v>
      </c>
      <c r="C72" s="79" t="s">
        <v>147</v>
      </c>
      <c r="D72" s="145" t="s">
        <v>46</v>
      </c>
      <c r="E72" s="147"/>
      <c r="F72" s="34">
        <v>0</v>
      </c>
      <c r="G72" s="34">
        <v>0</v>
      </c>
      <c r="H72" s="145">
        <f>G72</f>
        <v>0</v>
      </c>
      <c r="I72" s="147"/>
      <c r="J72" s="34">
        <v>0</v>
      </c>
      <c r="K72" s="10">
        <v>0</v>
      </c>
      <c r="L72" s="19">
        <v>0</v>
      </c>
      <c r="M72" s="9">
        <v>0</v>
      </c>
      <c r="N72" s="10">
        <v>0</v>
      </c>
      <c r="O72" s="19">
        <f>M72*N72</f>
        <v>0</v>
      </c>
      <c r="P72" s="104">
        <v>0</v>
      </c>
      <c r="Q72" s="10">
        <v>0</v>
      </c>
      <c r="R72" s="19">
        <f>P72*Q72</f>
        <v>0</v>
      </c>
      <c r="S72" s="19">
        <f>L72+O72</f>
        <v>0</v>
      </c>
      <c r="T72" s="19">
        <f>L72+R72</f>
        <v>0</v>
      </c>
      <c r="U72" s="19">
        <f>S72-T72</f>
        <v>0</v>
      </c>
      <c r="V72" s="76"/>
    </row>
    <row r="73" spans="1:22" ht="42" customHeight="1" thickBot="1">
      <c r="A73" s="42" t="s">
        <v>44</v>
      </c>
      <c r="B73" s="53">
        <v>5.3</v>
      </c>
      <c r="C73" s="79" t="s">
        <v>147</v>
      </c>
      <c r="D73" s="159" t="s">
        <v>46</v>
      </c>
      <c r="E73" s="160"/>
      <c r="F73" s="55">
        <v>0</v>
      </c>
      <c r="G73" s="55">
        <v>0</v>
      </c>
      <c r="H73" s="159" t="s">
        <v>38</v>
      </c>
      <c r="I73" s="160"/>
      <c r="J73" s="55">
        <v>0</v>
      </c>
      <c r="K73" s="107">
        <v>0</v>
      </c>
      <c r="L73" s="108">
        <v>0</v>
      </c>
      <c r="M73" s="105">
        <v>0</v>
      </c>
      <c r="N73" s="107">
        <v>0</v>
      </c>
      <c r="O73" s="108">
        <v>0</v>
      </c>
      <c r="P73" s="106">
        <v>0</v>
      </c>
      <c r="Q73" s="107">
        <v>0</v>
      </c>
      <c r="R73" s="109">
        <f>P73*Q73</f>
        <v>0</v>
      </c>
      <c r="S73" s="109">
        <f>L73+O73</f>
        <v>0</v>
      </c>
      <c r="T73" s="109">
        <f>L73+R73</f>
        <v>0</v>
      </c>
      <c r="U73" s="109">
        <f>S73-T73</f>
        <v>0</v>
      </c>
      <c r="V73" s="80"/>
    </row>
    <row r="74" spans="1:22" ht="16.5" thickBot="1">
      <c r="A74" s="151" t="s">
        <v>91</v>
      </c>
      <c r="B74" s="152"/>
      <c r="C74" s="152"/>
      <c r="D74" s="152"/>
      <c r="E74" s="153"/>
      <c r="F74" s="49"/>
      <c r="G74" s="49"/>
      <c r="H74" s="154">
        <f>SUM(H71:I73)</f>
        <v>18000</v>
      </c>
      <c r="I74" s="155"/>
      <c r="J74" s="49"/>
      <c r="K74" s="49"/>
      <c r="L74" s="50">
        <f>SUM(L71:L73)</f>
        <v>18000</v>
      </c>
      <c r="M74" s="49"/>
      <c r="N74" s="49"/>
      <c r="O74" s="50">
        <f>SUM(O71:O73)</f>
        <v>135000</v>
      </c>
      <c r="P74" s="49"/>
      <c r="Q74" s="49"/>
      <c r="R74" s="50">
        <f>SUM(R71:R73)</f>
        <v>135000</v>
      </c>
      <c r="S74" s="50">
        <f>SUM(S71:S73)</f>
        <v>153000</v>
      </c>
      <c r="T74" s="50">
        <f>SUM(T71:T73)</f>
        <v>153000</v>
      </c>
      <c r="U74" s="50">
        <f>SUM(U71:U73)</f>
        <v>0</v>
      </c>
      <c r="V74" s="52"/>
    </row>
    <row r="75" spans="1:22" ht="12" customHeight="1">
      <c r="A75" s="47" t="s">
        <v>34</v>
      </c>
      <c r="B75" s="48">
        <v>6</v>
      </c>
      <c r="C75" s="156" t="s">
        <v>92</v>
      </c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8"/>
    </row>
    <row r="76" spans="1:22" ht="12" customHeight="1">
      <c r="A76" s="32" t="s">
        <v>44</v>
      </c>
      <c r="B76" s="39">
        <v>6.1</v>
      </c>
      <c r="C76" s="26" t="s">
        <v>93</v>
      </c>
      <c r="D76" s="145" t="s">
        <v>94</v>
      </c>
      <c r="E76" s="147"/>
      <c r="F76" s="34"/>
      <c r="G76" s="34"/>
      <c r="H76" s="145" t="s">
        <v>38</v>
      </c>
      <c r="I76" s="147"/>
      <c r="J76" s="34"/>
      <c r="K76" s="34"/>
      <c r="L76" s="30" t="s">
        <v>38</v>
      </c>
      <c r="M76" s="34"/>
      <c r="N76" s="34"/>
      <c r="O76" s="30" t="s">
        <v>38</v>
      </c>
      <c r="P76" s="34"/>
      <c r="Q76" s="34"/>
      <c r="R76" s="30" t="s">
        <v>38</v>
      </c>
      <c r="S76" s="30" t="s">
        <v>38</v>
      </c>
      <c r="T76" s="30" t="s">
        <v>38</v>
      </c>
      <c r="U76" s="30" t="s">
        <v>38</v>
      </c>
      <c r="V76" s="25"/>
    </row>
    <row r="77" spans="1:22" ht="12" customHeight="1">
      <c r="A77" s="32" t="s">
        <v>44</v>
      </c>
      <c r="B77" s="39">
        <v>6.2</v>
      </c>
      <c r="C77" s="26" t="s">
        <v>93</v>
      </c>
      <c r="D77" s="145" t="s">
        <v>94</v>
      </c>
      <c r="E77" s="147"/>
      <c r="F77" s="34"/>
      <c r="G77" s="34"/>
      <c r="H77" s="145" t="s">
        <v>38</v>
      </c>
      <c r="I77" s="147"/>
      <c r="J77" s="34"/>
      <c r="K77" s="34"/>
      <c r="L77" s="30" t="s">
        <v>38</v>
      </c>
      <c r="M77" s="34"/>
      <c r="N77" s="34"/>
      <c r="O77" s="30" t="s">
        <v>38</v>
      </c>
      <c r="P77" s="34"/>
      <c r="Q77" s="34"/>
      <c r="R77" s="30" t="s">
        <v>38</v>
      </c>
      <c r="S77" s="30" t="s">
        <v>38</v>
      </c>
      <c r="T77" s="30" t="s">
        <v>38</v>
      </c>
      <c r="U77" s="30" t="s">
        <v>38</v>
      </c>
      <c r="V77" s="25"/>
    </row>
    <row r="78" spans="1:22" ht="12" customHeight="1" thickBot="1">
      <c r="A78" s="42" t="s">
        <v>44</v>
      </c>
      <c r="B78" s="53">
        <v>6.3</v>
      </c>
      <c r="C78" s="43" t="s">
        <v>93</v>
      </c>
      <c r="D78" s="139" t="s">
        <v>94</v>
      </c>
      <c r="E78" s="141"/>
      <c r="F78" s="44"/>
      <c r="G78" s="44"/>
      <c r="H78" s="139" t="s">
        <v>38</v>
      </c>
      <c r="I78" s="141"/>
      <c r="J78" s="44"/>
      <c r="K78" s="44"/>
      <c r="L78" s="45" t="s">
        <v>38</v>
      </c>
      <c r="M78" s="44"/>
      <c r="N78" s="44"/>
      <c r="O78" s="45" t="s">
        <v>38</v>
      </c>
      <c r="P78" s="44"/>
      <c r="Q78" s="44"/>
      <c r="R78" s="45" t="s">
        <v>38</v>
      </c>
      <c r="S78" s="45" t="s">
        <v>38</v>
      </c>
      <c r="T78" s="45" t="s">
        <v>38</v>
      </c>
      <c r="U78" s="45" t="s">
        <v>38</v>
      </c>
      <c r="V78" s="46"/>
    </row>
    <row r="79" spans="1:22" ht="34.5" customHeight="1" thickBot="1">
      <c r="A79" s="151" t="s">
        <v>95</v>
      </c>
      <c r="B79" s="152"/>
      <c r="C79" s="152"/>
      <c r="D79" s="152"/>
      <c r="E79" s="152"/>
      <c r="F79" s="153"/>
      <c r="G79" s="49"/>
      <c r="H79" s="154" t="s">
        <v>38</v>
      </c>
      <c r="I79" s="155"/>
      <c r="J79" s="49"/>
      <c r="K79" s="49"/>
      <c r="L79" s="50" t="s">
        <v>38</v>
      </c>
      <c r="M79" s="49"/>
      <c r="N79" s="49"/>
      <c r="O79" s="50" t="s">
        <v>38</v>
      </c>
      <c r="P79" s="49"/>
      <c r="Q79" s="49"/>
      <c r="R79" s="50" t="s">
        <v>38</v>
      </c>
      <c r="S79" s="50" t="s">
        <v>38</v>
      </c>
      <c r="T79" s="50" t="s">
        <v>38</v>
      </c>
      <c r="U79" s="50" t="s">
        <v>38</v>
      </c>
      <c r="V79" s="52"/>
    </row>
    <row r="80" spans="1:22" ht="16.7" customHeight="1">
      <c r="A80" s="47" t="s">
        <v>34</v>
      </c>
      <c r="B80" s="48">
        <v>7</v>
      </c>
      <c r="C80" s="156" t="s">
        <v>96</v>
      </c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8"/>
    </row>
    <row r="81" spans="1:22" ht="12" customHeight="1">
      <c r="A81" s="32" t="s">
        <v>44</v>
      </c>
      <c r="B81" s="39">
        <v>7.1</v>
      </c>
      <c r="C81" s="26" t="s">
        <v>97</v>
      </c>
      <c r="D81" s="145" t="s">
        <v>46</v>
      </c>
      <c r="E81" s="147"/>
      <c r="F81" s="34"/>
      <c r="G81" s="34"/>
      <c r="H81" s="145" t="s">
        <v>38</v>
      </c>
      <c r="I81" s="147"/>
      <c r="J81" s="34"/>
      <c r="K81" s="34"/>
      <c r="L81" s="30" t="s">
        <v>38</v>
      </c>
      <c r="M81" s="34"/>
      <c r="N81" s="34"/>
      <c r="O81" s="30" t="s">
        <v>38</v>
      </c>
      <c r="P81" s="34"/>
      <c r="Q81" s="34"/>
      <c r="R81" s="30" t="s">
        <v>38</v>
      </c>
      <c r="S81" s="30" t="s">
        <v>38</v>
      </c>
      <c r="T81" s="30" t="s">
        <v>38</v>
      </c>
      <c r="U81" s="30" t="s">
        <v>38</v>
      </c>
      <c r="V81" s="25"/>
    </row>
    <row r="82" spans="1:22" ht="12" customHeight="1">
      <c r="A82" s="32" t="s">
        <v>44</v>
      </c>
      <c r="B82" s="39">
        <v>7.2</v>
      </c>
      <c r="C82" s="26" t="s">
        <v>98</v>
      </c>
      <c r="D82" s="145" t="s">
        <v>46</v>
      </c>
      <c r="E82" s="147"/>
      <c r="F82" s="34"/>
      <c r="G82" s="34"/>
      <c r="H82" s="145" t="s">
        <v>38</v>
      </c>
      <c r="I82" s="147"/>
      <c r="J82" s="34"/>
      <c r="K82" s="34"/>
      <c r="L82" s="30" t="s">
        <v>38</v>
      </c>
      <c r="M82" s="34"/>
      <c r="N82" s="34"/>
      <c r="O82" s="30" t="s">
        <v>38</v>
      </c>
      <c r="P82" s="34"/>
      <c r="Q82" s="34"/>
      <c r="R82" s="30" t="s">
        <v>38</v>
      </c>
      <c r="S82" s="30" t="s">
        <v>38</v>
      </c>
      <c r="T82" s="30" t="s">
        <v>38</v>
      </c>
      <c r="U82" s="30" t="s">
        <v>38</v>
      </c>
      <c r="V82" s="25"/>
    </row>
    <row r="83" spans="1:22" ht="13.5" customHeight="1">
      <c r="A83" s="32" t="s">
        <v>44</v>
      </c>
      <c r="B83" s="39">
        <v>7.3</v>
      </c>
      <c r="C83" s="25" t="s">
        <v>99</v>
      </c>
      <c r="D83" s="145" t="s">
        <v>46</v>
      </c>
      <c r="E83" s="147"/>
      <c r="F83" s="34"/>
      <c r="G83" s="34"/>
      <c r="H83" s="145" t="s">
        <v>38</v>
      </c>
      <c r="I83" s="147"/>
      <c r="J83" s="34"/>
      <c r="K83" s="34"/>
      <c r="L83" s="30" t="s">
        <v>38</v>
      </c>
      <c r="M83" s="34"/>
      <c r="N83" s="34"/>
      <c r="O83" s="30" t="s">
        <v>38</v>
      </c>
      <c r="P83" s="34"/>
      <c r="Q83" s="34"/>
      <c r="R83" s="30" t="s">
        <v>38</v>
      </c>
      <c r="S83" s="30" t="s">
        <v>38</v>
      </c>
      <c r="T83" s="30" t="s">
        <v>38</v>
      </c>
      <c r="U83" s="30" t="s">
        <v>38</v>
      </c>
      <c r="V83" s="25"/>
    </row>
    <row r="84" spans="1:22" ht="24.75" customHeight="1">
      <c r="A84" s="113" t="s">
        <v>100</v>
      </c>
      <c r="B84" s="114"/>
      <c r="C84" s="114"/>
      <c r="D84" s="114"/>
      <c r="E84" s="114"/>
      <c r="F84" s="115"/>
      <c r="G84" s="36"/>
      <c r="H84" s="118" t="s">
        <v>38</v>
      </c>
      <c r="I84" s="119"/>
      <c r="J84" s="36"/>
      <c r="K84" s="36"/>
      <c r="L84" s="37" t="s">
        <v>38</v>
      </c>
      <c r="M84" s="36"/>
      <c r="N84" s="36"/>
      <c r="O84" s="37" t="s">
        <v>38</v>
      </c>
      <c r="P84" s="36"/>
      <c r="Q84" s="36"/>
      <c r="R84" s="37" t="s">
        <v>38</v>
      </c>
      <c r="S84" s="37" t="s">
        <v>38</v>
      </c>
      <c r="T84" s="37" t="s">
        <v>38</v>
      </c>
      <c r="U84" s="37" t="s">
        <v>38</v>
      </c>
      <c r="V84" s="29"/>
    </row>
    <row r="85" spans="1:22" ht="12" customHeight="1">
      <c r="A85" s="33" t="s">
        <v>34</v>
      </c>
      <c r="B85" s="38">
        <v>8</v>
      </c>
      <c r="C85" s="148" t="s">
        <v>101</v>
      </c>
      <c r="D85" s="149"/>
      <c r="E85" s="149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50"/>
    </row>
    <row r="86" spans="1:22" ht="12" customHeight="1">
      <c r="A86" s="32" t="s">
        <v>44</v>
      </c>
      <c r="B86" s="39">
        <v>8.1</v>
      </c>
      <c r="C86" s="26" t="s">
        <v>102</v>
      </c>
      <c r="D86" s="137"/>
      <c r="E86" s="138"/>
      <c r="F86" s="34"/>
      <c r="G86" s="34"/>
      <c r="H86" s="145" t="s">
        <v>38</v>
      </c>
      <c r="I86" s="147"/>
      <c r="J86" s="34"/>
      <c r="K86" s="34"/>
      <c r="L86" s="30" t="s">
        <v>38</v>
      </c>
      <c r="M86" s="34"/>
      <c r="N86" s="34"/>
      <c r="O86" s="30" t="s">
        <v>38</v>
      </c>
      <c r="P86" s="34"/>
      <c r="Q86" s="34"/>
      <c r="R86" s="30" t="s">
        <v>38</v>
      </c>
      <c r="S86" s="30" t="s">
        <v>38</v>
      </c>
      <c r="T86" s="30" t="s">
        <v>38</v>
      </c>
      <c r="U86" s="30" t="s">
        <v>38</v>
      </c>
      <c r="V86" s="25"/>
    </row>
    <row r="87" spans="1:22" ht="12" customHeight="1">
      <c r="A87" s="32" t="s">
        <v>44</v>
      </c>
      <c r="B87" s="39">
        <v>8.1999999999999993</v>
      </c>
      <c r="C87" s="26" t="s">
        <v>103</v>
      </c>
      <c r="D87" s="137"/>
      <c r="E87" s="138"/>
      <c r="F87" s="34"/>
      <c r="G87" s="34"/>
      <c r="H87" s="145" t="s">
        <v>38</v>
      </c>
      <c r="I87" s="147"/>
      <c r="J87" s="34"/>
      <c r="K87" s="34"/>
      <c r="L87" s="30" t="s">
        <v>38</v>
      </c>
      <c r="M87" s="34"/>
      <c r="N87" s="34"/>
      <c r="O87" s="30" t="s">
        <v>38</v>
      </c>
      <c r="P87" s="34"/>
      <c r="Q87" s="34"/>
      <c r="R87" s="30" t="s">
        <v>38</v>
      </c>
      <c r="S87" s="30" t="s">
        <v>38</v>
      </c>
      <c r="T87" s="30" t="s">
        <v>38</v>
      </c>
      <c r="U87" s="30" t="s">
        <v>38</v>
      </c>
      <c r="V87" s="25"/>
    </row>
    <row r="88" spans="1:22" ht="12" customHeight="1">
      <c r="A88" s="32" t="s">
        <v>44</v>
      </c>
      <c r="B88" s="39">
        <v>8.3000000000000007</v>
      </c>
      <c r="C88" s="26" t="s">
        <v>104</v>
      </c>
      <c r="D88" s="137"/>
      <c r="E88" s="138"/>
      <c r="F88" s="34"/>
      <c r="G88" s="34"/>
      <c r="H88" s="145" t="s">
        <v>38</v>
      </c>
      <c r="I88" s="147"/>
      <c r="J88" s="34"/>
      <c r="K88" s="34"/>
      <c r="L88" s="30" t="s">
        <v>38</v>
      </c>
      <c r="M88" s="34"/>
      <c r="N88" s="34"/>
      <c r="O88" s="30" t="s">
        <v>38</v>
      </c>
      <c r="P88" s="34"/>
      <c r="Q88" s="34"/>
      <c r="R88" s="30" t="s">
        <v>38</v>
      </c>
      <c r="S88" s="30" t="s">
        <v>38</v>
      </c>
      <c r="T88" s="30" t="s">
        <v>38</v>
      </c>
      <c r="U88" s="30" t="s">
        <v>38</v>
      </c>
      <c r="V88" s="25"/>
    </row>
    <row r="89" spans="1:22" ht="12" customHeight="1">
      <c r="A89" s="113" t="s">
        <v>105</v>
      </c>
      <c r="B89" s="114"/>
      <c r="C89" s="115"/>
      <c r="D89" s="116"/>
      <c r="E89" s="117"/>
      <c r="F89" s="36"/>
      <c r="G89" s="36"/>
      <c r="H89" s="118" t="s">
        <v>38</v>
      </c>
      <c r="I89" s="119"/>
      <c r="J89" s="36"/>
      <c r="K89" s="36"/>
      <c r="L89" s="37" t="s">
        <v>38</v>
      </c>
      <c r="M89" s="36"/>
      <c r="N89" s="36"/>
      <c r="O89" s="37" t="s">
        <v>38</v>
      </c>
      <c r="P89" s="36"/>
      <c r="Q89" s="36"/>
      <c r="R89" s="37" t="s">
        <v>38</v>
      </c>
      <c r="S89" s="37" t="s">
        <v>38</v>
      </c>
      <c r="T89" s="37" t="s">
        <v>38</v>
      </c>
      <c r="U89" s="37" t="s">
        <v>38</v>
      </c>
      <c r="V89" s="29"/>
    </row>
    <row r="90" spans="1:22" ht="15" customHeight="1">
      <c r="A90" s="33" t="s">
        <v>34</v>
      </c>
      <c r="B90" s="38">
        <v>9</v>
      </c>
      <c r="C90" s="28" t="s">
        <v>106</v>
      </c>
      <c r="D90" s="134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6"/>
    </row>
    <row r="91" spans="1:22" ht="13.5" customHeight="1">
      <c r="A91" s="32" t="s">
        <v>44</v>
      </c>
      <c r="B91" s="39">
        <v>9.1</v>
      </c>
      <c r="C91" s="25" t="s">
        <v>107</v>
      </c>
      <c r="D91" s="137"/>
      <c r="E91" s="138"/>
      <c r="F91" s="139" t="s">
        <v>68</v>
      </c>
      <c r="G91" s="140"/>
      <c r="H91" s="140"/>
      <c r="I91" s="141"/>
      <c r="J91" s="139" t="s">
        <v>68</v>
      </c>
      <c r="K91" s="140"/>
      <c r="L91" s="141"/>
      <c r="M91" s="34"/>
      <c r="N91" s="34"/>
      <c r="O91" s="30" t="s">
        <v>38</v>
      </c>
      <c r="P91" s="34"/>
      <c r="Q91" s="34"/>
      <c r="R91" s="30" t="s">
        <v>38</v>
      </c>
      <c r="S91" s="30" t="s">
        <v>38</v>
      </c>
      <c r="T91" s="30" t="s">
        <v>38</v>
      </c>
      <c r="U91" s="30" t="s">
        <v>38</v>
      </c>
      <c r="V91" s="25"/>
    </row>
    <row r="92" spans="1:22" ht="13.5" customHeight="1">
      <c r="A92" s="32" t="s">
        <v>44</v>
      </c>
      <c r="B92" s="39">
        <v>9.1999999999999993</v>
      </c>
      <c r="C92" s="25" t="s">
        <v>107</v>
      </c>
      <c r="D92" s="137"/>
      <c r="E92" s="138"/>
      <c r="F92" s="142"/>
      <c r="G92" s="143"/>
      <c r="H92" s="143"/>
      <c r="I92" s="144"/>
      <c r="J92" s="142"/>
      <c r="K92" s="143"/>
      <c r="L92" s="144"/>
      <c r="M92" s="34"/>
      <c r="N92" s="34"/>
      <c r="O92" s="30" t="s">
        <v>38</v>
      </c>
      <c r="P92" s="34"/>
      <c r="Q92" s="34"/>
      <c r="R92" s="30" t="s">
        <v>38</v>
      </c>
      <c r="S92" s="30" t="s">
        <v>38</v>
      </c>
      <c r="T92" s="30" t="s">
        <v>38</v>
      </c>
      <c r="U92" s="30" t="s">
        <v>38</v>
      </c>
      <c r="V92" s="25"/>
    </row>
    <row r="93" spans="1:22" ht="36" customHeight="1">
      <c r="A93" s="113" t="s">
        <v>108</v>
      </c>
      <c r="B93" s="114"/>
      <c r="C93" s="114"/>
      <c r="D93" s="114"/>
      <c r="E93" s="114"/>
      <c r="F93" s="115"/>
      <c r="G93" s="36"/>
      <c r="H93" s="118" t="s">
        <v>38</v>
      </c>
      <c r="I93" s="119"/>
      <c r="J93" s="36"/>
      <c r="K93" s="36"/>
      <c r="L93" s="37" t="s">
        <v>38</v>
      </c>
      <c r="M93" s="36"/>
      <c r="N93" s="36"/>
      <c r="O93" s="37" t="s">
        <v>38</v>
      </c>
      <c r="P93" s="36"/>
      <c r="Q93" s="36"/>
      <c r="R93" s="37" t="s">
        <v>38</v>
      </c>
      <c r="S93" s="37" t="s">
        <v>38</v>
      </c>
      <c r="T93" s="37" t="s">
        <v>38</v>
      </c>
      <c r="U93" s="37" t="s">
        <v>38</v>
      </c>
      <c r="V93" s="29"/>
    </row>
    <row r="94" spans="1:22" ht="17.25" customHeight="1">
      <c r="A94" s="33" t="s">
        <v>34</v>
      </c>
      <c r="B94" s="38">
        <v>10</v>
      </c>
      <c r="C94" s="27" t="s">
        <v>109</v>
      </c>
      <c r="D94" s="134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6"/>
    </row>
    <row r="95" spans="1:22">
      <c r="A95" s="32" t="s">
        <v>44</v>
      </c>
      <c r="B95" s="39">
        <v>10.1</v>
      </c>
      <c r="C95" s="26" t="s">
        <v>109</v>
      </c>
      <c r="D95" s="137"/>
      <c r="E95" s="138"/>
      <c r="F95" s="145" t="s">
        <v>68</v>
      </c>
      <c r="G95" s="146"/>
      <c r="H95" s="146"/>
      <c r="I95" s="147"/>
      <c r="J95" s="145" t="s">
        <v>68</v>
      </c>
      <c r="K95" s="146"/>
      <c r="L95" s="147"/>
      <c r="M95" s="34"/>
      <c r="N95" s="34"/>
      <c r="O95" s="30" t="s">
        <v>38</v>
      </c>
      <c r="P95" s="34"/>
      <c r="Q95" s="34"/>
      <c r="R95" s="30" t="s">
        <v>38</v>
      </c>
      <c r="S95" s="30" t="s">
        <v>38</v>
      </c>
      <c r="T95" s="30" t="s">
        <v>38</v>
      </c>
      <c r="U95" s="30" t="s">
        <v>38</v>
      </c>
      <c r="V95" s="25"/>
    </row>
    <row r="96" spans="1:22" ht="19.5" customHeight="1">
      <c r="A96" s="113" t="s">
        <v>110</v>
      </c>
      <c r="B96" s="114"/>
      <c r="C96" s="115"/>
      <c r="D96" s="116"/>
      <c r="E96" s="117"/>
      <c r="F96" s="36"/>
      <c r="G96" s="36"/>
      <c r="H96" s="118" t="s">
        <v>38</v>
      </c>
      <c r="I96" s="119"/>
      <c r="J96" s="36"/>
      <c r="K96" s="36"/>
      <c r="L96" s="37" t="s">
        <v>38</v>
      </c>
      <c r="M96" s="62"/>
      <c r="N96" s="36"/>
      <c r="O96" s="37" t="s">
        <v>38</v>
      </c>
      <c r="P96" s="36"/>
      <c r="Q96" s="36"/>
      <c r="R96" s="37" t="s">
        <v>38</v>
      </c>
      <c r="S96" s="37" t="s">
        <v>38</v>
      </c>
      <c r="T96" s="37" t="s">
        <v>38</v>
      </c>
      <c r="U96" s="37" t="s">
        <v>38</v>
      </c>
      <c r="V96" s="29"/>
    </row>
    <row r="97" spans="1:30" ht="17.25" customHeight="1">
      <c r="A97" s="120" t="s">
        <v>111</v>
      </c>
      <c r="B97" s="121"/>
      <c r="C97" s="122"/>
      <c r="D97" s="123"/>
      <c r="E97" s="124"/>
      <c r="F97" s="56"/>
      <c r="G97" s="58"/>
      <c r="H97" s="125">
        <f>H54+H58+H74+H63</f>
        <v>69912</v>
      </c>
      <c r="I97" s="126"/>
      <c r="J97" s="56"/>
      <c r="K97" s="58"/>
      <c r="L97" s="60">
        <f>L54+L58+L74+L63</f>
        <v>69912</v>
      </c>
      <c r="M97" s="63"/>
      <c r="N97" s="61"/>
      <c r="O97" s="60">
        <f>O54+O58+O74+O63</f>
        <v>846887.2</v>
      </c>
      <c r="P97" s="58"/>
      <c r="Q97" s="58"/>
      <c r="R97" s="60">
        <f>R54+R58+R74+R63</f>
        <v>810045.696</v>
      </c>
      <c r="S97" s="60">
        <f>S54+S58+S74+S63</f>
        <v>916799.2</v>
      </c>
      <c r="T97" s="60">
        <f>T54+T58+T74+T63</f>
        <v>879957.696</v>
      </c>
      <c r="U97" s="110">
        <f>U54+U58+U74</f>
        <v>36841.503999999972</v>
      </c>
      <c r="V97" s="57"/>
    </row>
    <row r="98" spans="1:30" ht="27.75" customHeight="1">
      <c r="A98" s="127"/>
      <c r="B98" s="128"/>
      <c r="C98" s="128"/>
      <c r="D98" s="128"/>
      <c r="E98" s="128"/>
      <c r="F98" s="128"/>
      <c r="G98" s="128"/>
      <c r="H98" s="128"/>
      <c r="I98" s="128"/>
      <c r="J98" s="128"/>
      <c r="K98" s="128"/>
      <c r="L98" s="129"/>
      <c r="M98" s="128"/>
      <c r="N98" s="128"/>
      <c r="O98" s="129"/>
      <c r="P98" s="128"/>
      <c r="Q98" s="128"/>
      <c r="R98" s="129"/>
      <c r="S98" s="129"/>
      <c r="T98" s="128"/>
      <c r="U98" s="128"/>
      <c r="V98" s="130"/>
    </row>
    <row r="99" spans="1:30" ht="35.25" customHeight="1">
      <c r="A99" s="131" t="s">
        <v>112</v>
      </c>
      <c r="B99" s="132"/>
      <c r="C99" s="133"/>
      <c r="D99" s="123"/>
      <c r="E99" s="124"/>
      <c r="F99" s="56"/>
      <c r="G99" s="56"/>
      <c r="H99" s="125">
        <f>H22-H97</f>
        <v>0</v>
      </c>
      <c r="I99" s="133"/>
      <c r="J99" s="56"/>
      <c r="K99" s="66"/>
      <c r="L99" s="63">
        <f>L22-L97</f>
        <v>0</v>
      </c>
      <c r="M99" s="65"/>
      <c r="N99" s="66"/>
      <c r="O99" s="63">
        <f>O22-O97</f>
        <v>0</v>
      </c>
      <c r="P99" s="65"/>
      <c r="Q99" s="66"/>
      <c r="R99" s="63">
        <f>R22-R97</f>
        <v>36841.503999999957</v>
      </c>
      <c r="S99" s="63">
        <f>H99+O99</f>
        <v>0</v>
      </c>
      <c r="T99" s="111">
        <f>L99+R99</f>
        <v>36841.503999999957</v>
      </c>
      <c r="U99" s="59"/>
      <c r="V99" s="57"/>
    </row>
    <row r="102" spans="1:30" s="71" customFormat="1" ht="15.75" customHeight="1">
      <c r="A102" s="67"/>
      <c r="B102" s="68"/>
      <c r="C102" s="67"/>
      <c r="D102" s="67"/>
      <c r="E102" s="69"/>
      <c r="F102" s="67"/>
      <c r="G102" s="67"/>
      <c r="H102" s="69"/>
      <c r="I102" s="67"/>
      <c r="J102" s="67"/>
      <c r="K102" s="67"/>
      <c r="L102" s="67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</row>
    <row r="103" spans="1:30" s="71" customFormat="1" ht="15.75" customHeight="1">
      <c r="A103" s="67" t="s">
        <v>113</v>
      </c>
      <c r="B103" s="68"/>
      <c r="C103" s="72" t="s">
        <v>114</v>
      </c>
      <c r="D103" s="67"/>
      <c r="E103" s="73"/>
      <c r="F103" s="72"/>
      <c r="G103" s="67"/>
      <c r="H103" s="73"/>
      <c r="I103" s="72" t="s">
        <v>153</v>
      </c>
      <c r="J103" s="72" t="s">
        <v>154</v>
      </c>
      <c r="K103" s="72"/>
      <c r="L103" s="67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</row>
    <row r="104" spans="1:30" s="71" customFormat="1" ht="31.5" customHeight="1">
      <c r="A104" s="70"/>
      <c r="B104" s="70"/>
      <c r="C104" s="74" t="s">
        <v>115</v>
      </c>
      <c r="D104" s="67"/>
      <c r="E104" s="203" t="s">
        <v>116</v>
      </c>
      <c r="F104" s="204"/>
      <c r="G104" s="67"/>
      <c r="H104" s="69"/>
      <c r="I104" s="75" t="s">
        <v>117</v>
      </c>
      <c r="J104" s="67"/>
      <c r="K104" s="67"/>
      <c r="L104" s="67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</row>
  </sheetData>
  <mergeCells count="182">
    <mergeCell ref="E104:F104"/>
    <mergeCell ref="C3:F3"/>
    <mergeCell ref="C4:F4"/>
    <mergeCell ref="C5:F5"/>
    <mergeCell ref="K12:R12"/>
    <mergeCell ref="A15:W15"/>
    <mergeCell ref="A17:A18"/>
    <mergeCell ref="B17:B18"/>
    <mergeCell ref="C17:C18"/>
    <mergeCell ref="D17:E18"/>
    <mergeCell ref="F17:I17"/>
    <mergeCell ref="J17:L17"/>
    <mergeCell ref="M17:O17"/>
    <mergeCell ref="P17:R17"/>
    <mergeCell ref="S17:U17"/>
    <mergeCell ref="V17:V18"/>
    <mergeCell ref="H18:I18"/>
    <mergeCell ref="I13:S13"/>
    <mergeCell ref="D19:E19"/>
    <mergeCell ref="H19:I19"/>
    <mergeCell ref="D20:E20"/>
    <mergeCell ref="H20:I20"/>
    <mergeCell ref="D21:E21"/>
    <mergeCell ref="H21:I21"/>
    <mergeCell ref="A22:C22"/>
    <mergeCell ref="D22:E22"/>
    <mergeCell ref="H22:I22"/>
    <mergeCell ref="D24:E24"/>
    <mergeCell ref="H24:I24"/>
    <mergeCell ref="C25:V25"/>
    <mergeCell ref="C26:G26"/>
    <mergeCell ref="H26:I26"/>
    <mergeCell ref="J26:K26"/>
    <mergeCell ref="M26:N26"/>
    <mergeCell ref="P26:Q26"/>
    <mergeCell ref="D27:E27"/>
    <mergeCell ref="H27:I27"/>
    <mergeCell ref="D28:E28"/>
    <mergeCell ref="H28:I28"/>
    <mergeCell ref="D29:E29"/>
    <mergeCell ref="H29:I29"/>
    <mergeCell ref="C46:G46"/>
    <mergeCell ref="H46:I46"/>
    <mergeCell ref="J46:K46"/>
    <mergeCell ref="H37:I37"/>
    <mergeCell ref="D38:E38"/>
    <mergeCell ref="H38:I38"/>
    <mergeCell ref="D39:E39"/>
    <mergeCell ref="H39:I39"/>
    <mergeCell ref="D40:E40"/>
    <mergeCell ref="H40:I40"/>
    <mergeCell ref="D41:E41"/>
    <mergeCell ref="H41:I41"/>
    <mergeCell ref="D45:E45"/>
    <mergeCell ref="H45:I45"/>
    <mergeCell ref="M46:N46"/>
    <mergeCell ref="P46:Q46"/>
    <mergeCell ref="D30:E30"/>
    <mergeCell ref="H30:I30"/>
    <mergeCell ref="D31:E31"/>
    <mergeCell ref="H31:I31"/>
    <mergeCell ref="D32:E32"/>
    <mergeCell ref="H32:I32"/>
    <mergeCell ref="D33:E33"/>
    <mergeCell ref="H33:I33"/>
    <mergeCell ref="D34:E34"/>
    <mergeCell ref="H34:I34"/>
    <mergeCell ref="D35:E35"/>
    <mergeCell ref="H35:I35"/>
    <mergeCell ref="D36:E36"/>
    <mergeCell ref="H36:I36"/>
    <mergeCell ref="D37:E37"/>
    <mergeCell ref="D42:E42"/>
    <mergeCell ref="H42:I42"/>
    <mergeCell ref="D43:E43"/>
    <mergeCell ref="H43:I43"/>
    <mergeCell ref="D44:E44"/>
    <mergeCell ref="H44:I44"/>
    <mergeCell ref="D47:E47"/>
    <mergeCell ref="F47:I49"/>
    <mergeCell ref="J47:L49"/>
    <mergeCell ref="D48:E48"/>
    <mergeCell ref="D49:E49"/>
    <mergeCell ref="C50:G50"/>
    <mergeCell ref="H50:I50"/>
    <mergeCell ref="J50:K50"/>
    <mergeCell ref="M50:N50"/>
    <mergeCell ref="P50:Q50"/>
    <mergeCell ref="D51:E51"/>
    <mergeCell ref="F51:I53"/>
    <mergeCell ref="J51:L53"/>
    <mergeCell ref="D52:E52"/>
    <mergeCell ref="D53:E53"/>
    <mergeCell ref="A54:C54"/>
    <mergeCell ref="D54:E54"/>
    <mergeCell ref="H54:I54"/>
    <mergeCell ref="C55:V55"/>
    <mergeCell ref="D56:E56"/>
    <mergeCell ref="H56:I56"/>
    <mergeCell ref="D57:E57"/>
    <mergeCell ref="H57:I57"/>
    <mergeCell ref="A58:E58"/>
    <mergeCell ref="H58:I58"/>
    <mergeCell ref="C59:V59"/>
    <mergeCell ref="D60:E60"/>
    <mergeCell ref="H60:I60"/>
    <mergeCell ref="D61:E61"/>
    <mergeCell ref="H61:I61"/>
    <mergeCell ref="D62:E62"/>
    <mergeCell ref="H62:I62"/>
    <mergeCell ref="A63:C63"/>
    <mergeCell ref="D63:E63"/>
    <mergeCell ref="H63:I63"/>
    <mergeCell ref="C64:V64"/>
    <mergeCell ref="D65:E65"/>
    <mergeCell ref="H65:I65"/>
    <mergeCell ref="D66:E66"/>
    <mergeCell ref="H66:I66"/>
    <mergeCell ref="D67:E67"/>
    <mergeCell ref="H67:I67"/>
    <mergeCell ref="D68:E68"/>
    <mergeCell ref="H68:I68"/>
    <mergeCell ref="A69:G69"/>
    <mergeCell ref="H69:I69"/>
    <mergeCell ref="C70:V70"/>
    <mergeCell ref="D71:E71"/>
    <mergeCell ref="H71:I71"/>
    <mergeCell ref="D72:E72"/>
    <mergeCell ref="H72:I72"/>
    <mergeCell ref="D73:E73"/>
    <mergeCell ref="H73:I73"/>
    <mergeCell ref="A74:E74"/>
    <mergeCell ref="H74:I74"/>
    <mergeCell ref="C75:V75"/>
    <mergeCell ref="D76:E76"/>
    <mergeCell ref="H76:I76"/>
    <mergeCell ref="D77:E77"/>
    <mergeCell ref="H77:I77"/>
    <mergeCell ref="D78:E78"/>
    <mergeCell ref="H78:I78"/>
    <mergeCell ref="A79:F79"/>
    <mergeCell ref="H79:I79"/>
    <mergeCell ref="C80:V80"/>
    <mergeCell ref="D81:E81"/>
    <mergeCell ref="H81:I81"/>
    <mergeCell ref="D82:E82"/>
    <mergeCell ref="H82:I82"/>
    <mergeCell ref="D83:E83"/>
    <mergeCell ref="H83:I83"/>
    <mergeCell ref="A84:F84"/>
    <mergeCell ref="H84:I84"/>
    <mergeCell ref="C85:V85"/>
    <mergeCell ref="D86:E86"/>
    <mergeCell ref="H86:I86"/>
    <mergeCell ref="D87:E87"/>
    <mergeCell ref="H87:I87"/>
    <mergeCell ref="D88:E88"/>
    <mergeCell ref="H88:I88"/>
    <mergeCell ref="A89:C89"/>
    <mergeCell ref="D89:E89"/>
    <mergeCell ref="H89:I89"/>
    <mergeCell ref="D90:V90"/>
    <mergeCell ref="D91:E91"/>
    <mergeCell ref="F91:I92"/>
    <mergeCell ref="J91:L92"/>
    <mergeCell ref="D92:E92"/>
    <mergeCell ref="A93:F93"/>
    <mergeCell ref="H93:I93"/>
    <mergeCell ref="D94:V94"/>
    <mergeCell ref="D95:E95"/>
    <mergeCell ref="F95:I95"/>
    <mergeCell ref="J95:L95"/>
    <mergeCell ref="A96:C96"/>
    <mergeCell ref="D96:E96"/>
    <mergeCell ref="H96:I96"/>
    <mergeCell ref="A97:C97"/>
    <mergeCell ref="D97:E97"/>
    <mergeCell ref="H97:I97"/>
    <mergeCell ref="A98:V98"/>
    <mergeCell ref="A99:C99"/>
    <mergeCell ref="D99:E99"/>
    <mergeCell ref="H99:I99"/>
  </mergeCells>
  <pageMargins left="0" right="0" top="0.39370078740157483" bottom="0" header="0.31496062992125984" footer="0.31496062992125984"/>
  <pageSetup paperSize="9" scale="61" fitToHeight="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94"/>
  <sheetViews>
    <sheetView workbookViewId="0">
      <selection activeCell="H15" sqref="H15"/>
    </sheetView>
  </sheetViews>
  <sheetFormatPr defaultRowHeight="12.75"/>
  <cols>
    <col min="1" max="1" width="10" customWidth="1"/>
    <col min="2" max="2" width="4.6640625" customWidth="1"/>
    <col min="3" max="3" width="30.6640625" customWidth="1"/>
    <col min="4" max="4" width="4.1640625" customWidth="1"/>
  </cols>
  <sheetData>
    <row r="1" spans="1:23" ht="15" customHeight="1">
      <c r="A1" s="1" t="s">
        <v>0</v>
      </c>
      <c r="B1" s="2" t="s">
        <v>1</v>
      </c>
      <c r="C1" s="3" t="s">
        <v>2</v>
      </c>
      <c r="D1" s="4" t="s">
        <v>3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ht="15.75" customHeight="1">
      <c r="A2" s="236" t="s">
        <v>4</v>
      </c>
      <c r="B2" s="236"/>
      <c r="C2" s="236"/>
      <c r="D2" s="23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ht="1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0.9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7.2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92.2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ht="13.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4.2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24.75" customHeight="1">
      <c r="A34" s="5"/>
      <c r="B34" s="5"/>
      <c r="C34" s="5" t="s">
        <v>5</v>
      </c>
      <c r="D34" s="5"/>
      <c r="E34" s="5"/>
      <c r="F34" s="5">
        <v>6</v>
      </c>
      <c r="G34" s="5">
        <v>51912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2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2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2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1:2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1:2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1:2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spans="1:23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spans="1:2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1:2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1:2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23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spans="1:2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spans="1:2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spans="1:23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1:23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spans="1:2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23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</row>
    <row r="77" spans="1:23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</row>
    <row r="79" spans="1:23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</row>
    <row r="81" spans="1:23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</row>
    <row r="83" spans="1:2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</row>
    <row r="85" spans="1:23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</row>
    <row r="87" spans="1:23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</row>
    <row r="89" spans="1:23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</row>
    <row r="90" spans="1:23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</row>
    <row r="91" spans="1:23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</row>
    <row r="93" spans="1:2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</row>
  </sheetData>
  <mergeCells count="1">
    <mergeCell ref="A2:D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kinob1</cp:lastModifiedBy>
  <cp:lastPrinted>2021-01-08T09:11:41Z</cp:lastPrinted>
  <dcterms:created xsi:type="dcterms:W3CDTF">2020-12-17T17:04:49Z</dcterms:created>
  <dcterms:modified xsi:type="dcterms:W3CDTF">2021-01-08T09:38:19Z</dcterms:modified>
</cp:coreProperties>
</file>