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AUDIT\УКФ 2020\СтудіоКапі_УКФ_2020\"/>
    </mc:Choice>
  </mc:AlternateContent>
  <xr:revisionPtr revIDLastSave="0" documentId="13_ncr:1_{99A5DFA7-94EF-415B-90AF-1B318B0F28A6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32" i="1" l="1"/>
  <c r="P71" i="1" l="1"/>
  <c r="M71" i="1"/>
  <c r="J71" i="1"/>
  <c r="R71" i="1" s="1"/>
  <c r="G71" i="1"/>
  <c r="Q71" i="1" s="1"/>
  <c r="P70" i="1"/>
  <c r="M70" i="1"/>
  <c r="J70" i="1"/>
  <c r="R70" i="1" s="1"/>
  <c r="G70" i="1"/>
  <c r="Q70" i="1" s="1"/>
  <c r="P54" i="1"/>
  <c r="M54" i="1"/>
  <c r="J54" i="1"/>
  <c r="R54" i="1" s="1"/>
  <c r="G54" i="1"/>
  <c r="Q54" i="1" s="1"/>
  <c r="P29" i="1"/>
  <c r="M29" i="1"/>
  <c r="J29" i="1"/>
  <c r="R29" i="1" s="1"/>
  <c r="G29" i="1"/>
  <c r="P28" i="1"/>
  <c r="M28" i="1"/>
  <c r="J28" i="1"/>
  <c r="R28" i="1" s="1"/>
  <c r="G28" i="1"/>
  <c r="Q28" i="1" s="1"/>
  <c r="P30" i="1"/>
  <c r="M30" i="1"/>
  <c r="J30" i="1"/>
  <c r="G30" i="1"/>
  <c r="Q30" i="1" s="1"/>
  <c r="I29" i="2"/>
  <c r="F29" i="2"/>
  <c r="D29" i="2"/>
  <c r="I18" i="2"/>
  <c r="F18" i="2"/>
  <c r="D18" i="2"/>
  <c r="J86" i="1"/>
  <c r="G86" i="1"/>
  <c r="P85" i="1"/>
  <c r="P86" i="1" s="1"/>
  <c r="M85" i="1"/>
  <c r="Q85" i="1" s="1"/>
  <c r="J83" i="1"/>
  <c r="G83" i="1"/>
  <c r="P82" i="1"/>
  <c r="R82" i="1" s="1"/>
  <c r="M82" i="1"/>
  <c r="Q82" i="1" s="1"/>
  <c r="P81" i="1"/>
  <c r="R81" i="1" s="1"/>
  <c r="R83" i="1" s="1"/>
  <c r="M81" i="1"/>
  <c r="M83" i="1" s="1"/>
  <c r="P78" i="1"/>
  <c r="M78" i="1"/>
  <c r="J78" i="1"/>
  <c r="R78" i="1" s="1"/>
  <c r="G78" i="1"/>
  <c r="Q78" i="1" s="1"/>
  <c r="P77" i="1"/>
  <c r="M77" i="1"/>
  <c r="J77" i="1"/>
  <c r="R77" i="1" s="1"/>
  <c r="G77" i="1"/>
  <c r="P76" i="1"/>
  <c r="M76" i="1"/>
  <c r="J76" i="1"/>
  <c r="J79" i="1" s="1"/>
  <c r="G76" i="1"/>
  <c r="Q76" i="1" s="1"/>
  <c r="P73" i="1"/>
  <c r="M73" i="1"/>
  <c r="J73" i="1"/>
  <c r="R73" i="1" s="1"/>
  <c r="G73" i="1"/>
  <c r="Q73" i="1" s="1"/>
  <c r="P72" i="1"/>
  <c r="M72" i="1"/>
  <c r="J72" i="1"/>
  <c r="R72" i="1" s="1"/>
  <c r="G72" i="1"/>
  <c r="Q72" i="1" s="1"/>
  <c r="P69" i="1"/>
  <c r="P74" i="1" s="1"/>
  <c r="M69" i="1"/>
  <c r="M74" i="1" s="1"/>
  <c r="J69" i="1"/>
  <c r="R69" i="1" s="1"/>
  <c r="G69" i="1"/>
  <c r="Q69" i="1" s="1"/>
  <c r="P66" i="1"/>
  <c r="M66" i="1"/>
  <c r="J66" i="1"/>
  <c r="G66" i="1"/>
  <c r="Q66" i="1" s="1"/>
  <c r="P65" i="1"/>
  <c r="M65" i="1"/>
  <c r="J65" i="1"/>
  <c r="R65" i="1" s="1"/>
  <c r="G65" i="1"/>
  <c r="Q65" i="1" s="1"/>
  <c r="R64" i="1"/>
  <c r="P64" i="1"/>
  <c r="M64" i="1"/>
  <c r="M67" i="1" s="1"/>
  <c r="J64" i="1"/>
  <c r="G64" i="1"/>
  <c r="Q64" i="1" s="1"/>
  <c r="P61" i="1"/>
  <c r="M61" i="1"/>
  <c r="J61" i="1"/>
  <c r="R61" i="1" s="1"/>
  <c r="G61" i="1"/>
  <c r="Q61" i="1" s="1"/>
  <c r="S61" i="1" s="1"/>
  <c r="P60" i="1"/>
  <c r="M60" i="1"/>
  <c r="J60" i="1"/>
  <c r="R60" i="1" s="1"/>
  <c r="G60" i="1"/>
  <c r="P59" i="1"/>
  <c r="P62" i="1" s="1"/>
  <c r="M59" i="1"/>
  <c r="J59" i="1"/>
  <c r="J62" i="1" s="1"/>
  <c r="G59" i="1"/>
  <c r="Q59" i="1" s="1"/>
  <c r="P56" i="1"/>
  <c r="M56" i="1"/>
  <c r="J56" i="1"/>
  <c r="R56" i="1" s="1"/>
  <c r="G56" i="1"/>
  <c r="P55" i="1"/>
  <c r="M55" i="1"/>
  <c r="J55" i="1"/>
  <c r="G55" i="1"/>
  <c r="P53" i="1"/>
  <c r="M53" i="1"/>
  <c r="J53" i="1"/>
  <c r="R53" i="1" s="1"/>
  <c r="G53" i="1"/>
  <c r="Q53" i="1" s="1"/>
  <c r="P52" i="1"/>
  <c r="M52" i="1"/>
  <c r="M57" i="1" s="1"/>
  <c r="J52" i="1"/>
  <c r="G52" i="1"/>
  <c r="P49" i="1"/>
  <c r="M49" i="1"/>
  <c r="J49" i="1"/>
  <c r="R49" i="1" s="1"/>
  <c r="G49" i="1"/>
  <c r="Q49" i="1" s="1"/>
  <c r="P48" i="1"/>
  <c r="M48" i="1"/>
  <c r="J48" i="1"/>
  <c r="R48" i="1" s="1"/>
  <c r="G48" i="1"/>
  <c r="Q48" i="1" s="1"/>
  <c r="P47" i="1"/>
  <c r="M47" i="1"/>
  <c r="J47" i="1"/>
  <c r="G47" i="1"/>
  <c r="P44" i="1"/>
  <c r="M44" i="1"/>
  <c r="J44" i="1"/>
  <c r="R44" i="1" s="1"/>
  <c r="G44" i="1"/>
  <c r="P43" i="1"/>
  <c r="P45" i="1" s="1"/>
  <c r="M43" i="1"/>
  <c r="M45" i="1" s="1"/>
  <c r="J43" i="1"/>
  <c r="J45" i="1" s="1"/>
  <c r="G43" i="1"/>
  <c r="P40" i="1"/>
  <c r="R40" i="1" s="1"/>
  <c r="M40" i="1"/>
  <c r="Q40" i="1" s="1"/>
  <c r="P39" i="1"/>
  <c r="R39" i="1" s="1"/>
  <c r="M39" i="1"/>
  <c r="P38" i="1"/>
  <c r="R38" i="1" s="1"/>
  <c r="M38" i="1"/>
  <c r="Q38" i="1" s="1"/>
  <c r="P37" i="1"/>
  <c r="P36" i="1"/>
  <c r="M36" i="1"/>
  <c r="Q36" i="1" s="1"/>
  <c r="P35" i="1"/>
  <c r="R35" i="1" s="1"/>
  <c r="M35" i="1"/>
  <c r="Q35" i="1" s="1"/>
  <c r="P34" i="1"/>
  <c r="R34" i="1" s="1"/>
  <c r="M34" i="1"/>
  <c r="Q34" i="1" s="1"/>
  <c r="M32" i="1"/>
  <c r="J32" i="1"/>
  <c r="G32" i="1"/>
  <c r="P31" i="1"/>
  <c r="M31" i="1"/>
  <c r="J31" i="1"/>
  <c r="R31" i="1" s="1"/>
  <c r="G31" i="1"/>
  <c r="Q31" i="1" s="1"/>
  <c r="P27" i="1"/>
  <c r="M27" i="1"/>
  <c r="J27" i="1"/>
  <c r="R27" i="1" s="1"/>
  <c r="G27" i="1"/>
  <c r="Q27" i="1" s="1"/>
  <c r="P22" i="1"/>
  <c r="M22" i="1"/>
  <c r="J22" i="1"/>
  <c r="G22" i="1"/>
  <c r="R21" i="1"/>
  <c r="R22" i="1" s="1"/>
  <c r="Q21" i="1"/>
  <c r="S71" i="1" l="1"/>
  <c r="S70" i="1"/>
  <c r="S54" i="1"/>
  <c r="Q56" i="1"/>
  <c r="R55" i="1"/>
  <c r="Q55" i="1"/>
  <c r="J57" i="1"/>
  <c r="P57" i="1"/>
  <c r="R47" i="1"/>
  <c r="Q47" i="1"/>
  <c r="Q50" i="1" s="1"/>
  <c r="Q32" i="1"/>
  <c r="Q29" i="1"/>
  <c r="S29" i="1" s="1"/>
  <c r="S28" i="1"/>
  <c r="J26" i="1"/>
  <c r="J41" i="1" s="1"/>
  <c r="M26" i="1"/>
  <c r="M50" i="1"/>
  <c r="S48" i="1"/>
  <c r="S78" i="1"/>
  <c r="S82" i="1"/>
  <c r="G62" i="1"/>
  <c r="G79" i="1"/>
  <c r="M79" i="1"/>
  <c r="M86" i="1"/>
  <c r="R30" i="1"/>
  <c r="S30" i="1" s="1"/>
  <c r="M37" i="1"/>
  <c r="S40" i="1"/>
  <c r="P50" i="1"/>
  <c r="S53" i="1"/>
  <c r="S56" i="1"/>
  <c r="P67" i="1"/>
  <c r="S72" i="1"/>
  <c r="S73" i="1"/>
  <c r="S31" i="1"/>
  <c r="S49" i="1"/>
  <c r="S65" i="1"/>
  <c r="R32" i="1"/>
  <c r="P33" i="1"/>
  <c r="R37" i="1"/>
  <c r="Q39" i="1"/>
  <c r="S39" i="1" s="1"/>
  <c r="Q44" i="1"/>
  <c r="S44" i="1" s="1"/>
  <c r="Q60" i="1"/>
  <c r="S60" i="1" s="1"/>
  <c r="R66" i="1"/>
  <c r="S66" i="1" s="1"/>
  <c r="R76" i="1"/>
  <c r="R79" i="1" s="1"/>
  <c r="S21" i="1"/>
  <c r="S22" i="1" s="1"/>
  <c r="G26" i="1"/>
  <c r="G41" i="1" s="1"/>
  <c r="S35" i="1"/>
  <c r="G45" i="1"/>
  <c r="Q43" i="1"/>
  <c r="R50" i="1"/>
  <c r="J67" i="1"/>
  <c r="Q26" i="1"/>
  <c r="S27" i="1"/>
  <c r="R67" i="1"/>
  <c r="S38" i="1"/>
  <c r="Q45" i="1"/>
  <c r="Q33" i="1"/>
  <c r="S34" i="1"/>
  <c r="S64" i="1"/>
  <c r="Q67" i="1"/>
  <c r="Q74" i="1"/>
  <c r="S69" i="1"/>
  <c r="R74" i="1"/>
  <c r="Q52" i="1"/>
  <c r="G57" i="1"/>
  <c r="R59" i="1"/>
  <c r="R62" i="1" s="1"/>
  <c r="Q22" i="1"/>
  <c r="P26" i="1"/>
  <c r="G50" i="1"/>
  <c r="R52" i="1"/>
  <c r="R57" i="1" s="1"/>
  <c r="J74" i="1"/>
  <c r="P79" i="1"/>
  <c r="Q81" i="1"/>
  <c r="R85" i="1"/>
  <c r="R86" i="1" s="1"/>
  <c r="Q86" i="1"/>
  <c r="R43" i="1"/>
  <c r="R45" i="1" s="1"/>
  <c r="M62" i="1"/>
  <c r="G74" i="1"/>
  <c r="Q77" i="1"/>
  <c r="S77" i="1" s="1"/>
  <c r="P83" i="1"/>
  <c r="M33" i="1"/>
  <c r="R36" i="1"/>
  <c r="S36" i="1" s="1"/>
  <c r="J50" i="1"/>
  <c r="G67" i="1"/>
  <c r="M41" i="1" l="1"/>
  <c r="S32" i="1"/>
  <c r="S26" i="1" s="1"/>
  <c r="S41" i="1" s="1"/>
  <c r="S55" i="1"/>
  <c r="S47" i="1"/>
  <c r="P41" i="1"/>
  <c r="P87" i="1" s="1"/>
  <c r="P89" i="1" s="1"/>
  <c r="Q62" i="1"/>
  <c r="S37" i="1"/>
  <c r="S85" i="1"/>
  <c r="S86" i="1" s="1"/>
  <c r="R33" i="1"/>
  <c r="J87" i="1"/>
  <c r="J89" i="1" s="1"/>
  <c r="M87" i="1"/>
  <c r="M89" i="1" s="1"/>
  <c r="S76" i="1"/>
  <c r="S59" i="1"/>
  <c r="S62" i="1" s="1"/>
  <c r="G87" i="1"/>
  <c r="G89" i="1" s="1"/>
  <c r="Q37" i="1"/>
  <c r="Q41" i="1" s="1"/>
  <c r="S74" i="1"/>
  <c r="S43" i="1"/>
  <c r="S45" i="1" s="1"/>
  <c r="S67" i="1"/>
  <c r="S50" i="1"/>
  <c r="S33" i="1"/>
  <c r="R26" i="1"/>
  <c r="S81" i="1"/>
  <c r="S83" i="1" s="1"/>
  <c r="Q83" i="1"/>
  <c r="Q57" i="1"/>
  <c r="S52" i="1"/>
  <c r="S57" i="1" s="1"/>
  <c r="S79" i="1"/>
  <c r="Q79" i="1"/>
  <c r="R41" i="1" l="1"/>
  <c r="R87" i="1" s="1"/>
  <c r="R89" i="1" s="1"/>
  <c r="Q87" i="1"/>
  <c r="Q89" i="1" s="1"/>
  <c r="S87" i="1"/>
  <c r="S89" i="1" s="1"/>
</calcChain>
</file>

<file path=xl/sharedStrings.xml><?xml version="1.0" encoding="utf-8"?>
<sst xmlns="http://schemas.openxmlformats.org/spreadsheetml/2006/main" count="298" uniqueCount="173">
  <si>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</si>
  <si>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</si>
  <si>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</si>
  <si>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</si>
  <si>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</si>
  <si>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</si>
  <si>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</si>
  <si>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</si>
  <si>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</si>
  <si>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</si>
  <si>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</si>
  <si>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</si>
  <si>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</si>
  <si>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</si>
  <si>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</si>
  <si>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</si>
  <si>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</si>
  <si>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</si>
  <si>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</si>
  <si>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</si>
  <si>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</si>
  <si>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</si>
  <si>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</si>
  <si>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</si>
  <si>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</si>
  <si>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</si>
  <si>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</si>
  <si>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</si>
  <si>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</si>
  <si>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</si>
  <si>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</si>
  <si>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</si>
  <si>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</si>
  <si>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</si>
  <si>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</si>
  <si>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</si>
  <si>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</si>
  <si>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</si>
  <si>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</si>
  <si>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</si>
  <si>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</si>
  <si>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</si>
  <si>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</si>
  <si>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</si>
  <si>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</si>
  <si>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</si>
  <si>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</si>
  <si>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</si>
  <si>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</si>
  <si>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</si>
  <si>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</si>
  <si>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</si>
  <si>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</si>
  <si>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</si>
  <si>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</si>
  <si>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</si>
  <si>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</si>
  <si>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</si>
  <si>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</si>
  <si>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</si>
  <si>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</si>
  <si>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</si>
  <si>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</si>
  <si>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</si>
  <si>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</si>
  <si>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</si>
  <si>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</si>
  <si>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</si>
  <si>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</si>
  <si>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</si>
  <si>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</si>
  <si>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</si>
  <si>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</si>
  <si>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</si>
  <si>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</si>
  <si>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</si>
  <si>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</si>
  <si>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</si>
  <si>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</si>
  <si>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</si>
  <si>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</si>
  <si>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</si>
  <si>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</si>
  <si>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</si>
  <si>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</si>
  <si>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</si>
  <si>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</si>
  <si>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</si>
  <si>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</si>
  <si>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</si>
  <si>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</si>
  <si>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</si>
  <si>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</si>
  <si>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</si>
  <si>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</si>
  <si>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</si>
  <si>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</si>
  <si>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</si>
  <si>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</si>
  <si>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</si>
  <si>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</si>
  <si>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</si>
  <si>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</si>
  <si>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</si>
  <si>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</si>
  <si>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</si>
  <si>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</si>
  <si>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</si>
  <si>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</si>
  <si>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</si>
  <si>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</si>
  <si>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</si>
  <si>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</si>
  <si>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</si>
  <si>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</si>
  <si>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</si>
  <si>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</si>
  <si>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</si>
  <si>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</si>
  <si>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</si>
  <si>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</si>
  <si>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</si>
  <si>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</si>
  <si>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</si>
  <si>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</si>
  <si>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</si>
  <si>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</si>
  <si>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</si>
  <si>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</si>
  <si>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</si>
  <si>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</si>
  <si>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</si>
  <si>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</si>
  <si>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</si>
  <si>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</si>
  <si>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</si>
  <si>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</si>
  <si>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</si>
  <si>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</si>
  <si>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</si>
  <si>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</si>
  <si>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</si>
  <si>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</si>
  <si>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</si>
  <si>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</si>
  <si>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</si>
  <si>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</si>
  <si>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</si>
  <si>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Товариство з обмеженою відповідальністю «студіо КАПІ» (ЄДРПОУ 40181789)</t>
  </si>
  <si>
    <t>Додаток № 4</t>
  </si>
  <si>
    <t>№  3INST11-06646  від "05" листопада  2020 року</t>
  </si>
  <si>
    <t>1.1.4</t>
  </si>
  <si>
    <t>1.1.5</t>
  </si>
  <si>
    <t>1.1.6</t>
  </si>
  <si>
    <t>Маргуліс Михайло Давидович, директор</t>
  </si>
  <si>
    <t>Гарбар Ростислав Леонідович, режисер-постановник</t>
  </si>
  <si>
    <t>Слєпцов Володимир Миколайович, продюсер виконавчий</t>
  </si>
  <si>
    <t>Гузєєва Наталія Анатоліївна, асистент режисера</t>
  </si>
  <si>
    <t>Луньова Тетяна Іванівна, секретар керівника</t>
  </si>
  <si>
    <t>Ярмолюк Олена Георгіївна, фахівець з управління проектами</t>
  </si>
  <si>
    <t>03039, м. Київ, вул. Голосіївська, 7, корпус 1, офіс 2/8, загальна площа 192,5 кв.м.</t>
  </si>
  <si>
    <t>4.5</t>
  </si>
  <si>
    <t>Прибирання приміщень</t>
  </si>
  <si>
    <t>Витрати на утримання будинку</t>
  </si>
  <si>
    <t>Комп'ютер. Робоча станція KS-1650v2/Intel Xeon E5 1650v2/HPZ 420/32GB RAM/240SSD/2TB HDD/GTX 1060/600W (6 шт.)</t>
  </si>
  <si>
    <t>7.4</t>
  </si>
  <si>
    <t>7.5</t>
  </si>
  <si>
    <t>Обслуговування сайтів та програмного забезпечення (Послуги з технічного обслуговування інформаційного ресурсу http://kapianimation.com/)</t>
  </si>
  <si>
    <t>Обслуговування сайтів та програмного забезпечення (Послуги з налаштування та підтримки системи мережевих обчислень, з інсталяція та супроводу серверного програмного забезпечення)</t>
  </si>
  <si>
    <t>Обслуговування сайтів та програмного забезпечення (Написання програм – скриптів для моделювання 3Д-об’єктів)</t>
  </si>
  <si>
    <t>Директор</t>
  </si>
  <si>
    <t>Маргуліс М.Д.</t>
  </si>
  <si>
    <t>4 міс. по 14169,00 грн;  1 міс. - 11250,00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</si>
</sst>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20"/>
      <color rgb="FF000000"/>
      <name val="Arial"/>
      <family val="2"/>
      <charset val="204"/>
    </font>
    <font>
      <sz val="2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" fontId="5" fillId="0" borderId="44" xfId="0" applyNumberFormat="1" applyFont="1" applyBorder="1" applyAlignment="1">
      <alignment horizontal="center" vertical="top" wrapText="1"/>
    </xf>
    <xf numFmtId="166" fontId="31" fillId="6" borderId="59" xfId="0" applyNumberFormat="1" applyFont="1" applyFill="1" applyBorder="1" applyAlignment="1">
      <alignment vertical="center"/>
    </xf>
    <xf numFmtId="49" fontId="31" fillId="6" borderId="39" xfId="0" applyNumberFormat="1" applyFont="1" applyFill="1" applyBorder="1" applyAlignment="1">
      <alignment horizontal="center" vertical="center"/>
    </xf>
    <xf numFmtId="166" fontId="12" fillId="6" borderId="60" xfId="0" applyNumberFormat="1" applyFont="1" applyFill="1" applyBorder="1" applyAlignment="1">
      <alignment vertical="center"/>
    </xf>
    <xf numFmtId="166" fontId="12" fillId="6" borderId="31" xfId="0" applyNumberFormat="1" applyFont="1" applyFill="1" applyBorder="1" applyAlignment="1">
      <alignment horizontal="center" vertical="center" wrapText="1"/>
    </xf>
    <xf numFmtId="3" fontId="12" fillId="6" borderId="59" xfId="0" applyNumberFormat="1" applyFont="1" applyFill="1" applyBorder="1" applyAlignment="1">
      <alignment horizontal="center" vertical="center" wrapText="1"/>
    </xf>
    <xf numFmtId="4" fontId="12" fillId="6" borderId="39" xfId="0" applyNumberFormat="1" applyFont="1" applyFill="1" applyBorder="1" applyAlignment="1">
      <alignment horizontal="center" vertical="center" wrapText="1"/>
    </xf>
    <xf numFmtId="4" fontId="12" fillId="6" borderId="60" xfId="0" applyNumberFormat="1" applyFont="1" applyFill="1" applyBorder="1" applyAlignment="1">
      <alignment horizontal="right" vertical="center" wrapText="1"/>
    </xf>
    <xf numFmtId="0" fontId="12" fillId="6" borderId="4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/>
    <xf numFmtId="4" fontId="34" fillId="6" borderId="60" xfId="0" applyNumberFormat="1" applyFont="1" applyFill="1" applyBorder="1" applyAlignment="1">
      <alignment horizontal="right" vertical="center" wrapText="1"/>
    </xf>
    <xf numFmtId="3" fontId="34" fillId="6" borderId="59" xfId="0" applyNumberFormat="1" applyFont="1" applyFill="1" applyBorder="1" applyAlignment="1">
      <alignment horizontal="center" vertical="center" wrapText="1"/>
    </xf>
    <xf numFmtId="4" fontId="34" fillId="6" borderId="3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/>
    <xf numFmtId="0" fontId="8" fillId="0" borderId="70" xfId="0" applyFont="1" applyBorder="1" applyAlignment="1">
      <alignment horizontal="center" wrapText="1"/>
    </xf>
    <xf numFmtId="3" fontId="9" fillId="0" borderId="70" xfId="0" applyNumberFormat="1" applyFont="1" applyBorder="1" applyAlignment="1">
      <alignment wrapText="1"/>
    </xf>
    <xf numFmtId="0" fontId="9" fillId="0" borderId="70" xfId="0" applyFont="1" applyBorder="1" applyAlignment="1">
      <alignment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/>
    <xf numFmtId="0" fontId="30" fillId="0" borderId="0" xfId="0" applyFont="1" applyAlignment="1">
      <alignment horizontal="left" vertical="center" wrapText="1"/>
    </xf>
    <xf numFmtId="0" fontId="25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6"/>
  <sheetViews>
    <sheetView tabSelected="1" topLeftCell="A73" zoomScale="60" zoomScaleNormal="60" workbookViewId="0">
      <selection activeCell="J98" sqref="J98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149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150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4">
      <c r="A12" s="227" t="s">
        <v>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35">
      <c r="A13" s="229" t="s">
        <v>2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6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7.399999999999999" x14ac:dyDescent="0.3">
      <c r="A15" s="231" t="s">
        <v>148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33" t="s">
        <v>3</v>
      </c>
      <c r="B17" s="235" t="s">
        <v>4</v>
      </c>
      <c r="C17" s="235" t="s">
        <v>5</v>
      </c>
      <c r="D17" s="237" t="s">
        <v>6</v>
      </c>
      <c r="E17" s="204" t="s">
        <v>7</v>
      </c>
      <c r="F17" s="205"/>
      <c r="G17" s="206"/>
      <c r="H17" s="204" t="s">
        <v>8</v>
      </c>
      <c r="I17" s="205"/>
      <c r="J17" s="206"/>
      <c r="K17" s="204" t="s">
        <v>9</v>
      </c>
      <c r="L17" s="205"/>
      <c r="M17" s="206"/>
      <c r="N17" s="204" t="s">
        <v>10</v>
      </c>
      <c r="O17" s="205"/>
      <c r="P17" s="206"/>
      <c r="Q17" s="224" t="s">
        <v>11</v>
      </c>
      <c r="R17" s="205"/>
      <c r="S17" s="206"/>
      <c r="T17" s="225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34"/>
      <c r="B18" s="236"/>
      <c r="C18" s="236"/>
      <c r="D18" s="238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2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960691.7</v>
      </c>
      <c r="N21" s="38"/>
      <c r="O21" s="39"/>
      <c r="P21" s="40">
        <v>960691.7</v>
      </c>
      <c r="Q21" s="40">
        <f>G21+M21</f>
        <v>960691.7</v>
      </c>
      <c r="R21" s="40">
        <f>J21+P21</f>
        <v>960691.7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960691.7</v>
      </c>
      <c r="N22" s="46"/>
      <c r="O22" s="47"/>
      <c r="P22" s="48">
        <f t="shared" ref="P22:S22" si="0">SUM(P21)</f>
        <v>960691.7</v>
      </c>
      <c r="Q22" s="48">
        <f t="shared" si="0"/>
        <v>960691.7</v>
      </c>
      <c r="R22" s="48">
        <f t="shared" si="0"/>
        <v>960691.7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07"/>
      <c r="B23" s="208"/>
      <c r="C23" s="208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SUM(G27:G32)</f>
        <v>0</v>
      </c>
      <c r="H26" s="74"/>
      <c r="I26" s="75"/>
      <c r="J26" s="76">
        <f>SUM(J27:J32)</f>
        <v>0</v>
      </c>
      <c r="K26" s="74"/>
      <c r="L26" s="75"/>
      <c r="M26" s="76">
        <f>SUM(M27:M32)</f>
        <v>388380</v>
      </c>
      <c r="N26" s="74"/>
      <c r="O26" s="75"/>
      <c r="P26" s="76">
        <f t="shared" ref="P26:S26" si="1">SUM(P27:P32)</f>
        <v>385461</v>
      </c>
      <c r="Q26" s="76">
        <f t="shared" si="1"/>
        <v>388380</v>
      </c>
      <c r="R26" s="76">
        <f t="shared" si="1"/>
        <v>385461</v>
      </c>
      <c r="S26" s="76">
        <f t="shared" si="1"/>
        <v>2919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37</v>
      </c>
      <c r="B27" s="79" t="s">
        <v>38</v>
      </c>
      <c r="C27" s="80" t="s">
        <v>154</v>
      </c>
      <c r="D27" s="81" t="s">
        <v>40</v>
      </c>
      <c r="E27" s="82"/>
      <c r="F27" s="83"/>
      <c r="G27" s="84">
        <f t="shared" ref="G27:G32" si="2">E27*F27</f>
        <v>0</v>
      </c>
      <c r="H27" s="82"/>
      <c r="I27" s="83"/>
      <c r="J27" s="84">
        <f t="shared" ref="J27:J32" si="3">H27*I27</f>
        <v>0</v>
      </c>
      <c r="K27" s="82">
        <v>5</v>
      </c>
      <c r="L27" s="83">
        <v>14169</v>
      </c>
      <c r="M27" s="84">
        <f t="shared" ref="M27:M32" si="4">K27*L27</f>
        <v>70845</v>
      </c>
      <c r="N27" s="82">
        <v>5</v>
      </c>
      <c r="O27" s="83">
        <v>14169</v>
      </c>
      <c r="P27" s="84">
        <f t="shared" ref="P27:P32" si="5">N27*O27</f>
        <v>70845</v>
      </c>
      <c r="Q27" s="84">
        <f t="shared" ref="Q27:Q32" si="6">G27+M27</f>
        <v>70845</v>
      </c>
      <c r="R27" s="84">
        <f t="shared" ref="R27:R32" si="7">J27+P27</f>
        <v>70845</v>
      </c>
      <c r="S27" s="84">
        <f t="shared" ref="S27:S32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76" customFormat="1" ht="30" customHeight="1" x14ac:dyDescent="0.25">
      <c r="A28" s="86" t="s">
        <v>37</v>
      </c>
      <c r="B28" s="87" t="s">
        <v>41</v>
      </c>
      <c r="C28" s="80" t="s">
        <v>155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5</v>
      </c>
      <c r="L28" s="83">
        <v>14169</v>
      </c>
      <c r="M28" s="84">
        <f t="shared" si="4"/>
        <v>70845</v>
      </c>
      <c r="N28" s="82">
        <v>5</v>
      </c>
      <c r="O28" s="83">
        <v>14169</v>
      </c>
      <c r="P28" s="84">
        <f t="shared" si="5"/>
        <v>70845</v>
      </c>
      <c r="Q28" s="84">
        <f t="shared" si="6"/>
        <v>70845</v>
      </c>
      <c r="R28" s="84">
        <f t="shared" si="7"/>
        <v>70845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6" customFormat="1" ht="30" customHeight="1" x14ac:dyDescent="0.25">
      <c r="A29" s="86" t="s">
        <v>37</v>
      </c>
      <c r="B29" s="87" t="s">
        <v>42</v>
      </c>
      <c r="C29" s="80" t="s">
        <v>156</v>
      </c>
      <c r="D29" s="81" t="s">
        <v>40</v>
      </c>
      <c r="E29" s="82"/>
      <c r="F29" s="83"/>
      <c r="G29" s="84">
        <f t="shared" si="2"/>
        <v>0</v>
      </c>
      <c r="H29" s="82"/>
      <c r="I29" s="83"/>
      <c r="J29" s="84">
        <f t="shared" si="3"/>
        <v>0</v>
      </c>
      <c r="K29" s="82">
        <v>5</v>
      </c>
      <c r="L29" s="83">
        <v>14169</v>
      </c>
      <c r="M29" s="84">
        <f t="shared" si="4"/>
        <v>70845</v>
      </c>
      <c r="N29" s="82">
        <v>5</v>
      </c>
      <c r="O29" s="83">
        <v>14169</v>
      </c>
      <c r="P29" s="84">
        <f t="shared" si="5"/>
        <v>70845</v>
      </c>
      <c r="Q29" s="84">
        <f t="shared" si="6"/>
        <v>70845</v>
      </c>
      <c r="R29" s="84">
        <f t="shared" si="7"/>
        <v>70845</v>
      </c>
      <c r="S29" s="84">
        <f t="shared" si="8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6" customFormat="1" ht="30" customHeight="1" x14ac:dyDescent="0.25">
      <c r="A30" s="86" t="s">
        <v>37</v>
      </c>
      <c r="B30" s="87" t="s">
        <v>151</v>
      </c>
      <c r="C30" s="80" t="s">
        <v>157</v>
      </c>
      <c r="D30" s="81" t="s">
        <v>40</v>
      </c>
      <c r="E30" s="82"/>
      <c r="F30" s="83"/>
      <c r="G30" s="84">
        <f t="shared" ref="G30" si="9">E30*F30</f>
        <v>0</v>
      </c>
      <c r="H30" s="82"/>
      <c r="I30" s="83"/>
      <c r="J30" s="84">
        <f t="shared" ref="J30" si="10">H30*I30</f>
        <v>0</v>
      </c>
      <c r="K30" s="82">
        <v>5</v>
      </c>
      <c r="L30" s="83">
        <v>14000</v>
      </c>
      <c r="M30" s="84">
        <f t="shared" ref="M30" si="11">K30*L30</f>
        <v>70000</v>
      </c>
      <c r="N30" s="82">
        <v>5</v>
      </c>
      <c r="O30" s="83">
        <v>14000</v>
      </c>
      <c r="P30" s="84">
        <f t="shared" ref="P30" si="12">N30*O30</f>
        <v>70000</v>
      </c>
      <c r="Q30" s="84">
        <f t="shared" ref="Q30" si="13">G30+M30</f>
        <v>70000</v>
      </c>
      <c r="R30" s="84">
        <f t="shared" ref="R30" si="14">J30+P30</f>
        <v>70000</v>
      </c>
      <c r="S30" s="84">
        <f t="shared" ref="S30" si="15">Q30-R30</f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5">
      <c r="A31" s="86" t="s">
        <v>37</v>
      </c>
      <c r="B31" s="87" t="s">
        <v>152</v>
      </c>
      <c r="C31" s="80" t="s">
        <v>158</v>
      </c>
      <c r="D31" s="81" t="s">
        <v>40</v>
      </c>
      <c r="E31" s="82"/>
      <c r="F31" s="83"/>
      <c r="G31" s="84">
        <f t="shared" si="2"/>
        <v>0</v>
      </c>
      <c r="H31" s="82"/>
      <c r="I31" s="83"/>
      <c r="J31" s="84">
        <f t="shared" si="3"/>
        <v>0</v>
      </c>
      <c r="K31" s="82">
        <v>5</v>
      </c>
      <c r="L31" s="83">
        <v>7000</v>
      </c>
      <c r="M31" s="84">
        <f t="shared" si="4"/>
        <v>35000</v>
      </c>
      <c r="N31" s="82">
        <v>5</v>
      </c>
      <c r="O31" s="83">
        <v>7000</v>
      </c>
      <c r="P31" s="84">
        <f t="shared" si="5"/>
        <v>35000</v>
      </c>
      <c r="Q31" s="84">
        <f t="shared" si="6"/>
        <v>35000</v>
      </c>
      <c r="R31" s="84">
        <f t="shared" si="7"/>
        <v>35000</v>
      </c>
      <c r="S31" s="84">
        <f t="shared" si="8"/>
        <v>0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5">
      <c r="A32" s="88" t="s">
        <v>37</v>
      </c>
      <c r="B32" s="89" t="s">
        <v>153</v>
      </c>
      <c r="C32" s="90" t="s">
        <v>159</v>
      </c>
      <c r="D32" s="91" t="s">
        <v>40</v>
      </c>
      <c r="E32" s="92"/>
      <c r="F32" s="93"/>
      <c r="G32" s="94">
        <f t="shared" si="2"/>
        <v>0</v>
      </c>
      <c r="H32" s="92"/>
      <c r="I32" s="93"/>
      <c r="J32" s="94">
        <f t="shared" si="3"/>
        <v>0</v>
      </c>
      <c r="K32" s="92">
        <v>5</v>
      </c>
      <c r="L32" s="93">
        <v>14169</v>
      </c>
      <c r="M32" s="94">
        <f t="shared" si="4"/>
        <v>70845</v>
      </c>
      <c r="N32" s="92">
        <v>5</v>
      </c>
      <c r="O32" s="93">
        <v>13585.2</v>
      </c>
      <c r="P32" s="84">
        <f t="shared" si="5"/>
        <v>67926</v>
      </c>
      <c r="Q32" s="94">
        <f t="shared" si="6"/>
        <v>70845</v>
      </c>
      <c r="R32" s="94">
        <f t="shared" si="7"/>
        <v>67926</v>
      </c>
      <c r="S32" s="94">
        <f t="shared" si="8"/>
        <v>2919</v>
      </c>
      <c r="T32" s="95" t="s">
        <v>172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5">
      <c r="A33" s="71" t="s">
        <v>34</v>
      </c>
      <c r="B33" s="72" t="s">
        <v>43</v>
      </c>
      <c r="C33" s="71" t="s">
        <v>44</v>
      </c>
      <c r="D33" s="73"/>
      <c r="E33" s="74"/>
      <c r="F33" s="75"/>
      <c r="G33" s="76"/>
      <c r="H33" s="74"/>
      <c r="I33" s="75"/>
      <c r="J33" s="76"/>
      <c r="K33" s="74"/>
      <c r="L33" s="75"/>
      <c r="M33" s="76">
        <f>SUM(M34:M36)</f>
        <v>0</v>
      </c>
      <c r="N33" s="74"/>
      <c r="O33" s="75"/>
      <c r="P33" s="76">
        <f t="shared" ref="P33:S33" si="16">SUM(P34:P36)</f>
        <v>0</v>
      </c>
      <c r="Q33" s="76">
        <f t="shared" si="16"/>
        <v>0</v>
      </c>
      <c r="R33" s="76">
        <f t="shared" si="16"/>
        <v>0</v>
      </c>
      <c r="S33" s="76">
        <f t="shared" si="16"/>
        <v>0</v>
      </c>
      <c r="T33" s="7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5">
      <c r="A34" s="78" t="s">
        <v>37</v>
      </c>
      <c r="B34" s="79" t="s">
        <v>45</v>
      </c>
      <c r="C34" s="80" t="s">
        <v>39</v>
      </c>
      <c r="D34" s="81"/>
      <c r="E34" s="209" t="s">
        <v>46</v>
      </c>
      <c r="F34" s="208"/>
      <c r="G34" s="210"/>
      <c r="H34" s="209" t="s">
        <v>46</v>
      </c>
      <c r="I34" s="208"/>
      <c r="J34" s="210"/>
      <c r="K34" s="82"/>
      <c r="L34" s="83"/>
      <c r="M34" s="84">
        <f t="shared" ref="M34:M36" si="17">K34*L34</f>
        <v>0</v>
      </c>
      <c r="N34" s="82"/>
      <c r="O34" s="83"/>
      <c r="P34" s="84">
        <f t="shared" ref="P34:P36" si="18">N34*O34</f>
        <v>0</v>
      </c>
      <c r="Q34" s="84">
        <f t="shared" ref="Q34:Q36" si="19">G34+M34</f>
        <v>0</v>
      </c>
      <c r="R34" s="84">
        <f t="shared" ref="R34:R36" si="20">J34+P34</f>
        <v>0</v>
      </c>
      <c r="S34" s="84">
        <f t="shared" ref="S34:S36" si="21">Q34-R34</f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5">
      <c r="A35" s="86" t="s">
        <v>37</v>
      </c>
      <c r="B35" s="87" t="s">
        <v>47</v>
      </c>
      <c r="C35" s="80" t="s">
        <v>39</v>
      </c>
      <c r="D35" s="81"/>
      <c r="E35" s="211"/>
      <c r="F35" s="208"/>
      <c r="G35" s="210"/>
      <c r="H35" s="211"/>
      <c r="I35" s="208"/>
      <c r="J35" s="210"/>
      <c r="K35" s="82"/>
      <c r="L35" s="83"/>
      <c r="M35" s="84">
        <f t="shared" si="17"/>
        <v>0</v>
      </c>
      <c r="N35" s="82"/>
      <c r="O35" s="83"/>
      <c r="P35" s="84">
        <f t="shared" si="18"/>
        <v>0</v>
      </c>
      <c r="Q35" s="84">
        <f t="shared" si="19"/>
        <v>0</v>
      </c>
      <c r="R35" s="84">
        <f t="shared" si="20"/>
        <v>0</v>
      </c>
      <c r="S35" s="84">
        <f t="shared" si="21"/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5">
      <c r="A36" s="88" t="s">
        <v>37</v>
      </c>
      <c r="B36" s="89" t="s">
        <v>48</v>
      </c>
      <c r="C36" s="90" t="s">
        <v>39</v>
      </c>
      <c r="D36" s="91"/>
      <c r="E36" s="211"/>
      <c r="F36" s="208"/>
      <c r="G36" s="210"/>
      <c r="H36" s="211"/>
      <c r="I36" s="208"/>
      <c r="J36" s="210"/>
      <c r="K36" s="92"/>
      <c r="L36" s="93"/>
      <c r="M36" s="94">
        <f t="shared" si="17"/>
        <v>0</v>
      </c>
      <c r="N36" s="92"/>
      <c r="O36" s="93"/>
      <c r="P36" s="94">
        <f t="shared" si="18"/>
        <v>0</v>
      </c>
      <c r="Q36" s="94">
        <f t="shared" si="19"/>
        <v>0</v>
      </c>
      <c r="R36" s="94">
        <f t="shared" si="20"/>
        <v>0</v>
      </c>
      <c r="S36" s="94">
        <f t="shared" si="21"/>
        <v>0</v>
      </c>
      <c r="T36" s="9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71" t="s">
        <v>34</v>
      </c>
      <c r="B37" s="72" t="s">
        <v>49</v>
      </c>
      <c r="C37" s="71" t="s">
        <v>50</v>
      </c>
      <c r="D37" s="73"/>
      <c r="E37" s="74"/>
      <c r="F37" s="75"/>
      <c r="G37" s="76"/>
      <c r="H37" s="74"/>
      <c r="I37" s="75"/>
      <c r="J37" s="76"/>
      <c r="K37" s="74"/>
      <c r="L37" s="75"/>
      <c r="M37" s="76">
        <f>SUM(M38:M40)</f>
        <v>0</v>
      </c>
      <c r="N37" s="74"/>
      <c r="O37" s="75"/>
      <c r="P37" s="76">
        <f t="shared" ref="P37:S37" si="22">SUM(P38:P40)</f>
        <v>0</v>
      </c>
      <c r="Q37" s="76">
        <f t="shared" si="22"/>
        <v>0</v>
      </c>
      <c r="R37" s="76">
        <f t="shared" si="22"/>
        <v>0</v>
      </c>
      <c r="S37" s="76">
        <f t="shared" si="22"/>
        <v>0</v>
      </c>
      <c r="T37" s="7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5">
      <c r="A38" s="78" t="s">
        <v>37</v>
      </c>
      <c r="B38" s="79" t="s">
        <v>51</v>
      </c>
      <c r="C38" s="80" t="s">
        <v>39</v>
      </c>
      <c r="D38" s="81"/>
      <c r="E38" s="209" t="s">
        <v>46</v>
      </c>
      <c r="F38" s="208"/>
      <c r="G38" s="210"/>
      <c r="H38" s="209" t="s">
        <v>46</v>
      </c>
      <c r="I38" s="208"/>
      <c r="J38" s="210"/>
      <c r="K38" s="82"/>
      <c r="L38" s="83"/>
      <c r="M38" s="84">
        <f t="shared" ref="M38:M40" si="23">K38*L38</f>
        <v>0</v>
      </c>
      <c r="N38" s="82"/>
      <c r="O38" s="83"/>
      <c r="P38" s="84">
        <f t="shared" ref="P38:P40" si="24">N38*O38</f>
        <v>0</v>
      </c>
      <c r="Q38" s="84">
        <f t="shared" ref="Q38:Q40" si="25">G38+M38</f>
        <v>0</v>
      </c>
      <c r="R38" s="84">
        <f t="shared" ref="R38:R40" si="26">J38+P38</f>
        <v>0</v>
      </c>
      <c r="S38" s="84">
        <f t="shared" ref="S38:S40" si="27">Q38-R38</f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5">
      <c r="A39" s="86" t="s">
        <v>37</v>
      </c>
      <c r="B39" s="87" t="s">
        <v>52</v>
      </c>
      <c r="C39" s="80" t="s">
        <v>39</v>
      </c>
      <c r="D39" s="81"/>
      <c r="E39" s="211"/>
      <c r="F39" s="208"/>
      <c r="G39" s="210"/>
      <c r="H39" s="211"/>
      <c r="I39" s="208"/>
      <c r="J39" s="210"/>
      <c r="K39" s="82"/>
      <c r="L39" s="83"/>
      <c r="M39" s="84">
        <f t="shared" si="23"/>
        <v>0</v>
      </c>
      <c r="N39" s="82"/>
      <c r="O39" s="83"/>
      <c r="P39" s="84">
        <f t="shared" si="24"/>
        <v>0</v>
      </c>
      <c r="Q39" s="84">
        <f t="shared" si="25"/>
        <v>0</v>
      </c>
      <c r="R39" s="84">
        <f t="shared" si="26"/>
        <v>0</v>
      </c>
      <c r="S39" s="84">
        <f t="shared" si="27"/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5">
      <c r="A40" s="88" t="s">
        <v>37</v>
      </c>
      <c r="B40" s="89" t="s">
        <v>53</v>
      </c>
      <c r="C40" s="90" t="s">
        <v>39</v>
      </c>
      <c r="D40" s="91"/>
      <c r="E40" s="212"/>
      <c r="F40" s="213"/>
      <c r="G40" s="214"/>
      <c r="H40" s="212"/>
      <c r="I40" s="213"/>
      <c r="J40" s="214"/>
      <c r="K40" s="92"/>
      <c r="L40" s="93"/>
      <c r="M40" s="94">
        <f t="shared" si="23"/>
        <v>0</v>
      </c>
      <c r="N40" s="92"/>
      <c r="O40" s="93"/>
      <c r="P40" s="94">
        <f t="shared" si="24"/>
        <v>0</v>
      </c>
      <c r="Q40" s="84">
        <f t="shared" si="25"/>
        <v>0</v>
      </c>
      <c r="R40" s="84">
        <f t="shared" si="26"/>
        <v>0</v>
      </c>
      <c r="S40" s="84">
        <f t="shared" si="27"/>
        <v>0</v>
      </c>
      <c r="T40" s="9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87" customFormat="1" ht="30" customHeight="1" x14ac:dyDescent="0.25">
      <c r="A41" s="178" t="s">
        <v>54</v>
      </c>
      <c r="B41" s="179"/>
      <c r="C41" s="180"/>
      <c r="D41" s="181"/>
      <c r="E41" s="182"/>
      <c r="F41" s="183"/>
      <c r="G41" s="188">
        <f>G26+G33+G37</f>
        <v>0</v>
      </c>
      <c r="H41" s="189"/>
      <c r="I41" s="190"/>
      <c r="J41" s="188">
        <f>J26+J33+J37</f>
        <v>0</v>
      </c>
      <c r="K41" s="189"/>
      <c r="L41" s="190"/>
      <c r="M41" s="188">
        <f>M26+M33+M37</f>
        <v>388380</v>
      </c>
      <c r="N41" s="189"/>
      <c r="O41" s="190"/>
      <c r="P41" s="188">
        <f t="shared" ref="P41:S41" si="28">P26+P33+P37</f>
        <v>385461</v>
      </c>
      <c r="Q41" s="188">
        <f t="shared" si="28"/>
        <v>388380</v>
      </c>
      <c r="R41" s="188">
        <f t="shared" si="28"/>
        <v>385461</v>
      </c>
      <c r="S41" s="184">
        <f t="shared" si="28"/>
        <v>2919</v>
      </c>
      <c r="T41" s="185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</row>
    <row r="42" spans="1:38" ht="30" customHeight="1" x14ac:dyDescent="0.25">
      <c r="A42" s="71" t="s">
        <v>26</v>
      </c>
      <c r="B42" s="72" t="s">
        <v>55</v>
      </c>
      <c r="C42" s="71" t="s">
        <v>56</v>
      </c>
      <c r="D42" s="73"/>
      <c r="E42" s="74"/>
      <c r="F42" s="75"/>
      <c r="G42" s="104"/>
      <c r="H42" s="74"/>
      <c r="I42" s="75"/>
      <c r="J42" s="104"/>
      <c r="K42" s="74"/>
      <c r="L42" s="75"/>
      <c r="M42" s="104"/>
      <c r="N42" s="74"/>
      <c r="O42" s="75"/>
      <c r="P42" s="104"/>
      <c r="Q42" s="104"/>
      <c r="R42" s="104"/>
      <c r="S42" s="104"/>
      <c r="T42" s="7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30" customHeight="1" x14ac:dyDescent="0.25">
      <c r="A43" s="78" t="s">
        <v>37</v>
      </c>
      <c r="B43" s="105" t="s">
        <v>57</v>
      </c>
      <c r="C43" s="80" t="s">
        <v>58</v>
      </c>
      <c r="D43" s="81"/>
      <c r="E43" s="82"/>
      <c r="F43" s="106">
        <v>0.22</v>
      </c>
      <c r="G43" s="84">
        <f t="shared" ref="G43:G44" si="29">E43*F43</f>
        <v>0</v>
      </c>
      <c r="H43" s="82"/>
      <c r="I43" s="106">
        <v>0.22</v>
      </c>
      <c r="J43" s="84">
        <f t="shared" ref="J43:J44" si="30">H43*I43</f>
        <v>0</v>
      </c>
      <c r="K43" s="177">
        <v>388380</v>
      </c>
      <c r="L43" s="106">
        <v>0.22</v>
      </c>
      <c r="M43" s="84">
        <f t="shared" ref="M43:M44" si="31">K43*L43</f>
        <v>85443.6</v>
      </c>
      <c r="N43" s="177">
        <v>385461</v>
      </c>
      <c r="O43" s="106">
        <v>0.22</v>
      </c>
      <c r="P43" s="84">
        <f t="shared" ref="P43:P44" si="32">N43*O43</f>
        <v>84801.42</v>
      </c>
      <c r="Q43" s="84">
        <f t="shared" ref="Q43:Q44" si="33">G43+M43</f>
        <v>85443.6</v>
      </c>
      <c r="R43" s="84">
        <f t="shared" ref="R43:R44" si="34">J43+P43</f>
        <v>84801.42</v>
      </c>
      <c r="S43" s="84">
        <f t="shared" ref="S43:S44" si="35">Q43-R43</f>
        <v>642.18000000000757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5">
      <c r="A44" s="86" t="s">
        <v>37</v>
      </c>
      <c r="B44" s="87" t="s">
        <v>59</v>
      </c>
      <c r="C44" s="80" t="s">
        <v>44</v>
      </c>
      <c r="D44" s="81"/>
      <c r="E44" s="82"/>
      <c r="F44" s="106">
        <v>0.22</v>
      </c>
      <c r="G44" s="84">
        <f t="shared" si="29"/>
        <v>0</v>
      </c>
      <c r="H44" s="82"/>
      <c r="I44" s="106">
        <v>0.22</v>
      </c>
      <c r="J44" s="84">
        <f t="shared" si="30"/>
        <v>0</v>
      </c>
      <c r="K44" s="82"/>
      <c r="L44" s="106">
        <v>0.22</v>
      </c>
      <c r="M44" s="84">
        <f t="shared" si="31"/>
        <v>0</v>
      </c>
      <c r="N44" s="82"/>
      <c r="O44" s="106">
        <v>0.22</v>
      </c>
      <c r="P44" s="84">
        <f t="shared" si="32"/>
        <v>0</v>
      </c>
      <c r="Q44" s="84">
        <f t="shared" si="33"/>
        <v>0</v>
      </c>
      <c r="R44" s="84">
        <f t="shared" si="34"/>
        <v>0</v>
      </c>
      <c r="S44" s="84">
        <f t="shared" si="35"/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5">
      <c r="A45" s="178" t="s">
        <v>60</v>
      </c>
      <c r="B45" s="179"/>
      <c r="C45" s="180"/>
      <c r="D45" s="181"/>
      <c r="E45" s="182"/>
      <c r="F45" s="101"/>
      <c r="G45" s="102">
        <f>SUM(G43:G44)</f>
        <v>0</v>
      </c>
      <c r="H45" s="100"/>
      <c r="I45" s="101"/>
      <c r="J45" s="102">
        <f>SUM(J43:J44)</f>
        <v>0</v>
      </c>
      <c r="K45" s="100"/>
      <c r="L45" s="101"/>
      <c r="M45" s="102">
        <f>SUM(M43:M44)</f>
        <v>85443.6</v>
      </c>
      <c r="N45" s="100"/>
      <c r="O45" s="101"/>
      <c r="P45" s="102">
        <f t="shared" ref="P45:S45" si="36">SUM(P43:P44)</f>
        <v>84801.42</v>
      </c>
      <c r="Q45" s="102">
        <f t="shared" si="36"/>
        <v>85443.6</v>
      </c>
      <c r="R45" s="102">
        <f t="shared" si="36"/>
        <v>84801.42</v>
      </c>
      <c r="S45" s="184">
        <f t="shared" si="36"/>
        <v>642.18000000000757</v>
      </c>
      <c r="T45" s="10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x14ac:dyDescent="0.25">
      <c r="A46" s="71" t="s">
        <v>26</v>
      </c>
      <c r="B46" s="72" t="s">
        <v>61</v>
      </c>
      <c r="C46" s="71" t="s">
        <v>62</v>
      </c>
      <c r="D46" s="73"/>
      <c r="E46" s="74"/>
      <c r="F46" s="75"/>
      <c r="G46" s="104"/>
      <c r="H46" s="74"/>
      <c r="I46" s="75"/>
      <c r="J46" s="104"/>
      <c r="K46" s="74"/>
      <c r="L46" s="75"/>
      <c r="M46" s="104"/>
      <c r="N46" s="74"/>
      <c r="O46" s="75"/>
      <c r="P46" s="104"/>
      <c r="Q46" s="104"/>
      <c r="R46" s="104"/>
      <c r="S46" s="104"/>
      <c r="T46" s="77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39.6" x14ac:dyDescent="0.25">
      <c r="A47" s="78" t="s">
        <v>37</v>
      </c>
      <c r="B47" s="105" t="s">
        <v>63</v>
      </c>
      <c r="C47" s="107" t="s">
        <v>160</v>
      </c>
      <c r="D47" s="81" t="s">
        <v>40</v>
      </c>
      <c r="E47" s="82"/>
      <c r="F47" s="83"/>
      <c r="G47" s="84">
        <f t="shared" ref="G47:G49" si="37">E47*F47</f>
        <v>0</v>
      </c>
      <c r="H47" s="82"/>
      <c r="I47" s="83"/>
      <c r="J47" s="84">
        <f t="shared" ref="J47:J49" si="38">H47*I47</f>
        <v>0</v>
      </c>
      <c r="K47" s="82">
        <v>5</v>
      </c>
      <c r="L47" s="83">
        <v>55000</v>
      </c>
      <c r="M47" s="84">
        <f t="shared" ref="M47:M49" si="39">K47*L47</f>
        <v>275000</v>
      </c>
      <c r="N47" s="82">
        <v>5</v>
      </c>
      <c r="O47" s="83">
        <v>55000</v>
      </c>
      <c r="P47" s="84">
        <f t="shared" ref="P47:P49" si="40">N47*O47</f>
        <v>275000</v>
      </c>
      <c r="Q47" s="84">
        <f t="shared" ref="Q47:Q49" si="41">G47+M47</f>
        <v>275000</v>
      </c>
      <c r="R47" s="84">
        <f t="shared" ref="R47:R49" si="42">J47+P47</f>
        <v>275000</v>
      </c>
      <c r="S47" s="84">
        <f t="shared" ref="S47:S49" si="43"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86" t="s">
        <v>37</v>
      </c>
      <c r="B48" s="87" t="s">
        <v>65</v>
      </c>
      <c r="C48" s="107" t="s">
        <v>64</v>
      </c>
      <c r="D48" s="81" t="s">
        <v>40</v>
      </c>
      <c r="E48" s="82"/>
      <c r="F48" s="83"/>
      <c r="G48" s="84">
        <f t="shared" si="37"/>
        <v>0</v>
      </c>
      <c r="H48" s="82"/>
      <c r="I48" s="83"/>
      <c r="J48" s="84">
        <f t="shared" si="38"/>
        <v>0</v>
      </c>
      <c r="K48" s="82"/>
      <c r="L48" s="83"/>
      <c r="M48" s="84">
        <f t="shared" si="39"/>
        <v>0</v>
      </c>
      <c r="N48" s="82"/>
      <c r="O48" s="83"/>
      <c r="P48" s="84">
        <f t="shared" si="40"/>
        <v>0</v>
      </c>
      <c r="Q48" s="84">
        <f t="shared" si="41"/>
        <v>0</v>
      </c>
      <c r="R48" s="84">
        <f t="shared" si="42"/>
        <v>0</v>
      </c>
      <c r="S48" s="84">
        <f t="shared" si="43"/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5">
      <c r="A49" s="88" t="s">
        <v>37</v>
      </c>
      <c r="B49" s="89" t="s">
        <v>66</v>
      </c>
      <c r="C49" s="107" t="s">
        <v>64</v>
      </c>
      <c r="D49" s="91" t="s">
        <v>40</v>
      </c>
      <c r="E49" s="92"/>
      <c r="F49" s="93"/>
      <c r="G49" s="94">
        <f t="shared" si="37"/>
        <v>0</v>
      </c>
      <c r="H49" s="92"/>
      <c r="I49" s="93"/>
      <c r="J49" s="94">
        <f t="shared" si="38"/>
        <v>0</v>
      </c>
      <c r="K49" s="92"/>
      <c r="L49" s="93"/>
      <c r="M49" s="94">
        <f t="shared" si="39"/>
        <v>0</v>
      </c>
      <c r="N49" s="92"/>
      <c r="O49" s="93"/>
      <c r="P49" s="94">
        <f t="shared" si="40"/>
        <v>0</v>
      </c>
      <c r="Q49" s="84">
        <f t="shared" si="41"/>
        <v>0</v>
      </c>
      <c r="R49" s="84">
        <f t="shared" si="42"/>
        <v>0</v>
      </c>
      <c r="S49" s="84">
        <f t="shared" si="43"/>
        <v>0</v>
      </c>
      <c r="T49" s="9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5">
      <c r="A50" s="96" t="s">
        <v>67</v>
      </c>
      <c r="B50" s="97"/>
      <c r="C50" s="98"/>
      <c r="D50" s="99"/>
      <c r="E50" s="100"/>
      <c r="F50" s="101"/>
      <c r="G50" s="102">
        <f>SUM(G47:G49)</f>
        <v>0</v>
      </c>
      <c r="H50" s="100"/>
      <c r="I50" s="101"/>
      <c r="J50" s="102">
        <f>SUM(J47:J49)</f>
        <v>0</v>
      </c>
      <c r="K50" s="100"/>
      <c r="L50" s="101"/>
      <c r="M50" s="102">
        <f>SUM(M47:M49)</f>
        <v>275000</v>
      </c>
      <c r="N50" s="100"/>
      <c r="O50" s="101"/>
      <c r="P50" s="102">
        <f t="shared" ref="P50:S50" si="44">SUM(P47:P49)</f>
        <v>275000</v>
      </c>
      <c r="Q50" s="102">
        <f t="shared" si="44"/>
        <v>275000</v>
      </c>
      <c r="R50" s="102">
        <f t="shared" si="44"/>
        <v>275000</v>
      </c>
      <c r="S50" s="102">
        <f t="shared" si="44"/>
        <v>0</v>
      </c>
      <c r="T50" s="10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9.6" x14ac:dyDescent="0.25">
      <c r="A51" s="71" t="s">
        <v>26</v>
      </c>
      <c r="B51" s="72" t="s">
        <v>68</v>
      </c>
      <c r="C51" s="108" t="s">
        <v>69</v>
      </c>
      <c r="D51" s="73"/>
      <c r="E51" s="74"/>
      <c r="F51" s="75"/>
      <c r="G51" s="104"/>
      <c r="H51" s="74"/>
      <c r="I51" s="75"/>
      <c r="J51" s="104"/>
      <c r="K51" s="74"/>
      <c r="L51" s="75"/>
      <c r="M51" s="104"/>
      <c r="N51" s="74"/>
      <c r="O51" s="75"/>
      <c r="P51" s="104"/>
      <c r="Q51" s="104"/>
      <c r="R51" s="104"/>
      <c r="S51" s="104"/>
      <c r="T51" s="77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30" customHeight="1" x14ac:dyDescent="0.25">
      <c r="A52" s="78" t="s">
        <v>37</v>
      </c>
      <c r="B52" s="105" t="s">
        <v>70</v>
      </c>
      <c r="C52" s="107" t="s">
        <v>71</v>
      </c>
      <c r="D52" s="81" t="s">
        <v>40</v>
      </c>
      <c r="E52" s="82"/>
      <c r="F52" s="83"/>
      <c r="G52" s="84">
        <f t="shared" ref="G52:G56" si="45">E52*F52</f>
        <v>0</v>
      </c>
      <c r="H52" s="82"/>
      <c r="I52" s="83"/>
      <c r="J52" s="84">
        <f t="shared" ref="J52:J56" si="46">H52*I52</f>
        <v>0</v>
      </c>
      <c r="K52" s="82"/>
      <c r="L52" s="83"/>
      <c r="M52" s="84">
        <f t="shared" ref="M52:M56" si="47">K52*L52</f>
        <v>0</v>
      </c>
      <c r="N52" s="82"/>
      <c r="O52" s="83"/>
      <c r="P52" s="84">
        <f t="shared" ref="P52:P56" si="48">N52*O52</f>
        <v>0</v>
      </c>
      <c r="Q52" s="84">
        <f t="shared" ref="Q52:Q56" si="49">G52+M52</f>
        <v>0</v>
      </c>
      <c r="R52" s="84">
        <f t="shared" ref="R52:R56" si="50">J52+P52</f>
        <v>0</v>
      </c>
      <c r="S52" s="84">
        <f t="shared" ref="S52:S56" si="51"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5">
      <c r="A53" s="86" t="s">
        <v>37</v>
      </c>
      <c r="B53" s="89" t="s">
        <v>72</v>
      </c>
      <c r="C53" s="107" t="s">
        <v>73</v>
      </c>
      <c r="D53" s="81" t="s">
        <v>40</v>
      </c>
      <c r="E53" s="82"/>
      <c r="F53" s="83"/>
      <c r="G53" s="84">
        <f t="shared" si="45"/>
        <v>0</v>
      </c>
      <c r="H53" s="82"/>
      <c r="I53" s="83"/>
      <c r="J53" s="84">
        <f t="shared" si="46"/>
        <v>0</v>
      </c>
      <c r="K53" s="82"/>
      <c r="L53" s="83"/>
      <c r="M53" s="84">
        <f t="shared" si="47"/>
        <v>0</v>
      </c>
      <c r="N53" s="82"/>
      <c r="O53" s="83"/>
      <c r="P53" s="84">
        <f t="shared" si="48"/>
        <v>0</v>
      </c>
      <c r="Q53" s="84">
        <f t="shared" si="49"/>
        <v>0</v>
      </c>
      <c r="R53" s="84">
        <f t="shared" si="50"/>
        <v>0</v>
      </c>
      <c r="S53" s="84">
        <f t="shared" si="51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76" customFormat="1" ht="30" customHeight="1" x14ac:dyDescent="0.25">
      <c r="A54" s="86" t="s">
        <v>37</v>
      </c>
      <c r="B54" s="87" t="s">
        <v>74</v>
      </c>
      <c r="C54" s="109" t="s">
        <v>75</v>
      </c>
      <c r="D54" s="81" t="s">
        <v>40</v>
      </c>
      <c r="E54" s="82"/>
      <c r="F54" s="83"/>
      <c r="G54" s="84">
        <f t="shared" ref="G54" si="52">E54*F54</f>
        <v>0</v>
      </c>
      <c r="H54" s="82"/>
      <c r="I54" s="83"/>
      <c r="J54" s="84">
        <f t="shared" ref="J54" si="53">H54*I54</f>
        <v>0</v>
      </c>
      <c r="K54" s="82"/>
      <c r="L54" s="83"/>
      <c r="M54" s="84">
        <f t="shared" ref="M54" si="54">K54*L54</f>
        <v>0</v>
      </c>
      <c r="N54" s="82"/>
      <c r="O54" s="83"/>
      <c r="P54" s="84">
        <f t="shared" ref="P54" si="55">N54*O54</f>
        <v>0</v>
      </c>
      <c r="Q54" s="84">
        <f t="shared" ref="Q54" si="56">G54+M54</f>
        <v>0</v>
      </c>
      <c r="R54" s="84">
        <f t="shared" ref="R54" si="57">J54+P54</f>
        <v>0</v>
      </c>
      <c r="S54" s="84">
        <f t="shared" ref="S54" si="58">Q54-R54</f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52.8" x14ac:dyDescent="0.25">
      <c r="A55" s="86" t="s">
        <v>37</v>
      </c>
      <c r="B55" s="87" t="s">
        <v>76</v>
      </c>
      <c r="C55" s="109" t="s">
        <v>77</v>
      </c>
      <c r="D55" s="81" t="s">
        <v>40</v>
      </c>
      <c r="E55" s="82"/>
      <c r="F55" s="83"/>
      <c r="G55" s="84">
        <f t="shared" si="45"/>
        <v>0</v>
      </c>
      <c r="H55" s="82"/>
      <c r="I55" s="83"/>
      <c r="J55" s="84">
        <f t="shared" si="46"/>
        <v>0</v>
      </c>
      <c r="K55" s="82">
        <v>5</v>
      </c>
      <c r="L55" s="83">
        <v>4080</v>
      </c>
      <c r="M55" s="84">
        <f t="shared" si="47"/>
        <v>20400</v>
      </c>
      <c r="N55" s="82">
        <v>5</v>
      </c>
      <c r="O55" s="83">
        <v>4080</v>
      </c>
      <c r="P55" s="84">
        <f t="shared" si="48"/>
        <v>20400</v>
      </c>
      <c r="Q55" s="84">
        <f t="shared" si="49"/>
        <v>20400</v>
      </c>
      <c r="R55" s="84">
        <f t="shared" si="50"/>
        <v>20400</v>
      </c>
      <c r="S55" s="84">
        <f t="shared" si="51"/>
        <v>0</v>
      </c>
      <c r="T55" s="85" t="s">
        <v>162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52.8" x14ac:dyDescent="0.25">
      <c r="A56" s="88" t="s">
        <v>37</v>
      </c>
      <c r="B56" s="87" t="s">
        <v>161</v>
      </c>
      <c r="C56" s="110" t="s">
        <v>77</v>
      </c>
      <c r="D56" s="91" t="s">
        <v>40</v>
      </c>
      <c r="E56" s="92"/>
      <c r="F56" s="93"/>
      <c r="G56" s="94">
        <f t="shared" si="45"/>
        <v>0</v>
      </c>
      <c r="H56" s="92"/>
      <c r="I56" s="93"/>
      <c r="J56" s="94">
        <f t="shared" si="46"/>
        <v>0</v>
      </c>
      <c r="K56" s="92">
        <v>5</v>
      </c>
      <c r="L56" s="93">
        <v>7943.62</v>
      </c>
      <c r="M56" s="94">
        <f t="shared" si="47"/>
        <v>39718.1</v>
      </c>
      <c r="N56" s="92">
        <v>5</v>
      </c>
      <c r="O56" s="93">
        <v>7943.62</v>
      </c>
      <c r="P56" s="94">
        <f t="shared" si="48"/>
        <v>39718.1</v>
      </c>
      <c r="Q56" s="84">
        <f t="shared" si="49"/>
        <v>39718.1</v>
      </c>
      <c r="R56" s="84">
        <f t="shared" si="50"/>
        <v>39718.1</v>
      </c>
      <c r="S56" s="84">
        <f t="shared" si="51"/>
        <v>0</v>
      </c>
      <c r="T56" s="95" t="s">
        <v>163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5">
      <c r="A57" s="111" t="s">
        <v>78</v>
      </c>
      <c r="B57" s="97"/>
      <c r="C57" s="98"/>
      <c r="D57" s="99"/>
      <c r="E57" s="100"/>
      <c r="F57" s="101"/>
      <c r="G57" s="102">
        <f>SUM(G52:G56)</f>
        <v>0</v>
      </c>
      <c r="H57" s="100"/>
      <c r="I57" s="101"/>
      <c r="J57" s="102">
        <f>SUM(J52:J56)</f>
        <v>0</v>
      </c>
      <c r="K57" s="100"/>
      <c r="L57" s="101"/>
      <c r="M57" s="102">
        <f>SUM(M52:M56)</f>
        <v>60118.1</v>
      </c>
      <c r="N57" s="100"/>
      <c r="O57" s="101"/>
      <c r="P57" s="102">
        <f t="shared" ref="P57:S57" si="59">SUM(P52:P56)</f>
        <v>60118.1</v>
      </c>
      <c r="Q57" s="102">
        <f t="shared" si="59"/>
        <v>60118.1</v>
      </c>
      <c r="R57" s="102">
        <f t="shared" si="59"/>
        <v>60118.1</v>
      </c>
      <c r="S57" s="102">
        <f t="shared" si="59"/>
        <v>0</v>
      </c>
      <c r="T57" s="10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25">
      <c r="A58" s="71" t="s">
        <v>26</v>
      </c>
      <c r="B58" s="72" t="s">
        <v>79</v>
      </c>
      <c r="C58" s="71" t="s">
        <v>80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75"/>
      <c r="P58" s="104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52.8" x14ac:dyDescent="0.25">
      <c r="A59" s="78" t="s">
        <v>37</v>
      </c>
      <c r="B59" s="105" t="s">
        <v>81</v>
      </c>
      <c r="C59" s="112" t="s">
        <v>164</v>
      </c>
      <c r="D59" s="81" t="s">
        <v>40</v>
      </c>
      <c r="E59" s="82"/>
      <c r="F59" s="83"/>
      <c r="G59" s="84">
        <f t="shared" ref="G59:G61" si="60">E59*F59</f>
        <v>0</v>
      </c>
      <c r="H59" s="82"/>
      <c r="I59" s="83"/>
      <c r="J59" s="84">
        <f t="shared" ref="J59:J61" si="61">H59*I59</f>
        <v>0</v>
      </c>
      <c r="K59" s="82">
        <v>5</v>
      </c>
      <c r="L59" s="83">
        <v>9000</v>
      </c>
      <c r="M59" s="84">
        <f t="shared" ref="M59:M61" si="62">K59*L59</f>
        <v>45000</v>
      </c>
      <c r="N59" s="82">
        <v>5</v>
      </c>
      <c r="O59" s="83">
        <v>9000</v>
      </c>
      <c r="P59" s="84">
        <f t="shared" ref="P59:P61" si="63">N59*O59</f>
        <v>45000</v>
      </c>
      <c r="Q59" s="84">
        <f t="shared" ref="Q59:Q61" si="64">G59+M59</f>
        <v>45000</v>
      </c>
      <c r="R59" s="84">
        <f t="shared" ref="R59:R61" si="65">J59+P59</f>
        <v>45000</v>
      </c>
      <c r="S59" s="84">
        <f t="shared" ref="S59:S61" si="66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5">
      <c r="A60" s="86" t="s">
        <v>37</v>
      </c>
      <c r="B60" s="87" t="s">
        <v>82</v>
      </c>
      <c r="C60" s="112" t="s">
        <v>83</v>
      </c>
      <c r="D60" s="81" t="s">
        <v>40</v>
      </c>
      <c r="E60" s="82"/>
      <c r="F60" s="83"/>
      <c r="G60" s="84">
        <f t="shared" si="60"/>
        <v>0</v>
      </c>
      <c r="H60" s="82"/>
      <c r="I60" s="83"/>
      <c r="J60" s="84">
        <f t="shared" si="61"/>
        <v>0</v>
      </c>
      <c r="K60" s="82"/>
      <c r="L60" s="83"/>
      <c r="M60" s="84">
        <f t="shared" si="62"/>
        <v>0</v>
      </c>
      <c r="N60" s="82"/>
      <c r="O60" s="83"/>
      <c r="P60" s="84">
        <f t="shared" si="63"/>
        <v>0</v>
      </c>
      <c r="Q60" s="84">
        <f t="shared" si="64"/>
        <v>0</v>
      </c>
      <c r="R60" s="84">
        <f t="shared" si="65"/>
        <v>0</v>
      </c>
      <c r="S60" s="84">
        <f t="shared" si="66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88" t="s">
        <v>37</v>
      </c>
      <c r="B61" s="89" t="s">
        <v>84</v>
      </c>
      <c r="C61" s="113" t="s">
        <v>85</v>
      </c>
      <c r="D61" s="91" t="s">
        <v>40</v>
      </c>
      <c r="E61" s="92"/>
      <c r="F61" s="93"/>
      <c r="G61" s="94">
        <f t="shared" si="60"/>
        <v>0</v>
      </c>
      <c r="H61" s="92"/>
      <c r="I61" s="93"/>
      <c r="J61" s="94">
        <f t="shared" si="61"/>
        <v>0</v>
      </c>
      <c r="K61" s="92"/>
      <c r="L61" s="93"/>
      <c r="M61" s="94">
        <f t="shared" si="62"/>
        <v>0</v>
      </c>
      <c r="N61" s="92"/>
      <c r="O61" s="93"/>
      <c r="P61" s="94">
        <f t="shared" si="63"/>
        <v>0</v>
      </c>
      <c r="Q61" s="84">
        <f t="shared" si="64"/>
        <v>0</v>
      </c>
      <c r="R61" s="84">
        <f t="shared" si="65"/>
        <v>0</v>
      </c>
      <c r="S61" s="84">
        <f t="shared" si="66"/>
        <v>0</v>
      </c>
      <c r="T61" s="9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96" t="s">
        <v>86</v>
      </c>
      <c r="B62" s="97"/>
      <c r="C62" s="98"/>
      <c r="D62" s="99"/>
      <c r="E62" s="100"/>
      <c r="F62" s="101"/>
      <c r="G62" s="102">
        <f>SUM(G59:G61)</f>
        <v>0</v>
      </c>
      <c r="H62" s="100"/>
      <c r="I62" s="101"/>
      <c r="J62" s="102">
        <f>SUM(J59:J61)</f>
        <v>0</v>
      </c>
      <c r="K62" s="100"/>
      <c r="L62" s="101"/>
      <c r="M62" s="102">
        <f>SUM(M59:M61)</f>
        <v>45000</v>
      </c>
      <c r="N62" s="100"/>
      <c r="O62" s="101"/>
      <c r="P62" s="102">
        <f t="shared" ref="P62:S62" si="67">SUM(P59:P61)</f>
        <v>45000</v>
      </c>
      <c r="Q62" s="102">
        <f t="shared" si="67"/>
        <v>45000</v>
      </c>
      <c r="R62" s="102">
        <f t="shared" si="67"/>
        <v>45000</v>
      </c>
      <c r="S62" s="102">
        <f t="shared" si="67"/>
        <v>0</v>
      </c>
      <c r="T62" s="103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x14ac:dyDescent="0.25">
      <c r="A63" s="71" t="s">
        <v>26</v>
      </c>
      <c r="B63" s="72" t="s">
        <v>87</v>
      </c>
      <c r="C63" s="71" t="s">
        <v>88</v>
      </c>
      <c r="D63" s="73"/>
      <c r="E63" s="74"/>
      <c r="F63" s="75"/>
      <c r="G63" s="104"/>
      <c r="H63" s="74"/>
      <c r="I63" s="75"/>
      <c r="J63" s="104"/>
      <c r="K63" s="74"/>
      <c r="L63" s="75"/>
      <c r="M63" s="104"/>
      <c r="N63" s="74"/>
      <c r="O63" s="75"/>
      <c r="P63" s="104"/>
      <c r="Q63" s="104"/>
      <c r="R63" s="104"/>
      <c r="S63" s="104"/>
      <c r="T63" s="77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30" customHeight="1" x14ac:dyDescent="0.25">
      <c r="A64" s="78" t="s">
        <v>37</v>
      </c>
      <c r="B64" s="105" t="s">
        <v>89</v>
      </c>
      <c r="C64" s="112" t="s">
        <v>90</v>
      </c>
      <c r="D64" s="81" t="s">
        <v>91</v>
      </c>
      <c r="E64" s="82"/>
      <c r="F64" s="83"/>
      <c r="G64" s="84">
        <f t="shared" ref="G64:G66" si="68">E64*F64</f>
        <v>0</v>
      </c>
      <c r="H64" s="82"/>
      <c r="I64" s="83"/>
      <c r="J64" s="84">
        <f t="shared" ref="J64:J66" si="69">H64*I64</f>
        <v>0</v>
      </c>
      <c r="K64" s="82"/>
      <c r="L64" s="83"/>
      <c r="M64" s="84">
        <f t="shared" ref="M64:M66" si="70">K64*L64</f>
        <v>0</v>
      </c>
      <c r="N64" s="82"/>
      <c r="O64" s="83"/>
      <c r="P64" s="84">
        <f t="shared" ref="P64:P66" si="71">N64*O64</f>
        <v>0</v>
      </c>
      <c r="Q64" s="84">
        <f t="shared" ref="Q64:Q66" si="72">G64+M64</f>
        <v>0</v>
      </c>
      <c r="R64" s="84">
        <f t="shared" ref="R64:R66" si="73">J64+P64</f>
        <v>0</v>
      </c>
      <c r="S64" s="84">
        <f t="shared" ref="S64:S66" si="74">Q64-R64</f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5">
      <c r="A65" s="86" t="s">
        <v>37</v>
      </c>
      <c r="B65" s="87" t="s">
        <v>92</v>
      </c>
      <c r="C65" s="112" t="s">
        <v>90</v>
      </c>
      <c r="D65" s="81" t="s">
        <v>91</v>
      </c>
      <c r="E65" s="82"/>
      <c r="F65" s="83"/>
      <c r="G65" s="84">
        <f t="shared" si="68"/>
        <v>0</v>
      </c>
      <c r="H65" s="82"/>
      <c r="I65" s="83"/>
      <c r="J65" s="84">
        <f t="shared" si="69"/>
        <v>0</v>
      </c>
      <c r="K65" s="82"/>
      <c r="L65" s="83"/>
      <c r="M65" s="84">
        <f t="shared" si="70"/>
        <v>0</v>
      </c>
      <c r="N65" s="82"/>
      <c r="O65" s="83"/>
      <c r="P65" s="84">
        <f t="shared" si="71"/>
        <v>0</v>
      </c>
      <c r="Q65" s="84">
        <f t="shared" si="72"/>
        <v>0</v>
      </c>
      <c r="R65" s="84">
        <f t="shared" si="73"/>
        <v>0</v>
      </c>
      <c r="S65" s="84">
        <f t="shared" si="74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88" t="s">
        <v>37</v>
      </c>
      <c r="B66" s="89" t="s">
        <v>93</v>
      </c>
      <c r="C66" s="113" t="s">
        <v>90</v>
      </c>
      <c r="D66" s="91" t="s">
        <v>91</v>
      </c>
      <c r="E66" s="92"/>
      <c r="F66" s="93"/>
      <c r="G66" s="94">
        <f t="shared" si="68"/>
        <v>0</v>
      </c>
      <c r="H66" s="92"/>
      <c r="I66" s="93"/>
      <c r="J66" s="94">
        <f t="shared" si="69"/>
        <v>0</v>
      </c>
      <c r="K66" s="92"/>
      <c r="L66" s="93"/>
      <c r="M66" s="94">
        <f t="shared" si="70"/>
        <v>0</v>
      </c>
      <c r="N66" s="92"/>
      <c r="O66" s="93"/>
      <c r="P66" s="94">
        <f t="shared" si="71"/>
        <v>0</v>
      </c>
      <c r="Q66" s="84">
        <f t="shared" si="72"/>
        <v>0</v>
      </c>
      <c r="R66" s="84">
        <f t="shared" si="73"/>
        <v>0</v>
      </c>
      <c r="S66" s="84">
        <f t="shared" si="74"/>
        <v>0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96" t="s">
        <v>94</v>
      </c>
      <c r="B67" s="97"/>
      <c r="C67" s="98"/>
      <c r="D67" s="99"/>
      <c r="E67" s="100"/>
      <c r="F67" s="101"/>
      <c r="G67" s="102">
        <f>SUM(G64:G66)</f>
        <v>0</v>
      </c>
      <c r="H67" s="100"/>
      <c r="I67" s="101"/>
      <c r="J67" s="102">
        <f>SUM(J64:J66)</f>
        <v>0</v>
      </c>
      <c r="K67" s="100"/>
      <c r="L67" s="101"/>
      <c r="M67" s="102">
        <f>SUM(M64:M66)</f>
        <v>0</v>
      </c>
      <c r="N67" s="100"/>
      <c r="O67" s="101"/>
      <c r="P67" s="102">
        <f t="shared" ref="P67:S67" si="75">SUM(P64:P66)</f>
        <v>0</v>
      </c>
      <c r="Q67" s="102">
        <f t="shared" si="75"/>
        <v>0</v>
      </c>
      <c r="R67" s="102">
        <f t="shared" si="75"/>
        <v>0</v>
      </c>
      <c r="S67" s="102">
        <f t="shared" si="75"/>
        <v>0</v>
      </c>
      <c r="T67" s="10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42" customHeight="1" x14ac:dyDescent="0.25">
      <c r="A68" s="71" t="s">
        <v>26</v>
      </c>
      <c r="B68" s="72" t="s">
        <v>95</v>
      </c>
      <c r="C68" s="108" t="s">
        <v>96</v>
      </c>
      <c r="D68" s="73"/>
      <c r="E68" s="74"/>
      <c r="F68" s="75"/>
      <c r="G68" s="104"/>
      <c r="H68" s="74"/>
      <c r="I68" s="75"/>
      <c r="J68" s="104"/>
      <c r="K68" s="74"/>
      <c r="L68" s="75"/>
      <c r="M68" s="104"/>
      <c r="N68" s="74"/>
      <c r="O68" s="75"/>
      <c r="P68" s="104"/>
      <c r="Q68" s="104"/>
      <c r="R68" s="104"/>
      <c r="S68" s="104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30" customHeight="1" x14ac:dyDescent="0.25">
      <c r="A69" s="78" t="s">
        <v>37</v>
      </c>
      <c r="B69" s="105" t="s">
        <v>97</v>
      </c>
      <c r="C69" s="112" t="s">
        <v>98</v>
      </c>
      <c r="D69" s="81" t="s">
        <v>40</v>
      </c>
      <c r="E69" s="82"/>
      <c r="F69" s="83"/>
      <c r="G69" s="84">
        <f t="shared" ref="G69:G73" si="76">E69*F69</f>
        <v>0</v>
      </c>
      <c r="H69" s="82"/>
      <c r="I69" s="83"/>
      <c r="J69" s="84">
        <f t="shared" ref="J69:J73" si="77">H69*I69</f>
        <v>0</v>
      </c>
      <c r="K69" s="82"/>
      <c r="L69" s="83"/>
      <c r="M69" s="84">
        <f t="shared" ref="M69:M73" si="78">K69*L69</f>
        <v>0</v>
      </c>
      <c r="N69" s="82"/>
      <c r="O69" s="83"/>
      <c r="P69" s="84">
        <f t="shared" ref="P69:P73" si="79">N69*O69</f>
        <v>0</v>
      </c>
      <c r="Q69" s="84">
        <f t="shared" ref="Q69:Q73" si="80">G69+M69</f>
        <v>0</v>
      </c>
      <c r="R69" s="84">
        <f t="shared" ref="R69:R73" si="81">J69+P69</f>
        <v>0</v>
      </c>
      <c r="S69" s="84">
        <f t="shared" ref="S69:S73" si="82">Q69-R69</f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76" customFormat="1" ht="30" customHeight="1" x14ac:dyDescent="0.25">
      <c r="A70" s="86" t="s">
        <v>37</v>
      </c>
      <c r="B70" s="87" t="s">
        <v>99</v>
      </c>
      <c r="C70" s="112" t="s">
        <v>100</v>
      </c>
      <c r="D70" s="81" t="s">
        <v>40</v>
      </c>
      <c r="E70" s="82"/>
      <c r="F70" s="83"/>
      <c r="G70" s="84">
        <f t="shared" ref="G70:G71" si="83">E70*F70</f>
        <v>0</v>
      </c>
      <c r="H70" s="82"/>
      <c r="I70" s="83"/>
      <c r="J70" s="84">
        <f t="shared" ref="J70:J71" si="84">H70*I70</f>
        <v>0</v>
      </c>
      <c r="K70" s="82">
        <v>5</v>
      </c>
      <c r="L70" s="83">
        <v>350</v>
      </c>
      <c r="M70" s="84">
        <f t="shared" ref="M70:M71" si="85">K70*L70</f>
        <v>1750</v>
      </c>
      <c r="N70" s="82">
        <v>5</v>
      </c>
      <c r="O70" s="83">
        <v>350</v>
      </c>
      <c r="P70" s="84">
        <f t="shared" ref="P70:P71" si="86">N70*O70</f>
        <v>1750</v>
      </c>
      <c r="Q70" s="84">
        <f t="shared" ref="Q70:Q71" si="87">G70+M70</f>
        <v>1750</v>
      </c>
      <c r="R70" s="84">
        <f t="shared" ref="R70:R71" si="88">J70+P70</f>
        <v>1750</v>
      </c>
      <c r="S70" s="84">
        <f t="shared" ref="S70:S71" si="89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76" customFormat="1" ht="66" x14ac:dyDescent="0.25">
      <c r="A71" s="86" t="s">
        <v>37</v>
      </c>
      <c r="B71" s="87" t="s">
        <v>101</v>
      </c>
      <c r="C71" s="112" t="s">
        <v>167</v>
      </c>
      <c r="D71" s="81" t="s">
        <v>40</v>
      </c>
      <c r="E71" s="82"/>
      <c r="F71" s="83"/>
      <c r="G71" s="84">
        <f t="shared" si="83"/>
        <v>0</v>
      </c>
      <c r="H71" s="82"/>
      <c r="I71" s="83"/>
      <c r="J71" s="84">
        <f t="shared" si="84"/>
        <v>0</v>
      </c>
      <c r="K71" s="82">
        <v>5</v>
      </c>
      <c r="L71" s="83">
        <v>9600</v>
      </c>
      <c r="M71" s="84">
        <f t="shared" si="85"/>
        <v>48000</v>
      </c>
      <c r="N71" s="82">
        <v>5</v>
      </c>
      <c r="O71" s="83">
        <v>9600</v>
      </c>
      <c r="P71" s="84">
        <f t="shared" si="86"/>
        <v>48000</v>
      </c>
      <c r="Q71" s="84">
        <f t="shared" si="87"/>
        <v>48000</v>
      </c>
      <c r="R71" s="84">
        <f t="shared" si="88"/>
        <v>48000</v>
      </c>
      <c r="S71" s="84">
        <f t="shared" si="89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92.4" x14ac:dyDescent="0.25">
      <c r="A72" s="86" t="s">
        <v>37</v>
      </c>
      <c r="B72" s="87" t="s">
        <v>165</v>
      </c>
      <c r="C72" s="112" t="s">
        <v>168</v>
      </c>
      <c r="D72" s="81" t="s">
        <v>40</v>
      </c>
      <c r="E72" s="82"/>
      <c r="F72" s="83"/>
      <c r="G72" s="84">
        <f t="shared" si="76"/>
        <v>0</v>
      </c>
      <c r="H72" s="82"/>
      <c r="I72" s="83"/>
      <c r="J72" s="84">
        <f t="shared" si="77"/>
        <v>0</v>
      </c>
      <c r="K72" s="82">
        <v>5</v>
      </c>
      <c r="L72" s="83">
        <v>8400</v>
      </c>
      <c r="M72" s="84">
        <f t="shared" si="78"/>
        <v>42000</v>
      </c>
      <c r="N72" s="82">
        <v>5</v>
      </c>
      <c r="O72" s="83">
        <v>8400</v>
      </c>
      <c r="P72" s="84">
        <f t="shared" si="79"/>
        <v>42000</v>
      </c>
      <c r="Q72" s="84">
        <f t="shared" si="80"/>
        <v>42000</v>
      </c>
      <c r="R72" s="84">
        <f t="shared" si="81"/>
        <v>42000</v>
      </c>
      <c r="S72" s="84">
        <f t="shared" si="82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52.8" x14ac:dyDescent="0.25">
      <c r="A73" s="88" t="s">
        <v>37</v>
      </c>
      <c r="B73" s="89" t="s">
        <v>166</v>
      </c>
      <c r="C73" s="113" t="s">
        <v>169</v>
      </c>
      <c r="D73" s="91" t="s">
        <v>40</v>
      </c>
      <c r="E73" s="92"/>
      <c r="F73" s="93"/>
      <c r="G73" s="94">
        <f t="shared" si="76"/>
        <v>0</v>
      </c>
      <c r="H73" s="92"/>
      <c r="I73" s="93"/>
      <c r="J73" s="94">
        <f t="shared" si="77"/>
        <v>0</v>
      </c>
      <c r="K73" s="92"/>
      <c r="L73" s="93"/>
      <c r="M73" s="94">
        <f t="shared" si="78"/>
        <v>0</v>
      </c>
      <c r="N73" s="92">
        <v>1</v>
      </c>
      <c r="O73" s="93">
        <v>3561.18</v>
      </c>
      <c r="P73" s="94">
        <f t="shared" si="79"/>
        <v>3561.18</v>
      </c>
      <c r="Q73" s="84">
        <f t="shared" si="80"/>
        <v>0</v>
      </c>
      <c r="R73" s="84">
        <f t="shared" si="81"/>
        <v>3561.18</v>
      </c>
      <c r="S73" s="84">
        <f t="shared" si="82"/>
        <v>-3561.18</v>
      </c>
      <c r="T73" s="9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178" t="s">
        <v>102</v>
      </c>
      <c r="B74" s="179"/>
      <c r="C74" s="180"/>
      <c r="D74" s="181"/>
      <c r="E74" s="182"/>
      <c r="F74" s="183"/>
      <c r="G74" s="102">
        <f>SUM(G69:G73)</f>
        <v>0</v>
      </c>
      <c r="H74" s="100"/>
      <c r="I74" s="101"/>
      <c r="J74" s="102">
        <f>SUM(J69:J73)</f>
        <v>0</v>
      </c>
      <c r="K74" s="100"/>
      <c r="L74" s="101"/>
      <c r="M74" s="102">
        <f>SUM(M69:M73)</f>
        <v>91750</v>
      </c>
      <c r="N74" s="100"/>
      <c r="O74" s="101"/>
      <c r="P74" s="102">
        <f t="shared" ref="P74:S74" si="90">SUM(P69:P73)</f>
        <v>95311.18</v>
      </c>
      <c r="Q74" s="102">
        <f t="shared" si="90"/>
        <v>91750</v>
      </c>
      <c r="R74" s="102">
        <f t="shared" si="90"/>
        <v>95311.18</v>
      </c>
      <c r="S74" s="184">
        <f t="shared" si="90"/>
        <v>-3561.18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x14ac:dyDescent="0.25">
      <c r="A75" s="71" t="s">
        <v>26</v>
      </c>
      <c r="B75" s="72" t="s">
        <v>103</v>
      </c>
      <c r="C75" s="108" t="s">
        <v>104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25">
      <c r="A76" s="78" t="s">
        <v>37</v>
      </c>
      <c r="B76" s="105" t="s">
        <v>105</v>
      </c>
      <c r="C76" s="107" t="s">
        <v>106</v>
      </c>
      <c r="D76" s="81"/>
      <c r="E76" s="82"/>
      <c r="F76" s="83"/>
      <c r="G76" s="84">
        <f t="shared" ref="G76:G78" si="91">E76*F76</f>
        <v>0</v>
      </c>
      <c r="H76" s="82"/>
      <c r="I76" s="83"/>
      <c r="J76" s="84">
        <f t="shared" ref="J76:J78" si="92">H76*I76</f>
        <v>0</v>
      </c>
      <c r="K76" s="82"/>
      <c r="L76" s="83"/>
      <c r="M76" s="84">
        <f t="shared" ref="M76:M78" si="93">K76*L76</f>
        <v>0</v>
      </c>
      <c r="N76" s="82"/>
      <c r="O76" s="83"/>
      <c r="P76" s="84">
        <f t="shared" ref="P76:P78" si="94">N76*O76</f>
        <v>0</v>
      </c>
      <c r="Q76" s="84">
        <f t="shared" ref="Q76:Q78" si="95">G76+M76</f>
        <v>0</v>
      </c>
      <c r="R76" s="84">
        <f t="shared" ref="R76:R78" si="96">J76+P76</f>
        <v>0</v>
      </c>
      <c r="S76" s="84">
        <f t="shared" ref="S76:S78" si="97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78" t="s">
        <v>37</v>
      </c>
      <c r="B77" s="79" t="s">
        <v>107</v>
      </c>
      <c r="C77" s="107" t="s">
        <v>108</v>
      </c>
      <c r="D77" s="81"/>
      <c r="E77" s="82"/>
      <c r="F77" s="83"/>
      <c r="G77" s="84">
        <f t="shared" si="91"/>
        <v>0</v>
      </c>
      <c r="H77" s="82"/>
      <c r="I77" s="83"/>
      <c r="J77" s="84">
        <f t="shared" si="92"/>
        <v>0</v>
      </c>
      <c r="K77" s="82"/>
      <c r="L77" s="83"/>
      <c r="M77" s="84">
        <f t="shared" si="93"/>
        <v>0</v>
      </c>
      <c r="N77" s="82"/>
      <c r="O77" s="83"/>
      <c r="P77" s="84">
        <f t="shared" si="94"/>
        <v>0</v>
      </c>
      <c r="Q77" s="84">
        <f t="shared" si="95"/>
        <v>0</v>
      </c>
      <c r="R77" s="84">
        <f t="shared" si="96"/>
        <v>0</v>
      </c>
      <c r="S77" s="84">
        <f t="shared" si="97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5">
      <c r="A78" s="86" t="s">
        <v>37</v>
      </c>
      <c r="B78" s="87" t="s">
        <v>109</v>
      </c>
      <c r="C78" s="107" t="s">
        <v>110</v>
      </c>
      <c r="D78" s="81"/>
      <c r="E78" s="82"/>
      <c r="F78" s="83"/>
      <c r="G78" s="84">
        <f t="shared" si="91"/>
        <v>0</v>
      </c>
      <c r="H78" s="82"/>
      <c r="I78" s="83"/>
      <c r="J78" s="84">
        <f t="shared" si="92"/>
        <v>0</v>
      </c>
      <c r="K78" s="82"/>
      <c r="L78" s="83"/>
      <c r="M78" s="84">
        <f t="shared" si="93"/>
        <v>0</v>
      </c>
      <c r="N78" s="82"/>
      <c r="O78" s="83"/>
      <c r="P78" s="84">
        <f t="shared" si="94"/>
        <v>0</v>
      </c>
      <c r="Q78" s="84">
        <f t="shared" si="95"/>
        <v>0</v>
      </c>
      <c r="R78" s="84">
        <f t="shared" si="96"/>
        <v>0</v>
      </c>
      <c r="S78" s="84">
        <f t="shared" si="97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111" t="s">
        <v>111</v>
      </c>
      <c r="B79" s="114"/>
      <c r="C79" s="98"/>
      <c r="D79" s="99"/>
      <c r="E79" s="100"/>
      <c r="F79" s="101"/>
      <c r="G79" s="102">
        <f>SUM(G76:G78)</f>
        <v>0</v>
      </c>
      <c r="H79" s="100"/>
      <c r="I79" s="101"/>
      <c r="J79" s="102">
        <f>SUM(J76:J78)</f>
        <v>0</v>
      </c>
      <c r="K79" s="100"/>
      <c r="L79" s="101"/>
      <c r="M79" s="102">
        <f>SUM(M76:M78)</f>
        <v>0</v>
      </c>
      <c r="N79" s="100"/>
      <c r="O79" s="101"/>
      <c r="P79" s="102">
        <f t="shared" ref="P79:S79" si="98">SUM(P76:P78)</f>
        <v>0</v>
      </c>
      <c r="Q79" s="102">
        <f t="shared" si="98"/>
        <v>0</v>
      </c>
      <c r="R79" s="102">
        <f t="shared" si="98"/>
        <v>0</v>
      </c>
      <c r="S79" s="102">
        <f t="shared" si="98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26</v>
      </c>
      <c r="B80" s="115" t="s">
        <v>112</v>
      </c>
      <c r="C80" s="116" t="s">
        <v>113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25">
      <c r="A81" s="78" t="s">
        <v>37</v>
      </c>
      <c r="B81" s="117" t="s">
        <v>114</v>
      </c>
      <c r="C81" s="118" t="s">
        <v>113</v>
      </c>
      <c r="D81" s="119"/>
      <c r="E81" s="215" t="s">
        <v>46</v>
      </c>
      <c r="F81" s="216"/>
      <c r="G81" s="217"/>
      <c r="H81" s="215" t="s">
        <v>46</v>
      </c>
      <c r="I81" s="216"/>
      <c r="J81" s="217"/>
      <c r="K81" s="82"/>
      <c r="L81" s="83"/>
      <c r="M81" s="84">
        <f t="shared" ref="M81:M82" si="99">K81*L81</f>
        <v>0</v>
      </c>
      <c r="N81" s="82"/>
      <c r="O81" s="83"/>
      <c r="P81" s="84">
        <f t="shared" ref="P81:P82" si="100">N81*O81</f>
        <v>0</v>
      </c>
      <c r="Q81" s="84">
        <f t="shared" ref="Q81:Q82" si="101">G81+M81</f>
        <v>0</v>
      </c>
      <c r="R81" s="84">
        <f t="shared" ref="R81:R82" si="102">J81+P81</f>
        <v>0</v>
      </c>
      <c r="S81" s="84">
        <f t="shared" ref="S81:S82" si="103">Q81-R81</f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5">
      <c r="A82" s="86" t="s">
        <v>37</v>
      </c>
      <c r="B82" s="120" t="s">
        <v>115</v>
      </c>
      <c r="C82" s="121" t="s">
        <v>113</v>
      </c>
      <c r="D82" s="119"/>
      <c r="E82" s="218"/>
      <c r="F82" s="219"/>
      <c r="G82" s="220"/>
      <c r="H82" s="218"/>
      <c r="I82" s="219"/>
      <c r="J82" s="220"/>
      <c r="K82" s="82"/>
      <c r="L82" s="83"/>
      <c r="M82" s="84">
        <f t="shared" si="99"/>
        <v>0</v>
      </c>
      <c r="N82" s="82"/>
      <c r="O82" s="83"/>
      <c r="P82" s="84">
        <f t="shared" si="100"/>
        <v>0</v>
      </c>
      <c r="Q82" s="84">
        <f t="shared" si="101"/>
        <v>0</v>
      </c>
      <c r="R82" s="84">
        <f t="shared" si="102"/>
        <v>0</v>
      </c>
      <c r="S82" s="84">
        <f t="shared" si="103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5">
      <c r="A83" s="111" t="s">
        <v>116</v>
      </c>
      <c r="B83" s="122"/>
      <c r="C83" s="123"/>
      <c r="D83" s="99"/>
      <c r="E83" s="100"/>
      <c r="F83" s="101"/>
      <c r="G83" s="102">
        <f>SUM(G81:G82)</f>
        <v>0</v>
      </c>
      <c r="H83" s="100"/>
      <c r="I83" s="101"/>
      <c r="J83" s="102">
        <f>SUM(J81:J82)</f>
        <v>0</v>
      </c>
      <c r="K83" s="100"/>
      <c r="L83" s="101"/>
      <c r="M83" s="102">
        <f>SUM(M81:M82)</f>
        <v>0</v>
      </c>
      <c r="N83" s="100"/>
      <c r="O83" s="101"/>
      <c r="P83" s="102">
        <f t="shared" ref="P83:S83" si="104">SUM(P81:P82)</f>
        <v>0</v>
      </c>
      <c r="Q83" s="102">
        <f t="shared" si="104"/>
        <v>0</v>
      </c>
      <c r="R83" s="102">
        <f t="shared" si="104"/>
        <v>0</v>
      </c>
      <c r="S83" s="102">
        <f t="shared" si="104"/>
        <v>0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5">
      <c r="A84" s="71" t="s">
        <v>26</v>
      </c>
      <c r="B84" s="124" t="s">
        <v>117</v>
      </c>
      <c r="C84" s="116" t="s">
        <v>118</v>
      </c>
      <c r="D84" s="73"/>
      <c r="E84" s="74"/>
      <c r="F84" s="75"/>
      <c r="G84" s="104"/>
      <c r="H84" s="74"/>
      <c r="I84" s="75"/>
      <c r="J84" s="104"/>
      <c r="K84" s="74"/>
      <c r="L84" s="75"/>
      <c r="M84" s="104"/>
      <c r="N84" s="74"/>
      <c r="O84" s="75"/>
      <c r="P84" s="104"/>
      <c r="Q84" s="104"/>
      <c r="R84" s="104"/>
      <c r="S84" s="104"/>
      <c r="T84" s="77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41.25" customHeight="1" x14ac:dyDescent="0.25">
      <c r="A85" s="86" t="s">
        <v>37</v>
      </c>
      <c r="B85" s="125" t="s">
        <v>119</v>
      </c>
      <c r="C85" s="126" t="s">
        <v>118</v>
      </c>
      <c r="D85" s="119" t="s">
        <v>120</v>
      </c>
      <c r="E85" s="221" t="s">
        <v>46</v>
      </c>
      <c r="F85" s="219"/>
      <c r="G85" s="220"/>
      <c r="H85" s="221" t="s">
        <v>46</v>
      </c>
      <c r="I85" s="219"/>
      <c r="J85" s="220"/>
      <c r="K85" s="82">
        <v>1</v>
      </c>
      <c r="L85" s="83">
        <v>15000</v>
      </c>
      <c r="M85" s="84">
        <f>K85*L85</f>
        <v>15000</v>
      </c>
      <c r="N85" s="82">
        <v>1</v>
      </c>
      <c r="O85" s="83">
        <v>15000</v>
      </c>
      <c r="P85" s="84">
        <f>N85*O85</f>
        <v>15000</v>
      </c>
      <c r="Q85" s="84">
        <f>G85+M85</f>
        <v>15000</v>
      </c>
      <c r="R85" s="84">
        <f>J85+P85</f>
        <v>15000</v>
      </c>
      <c r="S85" s="84">
        <f>Q85-R85</f>
        <v>0</v>
      </c>
      <c r="T85" s="85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5">
      <c r="A86" s="111" t="s">
        <v>121</v>
      </c>
      <c r="B86" s="127"/>
      <c r="C86" s="123"/>
      <c r="D86" s="99"/>
      <c r="E86" s="100"/>
      <c r="F86" s="101"/>
      <c r="G86" s="102">
        <f>SUM(G85)</f>
        <v>0</v>
      </c>
      <c r="H86" s="100"/>
      <c r="I86" s="101"/>
      <c r="J86" s="102">
        <f>SUM(J85)</f>
        <v>0</v>
      </c>
      <c r="K86" s="100"/>
      <c r="L86" s="101"/>
      <c r="M86" s="102">
        <f>SUM(M85)</f>
        <v>15000</v>
      </c>
      <c r="N86" s="100"/>
      <c r="O86" s="101"/>
      <c r="P86" s="102">
        <f t="shared" ref="P86:S86" si="105">SUM(P85)</f>
        <v>15000</v>
      </c>
      <c r="Q86" s="102">
        <f t="shared" si="105"/>
        <v>15000</v>
      </c>
      <c r="R86" s="102">
        <f t="shared" si="105"/>
        <v>15000</v>
      </c>
      <c r="S86" s="102">
        <f t="shared" si="105"/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9.5" customHeight="1" x14ac:dyDescent="0.25">
      <c r="A87" s="128" t="s">
        <v>122</v>
      </c>
      <c r="B87" s="129"/>
      <c r="C87" s="130"/>
      <c r="D87" s="131"/>
      <c r="E87" s="132"/>
      <c r="F87" s="133"/>
      <c r="G87" s="134">
        <f>G41+G45+G50+G57+G62+G67+G74+G79+G83+G86</f>
        <v>0</v>
      </c>
      <c r="H87" s="132"/>
      <c r="I87" s="133"/>
      <c r="J87" s="134">
        <f>J41+J45+J50+J57+J62+J67+J74+J79+J83+J86</f>
        <v>0</v>
      </c>
      <c r="K87" s="132"/>
      <c r="L87" s="133"/>
      <c r="M87" s="134">
        <f>M41+M45+M50+M57+M62+M67+M74+M79+M83+M86</f>
        <v>960691.7</v>
      </c>
      <c r="N87" s="132"/>
      <c r="O87" s="133"/>
      <c r="P87" s="134">
        <f t="shared" ref="P87:S87" si="106">P41+P45+P50+P57+P62+P67+P74+P79+P83+P86</f>
        <v>960691.7</v>
      </c>
      <c r="Q87" s="134">
        <f t="shared" si="106"/>
        <v>960691.7</v>
      </c>
      <c r="R87" s="134">
        <f t="shared" si="106"/>
        <v>960691.7</v>
      </c>
      <c r="S87" s="134">
        <f t="shared" si="106"/>
        <v>7.73070496506989E-12</v>
      </c>
      <c r="T87" s="135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</row>
    <row r="88" spans="1:38" ht="15.75" customHeight="1" x14ac:dyDescent="0.3">
      <c r="A88" s="222"/>
      <c r="B88" s="200"/>
      <c r="C88" s="200"/>
      <c r="D88" s="137"/>
      <c r="E88" s="138"/>
      <c r="F88" s="139"/>
      <c r="G88" s="140"/>
      <c r="H88" s="138"/>
      <c r="I88" s="139"/>
      <c r="J88" s="140"/>
      <c r="K88" s="138"/>
      <c r="L88" s="139"/>
      <c r="M88" s="140"/>
      <c r="N88" s="138"/>
      <c r="O88" s="139"/>
      <c r="P88" s="140"/>
      <c r="Q88" s="140"/>
      <c r="R88" s="140"/>
      <c r="S88" s="140"/>
      <c r="T88" s="1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9.5" customHeight="1" x14ac:dyDescent="0.3">
      <c r="A89" s="199" t="s">
        <v>123</v>
      </c>
      <c r="B89" s="200"/>
      <c r="C89" s="201"/>
      <c r="D89" s="142"/>
      <c r="E89" s="143"/>
      <c r="F89" s="144"/>
      <c r="G89" s="145">
        <f>G22-G87</f>
        <v>0</v>
      </c>
      <c r="H89" s="143"/>
      <c r="I89" s="144"/>
      <c r="J89" s="145">
        <f>J22-J87</f>
        <v>0</v>
      </c>
      <c r="K89" s="146"/>
      <c r="L89" s="144"/>
      <c r="M89" s="147">
        <f>M22-M87</f>
        <v>0</v>
      </c>
      <c r="N89" s="146"/>
      <c r="O89" s="144"/>
      <c r="P89" s="147">
        <f t="shared" ref="P89:S89" si="107">P22-P87</f>
        <v>0</v>
      </c>
      <c r="Q89" s="148">
        <f t="shared" si="107"/>
        <v>0</v>
      </c>
      <c r="R89" s="148">
        <f t="shared" si="107"/>
        <v>0</v>
      </c>
      <c r="S89" s="148">
        <f t="shared" si="107"/>
        <v>-7.73070496506989E-12</v>
      </c>
      <c r="T89" s="149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s="195" customFormat="1" ht="15.75" customHeight="1" x14ac:dyDescent="0.3">
      <c r="A91" s="191"/>
      <c r="B91" s="192"/>
      <c r="C91" s="191"/>
      <c r="D91" s="191"/>
      <c r="E91" s="193"/>
      <c r="F91" s="191"/>
      <c r="G91" s="191"/>
      <c r="H91" s="193"/>
      <c r="I91" s="191"/>
      <c r="J91" s="191"/>
      <c r="K91" s="193"/>
      <c r="L91" s="191"/>
      <c r="M91" s="191"/>
      <c r="N91" s="193"/>
      <c r="O91" s="191"/>
      <c r="P91" s="191"/>
      <c r="Q91" s="191"/>
      <c r="R91" s="191"/>
      <c r="S91" s="191"/>
      <c r="T91" s="191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</row>
    <row r="92" spans="1:38" s="195" customFormat="1" ht="15.75" customHeight="1" x14ac:dyDescent="0.3">
      <c r="A92" s="191" t="s">
        <v>124</v>
      </c>
      <c r="B92" s="192"/>
      <c r="C92" s="196" t="s">
        <v>170</v>
      </c>
      <c r="D92" s="191"/>
      <c r="E92" s="197"/>
      <c r="F92" s="198"/>
      <c r="G92" s="191"/>
      <c r="H92" s="197"/>
      <c r="I92" s="223" t="s">
        <v>171</v>
      </c>
      <c r="J92" s="223"/>
      <c r="K92" s="197"/>
      <c r="L92" s="191"/>
      <c r="M92" s="191"/>
      <c r="N92" s="193"/>
      <c r="O92" s="191"/>
      <c r="P92" s="191"/>
      <c r="Q92" s="191"/>
      <c r="R92" s="191"/>
      <c r="S92" s="191"/>
      <c r="T92" s="191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</row>
    <row r="93" spans="1:38" ht="15.75" customHeight="1" x14ac:dyDescent="0.3">
      <c r="A93" s="1"/>
      <c r="B93" s="1"/>
      <c r="C93" s="152" t="s">
        <v>125</v>
      </c>
      <c r="D93" s="150"/>
      <c r="E93" s="202" t="s">
        <v>126</v>
      </c>
      <c r="F93" s="203"/>
      <c r="G93" s="150"/>
      <c r="H93" s="51"/>
      <c r="I93" s="153" t="s">
        <v>127</v>
      </c>
      <c r="J93" s="150"/>
      <c r="K93" s="51"/>
      <c r="L93" s="153"/>
      <c r="M93" s="150"/>
      <c r="N93" s="51"/>
      <c r="O93" s="153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5">
      <c r="A94" s="1"/>
      <c r="B94" s="1"/>
      <c r="C94" s="154"/>
      <c r="D94" s="155"/>
      <c r="E94" s="156"/>
      <c r="F94" s="157"/>
      <c r="G94" s="158"/>
      <c r="H94" s="156"/>
      <c r="I94" s="157"/>
      <c r="J94" s="158"/>
      <c r="K94" s="159"/>
      <c r="L94" s="157"/>
      <c r="M94" s="158"/>
      <c r="N94" s="159"/>
      <c r="O94" s="157"/>
      <c r="P94" s="158"/>
      <c r="Q94" s="158"/>
      <c r="R94" s="158"/>
      <c r="S94" s="158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">
      <c r="A96" s="150"/>
      <c r="B96" s="151"/>
      <c r="C96" s="150"/>
      <c r="D96" s="150"/>
      <c r="E96" s="51"/>
      <c r="F96" s="150"/>
      <c r="G96" s="150"/>
      <c r="H96" s="51"/>
      <c r="I96" s="150"/>
      <c r="J96" s="150"/>
      <c r="K96" s="51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50"/>
      <c r="B97" s="151"/>
      <c r="C97" s="150"/>
      <c r="D97" s="150"/>
      <c r="E97" s="51"/>
      <c r="F97" s="150"/>
      <c r="G97" s="150"/>
      <c r="H97" s="51"/>
      <c r="I97" s="150"/>
      <c r="J97" s="150"/>
      <c r="K97" s="51"/>
      <c r="L97" s="150"/>
      <c r="M97" s="150"/>
      <c r="N97" s="51"/>
      <c r="O97" s="150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">
      <c r="A98" s="150"/>
      <c r="B98" s="151"/>
      <c r="C98" s="150"/>
      <c r="D98" s="150"/>
      <c r="E98" s="51"/>
      <c r="F98" s="150"/>
      <c r="G98" s="150"/>
      <c r="H98" s="51"/>
      <c r="I98" s="150"/>
      <c r="J98" s="150"/>
      <c r="K98" s="51"/>
      <c r="L98" s="150"/>
      <c r="M98" s="150"/>
      <c r="N98" s="51"/>
      <c r="O98" s="150"/>
      <c r="P98" s="150"/>
      <c r="Q98" s="150"/>
      <c r="R98" s="150"/>
      <c r="S98" s="150"/>
      <c r="T98" s="1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50"/>
      <c r="B99" s="151"/>
      <c r="C99" s="150"/>
      <c r="D99" s="150"/>
      <c r="E99" s="51"/>
      <c r="F99" s="150"/>
      <c r="G99" s="150"/>
      <c r="H99" s="51"/>
      <c r="I99" s="150"/>
      <c r="J99" s="150"/>
      <c r="K99" s="51"/>
      <c r="L99" s="150"/>
      <c r="M99" s="150"/>
      <c r="N99" s="51"/>
      <c r="O99" s="150"/>
      <c r="P99" s="150"/>
      <c r="Q99" s="150"/>
      <c r="R99" s="150"/>
      <c r="S99" s="150"/>
      <c r="T99" s="15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/>
    <row r="295" spans="1:38" ht="15.75" customHeight="1" x14ac:dyDescent="0.25"/>
    <row r="296" spans="1:38" ht="15.75" customHeight="1" x14ac:dyDescent="0.25"/>
    <row r="297" spans="1:38" ht="15.75" customHeight="1" x14ac:dyDescent="0.25"/>
    <row r="298" spans="1:38" ht="15.75" customHeight="1" x14ac:dyDescent="0.25"/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autoFilter ref="A19:T19" xr:uid="{00000000-0009-0000-0000-000000000000}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9:C89"/>
    <mergeCell ref="E93:F93"/>
    <mergeCell ref="E17:G17"/>
    <mergeCell ref="H17:J17"/>
    <mergeCell ref="A23:C23"/>
    <mergeCell ref="E34:G36"/>
    <mergeCell ref="H34:J36"/>
    <mergeCell ref="E38:G40"/>
    <mergeCell ref="H38:J40"/>
    <mergeCell ref="E81:G82"/>
    <mergeCell ref="H81:J82"/>
    <mergeCell ref="E85:G85"/>
    <mergeCell ref="H85:J85"/>
    <mergeCell ref="A88:C88"/>
    <mergeCell ref="I92:J92"/>
  </mergeCells>
  <printOptions horizontalCentered="1"/>
  <pageMargins left="0.7" right="0.7" top="0.75" bottom="0.75" header="0.3" footer="0.3"/>
  <pageSetup paperSize="9" scale="44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B19" workbookViewId="0">
      <selection activeCell="B6" sqref="B6:J6"/>
    </sheetView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128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3">
      <c r="A2" s="160"/>
      <c r="B2" s="160"/>
      <c r="C2" s="160"/>
      <c r="D2" s="161"/>
      <c r="E2" s="160"/>
      <c r="F2" s="161"/>
      <c r="G2" s="160"/>
      <c r="H2" s="239" t="s">
        <v>129</v>
      </c>
      <c r="I2" s="208"/>
      <c r="J2" s="208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3">
      <c r="A3" s="160"/>
      <c r="B3" s="160"/>
      <c r="C3" s="160"/>
      <c r="D3" s="161"/>
      <c r="E3" s="160"/>
      <c r="F3" s="161"/>
      <c r="G3" s="160"/>
      <c r="H3" s="239" t="s">
        <v>130</v>
      </c>
      <c r="I3" s="208"/>
      <c r="J3" s="208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5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5">
      <c r="A5" s="160"/>
      <c r="B5" s="240" t="s">
        <v>131</v>
      </c>
      <c r="C5" s="208"/>
      <c r="D5" s="208"/>
      <c r="E5" s="208"/>
      <c r="F5" s="208"/>
      <c r="G5" s="208"/>
      <c r="H5" s="208"/>
      <c r="I5" s="208"/>
      <c r="J5" s="208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5">
      <c r="A6" s="160"/>
      <c r="B6" s="240" t="s">
        <v>132</v>
      </c>
      <c r="C6" s="208"/>
      <c r="D6" s="208"/>
      <c r="E6" s="208"/>
      <c r="F6" s="208"/>
      <c r="G6" s="208"/>
      <c r="H6" s="208"/>
      <c r="I6" s="208"/>
      <c r="J6" s="208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5">
      <c r="A7" s="160"/>
      <c r="B7" s="241" t="s">
        <v>133</v>
      </c>
      <c r="C7" s="208"/>
      <c r="D7" s="208"/>
      <c r="E7" s="208"/>
      <c r="F7" s="208"/>
      <c r="G7" s="208"/>
      <c r="H7" s="208"/>
      <c r="I7" s="208"/>
      <c r="J7" s="20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5">
      <c r="A8" s="160"/>
      <c r="B8" s="240" t="s">
        <v>134</v>
      </c>
      <c r="C8" s="208"/>
      <c r="D8" s="208"/>
      <c r="E8" s="208"/>
      <c r="F8" s="208"/>
      <c r="G8" s="208"/>
      <c r="H8" s="208"/>
      <c r="I8" s="208"/>
      <c r="J8" s="20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5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5">
      <c r="A10" s="164"/>
      <c r="B10" s="244" t="s">
        <v>135</v>
      </c>
      <c r="C10" s="243"/>
      <c r="D10" s="245"/>
      <c r="E10" s="246" t="s">
        <v>136</v>
      </c>
      <c r="F10" s="243"/>
      <c r="G10" s="243"/>
      <c r="H10" s="243"/>
      <c r="I10" s="243"/>
      <c r="J10" s="245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5">
      <c r="A11" s="165" t="s">
        <v>137</v>
      </c>
      <c r="B11" s="165" t="s">
        <v>138</v>
      </c>
      <c r="C11" s="165" t="s">
        <v>5</v>
      </c>
      <c r="D11" s="166" t="s">
        <v>139</v>
      </c>
      <c r="E11" s="165" t="s">
        <v>140</v>
      </c>
      <c r="F11" s="166" t="s">
        <v>139</v>
      </c>
      <c r="G11" s="165" t="s">
        <v>141</v>
      </c>
      <c r="H11" s="165" t="s">
        <v>142</v>
      </c>
      <c r="I11" s="165" t="s">
        <v>143</v>
      </c>
      <c r="J11" s="165" t="s">
        <v>144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5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5">
      <c r="A13" s="167"/>
      <c r="B13" s="167" t="s">
        <v>57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5">
      <c r="A14" s="167"/>
      <c r="B14" s="167" t="s">
        <v>59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25">
      <c r="A15" s="167"/>
      <c r="B15" s="167" t="s">
        <v>63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25">
      <c r="A16" s="167"/>
      <c r="B16" s="167" t="s">
        <v>70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25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3">
      <c r="A18" s="170"/>
      <c r="B18" s="242" t="s">
        <v>145</v>
      </c>
      <c r="C18" s="243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25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25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25">
      <c r="A21" s="164"/>
      <c r="B21" s="244" t="s">
        <v>146</v>
      </c>
      <c r="C21" s="243"/>
      <c r="D21" s="245"/>
      <c r="E21" s="246" t="s">
        <v>136</v>
      </c>
      <c r="F21" s="243"/>
      <c r="G21" s="243"/>
      <c r="H21" s="243"/>
      <c r="I21" s="243"/>
      <c r="J21" s="245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25">
      <c r="A22" s="165" t="s">
        <v>137</v>
      </c>
      <c r="B22" s="165" t="s">
        <v>138</v>
      </c>
      <c r="C22" s="165" t="s">
        <v>5</v>
      </c>
      <c r="D22" s="166" t="s">
        <v>139</v>
      </c>
      <c r="E22" s="165" t="s">
        <v>140</v>
      </c>
      <c r="F22" s="166" t="s">
        <v>139</v>
      </c>
      <c r="G22" s="165" t="s">
        <v>141</v>
      </c>
      <c r="H22" s="165" t="s">
        <v>142</v>
      </c>
      <c r="I22" s="165" t="s">
        <v>143</v>
      </c>
      <c r="J22" s="165" t="s">
        <v>144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 x14ac:dyDescent="0.25">
      <c r="A23" s="167"/>
      <c r="B23" s="167" t="s">
        <v>35</v>
      </c>
      <c r="C23" s="168"/>
      <c r="D23" s="169"/>
      <c r="E23" s="168"/>
      <c r="F23" s="169"/>
      <c r="G23" s="168"/>
      <c r="H23" s="168"/>
      <c r="I23" s="169"/>
      <c r="J23" s="168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5" customHeight="1" x14ac:dyDescent="0.25">
      <c r="A24" s="167"/>
      <c r="B24" s="167" t="s">
        <v>57</v>
      </c>
      <c r="C24" s="168"/>
      <c r="D24" s="169"/>
      <c r="E24" s="168"/>
      <c r="F24" s="169"/>
      <c r="G24" s="168"/>
      <c r="H24" s="168"/>
      <c r="I24" s="169"/>
      <c r="J24" s="168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5" customHeight="1" x14ac:dyDescent="0.25">
      <c r="A25" s="167"/>
      <c r="B25" s="167" t="s">
        <v>59</v>
      </c>
      <c r="C25" s="168"/>
      <c r="D25" s="169"/>
      <c r="E25" s="168"/>
      <c r="F25" s="169"/>
      <c r="G25" s="168"/>
      <c r="H25" s="168"/>
      <c r="I25" s="169"/>
      <c r="J25" s="168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5" customHeight="1" x14ac:dyDescent="0.25">
      <c r="A26" s="167"/>
      <c r="B26" s="167" t="s">
        <v>63</v>
      </c>
      <c r="C26" s="168"/>
      <c r="D26" s="169"/>
      <c r="E26" s="168"/>
      <c r="F26" s="169"/>
      <c r="G26" s="168"/>
      <c r="H26" s="168"/>
      <c r="I26" s="169"/>
      <c r="J26" s="168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5" customHeight="1" x14ac:dyDescent="0.25">
      <c r="A27" s="167"/>
      <c r="B27" s="167" t="s">
        <v>70</v>
      </c>
      <c r="C27" s="168"/>
      <c r="D27" s="169"/>
      <c r="E27" s="168"/>
      <c r="F27" s="169"/>
      <c r="G27" s="168"/>
      <c r="H27" s="168"/>
      <c r="I27" s="169"/>
      <c r="J27" s="168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5" customHeight="1" x14ac:dyDescent="0.25">
      <c r="A28" s="167"/>
      <c r="B28" s="167"/>
      <c r="C28" s="168"/>
      <c r="D28" s="169"/>
      <c r="E28" s="168"/>
      <c r="F28" s="169"/>
      <c r="G28" s="168"/>
      <c r="H28" s="168"/>
      <c r="I28" s="169"/>
      <c r="J28" s="168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5" customHeight="1" x14ac:dyDescent="0.3">
      <c r="A29" s="170"/>
      <c r="B29" s="242" t="s">
        <v>145</v>
      </c>
      <c r="C29" s="243"/>
      <c r="D29" s="171">
        <f>SUM(D23:D28)</f>
        <v>0</v>
      </c>
      <c r="E29" s="172"/>
      <c r="F29" s="171">
        <f>SUM(F23:F28)</f>
        <v>0</v>
      </c>
      <c r="G29" s="172"/>
      <c r="H29" s="172"/>
      <c r="I29" s="171">
        <f>SUM(I23:I28)</f>
        <v>0</v>
      </c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4.25" customHeight="1" x14ac:dyDescent="0.25">
      <c r="A30" s="160"/>
      <c r="B30" s="160"/>
      <c r="C30" s="160"/>
      <c r="D30" s="161"/>
      <c r="E30" s="160"/>
      <c r="F30" s="161"/>
      <c r="G30" s="160"/>
      <c r="H30" s="16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4.25" customHeight="1" x14ac:dyDescent="0.3">
      <c r="A31" s="174"/>
      <c r="B31" s="174" t="s">
        <v>147</v>
      </c>
      <c r="C31" s="174"/>
      <c r="D31" s="175"/>
      <c r="E31" s="174"/>
      <c r="F31" s="175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14.25" customHeight="1" x14ac:dyDescent="0.25">
      <c r="A32" s="160"/>
      <c r="B32" s="160"/>
      <c r="C32" s="160"/>
      <c r="D32" s="161"/>
      <c r="E32" s="160"/>
      <c r="F32" s="161"/>
      <c r="G32" s="160"/>
      <c r="H32" s="16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4.25" customHeight="1" x14ac:dyDescent="0.25">
      <c r="A33" s="160"/>
      <c r="B33" s="160"/>
      <c r="C33" s="160"/>
      <c r="D33" s="161"/>
      <c r="E33" s="160"/>
      <c r="F33" s="161"/>
      <c r="G33" s="160"/>
      <c r="H33" s="16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4.25" customHeight="1" x14ac:dyDescent="0.25">
      <c r="A34" s="160"/>
      <c r="B34" s="160"/>
      <c r="C34" s="160"/>
      <c r="D34" s="161"/>
      <c r="E34" s="160"/>
      <c r="F34" s="161"/>
      <c r="G34" s="160"/>
      <c r="H34" s="160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25" customHeight="1" x14ac:dyDescent="0.25">
      <c r="A35" s="160"/>
      <c r="B35" s="160"/>
      <c r="C35" s="160"/>
      <c r="D35" s="161"/>
      <c r="E35" s="160"/>
      <c r="F35" s="161"/>
      <c r="G35" s="160"/>
      <c r="H35" s="16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4.25" customHeight="1" x14ac:dyDescent="0.25">
      <c r="A36" s="160"/>
      <c r="B36" s="160"/>
      <c r="C36" s="160"/>
      <c r="D36" s="161"/>
      <c r="E36" s="160"/>
      <c r="F36" s="161"/>
      <c r="G36" s="160"/>
      <c r="H36" s="16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4.25" customHeight="1" x14ac:dyDescent="0.25">
      <c r="A37" s="160"/>
      <c r="B37" s="160"/>
      <c r="C37" s="160"/>
      <c r="D37" s="161"/>
      <c r="E37" s="160"/>
      <c r="F37" s="161"/>
      <c r="G37" s="160"/>
      <c r="H37" s="160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4.25" customHeight="1" x14ac:dyDescent="0.25">
      <c r="A38" s="160"/>
      <c r="B38" s="160"/>
      <c r="C38" s="160"/>
      <c r="D38" s="161"/>
      <c r="E38" s="160"/>
      <c r="F38" s="161"/>
      <c r="G38" s="160"/>
      <c r="H38" s="160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4.25" customHeight="1" x14ac:dyDescent="0.25">
      <c r="A39" s="160"/>
      <c r="B39" s="160"/>
      <c r="C39" s="160"/>
      <c r="D39" s="161"/>
      <c r="E39" s="160"/>
      <c r="F39" s="161"/>
      <c r="G39" s="160"/>
      <c r="H39" s="160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4.25" customHeight="1" x14ac:dyDescent="0.25">
      <c r="A40" s="160"/>
      <c r="B40" s="160"/>
      <c r="C40" s="160"/>
      <c r="D40" s="161"/>
      <c r="E40" s="160"/>
      <c r="F40" s="161"/>
      <c r="G40" s="160"/>
      <c r="H40" s="16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4.25" customHeight="1" x14ac:dyDescent="0.25">
      <c r="A41" s="160"/>
      <c r="B41" s="160"/>
      <c r="C41" s="160"/>
      <c r="D41" s="161"/>
      <c r="E41" s="160"/>
      <c r="F41" s="161"/>
      <c r="G41" s="160"/>
      <c r="H41" s="16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 x14ac:dyDescent="0.25">
      <c r="A42" s="160"/>
      <c r="B42" s="160"/>
      <c r="C42" s="160"/>
      <c r="D42" s="161"/>
      <c r="E42" s="160"/>
      <c r="F42" s="161"/>
      <c r="G42" s="160"/>
      <c r="H42" s="16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 x14ac:dyDescent="0.25">
      <c r="A43" s="160"/>
      <c r="B43" s="160"/>
      <c r="C43" s="160"/>
      <c r="D43" s="161"/>
      <c r="E43" s="160"/>
      <c r="F43" s="161"/>
      <c r="G43" s="160"/>
      <c r="H43" s="16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 x14ac:dyDescent="0.25">
      <c r="A44" s="160"/>
      <c r="B44" s="160"/>
      <c r="C44" s="160"/>
      <c r="D44" s="161"/>
      <c r="E44" s="160"/>
      <c r="F44" s="161"/>
      <c r="G44" s="160"/>
      <c r="H44" s="16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 x14ac:dyDescent="0.25">
      <c r="A45" s="160"/>
      <c r="B45" s="160"/>
      <c r="C45" s="160"/>
      <c r="D45" s="161"/>
      <c r="E45" s="160"/>
      <c r="F45" s="161"/>
      <c r="G45" s="160"/>
      <c r="H45" s="16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 x14ac:dyDescent="0.25">
      <c r="A46" s="160"/>
      <c r="B46" s="160"/>
      <c r="C46" s="160"/>
      <c r="D46" s="161"/>
      <c r="E46" s="160"/>
      <c r="F46" s="161"/>
      <c r="G46" s="160"/>
      <c r="H46" s="160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 x14ac:dyDescent="0.25">
      <c r="A47" s="160"/>
      <c r="B47" s="160"/>
      <c r="C47" s="160"/>
      <c r="D47" s="161"/>
      <c r="E47" s="160"/>
      <c r="F47" s="161"/>
      <c r="G47" s="160"/>
      <c r="H47" s="160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 x14ac:dyDescent="0.25">
      <c r="A48" s="160"/>
      <c r="B48" s="160"/>
      <c r="C48" s="160"/>
      <c r="D48" s="161"/>
      <c r="E48" s="160"/>
      <c r="F48" s="161"/>
      <c r="G48" s="160"/>
      <c r="H48" s="160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 x14ac:dyDescent="0.25">
      <c r="A49" s="160"/>
      <c r="B49" s="160"/>
      <c r="C49" s="160"/>
      <c r="D49" s="161"/>
      <c r="E49" s="160"/>
      <c r="F49" s="161"/>
      <c r="G49" s="160"/>
      <c r="H49" s="160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 x14ac:dyDescent="0.25">
      <c r="A50" s="160"/>
      <c r="B50" s="160"/>
      <c r="C50" s="160"/>
      <c r="D50" s="161"/>
      <c r="E50" s="160"/>
      <c r="F50" s="161"/>
      <c r="G50" s="160"/>
      <c r="H50" s="160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 x14ac:dyDescent="0.25">
      <c r="A51" s="160"/>
      <c r="B51" s="160"/>
      <c r="C51" s="160"/>
      <c r="D51" s="161"/>
      <c r="E51" s="160"/>
      <c r="F51" s="161"/>
      <c r="G51" s="160"/>
      <c r="H51" s="160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 x14ac:dyDescent="0.25">
      <c r="A52" s="160"/>
      <c r="B52" s="160"/>
      <c r="C52" s="160"/>
      <c r="D52" s="161"/>
      <c r="E52" s="160"/>
      <c r="F52" s="161"/>
      <c r="G52" s="160"/>
      <c r="H52" s="160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 x14ac:dyDescent="0.25">
      <c r="A53" s="160"/>
      <c r="B53" s="160"/>
      <c r="C53" s="160"/>
      <c r="D53" s="161"/>
      <c r="E53" s="160"/>
      <c r="F53" s="161"/>
      <c r="G53" s="160"/>
      <c r="H53" s="160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 x14ac:dyDescent="0.25">
      <c r="A54" s="160"/>
      <c r="B54" s="160"/>
      <c r="C54" s="160"/>
      <c r="D54" s="161"/>
      <c r="E54" s="160"/>
      <c r="F54" s="161"/>
      <c r="G54" s="160"/>
      <c r="H54" s="160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 x14ac:dyDescent="0.25">
      <c r="A55" s="160"/>
      <c r="B55" s="160"/>
      <c r="C55" s="160"/>
      <c r="D55" s="161"/>
      <c r="E55" s="160"/>
      <c r="F55" s="161"/>
      <c r="G55" s="160"/>
      <c r="H55" s="160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 x14ac:dyDescent="0.25">
      <c r="A56" s="160"/>
      <c r="B56" s="160"/>
      <c r="C56" s="160"/>
      <c r="D56" s="161"/>
      <c r="E56" s="160"/>
      <c r="F56" s="161"/>
      <c r="G56" s="160"/>
      <c r="H56" s="160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 x14ac:dyDescent="0.25">
      <c r="A57" s="160"/>
      <c r="B57" s="160"/>
      <c r="C57" s="160"/>
      <c r="D57" s="161"/>
      <c r="E57" s="160"/>
      <c r="F57" s="161"/>
      <c r="G57" s="160"/>
      <c r="H57" s="160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 x14ac:dyDescent="0.25">
      <c r="A58" s="160"/>
      <c r="B58" s="160"/>
      <c r="C58" s="160"/>
      <c r="D58" s="161"/>
      <c r="E58" s="160"/>
      <c r="F58" s="161"/>
      <c r="G58" s="160"/>
      <c r="H58" s="160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 x14ac:dyDescent="0.25">
      <c r="A59" s="160"/>
      <c r="B59" s="160"/>
      <c r="C59" s="160"/>
      <c r="D59" s="161"/>
      <c r="E59" s="160"/>
      <c r="F59" s="161"/>
      <c r="G59" s="160"/>
      <c r="H59" s="160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 x14ac:dyDescent="0.25">
      <c r="A60" s="160"/>
      <c r="B60" s="160"/>
      <c r="C60" s="160"/>
      <c r="D60" s="161"/>
      <c r="E60" s="160"/>
      <c r="F60" s="161"/>
      <c r="G60" s="160"/>
      <c r="H60" s="16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 x14ac:dyDescent="0.25">
      <c r="A61" s="160"/>
      <c r="B61" s="160"/>
      <c r="C61" s="160"/>
      <c r="D61" s="161"/>
      <c r="E61" s="160"/>
      <c r="F61" s="161"/>
      <c r="G61" s="160"/>
      <c r="H61" s="16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 x14ac:dyDescent="0.25">
      <c r="A62" s="160"/>
      <c r="B62" s="160"/>
      <c r="C62" s="160"/>
      <c r="D62" s="161"/>
      <c r="E62" s="160"/>
      <c r="F62" s="161"/>
      <c r="G62" s="160"/>
      <c r="H62" s="16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 x14ac:dyDescent="0.25">
      <c r="A63" s="160"/>
      <c r="B63" s="160"/>
      <c r="C63" s="160"/>
      <c r="D63" s="161"/>
      <c r="E63" s="160"/>
      <c r="F63" s="161"/>
      <c r="G63" s="160"/>
      <c r="H63" s="16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 x14ac:dyDescent="0.25">
      <c r="A64" s="160"/>
      <c r="B64" s="160"/>
      <c r="C64" s="160"/>
      <c r="D64" s="161"/>
      <c r="E64" s="160"/>
      <c r="F64" s="161"/>
      <c r="G64" s="160"/>
      <c r="H64" s="16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 x14ac:dyDescent="0.25">
      <c r="A65" s="160"/>
      <c r="B65" s="160"/>
      <c r="C65" s="160"/>
      <c r="D65" s="161"/>
      <c r="E65" s="160"/>
      <c r="F65" s="161"/>
      <c r="G65" s="160"/>
      <c r="H65" s="16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 x14ac:dyDescent="0.25">
      <c r="A66" s="160"/>
      <c r="B66" s="160"/>
      <c r="C66" s="160"/>
      <c r="D66" s="161"/>
      <c r="E66" s="160"/>
      <c r="F66" s="161"/>
      <c r="G66" s="160"/>
      <c r="H66" s="160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 x14ac:dyDescent="0.25">
      <c r="A67" s="160"/>
      <c r="B67" s="160"/>
      <c r="C67" s="160"/>
      <c r="D67" s="161"/>
      <c r="E67" s="160"/>
      <c r="F67" s="161"/>
      <c r="G67" s="160"/>
      <c r="H67" s="160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 x14ac:dyDescent="0.25">
      <c r="A68" s="160"/>
      <c r="B68" s="160"/>
      <c r="C68" s="160"/>
      <c r="D68" s="161"/>
      <c r="E68" s="160"/>
      <c r="F68" s="161"/>
      <c r="G68" s="160"/>
      <c r="H68" s="160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 x14ac:dyDescent="0.25">
      <c r="A69" s="160"/>
      <c r="B69" s="160"/>
      <c r="C69" s="160"/>
      <c r="D69" s="161"/>
      <c r="E69" s="160"/>
      <c r="F69" s="161"/>
      <c r="G69" s="160"/>
      <c r="H69" s="16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 x14ac:dyDescent="0.25">
      <c r="A70" s="160"/>
      <c r="B70" s="160"/>
      <c r="C70" s="160"/>
      <c r="D70" s="161"/>
      <c r="E70" s="160"/>
      <c r="F70" s="161"/>
      <c r="G70" s="160"/>
      <c r="H70" s="16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 x14ac:dyDescent="0.25">
      <c r="A71" s="160"/>
      <c r="B71" s="160"/>
      <c r="C71" s="160"/>
      <c r="D71" s="161"/>
      <c r="E71" s="160"/>
      <c r="F71" s="161"/>
      <c r="G71" s="160"/>
      <c r="H71" s="16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 x14ac:dyDescent="0.25">
      <c r="A72" s="160"/>
      <c r="B72" s="160"/>
      <c r="C72" s="160"/>
      <c r="D72" s="161"/>
      <c r="E72" s="160"/>
      <c r="F72" s="161"/>
      <c r="G72" s="160"/>
      <c r="H72" s="16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 x14ac:dyDescent="0.25">
      <c r="A73" s="160"/>
      <c r="B73" s="160"/>
      <c r="C73" s="160"/>
      <c r="D73" s="161"/>
      <c r="E73" s="160"/>
      <c r="F73" s="161"/>
      <c r="G73" s="160"/>
      <c r="H73" s="16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 x14ac:dyDescent="0.25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25">
      <c r="A75" s="160"/>
      <c r="B75" s="160"/>
      <c r="C75" s="160"/>
      <c r="D75" s="161"/>
      <c r="E75" s="160"/>
      <c r="F75" s="161"/>
      <c r="G75" s="160"/>
      <c r="H75" s="160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 x14ac:dyDescent="0.25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25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25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5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5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5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5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5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5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5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5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5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5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5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5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5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5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5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5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5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5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5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5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5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5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5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5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5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5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5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5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5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5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5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5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5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5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5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5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5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5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5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5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5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5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5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5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5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5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5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5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5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5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5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5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5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5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5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5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5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5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5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5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5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5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5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5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5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5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5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5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5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5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5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5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5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5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5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5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5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5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5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5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5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5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5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5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5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5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5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5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5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5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5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5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5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5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5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5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5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5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5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5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5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5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5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5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5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5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5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5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5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5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5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5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5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5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5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5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5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5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5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5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5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5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5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5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5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5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5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5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5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5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5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5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5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5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5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5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5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5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5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5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5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5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5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5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5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5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5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5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5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5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5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5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5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Vita</cp:lastModifiedBy>
  <cp:lastPrinted>2021-01-15T11:55:22Z</cp:lastPrinted>
  <dcterms:created xsi:type="dcterms:W3CDTF">2021-01-14T19:24:42Z</dcterms:created>
  <dcterms:modified xsi:type="dcterms:W3CDTF">2021-01-15T11:58:06Z</dcterms:modified>
</cp:coreProperties>
</file>