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160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45621"/>
  <extLs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P56" i="1"/>
  <c r="P53"/>
  <c r="P50"/>
  <c r="P49"/>
  <c r="P46"/>
  <c r="P45"/>
  <c r="P37"/>
  <c r="P27"/>
  <c r="R55" l="1"/>
  <c r="R48"/>
  <c r="R49"/>
  <c r="R43"/>
  <c r="R30"/>
  <c r="R37"/>
  <c r="Q43"/>
  <c r="S43" s="1"/>
  <c r="Q46"/>
  <c r="Q37"/>
  <c r="R59"/>
  <c r="P55"/>
  <c r="R56"/>
  <c r="R46"/>
  <c r="P47"/>
  <c r="R47" s="1"/>
  <c r="R50"/>
  <c r="P51"/>
  <c r="R51" s="1"/>
  <c r="R52"/>
  <c r="R53"/>
  <c r="P54"/>
  <c r="R54" s="1"/>
  <c r="P38"/>
  <c r="R38" s="1"/>
  <c r="P39"/>
  <c r="R39" s="1"/>
  <c r="P40"/>
  <c r="R40" s="1"/>
  <c r="P41"/>
  <c r="R41" s="1"/>
  <c r="P42"/>
  <c r="R42" s="1"/>
  <c r="P43"/>
  <c r="R44"/>
  <c r="R45"/>
  <c r="P28"/>
  <c r="R28" s="1"/>
  <c r="P29"/>
  <c r="R29" s="1"/>
  <c r="P30"/>
  <c r="P31"/>
  <c r="R31" s="1"/>
  <c r="P32"/>
  <c r="R32" s="1"/>
  <c r="P33"/>
  <c r="R33" s="1"/>
  <c r="P34"/>
  <c r="R34" s="1"/>
  <c r="P35"/>
  <c r="R35" s="1"/>
  <c r="P36"/>
  <c r="R36" s="1"/>
  <c r="P58"/>
  <c r="R58" s="1"/>
  <c r="P59"/>
  <c r="M58"/>
  <c r="Q58" s="1"/>
  <c r="M59"/>
  <c r="Q59" s="1"/>
  <c r="M54"/>
  <c r="Q54" s="1"/>
  <c r="M55"/>
  <c r="Q55" s="1"/>
  <c r="M56"/>
  <c r="Q56" s="1"/>
  <c r="M45"/>
  <c r="Q45" s="1"/>
  <c r="M46"/>
  <c r="M47"/>
  <c r="Q47" s="1"/>
  <c r="M48"/>
  <c r="Q48" s="1"/>
  <c r="S48" s="1"/>
  <c r="M49"/>
  <c r="Q49" s="1"/>
  <c r="S49" s="1"/>
  <c r="M50"/>
  <c r="Q50" s="1"/>
  <c r="M51"/>
  <c r="Q51" s="1"/>
  <c r="M52"/>
  <c r="Q52" s="1"/>
  <c r="M53"/>
  <c r="Q53" s="1"/>
  <c r="M38"/>
  <c r="Q38" s="1"/>
  <c r="M39"/>
  <c r="Q39" s="1"/>
  <c r="M40"/>
  <c r="Q40" s="1"/>
  <c r="M41"/>
  <c r="Q41" s="1"/>
  <c r="M42"/>
  <c r="Q42" s="1"/>
  <c r="M43"/>
  <c r="M44"/>
  <c r="Q44" s="1"/>
  <c r="M28"/>
  <c r="Q28" s="1"/>
  <c r="M29"/>
  <c r="Q29" s="1"/>
  <c r="M30"/>
  <c r="Q30" s="1"/>
  <c r="S30" s="1"/>
  <c r="M31"/>
  <c r="Q31" s="1"/>
  <c r="M32"/>
  <c r="Q32" s="1"/>
  <c r="M33"/>
  <c r="Q33" s="1"/>
  <c r="M34"/>
  <c r="Q34" s="1"/>
  <c r="M35"/>
  <c r="Q35" s="1"/>
  <c r="M36"/>
  <c r="Q36" s="1"/>
  <c r="M37"/>
  <c r="G52"/>
  <c r="G53"/>
  <c r="G54"/>
  <c r="G55"/>
  <c r="G56"/>
  <c r="G39"/>
  <c r="G40"/>
  <c r="G41"/>
  <c r="G42"/>
  <c r="G43"/>
  <c r="G44"/>
  <c r="G45"/>
  <c r="G46"/>
  <c r="G47"/>
  <c r="G48"/>
  <c r="G49"/>
  <c r="G50"/>
  <c r="G51"/>
  <c r="G28"/>
  <c r="G29"/>
  <c r="G30"/>
  <c r="G31"/>
  <c r="G32"/>
  <c r="G33"/>
  <c r="G34"/>
  <c r="G35"/>
  <c r="G36"/>
  <c r="G37"/>
  <c r="G38"/>
  <c r="G58"/>
  <c r="G59"/>
  <c r="J58"/>
  <c r="J59"/>
  <c r="J54"/>
  <c r="J55"/>
  <c r="J56"/>
  <c r="J37"/>
  <c r="J38"/>
  <c r="J39"/>
  <c r="J40"/>
  <c r="J41"/>
  <c r="J42"/>
  <c r="J43"/>
  <c r="J44"/>
  <c r="J45"/>
  <c r="J46"/>
  <c r="J47"/>
  <c r="J48"/>
  <c r="J49"/>
  <c r="J50"/>
  <c r="J51"/>
  <c r="J52"/>
  <c r="J53"/>
  <c r="J28"/>
  <c r="J29"/>
  <c r="J30"/>
  <c r="J31"/>
  <c r="J32"/>
  <c r="J33"/>
  <c r="J34"/>
  <c r="J35"/>
  <c r="J36"/>
  <c r="I29" i="2"/>
  <c r="F29"/>
  <c r="D29"/>
  <c r="I18"/>
  <c r="F18"/>
  <c r="D18"/>
  <c r="P111" i="1"/>
  <c r="J111"/>
  <c r="G111"/>
  <c r="P110"/>
  <c r="R110" s="1"/>
  <c r="R111" s="1"/>
  <c r="M110"/>
  <c r="M111" s="1"/>
  <c r="J108"/>
  <c r="G108"/>
  <c r="P107"/>
  <c r="R107" s="1"/>
  <c r="M107"/>
  <c r="Q107" s="1"/>
  <c r="S107" s="1"/>
  <c r="R106"/>
  <c r="R108" s="1"/>
  <c r="P106"/>
  <c r="P108" s="1"/>
  <c r="M106"/>
  <c r="M108" s="1"/>
  <c r="G104"/>
  <c r="P103"/>
  <c r="M103"/>
  <c r="J103"/>
  <c r="R103" s="1"/>
  <c r="G103"/>
  <c r="Q103" s="1"/>
  <c r="P102"/>
  <c r="M102"/>
  <c r="M104" s="1"/>
  <c r="J102"/>
  <c r="R102" s="1"/>
  <c r="G102"/>
  <c r="R101"/>
  <c r="P101"/>
  <c r="M101"/>
  <c r="J101"/>
  <c r="G101"/>
  <c r="Q101" s="1"/>
  <c r="S101" s="1"/>
  <c r="G99"/>
  <c r="P98"/>
  <c r="M98"/>
  <c r="J98"/>
  <c r="R98" s="1"/>
  <c r="G98"/>
  <c r="Q98" s="1"/>
  <c r="P97"/>
  <c r="M97"/>
  <c r="J97"/>
  <c r="R97" s="1"/>
  <c r="G97"/>
  <c r="Q97" s="1"/>
  <c r="S97" s="1"/>
  <c r="P96"/>
  <c r="R96" s="1"/>
  <c r="M96"/>
  <c r="J96"/>
  <c r="G96"/>
  <c r="G94"/>
  <c r="P93"/>
  <c r="M93"/>
  <c r="J93"/>
  <c r="R93" s="1"/>
  <c r="G93"/>
  <c r="Q93" s="1"/>
  <c r="P92"/>
  <c r="M92"/>
  <c r="M94" s="1"/>
  <c r="J92"/>
  <c r="R92" s="1"/>
  <c r="G92"/>
  <c r="Q92" s="1"/>
  <c r="S92" s="1"/>
  <c r="R91"/>
  <c r="P91"/>
  <c r="M91"/>
  <c r="J91"/>
  <c r="G91"/>
  <c r="Q91" s="1"/>
  <c r="S91" s="1"/>
  <c r="G89"/>
  <c r="P88"/>
  <c r="M88"/>
  <c r="J88"/>
  <c r="R88" s="1"/>
  <c r="G88"/>
  <c r="Q88" s="1"/>
  <c r="P87"/>
  <c r="M87"/>
  <c r="M89" s="1"/>
  <c r="J87"/>
  <c r="R87" s="1"/>
  <c r="G87"/>
  <c r="Q87" s="1"/>
  <c r="S87" s="1"/>
  <c r="R86"/>
  <c r="P86"/>
  <c r="M86"/>
  <c r="J86"/>
  <c r="G86"/>
  <c r="Q86" s="1"/>
  <c r="S86" s="1"/>
  <c r="P83"/>
  <c r="M83"/>
  <c r="J83"/>
  <c r="G83"/>
  <c r="Q83" s="1"/>
  <c r="P82"/>
  <c r="M82"/>
  <c r="J82"/>
  <c r="R82" s="1"/>
  <c r="G82"/>
  <c r="Q82" s="1"/>
  <c r="P81"/>
  <c r="R81" s="1"/>
  <c r="M81"/>
  <c r="J81"/>
  <c r="G81"/>
  <c r="Q81" s="1"/>
  <c r="P80"/>
  <c r="M80"/>
  <c r="M84" s="1"/>
  <c r="J80"/>
  <c r="G80"/>
  <c r="G84" s="1"/>
  <c r="P78"/>
  <c r="P77"/>
  <c r="M77"/>
  <c r="J77"/>
  <c r="R77" s="1"/>
  <c r="G77"/>
  <c r="Q77" s="1"/>
  <c r="S77" s="1"/>
  <c r="R76"/>
  <c r="P76"/>
  <c r="M76"/>
  <c r="J76"/>
  <c r="J78" s="1"/>
  <c r="G76"/>
  <c r="Q76" s="1"/>
  <c r="S76" s="1"/>
  <c r="P75"/>
  <c r="M75"/>
  <c r="M78" s="1"/>
  <c r="J75"/>
  <c r="R75" s="1"/>
  <c r="R78" s="1"/>
  <c r="G75"/>
  <c r="G78" s="1"/>
  <c r="P72"/>
  <c r="M72"/>
  <c r="J72"/>
  <c r="R72" s="1"/>
  <c r="G72"/>
  <c r="Q72" s="1"/>
  <c r="S72" s="1"/>
  <c r="P71"/>
  <c r="P73" s="1"/>
  <c r="M71"/>
  <c r="M73" s="1"/>
  <c r="J71"/>
  <c r="J73" s="1"/>
  <c r="G71"/>
  <c r="G73" s="1"/>
  <c r="P68"/>
  <c r="R68" s="1"/>
  <c r="M68"/>
  <c r="Q68" s="1"/>
  <c r="P67"/>
  <c r="R67" s="1"/>
  <c r="M67"/>
  <c r="Q67" s="1"/>
  <c r="R66"/>
  <c r="P66"/>
  <c r="M66"/>
  <c r="Q66" s="1"/>
  <c r="S66" s="1"/>
  <c r="M65"/>
  <c r="R64"/>
  <c r="P64"/>
  <c r="M64"/>
  <c r="Q64" s="1"/>
  <c r="S64" s="1"/>
  <c r="P63"/>
  <c r="R63" s="1"/>
  <c r="M63"/>
  <c r="Q63" s="1"/>
  <c r="S63" s="1"/>
  <c r="P62"/>
  <c r="R62" s="1"/>
  <c r="R61" s="1"/>
  <c r="M62"/>
  <c r="M61" s="1"/>
  <c r="P61"/>
  <c r="P60"/>
  <c r="M60"/>
  <c r="J60"/>
  <c r="G60"/>
  <c r="Q60" s="1"/>
  <c r="P57"/>
  <c r="M57"/>
  <c r="J57"/>
  <c r="R57" s="1"/>
  <c r="G57"/>
  <c r="Q57" s="1"/>
  <c r="M27"/>
  <c r="J27"/>
  <c r="R27" s="1"/>
  <c r="G27"/>
  <c r="G26" s="1"/>
  <c r="G69" s="1"/>
  <c r="G112" s="1"/>
  <c r="P22"/>
  <c r="M22"/>
  <c r="J22"/>
  <c r="G22"/>
  <c r="R21"/>
  <c r="R22" s="1"/>
  <c r="Q21"/>
  <c r="Q102" l="1"/>
  <c r="S102" s="1"/>
  <c r="S21"/>
  <c r="S22" s="1"/>
  <c r="Q22"/>
  <c r="M99"/>
  <c r="Q96"/>
  <c r="S96"/>
  <c r="R83"/>
  <c r="S82"/>
  <c r="S81"/>
  <c r="R71"/>
  <c r="R73" s="1"/>
  <c r="R60"/>
  <c r="R26" s="1"/>
  <c r="S59"/>
  <c r="S58"/>
  <c r="S56"/>
  <c r="S55"/>
  <c r="S52"/>
  <c r="S53"/>
  <c r="S54"/>
  <c r="S51"/>
  <c r="S50"/>
  <c r="S47"/>
  <c r="S46"/>
  <c r="S45"/>
  <c r="S44"/>
  <c r="S42"/>
  <c r="S41"/>
  <c r="S40"/>
  <c r="S39"/>
  <c r="S38"/>
  <c r="S37"/>
  <c r="S36"/>
  <c r="S35"/>
  <c r="S34"/>
  <c r="S33"/>
  <c r="S32"/>
  <c r="S31"/>
  <c r="S29"/>
  <c r="S28"/>
  <c r="P26"/>
  <c r="M26"/>
  <c r="M69" s="1"/>
  <c r="M112" s="1"/>
  <c r="M114" s="1"/>
  <c r="J26"/>
  <c r="J69" s="1"/>
  <c r="S57"/>
  <c r="S67"/>
  <c r="S65" s="1"/>
  <c r="Q65"/>
  <c r="G114"/>
  <c r="Q27"/>
  <c r="Q62"/>
  <c r="R65"/>
  <c r="Q75"/>
  <c r="Q80"/>
  <c r="R89"/>
  <c r="Q89"/>
  <c r="R94"/>
  <c r="Q94"/>
  <c r="R99"/>
  <c r="Q99"/>
  <c r="R104"/>
  <c r="Q104"/>
  <c r="P65"/>
  <c r="S68"/>
  <c r="J84"/>
  <c r="P84"/>
  <c r="S83"/>
  <c r="J89"/>
  <c r="P89"/>
  <c r="S88"/>
  <c r="S89" s="1"/>
  <c r="J94"/>
  <c r="P94"/>
  <c r="S93"/>
  <c r="S94" s="1"/>
  <c r="J99"/>
  <c r="P99"/>
  <c r="S98"/>
  <c r="S99" s="1"/>
  <c r="J104"/>
  <c r="P104"/>
  <c r="S103"/>
  <c r="S104" s="1"/>
  <c r="Q110"/>
  <c r="Q71"/>
  <c r="R80"/>
  <c r="R84" s="1"/>
  <c r="Q106"/>
  <c r="P69" l="1"/>
  <c r="P112" s="1"/>
  <c r="P114" s="1"/>
  <c r="R69"/>
  <c r="R112" s="1"/>
  <c r="R114" s="1"/>
  <c r="S60"/>
  <c r="J112"/>
  <c r="J114" s="1"/>
  <c r="Q111"/>
  <c r="S110"/>
  <c r="S111" s="1"/>
  <c r="S80"/>
  <c r="S84" s="1"/>
  <c r="Q84"/>
  <c r="Q26"/>
  <c r="S27"/>
  <c r="S26" s="1"/>
  <c r="Q108"/>
  <c r="S106"/>
  <c r="S108" s="1"/>
  <c r="Q73"/>
  <c r="S71"/>
  <c r="S73" s="1"/>
  <c r="Q78"/>
  <c r="S75"/>
  <c r="S78" s="1"/>
  <c r="Q61"/>
  <c r="S62"/>
  <c r="S61" s="1"/>
  <c r="S69" l="1"/>
  <c r="S112" s="1"/>
  <c r="S114" s="1"/>
  <c r="Q69"/>
  <c r="Q112" s="1"/>
  <c r="Q114" s="1"/>
</calcChain>
</file>

<file path=xl/sharedStrings.xml><?xml version="1.0" encoding="utf-8"?>
<sst xmlns="http://schemas.openxmlformats.org/spreadsheetml/2006/main" count="394" uniqueCount="219">
  <si>
    <t>Додаток № _____</t>
  </si>
  <si>
    <t>до Договору про надання гранту інституційної підтримки</t>
  </si>
  <si>
    <t>№ ____________ від "___" ___________________2020 року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</si>
  <si>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</si>
  <si>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</si>
  <si>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</si>
  <si>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</si>
  <si>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</si>
  <si>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</si>
  <si>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</si>
  <si>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</si>
  <si>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</si>
  <si>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</si>
  <si>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</si>
  <si>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</si>
  <si>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</si>
  <si>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</si>
  <si>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</si>
  <si>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</si>
  <si>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</si>
  <si>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</si>
  <si>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</si>
  <si>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</si>
  <si>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</si>
  <si>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</si>
  <si>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</si>
  <si>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</si>
  <si>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</si>
  <si>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</si>
  <si>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</si>
  <si>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</si>
  <si>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</si>
  <si>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</si>
  <si>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</si>
  <si>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</si>
  <si>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</si>
  <si>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</si>
  <si>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</si>
  <si>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</si>
  <si>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</si>
  <si>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</si>
  <si>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</si>
  <si>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</si>
  <si>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</si>
  <si>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</si>
  <si>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</si>
  <si>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</si>
  <si>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</si>
  <si>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</si>
  <si>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</si>
  <si>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</si>
  <si>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</si>
  <si>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</si>
  <si>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</si>
  <si>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</si>
  <si>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</si>
  <si>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</si>
  <si>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</si>
  <si>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</si>
  <si>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</si>
  <si>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</si>
  <si>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</si>
  <si>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</si>
  <si>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</si>
  <si>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</si>
  <si>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</si>
  <si>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</si>
  <si>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</si>
  <si>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</si>
  <si>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</si>
  <si>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</si>
  <si>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</si>
  <si>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</si>
  <si>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</si>
  <si>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</si>
  <si>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</si>
  <si>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</si>
  <si>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</si>
  <si>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</si>
  <si>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</si>
  <si>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</si>
  <si>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</si>
  <si>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</si>
  <si>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</si>
  <si>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</si>
  <si>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</si>
  <si>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</si>
  <si>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</si>
  <si>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</si>
  <si>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</si>
  <si>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</si>
  <si>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</si>
  <si>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</si>
  <si>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</si>
  <si>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</si>
  <si>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</si>
  <si>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</si>
  <si>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</si>
  <si>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</si>
  <si>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</si>
  <si>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</si>
  <si>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</si>
  <si>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</si>
  <si>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</si>
  <si>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</si>
  <si>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</si>
  <si>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</si>
  <si>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</si>
  <si>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</si>
  <si>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</si>
  <si>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</si>
  <si>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</si>
  <si>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</si>
  <si>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</si>
  <si>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</si>
  <si>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</si>
  <si>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</si>
  <si>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</si>
  <si>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</si>
  <si>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</si>
  <si>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</si>
  <si>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</si>
  <si>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</si>
  <si>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</si>
  <si>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</si>
  <si>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</si>
  <si>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</si>
  <si>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</si>
  <si>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</si>
  <si>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</si>
  <si>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</si>
  <si>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</si>
  <si>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</si>
  <si>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</si>
  <si>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"____" _____________________ 2020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</si>
  <si>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</si>
  <si>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</si>
  <si>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</si>
  <si>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</si>
  <si>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</si>
  <si>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</si>
  <si>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</si>
  <si>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</si>
  <si>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</si>
  <si>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</si>
  <si>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</si>
  <si>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</si>
  <si>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</si>
  <si>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</si>
  <si>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</si>
  <si>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</si>
  <si>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</si>
  <si>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Максимов Євген Іванович, директор</t>
  </si>
  <si>
    <t>Полоз Лариса Миколаївна, заступник директора</t>
  </si>
  <si>
    <t>Андрієвська Світлана Олександрівна, заступник директора з планово-фінансових питань</t>
  </si>
  <si>
    <t>1.1.4</t>
  </si>
  <si>
    <t>Кодовбецька Світлана Антонівна, інспектор з кадрів</t>
  </si>
  <si>
    <t>Писанська Вікторія Вікторівна, бухгалтер</t>
  </si>
  <si>
    <t>Стовбовенко Світлана Станіславівна, бухгалтер</t>
  </si>
  <si>
    <t>Калініна Інна Віталіївна, касир квитковий</t>
  </si>
  <si>
    <t>Карпенко Ольга Миколаївна, касир квитковий</t>
  </si>
  <si>
    <t>Шурда Жанна Іллівна, начальник відділу</t>
  </si>
  <si>
    <t>Вибач Ольга Павлівна, редактор з рекламування фільмів</t>
  </si>
  <si>
    <t>Зіневич Світлана Анатоліївна, редактор з рекламування фільмів</t>
  </si>
  <si>
    <t>Радзівілов Дмитро Ігорович, технік з системного адіністрування</t>
  </si>
  <si>
    <t>Молдован Світлана Станіславівна, методист із складання кінопрограм</t>
  </si>
  <si>
    <t>Чемерис Надія Романівна, завідувач господарством</t>
  </si>
  <si>
    <t>Талала Ірина Володимирівна, бармен</t>
  </si>
  <si>
    <t>Шафрановська Наталія Сергіївна, бармен</t>
  </si>
  <si>
    <t>Волошина Станіслава Миколаївна, контролер квитковий</t>
  </si>
  <si>
    <t>Істоміна Олена Петрівна, контролер квитковий</t>
  </si>
  <si>
    <t>Вєтков Віктор Іванович, водій автотранспортного засобу</t>
  </si>
  <si>
    <t>Іванова Олена Наврузівна, прибиральник виробничих приміщень</t>
  </si>
  <si>
    <t>Кривошеїна Надія Юхимівна, прибиральник виробничих приміщень</t>
  </si>
  <si>
    <t>Степаненко Альона Михайлівна, прибиральник виробничих приміщень</t>
  </si>
  <si>
    <t>Василенко Володимир Володимирович, сторож</t>
  </si>
  <si>
    <t>Глоткін Сергій Леонідович, сторож</t>
  </si>
  <si>
    <t>Гончаров Микола Миколайович, сторож</t>
  </si>
  <si>
    <t>Голуб Інна Валеріївна, сторож</t>
  </si>
  <si>
    <t>Дідоренко Тетяна Іванівна, сторож</t>
  </si>
  <si>
    <t>Шардін Олександр Борисович, сторож</t>
  </si>
  <si>
    <t>Нестерова Тетяна Георгіївна, прибиральник території</t>
  </si>
  <si>
    <t>Король Віктор Анатоілйвич, інженер з ремонту</t>
  </si>
  <si>
    <t>Дідоренко Юрій Васильович, інженер з ремонту</t>
  </si>
  <si>
    <t>Сучеленков Юрій Юрійович, інженер з ремонту</t>
  </si>
  <si>
    <t xml:space="preserve">Кривошеїн Михайло Михайлович, механік з обслуговування кінотелевізійного устаткування </t>
  </si>
  <si>
    <t xml:space="preserve">Крохмалекно Ігор Володимирович, механік з обслуговування кінотелевізійного устаткування 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</si>
  <si>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</si>
  <si>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</si>
  <si>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</si>
  <si>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</si>
  <si>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</si>
  <si>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</si>
  <si>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</si>
  <si>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</si>
  <si>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</si>
  <si>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</si>
  <si>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</si>
  <si>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</si>
  <si>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</si>
  <si>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</si>
  <si>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</si>
  <si>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</si>
  <si>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</si>
  <si>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</si>
  <si>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</si>
  <si>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</si>
  <si>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</si>
  <si>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</si>
  <si>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</si>
  <si>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</si>
  <si>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</si>
  <si>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</si>
  <si>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</si>
  <si>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</si>
  <si>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</si>
  <si>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</si>
  <si>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 xml:space="preserve">                                                                                             </t>
  </si>
  <si>
    <t>Повна назва організації Грантоотримувача: Комунальне підприємвто "Кіновідеопрокат"</t>
  </si>
</sst>
</file>

<file path=xl/styles.xml><?xml version="1.0" encoding="utf-8"?>
<styleSheet xmlns="http://schemas.openxmlformats.org/spreadsheetml/2006/main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25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theme="1"/>
      <name val="Calibri"/>
    </font>
    <font>
      <b/>
      <i/>
      <sz val="12"/>
      <color theme="1"/>
      <name val="Arial"/>
    </font>
    <font>
      <sz val="10"/>
      <color rgb="FFFF0000"/>
      <name val="Arial"/>
    </font>
    <font>
      <b/>
      <sz val="11"/>
      <color theme="1"/>
      <name val="Arial"/>
    </font>
    <font>
      <b/>
      <sz val="11"/>
      <color rgb="FF000000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5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5" xfId="0" applyNumberFormat="1" applyFont="1" applyFill="1" applyBorder="1" applyAlignment="1">
      <alignment wrapText="1"/>
    </xf>
    <xf numFmtId="49" fontId="13" fillId="0" borderId="61" xfId="0" applyNumberFormat="1" applyFont="1" applyBorder="1" applyAlignment="1">
      <alignment horizontal="center" vertical="top" wrapText="1"/>
    </xf>
    <xf numFmtId="167" fontId="0" fillId="0" borderId="6" xfId="0" applyNumberFormat="1" applyFont="1" applyBorder="1" applyAlignment="1">
      <alignment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13" fillId="0" borderId="69" xfId="0" applyNumberFormat="1" applyFont="1" applyBorder="1" applyAlignment="1">
      <alignment horizontal="center" vertical="top" wrapText="1"/>
    </xf>
    <xf numFmtId="167" fontId="0" fillId="0" borderId="28" xfId="0" applyNumberFormat="1" applyFont="1" applyBorder="1" applyAlignment="1">
      <alignment vertical="top" wrapText="1"/>
    </xf>
    <xf numFmtId="49" fontId="4" fillId="6" borderId="71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2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4" xfId="0" applyNumberFormat="1" applyFont="1" applyBorder="1" applyAlignment="1">
      <alignment wrapText="1"/>
    </xf>
    <xf numFmtId="3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horizontal="right" vertical="top" wrapText="1"/>
    </xf>
    <xf numFmtId="0" fontId="5" fillId="0" borderId="72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6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7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70" xfId="0" applyFont="1" applyBorder="1" applyAlignment="1">
      <alignment wrapText="1"/>
    </xf>
    <xf numFmtId="3" fontId="5" fillId="0" borderId="7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/>
    <xf numFmtId="0" fontId="2" fillId="0" borderId="0" xfId="0" applyFont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0" fontId="24" fillId="0" borderId="0" xfId="0" applyFont="1"/>
    <xf numFmtId="4" fontId="24" fillId="0" borderId="0" xfId="0" applyNumberFormat="1" applyFont="1"/>
    <xf numFmtId="4" fontId="5" fillId="7" borderId="13" xfId="0" applyNumberFormat="1" applyFont="1" applyFill="1" applyBorder="1" applyAlignment="1">
      <alignment horizontal="right" vertical="center" wrapText="1"/>
    </xf>
    <xf numFmtId="3" fontId="5" fillId="7" borderId="44" xfId="0" applyNumberFormat="1" applyFont="1" applyFill="1" applyBorder="1" applyAlignment="1">
      <alignment horizontal="center" vertical="top" wrapText="1"/>
    </xf>
    <xf numFmtId="4" fontId="5" fillId="7" borderId="45" xfId="0" applyNumberFormat="1" applyFont="1" applyFill="1" applyBorder="1" applyAlignment="1">
      <alignment horizontal="center" vertical="top" wrapText="1"/>
    </xf>
    <xf numFmtId="4" fontId="5" fillId="7" borderId="46" xfId="0" applyNumberFormat="1" applyFont="1" applyFill="1" applyBorder="1" applyAlignment="1">
      <alignment horizontal="right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166" fontId="8" fillId="4" borderId="73" xfId="0" applyNumberFormat="1" applyFont="1" applyFill="1" applyBorder="1" applyAlignment="1">
      <alignment horizontal="left" wrapText="1"/>
    </xf>
    <xf numFmtId="0" fontId="7" fillId="0" borderId="74" xfId="0" applyFont="1" applyBorder="1"/>
    <xf numFmtId="0" fontId="7" fillId="0" borderId="75" xfId="0" applyFont="1" applyBorder="1"/>
    <xf numFmtId="3" fontId="5" fillId="0" borderId="78" xfId="0" applyNumberFormat="1" applyFont="1" applyBorder="1" applyAlignment="1">
      <alignment horizontal="center" wrapText="1"/>
    </xf>
    <xf numFmtId="0" fontId="7" fillId="0" borderId="78" xfId="0" applyFont="1" applyBorder="1"/>
    <xf numFmtId="167" fontId="5" fillId="0" borderId="0" xfId="0" applyNumberFormat="1" applyFont="1" applyAlignment="1">
      <alignment horizontal="center" wrapText="1"/>
    </xf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41" xfId="0" applyFont="1" applyBorder="1"/>
    <xf numFmtId="0" fontId="7" fillId="0" borderId="70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3" xfId="0" applyNumberFormat="1" applyFont="1" applyBorder="1" applyAlignment="1">
      <alignment horizontal="center" wrapText="1"/>
    </xf>
    <xf numFmtId="0" fontId="2" fillId="0" borderId="62" xfId="0" applyFont="1" applyBorder="1" applyAlignment="1">
      <alignment horizontal="right" wrapText="1"/>
    </xf>
    <xf numFmtId="0" fontId="7" fillId="0" borderId="79" xfId="0" applyFont="1" applyBorder="1"/>
    <xf numFmtId="0" fontId="2" fillId="5" borderId="62" xfId="0" applyFont="1" applyFill="1" applyBorder="1" applyAlignment="1">
      <alignment horizontal="center" vertical="center" wrapText="1"/>
    </xf>
    <xf numFmtId="0" fontId="7" fillId="0" borderId="80" xfId="0" applyFont="1" applyBorder="1"/>
    <xf numFmtId="4" fontId="2" fillId="5" borderId="6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L1031"/>
  <sheetViews>
    <sheetView tabSelected="1" topLeftCell="A106" zoomScale="106" zoomScaleNormal="106" workbookViewId="0">
      <selection activeCell="A15" sqref="A15:T15"/>
    </sheetView>
  </sheetViews>
  <sheetFormatPr defaultColWidth="12.625" defaultRowHeight="15" customHeight="1"/>
  <cols>
    <col min="1" max="1" width="9.625" customWidth="1"/>
    <col min="2" max="2" width="6.5" customWidth="1"/>
    <col min="3" max="3" width="29.5" customWidth="1"/>
    <col min="4" max="4" width="9.375" customWidth="1"/>
    <col min="5" max="5" width="10.625" customWidth="1"/>
    <col min="6" max="6" width="14.25" customWidth="1"/>
    <col min="7" max="7" width="13.5" customWidth="1"/>
    <col min="8" max="8" width="10.625" customWidth="1"/>
    <col min="9" max="9" width="14.25" customWidth="1"/>
    <col min="10" max="10" width="13.5" customWidth="1"/>
    <col min="11" max="11" width="10.625" customWidth="1"/>
    <col min="12" max="12" width="14.25" customWidth="1"/>
    <col min="13" max="13" width="13.5" customWidth="1"/>
    <col min="14" max="14" width="10.625" customWidth="1"/>
    <col min="15" max="15" width="14.25" customWidth="1"/>
    <col min="16" max="19" width="13.5" customWidth="1"/>
    <col min="20" max="20" width="22.125" customWidth="1"/>
    <col min="21" max="38" width="5" customWidth="1"/>
  </cols>
  <sheetData>
    <row r="1" spans="1:38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>
      <c r="A12" s="188" t="s">
        <v>3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>
      <c r="A13" s="188" t="s">
        <v>4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>
      <c r="A15" s="190" t="s">
        <v>218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>
      <c r="A17" s="191" t="s">
        <v>5</v>
      </c>
      <c r="B17" s="193" t="s">
        <v>6</v>
      </c>
      <c r="C17" s="193" t="s">
        <v>7</v>
      </c>
      <c r="D17" s="195" t="s">
        <v>8</v>
      </c>
      <c r="E17" s="182" t="s">
        <v>9</v>
      </c>
      <c r="F17" s="183"/>
      <c r="G17" s="184"/>
      <c r="H17" s="182" t="s">
        <v>10</v>
      </c>
      <c r="I17" s="183"/>
      <c r="J17" s="184"/>
      <c r="K17" s="182" t="s">
        <v>11</v>
      </c>
      <c r="L17" s="183"/>
      <c r="M17" s="184"/>
      <c r="N17" s="182" t="s">
        <v>12</v>
      </c>
      <c r="O17" s="183"/>
      <c r="P17" s="184"/>
      <c r="Q17" s="185" t="s">
        <v>13</v>
      </c>
      <c r="R17" s="183"/>
      <c r="S17" s="184"/>
      <c r="T17" s="186" t="s">
        <v>14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>
      <c r="A18" s="192"/>
      <c r="B18" s="194"/>
      <c r="C18" s="194"/>
      <c r="D18" s="196"/>
      <c r="E18" s="16" t="s">
        <v>15</v>
      </c>
      <c r="F18" s="17" t="s">
        <v>16</v>
      </c>
      <c r="G18" s="18" t="s">
        <v>17</v>
      </c>
      <c r="H18" s="16" t="s">
        <v>15</v>
      </c>
      <c r="I18" s="17" t="s">
        <v>16</v>
      </c>
      <c r="J18" s="18" t="s">
        <v>18</v>
      </c>
      <c r="K18" s="16" t="s">
        <v>15</v>
      </c>
      <c r="L18" s="17" t="s">
        <v>16</v>
      </c>
      <c r="M18" s="18" t="s">
        <v>19</v>
      </c>
      <c r="N18" s="16" t="s">
        <v>15</v>
      </c>
      <c r="O18" s="17" t="s">
        <v>16</v>
      </c>
      <c r="P18" s="18" t="s">
        <v>20</v>
      </c>
      <c r="Q18" s="18" t="s">
        <v>21</v>
      </c>
      <c r="R18" s="18" t="s">
        <v>22</v>
      </c>
      <c r="S18" s="18" t="s">
        <v>23</v>
      </c>
      <c r="T18" s="187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>
      <c r="A19" s="19" t="s">
        <v>24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>
      <c r="A20" s="25" t="s">
        <v>25</v>
      </c>
      <c r="B20" s="26" t="s">
        <v>26</v>
      </c>
      <c r="C20" s="27" t="s">
        <v>27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>
      <c r="A21" s="34" t="s">
        <v>28</v>
      </c>
      <c r="B21" s="35" t="s">
        <v>29</v>
      </c>
      <c r="C21" s="36" t="s">
        <v>30</v>
      </c>
      <c r="D21" s="37" t="s">
        <v>31</v>
      </c>
      <c r="E21" s="38"/>
      <c r="F21" s="39"/>
      <c r="G21" s="40">
        <v>0</v>
      </c>
      <c r="H21" s="38"/>
      <c r="I21" s="39"/>
      <c r="J21" s="40">
        <v>0</v>
      </c>
      <c r="K21" s="38"/>
      <c r="L21" s="39"/>
      <c r="M21" s="40">
        <v>930536.89</v>
      </c>
      <c r="N21" s="38"/>
      <c r="O21" s="39"/>
      <c r="P21" s="178">
        <v>930536.89</v>
      </c>
      <c r="Q21" s="178">
        <f>G21+M21</f>
        <v>930536.89</v>
      </c>
      <c r="R21" s="178">
        <f>J21+P21</f>
        <v>930536.89</v>
      </c>
      <c r="S21" s="178">
        <f>Q21-R21</f>
        <v>0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>
      <c r="A22" s="42" t="s">
        <v>32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930536.89</v>
      </c>
      <c r="N22" s="46"/>
      <c r="O22" s="47"/>
      <c r="P22" s="48">
        <f t="shared" ref="P22:S22" si="0">SUM(P21)</f>
        <v>930536.89</v>
      </c>
      <c r="Q22" s="48">
        <f t="shared" si="0"/>
        <v>930536.89</v>
      </c>
      <c r="R22" s="48">
        <f t="shared" si="0"/>
        <v>930536.89</v>
      </c>
      <c r="S22" s="48">
        <f t="shared" si="0"/>
        <v>0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>
      <c r="A23" s="202"/>
      <c r="B23" s="189"/>
      <c r="C23" s="189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>
      <c r="A24" s="55" t="s">
        <v>25</v>
      </c>
      <c r="B24" s="56" t="s">
        <v>33</v>
      </c>
      <c r="C24" s="57" t="s">
        <v>34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>
      <c r="A25" s="63" t="s">
        <v>28</v>
      </c>
      <c r="B25" s="64" t="s">
        <v>29</v>
      </c>
      <c r="C25" s="63" t="s">
        <v>35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>
      <c r="A26" s="71" t="s">
        <v>36</v>
      </c>
      <c r="B26" s="72" t="s">
        <v>37</v>
      </c>
      <c r="C26" s="71" t="s">
        <v>38</v>
      </c>
      <c r="D26" s="73"/>
      <c r="E26" s="74"/>
      <c r="F26" s="75"/>
      <c r="G26" s="76">
        <f>SUM(G27:G60)</f>
        <v>0</v>
      </c>
      <c r="H26" s="74"/>
      <c r="I26" s="75"/>
      <c r="J26" s="76">
        <f>SUM(J27:J60)</f>
        <v>0</v>
      </c>
      <c r="K26" s="74"/>
      <c r="L26" s="75"/>
      <c r="M26" s="76">
        <f>SUM(M27:M60)</f>
        <v>817821</v>
      </c>
      <c r="N26" s="74"/>
      <c r="O26" s="75"/>
      <c r="P26" s="76">
        <f t="shared" ref="P26:S26" si="1">SUM(P27:P60)</f>
        <v>810150.14599999983</v>
      </c>
      <c r="Q26" s="76">
        <f t="shared" si="1"/>
        <v>817821</v>
      </c>
      <c r="R26" s="76">
        <f t="shared" si="1"/>
        <v>810150.14599999983</v>
      </c>
      <c r="S26" s="76">
        <f t="shared" si="1"/>
        <v>7670.8539999999994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>
      <c r="A27" s="78" t="s">
        <v>39</v>
      </c>
      <c r="B27" s="79" t="s">
        <v>40</v>
      </c>
      <c r="C27" s="80" t="s">
        <v>152</v>
      </c>
      <c r="D27" s="81" t="s">
        <v>42</v>
      </c>
      <c r="E27" s="82"/>
      <c r="F27" s="83"/>
      <c r="G27" s="84">
        <f t="shared" ref="G27:G60" si="2">E27*F27</f>
        <v>0</v>
      </c>
      <c r="H27" s="82"/>
      <c r="I27" s="83"/>
      <c r="J27" s="84">
        <f t="shared" ref="J27:J60" si="3">H27*I27</f>
        <v>0</v>
      </c>
      <c r="K27" s="82">
        <v>3</v>
      </c>
      <c r="L27" s="83">
        <v>14169</v>
      </c>
      <c r="M27" s="84">
        <f t="shared" ref="M27:M60" si="4">K27*L27</f>
        <v>42507</v>
      </c>
      <c r="N27" s="82">
        <v>3</v>
      </c>
      <c r="O27" s="83">
        <v>12529.337</v>
      </c>
      <c r="P27" s="84">
        <f>N27*O27</f>
        <v>37588.010999999999</v>
      </c>
      <c r="Q27" s="84">
        <f t="shared" ref="Q27:Q60" si="5">G27+M27</f>
        <v>42507</v>
      </c>
      <c r="R27" s="84">
        <f t="shared" ref="R27:R60" si="6">J27+P27</f>
        <v>37588.010999999999</v>
      </c>
      <c r="S27" s="84">
        <f t="shared" ref="S27:S60" si="7">Q27-R27</f>
        <v>4918.9890000000014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>
      <c r="A28" s="78" t="s">
        <v>39</v>
      </c>
      <c r="B28" s="79" t="s">
        <v>43</v>
      </c>
      <c r="C28" s="80" t="s">
        <v>153</v>
      </c>
      <c r="D28" s="81" t="s">
        <v>42</v>
      </c>
      <c r="E28" s="82"/>
      <c r="F28" s="83"/>
      <c r="G28" s="84">
        <f t="shared" si="2"/>
        <v>0</v>
      </c>
      <c r="H28" s="82"/>
      <c r="I28" s="83"/>
      <c r="J28" s="84">
        <f t="shared" si="3"/>
        <v>0</v>
      </c>
      <c r="K28" s="82">
        <v>3</v>
      </c>
      <c r="L28" s="83">
        <v>14169</v>
      </c>
      <c r="M28" s="84">
        <f t="shared" si="4"/>
        <v>42507</v>
      </c>
      <c r="N28" s="82">
        <v>3</v>
      </c>
      <c r="O28" s="83">
        <v>10804.6</v>
      </c>
      <c r="P28" s="84">
        <f t="shared" ref="P28:P60" si="8">N28*O28</f>
        <v>32413.800000000003</v>
      </c>
      <c r="Q28" s="84">
        <f t="shared" si="5"/>
        <v>42507</v>
      </c>
      <c r="R28" s="84">
        <f t="shared" si="6"/>
        <v>32413.800000000003</v>
      </c>
      <c r="S28" s="84">
        <f t="shared" si="7"/>
        <v>10093.199999999997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41.25" customHeight="1">
      <c r="A29" s="78" t="s">
        <v>39</v>
      </c>
      <c r="B29" s="79" t="s">
        <v>44</v>
      </c>
      <c r="C29" s="80" t="s">
        <v>154</v>
      </c>
      <c r="D29" s="81" t="s">
        <v>42</v>
      </c>
      <c r="E29" s="82"/>
      <c r="F29" s="83"/>
      <c r="G29" s="84">
        <f t="shared" si="2"/>
        <v>0</v>
      </c>
      <c r="H29" s="82"/>
      <c r="I29" s="83"/>
      <c r="J29" s="84">
        <f t="shared" si="3"/>
        <v>0</v>
      </c>
      <c r="K29" s="82">
        <v>3</v>
      </c>
      <c r="L29" s="83">
        <v>14169</v>
      </c>
      <c r="M29" s="84">
        <f t="shared" si="4"/>
        <v>42507</v>
      </c>
      <c r="N29" s="82">
        <v>3</v>
      </c>
      <c r="O29" s="83">
        <v>14169</v>
      </c>
      <c r="P29" s="84">
        <f t="shared" si="8"/>
        <v>42507</v>
      </c>
      <c r="Q29" s="84">
        <f t="shared" si="5"/>
        <v>42507</v>
      </c>
      <c r="R29" s="84">
        <f t="shared" si="6"/>
        <v>42507</v>
      </c>
      <c r="S29" s="84">
        <f t="shared" si="7"/>
        <v>0</v>
      </c>
      <c r="T29" s="8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>
      <c r="A30" s="78" t="s">
        <v>39</v>
      </c>
      <c r="B30" s="79" t="s">
        <v>155</v>
      </c>
      <c r="C30" s="80" t="s">
        <v>156</v>
      </c>
      <c r="D30" s="81" t="s">
        <v>42</v>
      </c>
      <c r="E30" s="82"/>
      <c r="F30" s="83"/>
      <c r="G30" s="84">
        <f t="shared" si="2"/>
        <v>0</v>
      </c>
      <c r="H30" s="82"/>
      <c r="I30" s="83"/>
      <c r="J30" s="84">
        <f t="shared" si="3"/>
        <v>0</v>
      </c>
      <c r="K30" s="82">
        <v>3</v>
      </c>
      <c r="L30" s="83">
        <v>7500</v>
      </c>
      <c r="M30" s="84">
        <f t="shared" si="4"/>
        <v>22500</v>
      </c>
      <c r="N30" s="82">
        <v>3</v>
      </c>
      <c r="O30" s="83">
        <v>7500</v>
      </c>
      <c r="P30" s="84">
        <f t="shared" si="8"/>
        <v>22500</v>
      </c>
      <c r="Q30" s="84">
        <f t="shared" si="5"/>
        <v>22500</v>
      </c>
      <c r="R30" s="84">
        <f t="shared" si="6"/>
        <v>22500</v>
      </c>
      <c r="S30" s="84">
        <f t="shared" si="7"/>
        <v>0</v>
      </c>
      <c r="T30" s="85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ht="30" customHeight="1">
      <c r="A31" s="78" t="s">
        <v>39</v>
      </c>
      <c r="B31" s="79" t="s">
        <v>187</v>
      </c>
      <c r="C31" s="80" t="s">
        <v>157</v>
      </c>
      <c r="D31" s="81" t="s">
        <v>42</v>
      </c>
      <c r="E31" s="82"/>
      <c r="F31" s="83"/>
      <c r="G31" s="84">
        <f t="shared" si="2"/>
        <v>0</v>
      </c>
      <c r="H31" s="82"/>
      <c r="I31" s="83"/>
      <c r="J31" s="84">
        <f t="shared" si="3"/>
        <v>0</v>
      </c>
      <c r="K31" s="82">
        <v>3</v>
      </c>
      <c r="L31" s="83">
        <v>10000</v>
      </c>
      <c r="M31" s="84">
        <f t="shared" si="4"/>
        <v>30000</v>
      </c>
      <c r="N31" s="82">
        <v>3</v>
      </c>
      <c r="O31" s="83">
        <v>9823.67</v>
      </c>
      <c r="P31" s="84">
        <f t="shared" si="8"/>
        <v>29471.010000000002</v>
      </c>
      <c r="Q31" s="84">
        <f t="shared" si="5"/>
        <v>30000</v>
      </c>
      <c r="R31" s="84">
        <f t="shared" si="6"/>
        <v>29471.010000000002</v>
      </c>
      <c r="S31" s="84">
        <f t="shared" si="7"/>
        <v>528.98999999999796</v>
      </c>
      <c r="T31" s="85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ht="30" customHeight="1">
      <c r="A32" s="78" t="s">
        <v>39</v>
      </c>
      <c r="B32" s="79" t="s">
        <v>188</v>
      </c>
      <c r="C32" s="80" t="s">
        <v>158</v>
      </c>
      <c r="D32" s="81" t="s">
        <v>42</v>
      </c>
      <c r="E32" s="82"/>
      <c r="F32" s="83"/>
      <c r="G32" s="84">
        <f t="shared" si="2"/>
        <v>0</v>
      </c>
      <c r="H32" s="82"/>
      <c r="I32" s="83"/>
      <c r="J32" s="84">
        <f t="shared" si="3"/>
        <v>0</v>
      </c>
      <c r="K32" s="82">
        <v>3</v>
      </c>
      <c r="L32" s="83">
        <v>10000</v>
      </c>
      <c r="M32" s="84">
        <f t="shared" si="4"/>
        <v>30000</v>
      </c>
      <c r="N32" s="82">
        <v>3</v>
      </c>
      <c r="O32" s="83">
        <v>10000</v>
      </c>
      <c r="P32" s="84">
        <f t="shared" si="8"/>
        <v>30000</v>
      </c>
      <c r="Q32" s="84">
        <f t="shared" si="5"/>
        <v>30000</v>
      </c>
      <c r="R32" s="84">
        <f t="shared" si="6"/>
        <v>30000</v>
      </c>
      <c r="S32" s="84">
        <f t="shared" si="7"/>
        <v>0</v>
      </c>
      <c r="T32" s="85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ht="30" customHeight="1">
      <c r="A33" s="78" t="s">
        <v>39</v>
      </c>
      <c r="B33" s="79" t="s">
        <v>189</v>
      </c>
      <c r="C33" s="80" t="s">
        <v>159</v>
      </c>
      <c r="D33" s="81" t="s">
        <v>42</v>
      </c>
      <c r="E33" s="82"/>
      <c r="F33" s="83"/>
      <c r="G33" s="84">
        <f t="shared" si="2"/>
        <v>0</v>
      </c>
      <c r="H33" s="82"/>
      <c r="I33" s="83"/>
      <c r="J33" s="84">
        <f t="shared" si="3"/>
        <v>0</v>
      </c>
      <c r="K33" s="82">
        <v>3</v>
      </c>
      <c r="L33" s="83">
        <v>7500</v>
      </c>
      <c r="M33" s="84">
        <f t="shared" si="4"/>
        <v>22500</v>
      </c>
      <c r="N33" s="82">
        <v>3</v>
      </c>
      <c r="O33" s="83">
        <v>7500</v>
      </c>
      <c r="P33" s="84">
        <f t="shared" si="8"/>
        <v>22500</v>
      </c>
      <c r="Q33" s="84">
        <f t="shared" si="5"/>
        <v>22500</v>
      </c>
      <c r="R33" s="84">
        <f t="shared" si="6"/>
        <v>22500</v>
      </c>
      <c r="S33" s="84">
        <f t="shared" si="7"/>
        <v>0</v>
      </c>
      <c r="T33" s="85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ht="30" customHeight="1">
      <c r="A34" s="78" t="s">
        <v>39</v>
      </c>
      <c r="B34" s="79" t="s">
        <v>190</v>
      </c>
      <c r="C34" s="80" t="s">
        <v>160</v>
      </c>
      <c r="D34" s="81" t="s">
        <v>42</v>
      </c>
      <c r="E34" s="82"/>
      <c r="F34" s="83"/>
      <c r="G34" s="84">
        <f t="shared" si="2"/>
        <v>0</v>
      </c>
      <c r="H34" s="82"/>
      <c r="I34" s="83"/>
      <c r="J34" s="84">
        <f t="shared" si="3"/>
        <v>0</v>
      </c>
      <c r="K34" s="82">
        <v>3</v>
      </c>
      <c r="L34" s="83">
        <v>7500</v>
      </c>
      <c r="M34" s="84">
        <f t="shared" si="4"/>
        <v>22500</v>
      </c>
      <c r="N34" s="82">
        <v>3</v>
      </c>
      <c r="O34" s="83">
        <v>6613.3</v>
      </c>
      <c r="P34" s="84">
        <f t="shared" si="8"/>
        <v>19839.900000000001</v>
      </c>
      <c r="Q34" s="84">
        <f t="shared" si="5"/>
        <v>22500</v>
      </c>
      <c r="R34" s="84">
        <f t="shared" si="6"/>
        <v>19839.900000000001</v>
      </c>
      <c r="S34" s="84">
        <f t="shared" si="7"/>
        <v>2660.0999999999985</v>
      </c>
      <c r="T34" s="85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ht="30" customHeight="1">
      <c r="A35" s="78" t="s">
        <v>39</v>
      </c>
      <c r="B35" s="79" t="s">
        <v>191</v>
      </c>
      <c r="C35" s="80" t="s">
        <v>161</v>
      </c>
      <c r="D35" s="81" t="s">
        <v>42</v>
      </c>
      <c r="E35" s="82"/>
      <c r="F35" s="83"/>
      <c r="G35" s="84">
        <f t="shared" si="2"/>
        <v>0</v>
      </c>
      <c r="H35" s="82"/>
      <c r="I35" s="83"/>
      <c r="J35" s="84">
        <f t="shared" si="3"/>
        <v>0</v>
      </c>
      <c r="K35" s="82">
        <v>3</v>
      </c>
      <c r="L35" s="83">
        <v>12000</v>
      </c>
      <c r="M35" s="84">
        <f t="shared" si="4"/>
        <v>36000</v>
      </c>
      <c r="N35" s="82">
        <v>3</v>
      </c>
      <c r="O35" s="83">
        <v>12000</v>
      </c>
      <c r="P35" s="84">
        <f t="shared" si="8"/>
        <v>36000</v>
      </c>
      <c r="Q35" s="84">
        <f t="shared" si="5"/>
        <v>36000</v>
      </c>
      <c r="R35" s="84">
        <f t="shared" si="6"/>
        <v>36000</v>
      </c>
      <c r="S35" s="84">
        <f t="shared" si="7"/>
        <v>0</v>
      </c>
      <c r="T35" s="85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ht="30" customHeight="1">
      <c r="A36" s="78" t="s">
        <v>39</v>
      </c>
      <c r="B36" s="79" t="s">
        <v>192</v>
      </c>
      <c r="C36" s="80" t="s">
        <v>162</v>
      </c>
      <c r="D36" s="81" t="s">
        <v>42</v>
      </c>
      <c r="E36" s="82"/>
      <c r="F36" s="83"/>
      <c r="G36" s="84">
        <f t="shared" si="2"/>
        <v>0</v>
      </c>
      <c r="H36" s="82"/>
      <c r="I36" s="83"/>
      <c r="J36" s="84">
        <f t="shared" si="3"/>
        <v>0</v>
      </c>
      <c r="K36" s="82">
        <v>3</v>
      </c>
      <c r="L36" s="83">
        <v>10000</v>
      </c>
      <c r="M36" s="84">
        <f t="shared" si="4"/>
        <v>30000</v>
      </c>
      <c r="N36" s="82">
        <v>3</v>
      </c>
      <c r="O36" s="83">
        <v>10000</v>
      </c>
      <c r="P36" s="84">
        <f t="shared" si="8"/>
        <v>30000</v>
      </c>
      <c r="Q36" s="84">
        <f t="shared" si="5"/>
        <v>30000</v>
      </c>
      <c r="R36" s="84">
        <f t="shared" si="6"/>
        <v>30000</v>
      </c>
      <c r="S36" s="84">
        <f t="shared" si="7"/>
        <v>0</v>
      </c>
      <c r="T36" s="85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ht="30" customHeight="1">
      <c r="A37" s="78" t="s">
        <v>39</v>
      </c>
      <c r="B37" s="79" t="s">
        <v>193</v>
      </c>
      <c r="C37" s="80" t="s">
        <v>163</v>
      </c>
      <c r="D37" s="81" t="s">
        <v>42</v>
      </c>
      <c r="E37" s="82"/>
      <c r="F37" s="83"/>
      <c r="G37" s="84">
        <f t="shared" si="2"/>
        <v>0</v>
      </c>
      <c r="H37" s="82"/>
      <c r="I37" s="83"/>
      <c r="J37" s="84">
        <f t="shared" si="3"/>
        <v>0</v>
      </c>
      <c r="K37" s="82">
        <v>3</v>
      </c>
      <c r="L37" s="83">
        <v>10000</v>
      </c>
      <c r="M37" s="84">
        <f t="shared" si="4"/>
        <v>30000</v>
      </c>
      <c r="N37" s="82">
        <v>3</v>
      </c>
      <c r="O37" s="83">
        <v>10103.807000000001</v>
      </c>
      <c r="P37" s="84">
        <f>N37*O37</f>
        <v>30311.421000000002</v>
      </c>
      <c r="Q37" s="84">
        <f t="shared" si="5"/>
        <v>30000</v>
      </c>
      <c r="R37" s="84">
        <f t="shared" si="6"/>
        <v>30311.421000000002</v>
      </c>
      <c r="S37" s="84">
        <f t="shared" si="7"/>
        <v>-311.4210000000021</v>
      </c>
      <c r="T37" s="85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ht="30" customHeight="1">
      <c r="A38" s="78" t="s">
        <v>39</v>
      </c>
      <c r="B38" s="79" t="s">
        <v>194</v>
      </c>
      <c r="C38" s="80" t="s">
        <v>164</v>
      </c>
      <c r="D38" s="81" t="s">
        <v>42</v>
      </c>
      <c r="E38" s="82"/>
      <c r="F38" s="83"/>
      <c r="G38" s="84">
        <f t="shared" si="2"/>
        <v>0</v>
      </c>
      <c r="H38" s="82"/>
      <c r="I38" s="83"/>
      <c r="J38" s="84">
        <f t="shared" si="3"/>
        <v>0</v>
      </c>
      <c r="K38" s="82">
        <v>3</v>
      </c>
      <c r="L38" s="83">
        <v>10000</v>
      </c>
      <c r="M38" s="84">
        <f t="shared" si="4"/>
        <v>30000</v>
      </c>
      <c r="N38" s="82">
        <v>3</v>
      </c>
      <c r="O38" s="83">
        <v>10000</v>
      </c>
      <c r="P38" s="84">
        <f t="shared" si="8"/>
        <v>30000</v>
      </c>
      <c r="Q38" s="84">
        <f t="shared" si="5"/>
        <v>30000</v>
      </c>
      <c r="R38" s="84">
        <f t="shared" si="6"/>
        <v>30000</v>
      </c>
      <c r="S38" s="84">
        <f t="shared" si="7"/>
        <v>0</v>
      </c>
      <c r="T38" s="85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ht="30" customHeight="1">
      <c r="A39" s="78" t="s">
        <v>39</v>
      </c>
      <c r="B39" s="79" t="s">
        <v>195</v>
      </c>
      <c r="C39" s="80" t="s">
        <v>165</v>
      </c>
      <c r="D39" s="81" t="s">
        <v>42</v>
      </c>
      <c r="E39" s="82"/>
      <c r="F39" s="83"/>
      <c r="G39" s="84">
        <f t="shared" si="2"/>
        <v>0</v>
      </c>
      <c r="H39" s="82"/>
      <c r="I39" s="83"/>
      <c r="J39" s="84">
        <f t="shared" si="3"/>
        <v>0</v>
      </c>
      <c r="K39" s="82">
        <v>3</v>
      </c>
      <c r="L39" s="83">
        <v>10000</v>
      </c>
      <c r="M39" s="84">
        <f t="shared" si="4"/>
        <v>30000</v>
      </c>
      <c r="N39" s="82">
        <v>3</v>
      </c>
      <c r="O39" s="83">
        <v>10000</v>
      </c>
      <c r="P39" s="84">
        <f t="shared" si="8"/>
        <v>30000</v>
      </c>
      <c r="Q39" s="84">
        <f t="shared" si="5"/>
        <v>30000</v>
      </c>
      <c r="R39" s="84">
        <f t="shared" si="6"/>
        <v>30000</v>
      </c>
      <c r="S39" s="84">
        <f t="shared" si="7"/>
        <v>0</v>
      </c>
      <c r="T39" s="85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ht="30" customHeight="1">
      <c r="A40" s="78" t="s">
        <v>39</v>
      </c>
      <c r="B40" s="79" t="s">
        <v>196</v>
      </c>
      <c r="C40" s="80" t="s">
        <v>166</v>
      </c>
      <c r="D40" s="81" t="s">
        <v>42</v>
      </c>
      <c r="E40" s="82"/>
      <c r="F40" s="83"/>
      <c r="G40" s="84">
        <f t="shared" si="2"/>
        <v>0</v>
      </c>
      <c r="H40" s="82"/>
      <c r="I40" s="83"/>
      <c r="J40" s="84">
        <f t="shared" si="3"/>
        <v>0</v>
      </c>
      <c r="K40" s="82">
        <v>3</v>
      </c>
      <c r="L40" s="83">
        <v>8000</v>
      </c>
      <c r="M40" s="84">
        <f t="shared" si="4"/>
        <v>24000</v>
      </c>
      <c r="N40" s="82">
        <v>3</v>
      </c>
      <c r="O40" s="83">
        <v>8000</v>
      </c>
      <c r="P40" s="84">
        <f t="shared" si="8"/>
        <v>24000</v>
      </c>
      <c r="Q40" s="84">
        <f t="shared" si="5"/>
        <v>24000</v>
      </c>
      <c r="R40" s="84">
        <f t="shared" si="6"/>
        <v>24000</v>
      </c>
      <c r="S40" s="84">
        <f t="shared" si="7"/>
        <v>0</v>
      </c>
      <c r="T40" s="85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30" customHeight="1">
      <c r="A41" s="78" t="s">
        <v>39</v>
      </c>
      <c r="B41" s="79" t="s">
        <v>197</v>
      </c>
      <c r="C41" s="80" t="s">
        <v>167</v>
      </c>
      <c r="D41" s="81" t="s">
        <v>42</v>
      </c>
      <c r="E41" s="82"/>
      <c r="F41" s="83"/>
      <c r="G41" s="84">
        <f t="shared" si="2"/>
        <v>0</v>
      </c>
      <c r="H41" s="82"/>
      <c r="I41" s="83"/>
      <c r="J41" s="84">
        <f t="shared" si="3"/>
        <v>0</v>
      </c>
      <c r="K41" s="82">
        <v>3</v>
      </c>
      <c r="L41" s="83">
        <v>3250</v>
      </c>
      <c r="M41" s="84">
        <f t="shared" si="4"/>
        <v>9750</v>
      </c>
      <c r="N41" s="82">
        <v>3</v>
      </c>
      <c r="O41" s="83">
        <v>3354.97</v>
      </c>
      <c r="P41" s="84">
        <f t="shared" si="8"/>
        <v>10064.91</v>
      </c>
      <c r="Q41" s="84">
        <f t="shared" si="5"/>
        <v>9750</v>
      </c>
      <c r="R41" s="84">
        <f t="shared" si="6"/>
        <v>10064.91</v>
      </c>
      <c r="S41" s="84">
        <f t="shared" si="7"/>
        <v>-314.90999999999985</v>
      </c>
      <c r="T41" s="85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>
      <c r="A42" s="78" t="s">
        <v>39</v>
      </c>
      <c r="B42" s="79" t="s">
        <v>198</v>
      </c>
      <c r="C42" s="80" t="s">
        <v>168</v>
      </c>
      <c r="D42" s="81" t="s">
        <v>42</v>
      </c>
      <c r="E42" s="82"/>
      <c r="F42" s="83"/>
      <c r="G42" s="84">
        <f t="shared" si="2"/>
        <v>0</v>
      </c>
      <c r="H42" s="82"/>
      <c r="I42" s="83"/>
      <c r="J42" s="84">
        <f t="shared" si="3"/>
        <v>0</v>
      </c>
      <c r="K42" s="82">
        <v>3</v>
      </c>
      <c r="L42" s="83">
        <v>3250</v>
      </c>
      <c r="M42" s="84">
        <f t="shared" si="4"/>
        <v>9750</v>
      </c>
      <c r="N42" s="82">
        <v>3</v>
      </c>
      <c r="O42" s="83">
        <v>3354.97</v>
      </c>
      <c r="P42" s="84">
        <f t="shared" si="8"/>
        <v>10064.91</v>
      </c>
      <c r="Q42" s="84">
        <f t="shared" si="5"/>
        <v>9750</v>
      </c>
      <c r="R42" s="84">
        <f t="shared" si="6"/>
        <v>10064.91</v>
      </c>
      <c r="S42" s="84">
        <f t="shared" si="7"/>
        <v>-314.90999999999985</v>
      </c>
      <c r="T42" s="85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30" customHeight="1">
      <c r="A43" s="78" t="s">
        <v>39</v>
      </c>
      <c r="B43" s="79" t="s">
        <v>199</v>
      </c>
      <c r="C43" s="80" t="s">
        <v>169</v>
      </c>
      <c r="D43" s="81" t="s">
        <v>42</v>
      </c>
      <c r="E43" s="82"/>
      <c r="F43" s="83"/>
      <c r="G43" s="84">
        <f t="shared" si="2"/>
        <v>0</v>
      </c>
      <c r="H43" s="82"/>
      <c r="I43" s="83"/>
      <c r="J43" s="84">
        <f t="shared" si="3"/>
        <v>0</v>
      </c>
      <c r="K43" s="82">
        <v>3</v>
      </c>
      <c r="L43" s="83">
        <v>6000</v>
      </c>
      <c r="M43" s="84">
        <f t="shared" si="4"/>
        <v>18000</v>
      </c>
      <c r="N43" s="82">
        <v>3</v>
      </c>
      <c r="O43" s="83">
        <v>6000</v>
      </c>
      <c r="P43" s="84">
        <f t="shared" si="8"/>
        <v>18000</v>
      </c>
      <c r="Q43" s="84">
        <f t="shared" si="5"/>
        <v>18000</v>
      </c>
      <c r="R43" s="84">
        <f t="shared" si="6"/>
        <v>18000</v>
      </c>
      <c r="S43" s="84">
        <f t="shared" si="7"/>
        <v>0</v>
      </c>
      <c r="T43" s="85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ht="30" customHeight="1">
      <c r="A44" s="78" t="s">
        <v>39</v>
      </c>
      <c r="B44" s="79" t="s">
        <v>200</v>
      </c>
      <c r="C44" s="80" t="s">
        <v>170</v>
      </c>
      <c r="D44" s="81" t="s">
        <v>42</v>
      </c>
      <c r="E44" s="82"/>
      <c r="F44" s="83"/>
      <c r="G44" s="84">
        <f t="shared" si="2"/>
        <v>0</v>
      </c>
      <c r="H44" s="82"/>
      <c r="I44" s="83"/>
      <c r="J44" s="84">
        <f t="shared" si="3"/>
        <v>0</v>
      </c>
      <c r="K44" s="82">
        <v>3</v>
      </c>
      <c r="L44" s="83">
        <v>6000</v>
      </c>
      <c r="M44" s="84">
        <f t="shared" si="4"/>
        <v>18000</v>
      </c>
      <c r="N44" s="82">
        <v>3</v>
      </c>
      <c r="O44" s="83">
        <v>6186.15</v>
      </c>
      <c r="P44" s="84">
        <v>18558.439999999999</v>
      </c>
      <c r="Q44" s="84">
        <f t="shared" si="5"/>
        <v>18000</v>
      </c>
      <c r="R44" s="84">
        <f t="shared" si="6"/>
        <v>18558.439999999999</v>
      </c>
      <c r="S44" s="84">
        <f t="shared" si="7"/>
        <v>-558.43999999999869</v>
      </c>
      <c r="T44" s="85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0" customHeight="1">
      <c r="A45" s="78" t="s">
        <v>39</v>
      </c>
      <c r="B45" s="79" t="s">
        <v>201</v>
      </c>
      <c r="C45" s="80" t="s">
        <v>171</v>
      </c>
      <c r="D45" s="81" t="s">
        <v>42</v>
      </c>
      <c r="E45" s="82"/>
      <c r="F45" s="83"/>
      <c r="G45" s="84">
        <f t="shared" si="2"/>
        <v>0</v>
      </c>
      <c r="H45" s="82"/>
      <c r="I45" s="83"/>
      <c r="J45" s="84">
        <f t="shared" si="3"/>
        <v>0</v>
      </c>
      <c r="K45" s="82">
        <v>3</v>
      </c>
      <c r="L45" s="83">
        <v>6600</v>
      </c>
      <c r="M45" s="84">
        <f t="shared" si="4"/>
        <v>19800</v>
      </c>
      <c r="N45" s="82">
        <v>3</v>
      </c>
      <c r="O45" s="83">
        <v>6123.1170000000002</v>
      </c>
      <c r="P45" s="84">
        <f>N45*O45</f>
        <v>18369.351000000002</v>
      </c>
      <c r="Q45" s="84">
        <f t="shared" si="5"/>
        <v>19800</v>
      </c>
      <c r="R45" s="84">
        <f t="shared" si="6"/>
        <v>18369.351000000002</v>
      </c>
      <c r="S45" s="84">
        <f t="shared" si="7"/>
        <v>1430.6489999999976</v>
      </c>
      <c r="T45" s="85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>
      <c r="A46" s="78" t="s">
        <v>39</v>
      </c>
      <c r="B46" s="79" t="s">
        <v>202</v>
      </c>
      <c r="C46" s="80" t="s">
        <v>172</v>
      </c>
      <c r="D46" s="81" t="s">
        <v>42</v>
      </c>
      <c r="E46" s="82"/>
      <c r="F46" s="83"/>
      <c r="G46" s="84">
        <f t="shared" si="2"/>
        <v>0</v>
      </c>
      <c r="H46" s="82"/>
      <c r="I46" s="83"/>
      <c r="J46" s="84">
        <f t="shared" si="3"/>
        <v>0</v>
      </c>
      <c r="K46" s="82">
        <v>3</v>
      </c>
      <c r="L46" s="83">
        <v>5500</v>
      </c>
      <c r="M46" s="84">
        <f t="shared" si="4"/>
        <v>16500</v>
      </c>
      <c r="N46" s="82">
        <v>3</v>
      </c>
      <c r="O46" s="83">
        <v>5575.7569999999996</v>
      </c>
      <c r="P46" s="84">
        <f>N46*O46</f>
        <v>16727.271000000001</v>
      </c>
      <c r="Q46" s="84">
        <f t="shared" si="5"/>
        <v>16500</v>
      </c>
      <c r="R46" s="84">
        <f t="shared" si="6"/>
        <v>16727.271000000001</v>
      </c>
      <c r="S46" s="84">
        <f t="shared" si="7"/>
        <v>-227.27100000000064</v>
      </c>
      <c r="T46" s="8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>
      <c r="A47" s="78" t="s">
        <v>39</v>
      </c>
      <c r="B47" s="79" t="s">
        <v>203</v>
      </c>
      <c r="C47" s="80" t="s">
        <v>174</v>
      </c>
      <c r="D47" s="81" t="s">
        <v>42</v>
      </c>
      <c r="E47" s="82"/>
      <c r="F47" s="83"/>
      <c r="G47" s="84">
        <f t="shared" si="2"/>
        <v>0</v>
      </c>
      <c r="H47" s="82"/>
      <c r="I47" s="83"/>
      <c r="J47" s="84">
        <f t="shared" si="3"/>
        <v>0</v>
      </c>
      <c r="K47" s="82">
        <v>3</v>
      </c>
      <c r="L47" s="83">
        <v>5500</v>
      </c>
      <c r="M47" s="84">
        <f t="shared" si="4"/>
        <v>16500</v>
      </c>
      <c r="N47" s="82">
        <v>3</v>
      </c>
      <c r="O47" s="83">
        <v>5500</v>
      </c>
      <c r="P47" s="84">
        <f t="shared" si="8"/>
        <v>16500</v>
      </c>
      <c r="Q47" s="84">
        <f t="shared" si="5"/>
        <v>16500</v>
      </c>
      <c r="R47" s="84">
        <f t="shared" si="6"/>
        <v>16500</v>
      </c>
      <c r="S47" s="84">
        <f t="shared" si="7"/>
        <v>0</v>
      </c>
      <c r="T47" s="85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30" customHeight="1">
      <c r="A48" s="78" t="s">
        <v>39</v>
      </c>
      <c r="B48" s="79" t="s">
        <v>204</v>
      </c>
      <c r="C48" s="80" t="s">
        <v>173</v>
      </c>
      <c r="D48" s="81" t="s">
        <v>42</v>
      </c>
      <c r="E48" s="82"/>
      <c r="F48" s="83"/>
      <c r="G48" s="84">
        <f t="shared" si="2"/>
        <v>0</v>
      </c>
      <c r="H48" s="82"/>
      <c r="I48" s="83"/>
      <c r="J48" s="84">
        <f t="shared" si="3"/>
        <v>0</v>
      </c>
      <c r="K48" s="82">
        <v>3</v>
      </c>
      <c r="L48" s="83">
        <v>5500</v>
      </c>
      <c r="M48" s="84">
        <f t="shared" si="4"/>
        <v>16500</v>
      </c>
      <c r="N48" s="82">
        <v>3</v>
      </c>
      <c r="O48" s="83">
        <v>5575.76</v>
      </c>
      <c r="P48" s="84">
        <v>16727.27</v>
      </c>
      <c r="Q48" s="84">
        <f t="shared" si="5"/>
        <v>16500</v>
      </c>
      <c r="R48" s="84">
        <f t="shared" si="6"/>
        <v>16727.27</v>
      </c>
      <c r="S48" s="84">
        <f t="shared" si="7"/>
        <v>-227.27000000000044</v>
      </c>
      <c r="T48" s="85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30" customHeight="1">
      <c r="A49" s="78" t="s">
        <v>39</v>
      </c>
      <c r="B49" s="79" t="s">
        <v>205</v>
      </c>
      <c r="C49" s="80" t="s">
        <v>175</v>
      </c>
      <c r="D49" s="81" t="s">
        <v>42</v>
      </c>
      <c r="E49" s="82"/>
      <c r="F49" s="83"/>
      <c r="G49" s="84">
        <f t="shared" si="2"/>
        <v>0</v>
      </c>
      <c r="H49" s="82"/>
      <c r="I49" s="83"/>
      <c r="J49" s="84">
        <f t="shared" si="3"/>
        <v>0</v>
      </c>
      <c r="K49" s="82">
        <v>3</v>
      </c>
      <c r="L49" s="83">
        <v>5000</v>
      </c>
      <c r="M49" s="84">
        <f t="shared" si="4"/>
        <v>15000</v>
      </c>
      <c r="N49" s="82">
        <v>3</v>
      </c>
      <c r="O49" s="83">
        <v>5762.7969999999996</v>
      </c>
      <c r="P49" s="84">
        <f>N49*O49</f>
        <v>17288.391</v>
      </c>
      <c r="Q49" s="84">
        <f t="shared" si="5"/>
        <v>15000</v>
      </c>
      <c r="R49" s="84">
        <f t="shared" si="6"/>
        <v>17288.391</v>
      </c>
      <c r="S49" s="84">
        <f t="shared" si="7"/>
        <v>-2288.3909999999996</v>
      </c>
      <c r="T49" s="85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customHeight="1">
      <c r="A50" s="78" t="s">
        <v>39</v>
      </c>
      <c r="B50" s="79" t="s">
        <v>206</v>
      </c>
      <c r="C50" s="80" t="s">
        <v>176</v>
      </c>
      <c r="D50" s="81" t="s">
        <v>42</v>
      </c>
      <c r="E50" s="82"/>
      <c r="F50" s="83"/>
      <c r="G50" s="84">
        <f t="shared" si="2"/>
        <v>0</v>
      </c>
      <c r="H50" s="82"/>
      <c r="I50" s="83"/>
      <c r="J50" s="84">
        <f t="shared" si="3"/>
        <v>0</v>
      </c>
      <c r="K50" s="82">
        <v>3</v>
      </c>
      <c r="L50" s="83">
        <v>5000</v>
      </c>
      <c r="M50" s="84">
        <f t="shared" si="4"/>
        <v>15000</v>
      </c>
      <c r="N50" s="82">
        <v>3</v>
      </c>
      <c r="O50" s="83">
        <v>4176.7569999999996</v>
      </c>
      <c r="P50" s="84">
        <f>N50*O50</f>
        <v>12530.270999999999</v>
      </c>
      <c r="Q50" s="84">
        <f t="shared" si="5"/>
        <v>15000</v>
      </c>
      <c r="R50" s="84">
        <f t="shared" si="6"/>
        <v>12530.270999999999</v>
      </c>
      <c r="S50" s="84">
        <f t="shared" si="7"/>
        <v>2469.7290000000012</v>
      </c>
      <c r="T50" s="85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>
      <c r="A51" s="78" t="s">
        <v>39</v>
      </c>
      <c r="B51" s="79" t="s">
        <v>207</v>
      </c>
      <c r="C51" s="80" t="s">
        <v>177</v>
      </c>
      <c r="D51" s="81" t="s">
        <v>42</v>
      </c>
      <c r="E51" s="82"/>
      <c r="F51" s="83"/>
      <c r="G51" s="84">
        <f t="shared" si="2"/>
        <v>0</v>
      </c>
      <c r="H51" s="82"/>
      <c r="I51" s="83"/>
      <c r="J51" s="84">
        <f t="shared" si="3"/>
        <v>0</v>
      </c>
      <c r="K51" s="82">
        <v>3</v>
      </c>
      <c r="L51" s="83">
        <v>5000</v>
      </c>
      <c r="M51" s="84">
        <f t="shared" si="4"/>
        <v>15000</v>
      </c>
      <c r="N51" s="82">
        <v>3</v>
      </c>
      <c r="O51" s="83">
        <v>5605.23</v>
      </c>
      <c r="P51" s="84">
        <f t="shared" si="8"/>
        <v>16815.689999999999</v>
      </c>
      <c r="Q51" s="84">
        <f t="shared" si="5"/>
        <v>15000</v>
      </c>
      <c r="R51" s="84">
        <f t="shared" si="6"/>
        <v>16815.689999999999</v>
      </c>
      <c r="S51" s="84">
        <f t="shared" si="7"/>
        <v>-1815.6899999999987</v>
      </c>
      <c r="T51" s="8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30" customHeight="1">
      <c r="A52" s="78" t="s">
        <v>39</v>
      </c>
      <c r="B52" s="79" t="s">
        <v>208</v>
      </c>
      <c r="C52" s="80" t="s">
        <v>178</v>
      </c>
      <c r="D52" s="81" t="s">
        <v>42</v>
      </c>
      <c r="E52" s="82"/>
      <c r="F52" s="83"/>
      <c r="G52" s="84">
        <f t="shared" si="2"/>
        <v>0</v>
      </c>
      <c r="H52" s="82"/>
      <c r="I52" s="83"/>
      <c r="J52" s="84">
        <f t="shared" si="3"/>
        <v>0</v>
      </c>
      <c r="K52" s="82">
        <v>3</v>
      </c>
      <c r="L52" s="83">
        <v>5000</v>
      </c>
      <c r="M52" s="84">
        <f t="shared" si="4"/>
        <v>15000</v>
      </c>
      <c r="N52" s="82">
        <v>3</v>
      </c>
      <c r="O52" s="83">
        <v>6106.57</v>
      </c>
      <c r="P52" s="84">
        <v>18319.72</v>
      </c>
      <c r="Q52" s="84">
        <f t="shared" si="5"/>
        <v>15000</v>
      </c>
      <c r="R52" s="84">
        <f t="shared" si="6"/>
        <v>18319.72</v>
      </c>
      <c r="S52" s="84">
        <f t="shared" si="7"/>
        <v>-3319.7200000000012</v>
      </c>
      <c r="T52" s="8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>
      <c r="A53" s="78" t="s">
        <v>39</v>
      </c>
      <c r="B53" s="79" t="s">
        <v>209</v>
      </c>
      <c r="C53" s="80" t="s">
        <v>179</v>
      </c>
      <c r="D53" s="81" t="s">
        <v>42</v>
      </c>
      <c r="E53" s="82"/>
      <c r="F53" s="83"/>
      <c r="G53" s="84">
        <f t="shared" si="2"/>
        <v>0</v>
      </c>
      <c r="H53" s="82"/>
      <c r="I53" s="83"/>
      <c r="J53" s="84">
        <f t="shared" si="3"/>
        <v>0</v>
      </c>
      <c r="K53" s="82">
        <v>3</v>
      </c>
      <c r="L53" s="83">
        <v>5000</v>
      </c>
      <c r="M53" s="84">
        <f t="shared" si="4"/>
        <v>15000</v>
      </c>
      <c r="N53" s="82">
        <v>3</v>
      </c>
      <c r="O53" s="83">
        <v>5899.5029999999997</v>
      </c>
      <c r="P53" s="84">
        <f>N53*O53</f>
        <v>17698.508999999998</v>
      </c>
      <c r="Q53" s="84">
        <f t="shared" si="5"/>
        <v>15000</v>
      </c>
      <c r="R53" s="84">
        <f t="shared" si="6"/>
        <v>17698.508999999998</v>
      </c>
      <c r="S53" s="84">
        <f t="shared" si="7"/>
        <v>-2698.5089999999982</v>
      </c>
      <c r="T53" s="85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30" customHeight="1">
      <c r="A54" s="78" t="s">
        <v>39</v>
      </c>
      <c r="B54" s="79" t="s">
        <v>210</v>
      </c>
      <c r="C54" s="80" t="s">
        <v>180</v>
      </c>
      <c r="D54" s="81" t="s">
        <v>42</v>
      </c>
      <c r="E54" s="82"/>
      <c r="F54" s="83"/>
      <c r="G54" s="84">
        <f t="shared" si="2"/>
        <v>0</v>
      </c>
      <c r="H54" s="82"/>
      <c r="I54" s="83"/>
      <c r="J54" s="84">
        <f t="shared" si="3"/>
        <v>0</v>
      </c>
      <c r="K54" s="82">
        <v>3</v>
      </c>
      <c r="L54" s="83">
        <v>5000</v>
      </c>
      <c r="M54" s="84">
        <f t="shared" si="4"/>
        <v>15000</v>
      </c>
      <c r="N54" s="82">
        <v>3</v>
      </c>
      <c r="O54" s="83">
        <v>5616.1</v>
      </c>
      <c r="P54" s="84">
        <f t="shared" si="8"/>
        <v>16848.300000000003</v>
      </c>
      <c r="Q54" s="84">
        <f t="shared" si="5"/>
        <v>15000</v>
      </c>
      <c r="R54" s="84">
        <f t="shared" si="6"/>
        <v>16848.300000000003</v>
      </c>
      <c r="S54" s="84">
        <f t="shared" si="7"/>
        <v>-1848.3000000000029</v>
      </c>
      <c r="T54" s="85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30" customHeight="1">
      <c r="A55" s="78" t="s">
        <v>39</v>
      </c>
      <c r="B55" s="79" t="s">
        <v>211</v>
      </c>
      <c r="C55" s="80" t="s">
        <v>181</v>
      </c>
      <c r="D55" s="81" t="s">
        <v>42</v>
      </c>
      <c r="E55" s="82"/>
      <c r="F55" s="83"/>
      <c r="G55" s="84">
        <f t="shared" si="2"/>
        <v>0</v>
      </c>
      <c r="H55" s="82"/>
      <c r="I55" s="83"/>
      <c r="J55" s="84">
        <f t="shared" si="3"/>
        <v>0</v>
      </c>
      <c r="K55" s="82">
        <v>3</v>
      </c>
      <c r="L55" s="83">
        <v>5000</v>
      </c>
      <c r="M55" s="84">
        <f t="shared" si="4"/>
        <v>15000</v>
      </c>
      <c r="N55" s="82">
        <v>3</v>
      </c>
      <c r="O55" s="83">
        <v>5000</v>
      </c>
      <c r="P55" s="84">
        <f t="shared" si="8"/>
        <v>15000</v>
      </c>
      <c r="Q55" s="84">
        <f t="shared" si="5"/>
        <v>15000</v>
      </c>
      <c r="R55" s="84">
        <f t="shared" si="6"/>
        <v>15000</v>
      </c>
      <c r="S55" s="84">
        <f t="shared" si="7"/>
        <v>0</v>
      </c>
      <c r="T55" s="85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30" customHeight="1">
      <c r="A56" s="78" t="s">
        <v>39</v>
      </c>
      <c r="B56" s="79" t="s">
        <v>212</v>
      </c>
      <c r="C56" s="80" t="s">
        <v>183</v>
      </c>
      <c r="D56" s="81" t="s">
        <v>42</v>
      </c>
      <c r="E56" s="82"/>
      <c r="F56" s="83"/>
      <c r="G56" s="84">
        <f t="shared" si="2"/>
        <v>0</v>
      </c>
      <c r="H56" s="82"/>
      <c r="I56" s="83"/>
      <c r="J56" s="84">
        <f t="shared" si="3"/>
        <v>0</v>
      </c>
      <c r="K56" s="82">
        <v>3</v>
      </c>
      <c r="L56" s="83">
        <v>11000</v>
      </c>
      <c r="M56" s="84">
        <f t="shared" si="4"/>
        <v>33000</v>
      </c>
      <c r="N56" s="82">
        <v>3</v>
      </c>
      <c r="O56" s="83">
        <v>11349.207</v>
      </c>
      <c r="P56" s="84">
        <f>N56*O56</f>
        <v>34047.620999999999</v>
      </c>
      <c r="Q56" s="84">
        <f t="shared" si="5"/>
        <v>33000</v>
      </c>
      <c r="R56" s="84">
        <f t="shared" si="6"/>
        <v>34047.620999999999</v>
      </c>
      <c r="S56" s="84">
        <f t="shared" si="7"/>
        <v>-1047.6209999999992</v>
      </c>
      <c r="T56" s="85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>
      <c r="A57" s="86" t="s">
        <v>39</v>
      </c>
      <c r="B57" s="79" t="s">
        <v>213</v>
      </c>
      <c r="C57" s="80" t="s">
        <v>182</v>
      </c>
      <c r="D57" s="81" t="s">
        <v>42</v>
      </c>
      <c r="E57" s="82"/>
      <c r="F57" s="83"/>
      <c r="G57" s="84">
        <f t="shared" si="2"/>
        <v>0</v>
      </c>
      <c r="H57" s="82"/>
      <c r="I57" s="83"/>
      <c r="J57" s="84">
        <f t="shared" si="3"/>
        <v>0</v>
      </c>
      <c r="K57" s="82">
        <v>3</v>
      </c>
      <c r="L57" s="83">
        <v>11000</v>
      </c>
      <c r="M57" s="84">
        <f t="shared" si="4"/>
        <v>33000</v>
      </c>
      <c r="N57" s="82">
        <v>3</v>
      </c>
      <c r="O57" s="83">
        <v>11000</v>
      </c>
      <c r="P57" s="84">
        <f t="shared" si="8"/>
        <v>33000</v>
      </c>
      <c r="Q57" s="84">
        <f t="shared" si="5"/>
        <v>33000</v>
      </c>
      <c r="R57" s="84">
        <f t="shared" si="6"/>
        <v>33000</v>
      </c>
      <c r="S57" s="84">
        <f t="shared" si="7"/>
        <v>0</v>
      </c>
      <c r="T57" s="8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>
      <c r="A58" s="86" t="s">
        <v>39</v>
      </c>
      <c r="B58" s="79" t="s">
        <v>214</v>
      </c>
      <c r="C58" s="90" t="s">
        <v>184</v>
      </c>
      <c r="D58" s="81" t="s">
        <v>42</v>
      </c>
      <c r="E58" s="92"/>
      <c r="F58" s="83"/>
      <c r="G58" s="84">
        <f t="shared" si="2"/>
        <v>0</v>
      </c>
      <c r="H58" s="82"/>
      <c r="I58" s="83"/>
      <c r="J58" s="84">
        <f t="shared" si="3"/>
        <v>0</v>
      </c>
      <c r="K58" s="82">
        <v>3</v>
      </c>
      <c r="L58" s="83">
        <v>11000</v>
      </c>
      <c r="M58" s="84">
        <f t="shared" si="4"/>
        <v>33000</v>
      </c>
      <c r="N58" s="82">
        <v>3</v>
      </c>
      <c r="O58" s="83">
        <v>11000</v>
      </c>
      <c r="P58" s="84">
        <f t="shared" si="8"/>
        <v>33000</v>
      </c>
      <c r="Q58" s="84">
        <f t="shared" si="5"/>
        <v>33000</v>
      </c>
      <c r="R58" s="84">
        <f t="shared" si="6"/>
        <v>33000</v>
      </c>
      <c r="S58" s="84">
        <f t="shared" si="7"/>
        <v>0</v>
      </c>
      <c r="T58" s="85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39.75" customHeight="1">
      <c r="A59" s="86" t="s">
        <v>39</v>
      </c>
      <c r="B59" s="79" t="s">
        <v>215</v>
      </c>
      <c r="C59" s="90" t="s">
        <v>185</v>
      </c>
      <c r="D59" s="81" t="s">
        <v>42</v>
      </c>
      <c r="E59" s="92"/>
      <c r="F59" s="83"/>
      <c r="G59" s="84">
        <f t="shared" si="2"/>
        <v>0</v>
      </c>
      <c r="H59" s="82"/>
      <c r="I59" s="83"/>
      <c r="J59" s="84">
        <f t="shared" si="3"/>
        <v>0</v>
      </c>
      <c r="K59" s="82">
        <v>3</v>
      </c>
      <c r="L59" s="83">
        <v>9000</v>
      </c>
      <c r="M59" s="84">
        <f t="shared" si="4"/>
        <v>27000</v>
      </c>
      <c r="N59" s="82">
        <v>3</v>
      </c>
      <c r="O59" s="83">
        <v>9279.2199999999993</v>
      </c>
      <c r="P59" s="84">
        <f t="shared" si="8"/>
        <v>27837.659999999996</v>
      </c>
      <c r="Q59" s="84">
        <f t="shared" si="5"/>
        <v>27000</v>
      </c>
      <c r="R59" s="84">
        <f t="shared" si="6"/>
        <v>27837.659999999996</v>
      </c>
      <c r="S59" s="84">
        <f t="shared" si="7"/>
        <v>-837.65999999999622</v>
      </c>
      <c r="T59" s="85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38.25" customHeight="1">
      <c r="A60" s="88" t="s">
        <v>39</v>
      </c>
      <c r="B60" s="79" t="s">
        <v>216</v>
      </c>
      <c r="C60" s="90" t="s">
        <v>186</v>
      </c>
      <c r="D60" s="91" t="s">
        <v>42</v>
      </c>
      <c r="E60" s="92"/>
      <c r="F60" s="83"/>
      <c r="G60" s="94">
        <f t="shared" si="2"/>
        <v>0</v>
      </c>
      <c r="H60" s="82"/>
      <c r="I60" s="83"/>
      <c r="J60" s="94">
        <f t="shared" si="3"/>
        <v>0</v>
      </c>
      <c r="K60" s="82">
        <v>3</v>
      </c>
      <c r="L60" s="83">
        <v>9000</v>
      </c>
      <c r="M60" s="94">
        <f t="shared" si="4"/>
        <v>27000</v>
      </c>
      <c r="N60" s="82">
        <v>3</v>
      </c>
      <c r="O60" s="83">
        <v>8540.23</v>
      </c>
      <c r="P60" s="94">
        <f t="shared" si="8"/>
        <v>25620.69</v>
      </c>
      <c r="Q60" s="94">
        <f t="shared" si="5"/>
        <v>27000</v>
      </c>
      <c r="R60" s="94">
        <f t="shared" si="6"/>
        <v>25620.69</v>
      </c>
      <c r="S60" s="94">
        <f t="shared" si="7"/>
        <v>1379.3100000000013</v>
      </c>
      <c r="T60" s="85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>
      <c r="A61" s="71" t="s">
        <v>36</v>
      </c>
      <c r="B61" s="72" t="s">
        <v>45</v>
      </c>
      <c r="C61" s="71" t="s">
        <v>46</v>
      </c>
      <c r="D61" s="73"/>
      <c r="E61" s="74"/>
      <c r="F61" s="75"/>
      <c r="G61" s="76"/>
      <c r="H61" s="74"/>
      <c r="I61" s="75"/>
      <c r="J61" s="76"/>
      <c r="K61" s="74"/>
      <c r="L61" s="75"/>
      <c r="M61" s="76">
        <f>SUM(M62:M64)</f>
        <v>0</v>
      </c>
      <c r="N61" s="74"/>
      <c r="O61" s="75"/>
      <c r="P61" s="76">
        <f t="shared" ref="P61:S61" si="9">SUM(P62:P64)</f>
        <v>0</v>
      </c>
      <c r="Q61" s="76">
        <f t="shared" si="9"/>
        <v>0</v>
      </c>
      <c r="R61" s="76">
        <f t="shared" si="9"/>
        <v>0</v>
      </c>
      <c r="S61" s="76">
        <f t="shared" si="9"/>
        <v>0</v>
      </c>
      <c r="T61" s="7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30" customHeight="1">
      <c r="A62" s="78" t="s">
        <v>39</v>
      </c>
      <c r="B62" s="79" t="s">
        <v>47</v>
      </c>
      <c r="C62" s="80" t="s">
        <v>41</v>
      </c>
      <c r="D62" s="81"/>
      <c r="E62" s="203" t="s">
        <v>48</v>
      </c>
      <c r="F62" s="189"/>
      <c r="G62" s="204"/>
      <c r="H62" s="203" t="s">
        <v>48</v>
      </c>
      <c r="I62" s="189"/>
      <c r="J62" s="204"/>
      <c r="K62" s="82"/>
      <c r="L62" s="83"/>
      <c r="M62" s="84">
        <f t="shared" ref="M62:M64" si="10">K62*L62</f>
        <v>0</v>
      </c>
      <c r="N62" s="82"/>
      <c r="O62" s="83"/>
      <c r="P62" s="84">
        <f t="shared" ref="P62:P64" si="11">N62*O62</f>
        <v>0</v>
      </c>
      <c r="Q62" s="84">
        <f t="shared" ref="Q62:Q64" si="12">G62+M62</f>
        <v>0</v>
      </c>
      <c r="R62" s="84">
        <f t="shared" ref="R62:R64" si="13">J62+P62</f>
        <v>0</v>
      </c>
      <c r="S62" s="84">
        <f t="shared" ref="S62:S64" si="14">Q62-R62</f>
        <v>0</v>
      </c>
      <c r="T62" s="85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30" customHeight="1">
      <c r="A63" s="86" t="s">
        <v>39</v>
      </c>
      <c r="B63" s="87" t="s">
        <v>49</v>
      </c>
      <c r="C63" s="80" t="s">
        <v>41</v>
      </c>
      <c r="D63" s="81"/>
      <c r="E63" s="205"/>
      <c r="F63" s="189"/>
      <c r="G63" s="204"/>
      <c r="H63" s="205"/>
      <c r="I63" s="189"/>
      <c r="J63" s="204"/>
      <c r="K63" s="82"/>
      <c r="L63" s="83"/>
      <c r="M63" s="84">
        <f t="shared" si="10"/>
        <v>0</v>
      </c>
      <c r="N63" s="82"/>
      <c r="O63" s="83"/>
      <c r="P63" s="84">
        <f t="shared" si="11"/>
        <v>0</v>
      </c>
      <c r="Q63" s="84">
        <f t="shared" si="12"/>
        <v>0</v>
      </c>
      <c r="R63" s="84">
        <f t="shared" si="13"/>
        <v>0</v>
      </c>
      <c r="S63" s="84">
        <f t="shared" si="14"/>
        <v>0</v>
      </c>
      <c r="T63" s="85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30" customHeight="1">
      <c r="A64" s="88" t="s">
        <v>39</v>
      </c>
      <c r="B64" s="89" t="s">
        <v>50</v>
      </c>
      <c r="C64" s="90" t="s">
        <v>41</v>
      </c>
      <c r="D64" s="91"/>
      <c r="E64" s="205"/>
      <c r="F64" s="189"/>
      <c r="G64" s="204"/>
      <c r="H64" s="205"/>
      <c r="I64" s="189"/>
      <c r="J64" s="204"/>
      <c r="K64" s="92"/>
      <c r="L64" s="93"/>
      <c r="M64" s="94">
        <f t="shared" si="10"/>
        <v>0</v>
      </c>
      <c r="N64" s="92"/>
      <c r="O64" s="93"/>
      <c r="P64" s="94">
        <f t="shared" si="11"/>
        <v>0</v>
      </c>
      <c r="Q64" s="94">
        <f t="shared" si="12"/>
        <v>0</v>
      </c>
      <c r="R64" s="94">
        <f t="shared" si="13"/>
        <v>0</v>
      </c>
      <c r="S64" s="94">
        <f t="shared" si="14"/>
        <v>0</v>
      </c>
      <c r="T64" s="95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38" ht="30" customHeight="1">
      <c r="A65" s="71" t="s">
        <v>36</v>
      </c>
      <c r="B65" s="72" t="s">
        <v>51</v>
      </c>
      <c r="C65" s="71" t="s">
        <v>52</v>
      </c>
      <c r="D65" s="73"/>
      <c r="E65" s="74"/>
      <c r="F65" s="75"/>
      <c r="G65" s="76"/>
      <c r="H65" s="74"/>
      <c r="I65" s="75"/>
      <c r="J65" s="76"/>
      <c r="K65" s="74"/>
      <c r="L65" s="75"/>
      <c r="M65" s="76">
        <f>SUM(M66:M68)</f>
        <v>0</v>
      </c>
      <c r="N65" s="74"/>
      <c r="O65" s="75"/>
      <c r="P65" s="76">
        <f t="shared" ref="P65:S65" si="15">SUM(P66:P68)</f>
        <v>0</v>
      </c>
      <c r="Q65" s="76">
        <f t="shared" si="15"/>
        <v>0</v>
      </c>
      <c r="R65" s="76">
        <f t="shared" si="15"/>
        <v>0</v>
      </c>
      <c r="S65" s="76">
        <f t="shared" si="15"/>
        <v>0</v>
      </c>
      <c r="T65" s="7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38" ht="30" customHeight="1">
      <c r="A66" s="78" t="s">
        <v>39</v>
      </c>
      <c r="B66" s="79" t="s">
        <v>53</v>
      </c>
      <c r="C66" s="80" t="s">
        <v>41</v>
      </c>
      <c r="D66" s="81"/>
      <c r="E66" s="203" t="s">
        <v>48</v>
      </c>
      <c r="F66" s="189"/>
      <c r="G66" s="204"/>
      <c r="H66" s="203" t="s">
        <v>48</v>
      </c>
      <c r="I66" s="189"/>
      <c r="J66" s="204"/>
      <c r="K66" s="82"/>
      <c r="L66" s="83"/>
      <c r="M66" s="84">
        <f t="shared" ref="M66:M68" si="16">K66*L66</f>
        <v>0</v>
      </c>
      <c r="N66" s="82"/>
      <c r="O66" s="83"/>
      <c r="P66" s="84">
        <f t="shared" ref="P66:P68" si="17">N66*O66</f>
        <v>0</v>
      </c>
      <c r="Q66" s="84">
        <f t="shared" ref="Q66:Q68" si="18">G66+M66</f>
        <v>0</v>
      </c>
      <c r="R66" s="84">
        <f t="shared" ref="R66:R68" si="19">J66+P66</f>
        <v>0</v>
      </c>
      <c r="S66" s="84">
        <f t="shared" ref="S66:S68" si="20">Q66-R66</f>
        <v>0</v>
      </c>
      <c r="T66" s="85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38" ht="30" customHeight="1">
      <c r="A67" s="86" t="s">
        <v>39</v>
      </c>
      <c r="B67" s="87" t="s">
        <v>54</v>
      </c>
      <c r="C67" s="80" t="s">
        <v>41</v>
      </c>
      <c r="D67" s="81"/>
      <c r="E67" s="205"/>
      <c r="F67" s="189"/>
      <c r="G67" s="204"/>
      <c r="H67" s="205"/>
      <c r="I67" s="189"/>
      <c r="J67" s="204"/>
      <c r="K67" s="82"/>
      <c r="L67" s="83"/>
      <c r="M67" s="84">
        <f t="shared" si="16"/>
        <v>0</v>
      </c>
      <c r="N67" s="82"/>
      <c r="O67" s="83"/>
      <c r="P67" s="84">
        <f t="shared" si="17"/>
        <v>0</v>
      </c>
      <c r="Q67" s="84">
        <f t="shared" si="18"/>
        <v>0</v>
      </c>
      <c r="R67" s="84">
        <f t="shared" si="19"/>
        <v>0</v>
      </c>
      <c r="S67" s="84">
        <f t="shared" si="20"/>
        <v>0</v>
      </c>
      <c r="T67" s="85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ht="30" customHeight="1">
      <c r="A68" s="88" t="s">
        <v>39</v>
      </c>
      <c r="B68" s="89" t="s">
        <v>55</v>
      </c>
      <c r="C68" s="90" t="s">
        <v>41</v>
      </c>
      <c r="D68" s="91"/>
      <c r="E68" s="206"/>
      <c r="F68" s="207"/>
      <c r="G68" s="208"/>
      <c r="H68" s="206"/>
      <c r="I68" s="207"/>
      <c r="J68" s="208"/>
      <c r="K68" s="92"/>
      <c r="L68" s="93"/>
      <c r="M68" s="94">
        <f t="shared" si="16"/>
        <v>0</v>
      </c>
      <c r="N68" s="92"/>
      <c r="O68" s="93"/>
      <c r="P68" s="94">
        <f t="shared" si="17"/>
        <v>0</v>
      </c>
      <c r="Q68" s="84">
        <f t="shared" si="18"/>
        <v>0</v>
      </c>
      <c r="R68" s="84">
        <f t="shared" si="19"/>
        <v>0</v>
      </c>
      <c r="S68" s="84">
        <f t="shared" si="20"/>
        <v>0</v>
      </c>
      <c r="T68" s="95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ht="30" customHeight="1">
      <c r="A69" s="96" t="s">
        <v>56</v>
      </c>
      <c r="B69" s="97"/>
      <c r="C69" s="98"/>
      <c r="D69" s="99"/>
      <c r="E69" s="100"/>
      <c r="F69" s="101"/>
      <c r="G69" s="102">
        <f>G26+G61+G65</f>
        <v>0</v>
      </c>
      <c r="H69" s="100"/>
      <c r="I69" s="101"/>
      <c r="J69" s="102">
        <f>J26+J61+J65</f>
        <v>0</v>
      </c>
      <c r="K69" s="100"/>
      <c r="L69" s="101"/>
      <c r="M69" s="102">
        <f>M26+M61+M65</f>
        <v>817821</v>
      </c>
      <c r="N69" s="100"/>
      <c r="O69" s="101"/>
      <c r="P69" s="102">
        <f t="shared" ref="P69:S69" si="21">P26+P61+P65</f>
        <v>810150.14599999983</v>
      </c>
      <c r="Q69" s="102">
        <f t="shared" si="21"/>
        <v>817821</v>
      </c>
      <c r="R69" s="102">
        <f t="shared" si="21"/>
        <v>810150.14599999983</v>
      </c>
      <c r="S69" s="102">
        <f t="shared" si="21"/>
        <v>7670.8539999999994</v>
      </c>
      <c r="T69" s="103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38" ht="30" customHeight="1">
      <c r="A70" s="71" t="s">
        <v>28</v>
      </c>
      <c r="B70" s="72" t="s">
        <v>57</v>
      </c>
      <c r="C70" s="71" t="s">
        <v>58</v>
      </c>
      <c r="D70" s="73"/>
      <c r="E70" s="74"/>
      <c r="F70" s="75"/>
      <c r="G70" s="104"/>
      <c r="H70" s="74"/>
      <c r="I70" s="75"/>
      <c r="J70" s="104"/>
      <c r="K70" s="74"/>
      <c r="L70" s="75"/>
      <c r="M70" s="104"/>
      <c r="N70" s="74"/>
      <c r="O70" s="75"/>
      <c r="P70" s="104"/>
      <c r="Q70" s="104"/>
      <c r="R70" s="104"/>
      <c r="S70" s="104"/>
      <c r="T70" s="77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</row>
    <row r="71" spans="1:38" ht="30" customHeight="1">
      <c r="A71" s="78" t="s">
        <v>39</v>
      </c>
      <c r="B71" s="105" t="s">
        <v>59</v>
      </c>
      <c r="C71" s="80" t="s">
        <v>60</v>
      </c>
      <c r="D71" s="81"/>
      <c r="E71" s="82"/>
      <c r="F71" s="106">
        <v>0.22</v>
      </c>
      <c r="G71" s="84">
        <f t="shared" ref="G71:G72" si="22">E71*F71</f>
        <v>0</v>
      </c>
      <c r="H71" s="82"/>
      <c r="I71" s="106">
        <v>0.22</v>
      </c>
      <c r="J71" s="84">
        <f t="shared" ref="J71:J72" si="23">H71*I71</f>
        <v>0</v>
      </c>
      <c r="K71" s="82">
        <v>105000</v>
      </c>
      <c r="L71" s="106">
        <v>0.22</v>
      </c>
      <c r="M71" s="84">
        <f t="shared" ref="M71:M72" si="24">K71*L71</f>
        <v>23100</v>
      </c>
      <c r="N71" s="82">
        <v>59090.9</v>
      </c>
      <c r="O71" s="106">
        <v>0.22</v>
      </c>
      <c r="P71" s="84">
        <f t="shared" ref="P71:P72" si="25">N71*O71</f>
        <v>12999.998</v>
      </c>
      <c r="Q71" s="84">
        <f t="shared" ref="Q71:Q72" si="26">G71+M71</f>
        <v>23100</v>
      </c>
      <c r="R71" s="84">
        <f t="shared" ref="R71:R72" si="27">J71+P71</f>
        <v>12999.998</v>
      </c>
      <c r="S71" s="84">
        <f t="shared" ref="S71:S72" si="28">Q71-R71</f>
        <v>10100.002</v>
      </c>
      <c r="T71" s="85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>
      <c r="A72" s="86" t="s">
        <v>39</v>
      </c>
      <c r="B72" s="87" t="s">
        <v>61</v>
      </c>
      <c r="C72" s="80" t="s">
        <v>46</v>
      </c>
      <c r="D72" s="81"/>
      <c r="E72" s="82"/>
      <c r="F72" s="106">
        <v>0.22</v>
      </c>
      <c r="G72" s="84">
        <f t="shared" si="22"/>
        <v>0</v>
      </c>
      <c r="H72" s="82"/>
      <c r="I72" s="106">
        <v>0.22</v>
      </c>
      <c r="J72" s="84">
        <f t="shared" si="23"/>
        <v>0</v>
      </c>
      <c r="K72" s="82"/>
      <c r="L72" s="106">
        <v>0.22</v>
      </c>
      <c r="M72" s="84">
        <f t="shared" si="24"/>
        <v>0</v>
      </c>
      <c r="N72" s="82"/>
      <c r="O72" s="106">
        <v>0.22</v>
      </c>
      <c r="P72" s="84">
        <f t="shared" si="25"/>
        <v>0</v>
      </c>
      <c r="Q72" s="84">
        <f t="shared" si="26"/>
        <v>0</v>
      </c>
      <c r="R72" s="84">
        <f t="shared" si="27"/>
        <v>0</v>
      </c>
      <c r="S72" s="84">
        <f t="shared" si="28"/>
        <v>0</v>
      </c>
      <c r="T72" s="8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>
      <c r="A73" s="96" t="s">
        <v>62</v>
      </c>
      <c r="B73" s="97"/>
      <c r="C73" s="98"/>
      <c r="D73" s="99"/>
      <c r="E73" s="100"/>
      <c r="F73" s="101"/>
      <c r="G73" s="102">
        <f>SUM(G71:G72)</f>
        <v>0</v>
      </c>
      <c r="H73" s="100"/>
      <c r="I73" s="101"/>
      <c r="J73" s="102">
        <f>SUM(J71:J72)</f>
        <v>0</v>
      </c>
      <c r="K73" s="100"/>
      <c r="L73" s="101"/>
      <c r="M73" s="102">
        <f>SUM(M71:M72)</f>
        <v>23100</v>
      </c>
      <c r="N73" s="100"/>
      <c r="O73" s="101"/>
      <c r="P73" s="102">
        <f t="shared" ref="P73:S73" si="29">SUM(P71:P72)</f>
        <v>12999.998</v>
      </c>
      <c r="Q73" s="102">
        <f t="shared" si="29"/>
        <v>23100</v>
      </c>
      <c r="R73" s="102">
        <f t="shared" si="29"/>
        <v>12999.998</v>
      </c>
      <c r="S73" s="102">
        <f t="shared" si="29"/>
        <v>10100.002</v>
      </c>
      <c r="T73" s="103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ht="30" customHeight="1">
      <c r="A74" s="71" t="s">
        <v>28</v>
      </c>
      <c r="B74" s="72" t="s">
        <v>63</v>
      </c>
      <c r="C74" s="71" t="s">
        <v>64</v>
      </c>
      <c r="D74" s="73"/>
      <c r="E74" s="74"/>
      <c r="F74" s="75"/>
      <c r="G74" s="104"/>
      <c r="H74" s="74"/>
      <c r="I74" s="75"/>
      <c r="J74" s="104"/>
      <c r="K74" s="74"/>
      <c r="L74" s="75"/>
      <c r="M74" s="104"/>
      <c r="N74" s="74"/>
      <c r="O74" s="75"/>
      <c r="P74" s="104"/>
      <c r="Q74" s="104"/>
      <c r="R74" s="104"/>
      <c r="S74" s="104"/>
      <c r="T74" s="77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</row>
    <row r="75" spans="1:38" ht="30" customHeight="1">
      <c r="A75" s="78" t="s">
        <v>39</v>
      </c>
      <c r="B75" s="105" t="s">
        <v>65</v>
      </c>
      <c r="C75" s="107" t="s">
        <v>66</v>
      </c>
      <c r="D75" s="81" t="s">
        <v>42</v>
      </c>
      <c r="E75" s="82"/>
      <c r="F75" s="83"/>
      <c r="G75" s="84">
        <f t="shared" ref="G75:G77" si="30">E75*F75</f>
        <v>0</v>
      </c>
      <c r="H75" s="82"/>
      <c r="I75" s="83"/>
      <c r="J75" s="84">
        <f t="shared" ref="J75:J77" si="31">H75*I75</f>
        <v>0</v>
      </c>
      <c r="K75" s="82"/>
      <c r="L75" s="83"/>
      <c r="M75" s="84">
        <f t="shared" ref="M75:M77" si="32">K75*L75</f>
        <v>0</v>
      </c>
      <c r="N75" s="82"/>
      <c r="O75" s="83"/>
      <c r="P75" s="84">
        <f t="shared" ref="P75:P77" si="33">N75*O75</f>
        <v>0</v>
      </c>
      <c r="Q75" s="84">
        <f t="shared" ref="Q75:Q77" si="34">G75+M75</f>
        <v>0</v>
      </c>
      <c r="R75" s="84">
        <f t="shared" ref="R75:R77" si="35">J75+P75</f>
        <v>0</v>
      </c>
      <c r="S75" s="84">
        <f t="shared" ref="S75:S77" si="36">Q75-R75</f>
        <v>0</v>
      </c>
      <c r="T75" s="85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>
      <c r="A76" s="86" t="s">
        <v>39</v>
      </c>
      <c r="B76" s="87" t="s">
        <v>67</v>
      </c>
      <c r="C76" s="107" t="s">
        <v>66</v>
      </c>
      <c r="D76" s="81" t="s">
        <v>42</v>
      </c>
      <c r="E76" s="82"/>
      <c r="F76" s="83"/>
      <c r="G76" s="84">
        <f t="shared" si="30"/>
        <v>0</v>
      </c>
      <c r="H76" s="82"/>
      <c r="I76" s="83"/>
      <c r="J76" s="84">
        <f t="shared" si="31"/>
        <v>0</v>
      </c>
      <c r="K76" s="82"/>
      <c r="L76" s="83"/>
      <c r="M76" s="84">
        <f t="shared" si="32"/>
        <v>0</v>
      </c>
      <c r="N76" s="82"/>
      <c r="O76" s="83"/>
      <c r="P76" s="84">
        <f t="shared" si="33"/>
        <v>0</v>
      </c>
      <c r="Q76" s="84">
        <f t="shared" si="34"/>
        <v>0</v>
      </c>
      <c r="R76" s="84">
        <f t="shared" si="35"/>
        <v>0</v>
      </c>
      <c r="S76" s="84">
        <f t="shared" si="36"/>
        <v>0</v>
      </c>
      <c r="T76" s="85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>
      <c r="A77" s="88" t="s">
        <v>39</v>
      </c>
      <c r="B77" s="89" t="s">
        <v>68</v>
      </c>
      <c r="C77" s="107" t="s">
        <v>66</v>
      </c>
      <c r="D77" s="91" t="s">
        <v>42</v>
      </c>
      <c r="E77" s="92"/>
      <c r="F77" s="93"/>
      <c r="G77" s="94">
        <f t="shared" si="30"/>
        <v>0</v>
      </c>
      <c r="H77" s="92"/>
      <c r="I77" s="93"/>
      <c r="J77" s="94">
        <f t="shared" si="31"/>
        <v>0</v>
      </c>
      <c r="K77" s="92"/>
      <c r="L77" s="93"/>
      <c r="M77" s="94">
        <f t="shared" si="32"/>
        <v>0</v>
      </c>
      <c r="N77" s="92"/>
      <c r="O77" s="93"/>
      <c r="P77" s="94">
        <f t="shared" si="33"/>
        <v>0</v>
      </c>
      <c r="Q77" s="84">
        <f t="shared" si="34"/>
        <v>0</v>
      </c>
      <c r="R77" s="84">
        <f t="shared" si="35"/>
        <v>0</v>
      </c>
      <c r="S77" s="84">
        <f t="shared" si="36"/>
        <v>0</v>
      </c>
      <c r="T77" s="95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30" customHeight="1">
      <c r="A78" s="96" t="s">
        <v>69</v>
      </c>
      <c r="B78" s="97"/>
      <c r="C78" s="98"/>
      <c r="D78" s="99"/>
      <c r="E78" s="100"/>
      <c r="F78" s="101"/>
      <c r="G78" s="102">
        <f>SUM(G75:G77)</f>
        <v>0</v>
      </c>
      <c r="H78" s="100"/>
      <c r="I78" s="101"/>
      <c r="J78" s="102">
        <f>SUM(J75:J77)</f>
        <v>0</v>
      </c>
      <c r="K78" s="100"/>
      <c r="L78" s="101"/>
      <c r="M78" s="102">
        <f>SUM(M75:M77)</f>
        <v>0</v>
      </c>
      <c r="N78" s="100"/>
      <c r="O78" s="101"/>
      <c r="P78" s="102">
        <f t="shared" ref="P78:S78" si="37">SUM(P75:P77)</f>
        <v>0</v>
      </c>
      <c r="Q78" s="102">
        <f t="shared" si="37"/>
        <v>0</v>
      </c>
      <c r="R78" s="102">
        <f t="shared" si="37"/>
        <v>0</v>
      </c>
      <c r="S78" s="102">
        <f t="shared" si="37"/>
        <v>0</v>
      </c>
      <c r="T78" s="103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ht="40.5" customHeight="1">
      <c r="A79" s="71" t="s">
        <v>28</v>
      </c>
      <c r="B79" s="72" t="s">
        <v>70</v>
      </c>
      <c r="C79" s="108" t="s">
        <v>71</v>
      </c>
      <c r="D79" s="73"/>
      <c r="E79" s="74"/>
      <c r="F79" s="75"/>
      <c r="G79" s="104"/>
      <c r="H79" s="74"/>
      <c r="I79" s="75"/>
      <c r="J79" s="104"/>
      <c r="K79" s="74"/>
      <c r="L79" s="75"/>
      <c r="M79" s="104"/>
      <c r="N79" s="74"/>
      <c r="O79" s="75"/>
      <c r="P79" s="104"/>
      <c r="Q79" s="104"/>
      <c r="R79" s="104"/>
      <c r="S79" s="104"/>
      <c r="T79" s="77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</row>
    <row r="80" spans="1:38" ht="30" customHeight="1">
      <c r="A80" s="78" t="s">
        <v>39</v>
      </c>
      <c r="B80" s="105" t="s">
        <v>72</v>
      </c>
      <c r="C80" s="107" t="s">
        <v>73</v>
      </c>
      <c r="D80" s="81" t="s">
        <v>42</v>
      </c>
      <c r="E80" s="82"/>
      <c r="F80" s="83"/>
      <c r="G80" s="84">
        <f t="shared" ref="G80:G83" si="38">E80*F80</f>
        <v>0</v>
      </c>
      <c r="H80" s="82"/>
      <c r="I80" s="83"/>
      <c r="J80" s="84">
        <f t="shared" ref="J80:J83" si="39">H80*I80</f>
        <v>0</v>
      </c>
      <c r="K80" s="82">
        <v>3</v>
      </c>
      <c r="L80" s="83">
        <v>1135</v>
      </c>
      <c r="M80" s="84">
        <f t="shared" ref="M80:M83" si="40">K80*L80</f>
        <v>3405</v>
      </c>
      <c r="N80" s="82">
        <v>3</v>
      </c>
      <c r="O80" s="83">
        <v>1458.6030000000001</v>
      </c>
      <c r="P80" s="84">
        <f t="shared" ref="P80:P83" si="41">N80*O80</f>
        <v>4375.8090000000002</v>
      </c>
      <c r="Q80" s="84">
        <f t="shared" ref="Q80:Q83" si="42">G80+M80</f>
        <v>3405</v>
      </c>
      <c r="R80" s="84">
        <f t="shared" ref="R80:R83" si="43">J80+P80</f>
        <v>4375.8090000000002</v>
      </c>
      <c r="S80" s="84">
        <f t="shared" ref="S80:S83" si="44">Q80-R80</f>
        <v>-970.8090000000002</v>
      </c>
      <c r="T80" s="85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30" customHeight="1">
      <c r="A81" s="86" t="s">
        <v>39</v>
      </c>
      <c r="B81" s="89" t="s">
        <v>74</v>
      </c>
      <c r="C81" s="107" t="s">
        <v>75</v>
      </c>
      <c r="D81" s="81" t="s">
        <v>42</v>
      </c>
      <c r="E81" s="82"/>
      <c r="F81" s="83"/>
      <c r="G81" s="84">
        <f t="shared" si="38"/>
        <v>0</v>
      </c>
      <c r="H81" s="82"/>
      <c r="I81" s="83"/>
      <c r="J81" s="84">
        <f t="shared" si="39"/>
        <v>0</v>
      </c>
      <c r="K81" s="82">
        <v>3</v>
      </c>
      <c r="L81" s="83">
        <v>12293</v>
      </c>
      <c r="M81" s="84">
        <f t="shared" si="40"/>
        <v>36879</v>
      </c>
      <c r="N81" s="179">
        <v>2</v>
      </c>
      <c r="O81" s="180">
        <v>35371.31</v>
      </c>
      <c r="P81" s="181">
        <f t="shared" si="41"/>
        <v>70742.62</v>
      </c>
      <c r="Q81" s="181">
        <f t="shared" si="42"/>
        <v>36879</v>
      </c>
      <c r="R81" s="181">
        <f t="shared" si="43"/>
        <v>70742.62</v>
      </c>
      <c r="S81" s="181">
        <f t="shared" si="44"/>
        <v>-33863.619999999995</v>
      </c>
      <c r="T81" s="85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30" customHeight="1">
      <c r="A82" s="86" t="s">
        <v>39</v>
      </c>
      <c r="B82" s="87" t="s">
        <v>76</v>
      </c>
      <c r="C82" s="109" t="s">
        <v>77</v>
      </c>
      <c r="D82" s="81" t="s">
        <v>42</v>
      </c>
      <c r="E82" s="82"/>
      <c r="F82" s="83"/>
      <c r="G82" s="84">
        <f t="shared" si="38"/>
        <v>0</v>
      </c>
      <c r="H82" s="82"/>
      <c r="I82" s="83"/>
      <c r="J82" s="84">
        <f t="shared" si="39"/>
        <v>0</v>
      </c>
      <c r="K82" s="82">
        <v>3</v>
      </c>
      <c r="L82" s="83">
        <v>10000</v>
      </c>
      <c r="M82" s="84">
        <f t="shared" si="40"/>
        <v>30000</v>
      </c>
      <c r="N82" s="82">
        <v>2</v>
      </c>
      <c r="O82" s="83">
        <v>7108.2</v>
      </c>
      <c r="P82" s="84">
        <f t="shared" si="41"/>
        <v>14216.4</v>
      </c>
      <c r="Q82" s="84">
        <f t="shared" si="42"/>
        <v>30000</v>
      </c>
      <c r="R82" s="84">
        <f t="shared" si="43"/>
        <v>14216.4</v>
      </c>
      <c r="S82" s="84">
        <f t="shared" si="44"/>
        <v>15783.6</v>
      </c>
      <c r="T82" s="85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ht="60" customHeight="1">
      <c r="A83" s="88" t="s">
        <v>39</v>
      </c>
      <c r="B83" s="87" t="s">
        <v>78</v>
      </c>
      <c r="C83" s="110" t="s">
        <v>79</v>
      </c>
      <c r="D83" s="91" t="s">
        <v>42</v>
      </c>
      <c r="E83" s="92"/>
      <c r="F83" s="93"/>
      <c r="G83" s="94">
        <f t="shared" si="38"/>
        <v>0</v>
      </c>
      <c r="H83" s="92"/>
      <c r="I83" s="93"/>
      <c r="J83" s="94">
        <f t="shared" si="39"/>
        <v>0</v>
      </c>
      <c r="K83" s="92">
        <v>3</v>
      </c>
      <c r="L83" s="93">
        <v>1345.03</v>
      </c>
      <c r="M83" s="94">
        <f t="shared" si="40"/>
        <v>4035.09</v>
      </c>
      <c r="N83" s="92">
        <v>3</v>
      </c>
      <c r="O83" s="93">
        <v>1145.7829999999999</v>
      </c>
      <c r="P83" s="94">
        <f t="shared" si="41"/>
        <v>3437.3489999999997</v>
      </c>
      <c r="Q83" s="84">
        <f t="shared" si="42"/>
        <v>4035.09</v>
      </c>
      <c r="R83" s="84">
        <f t="shared" si="43"/>
        <v>3437.3489999999997</v>
      </c>
      <c r="S83" s="84">
        <f t="shared" si="44"/>
        <v>597.74100000000044</v>
      </c>
      <c r="T83" s="95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ht="30" customHeight="1">
      <c r="A84" s="111" t="s">
        <v>80</v>
      </c>
      <c r="B84" s="97"/>
      <c r="C84" s="98"/>
      <c r="D84" s="99"/>
      <c r="E84" s="100"/>
      <c r="F84" s="101"/>
      <c r="G84" s="102">
        <f>SUM(G80:G83)</f>
        <v>0</v>
      </c>
      <c r="H84" s="100"/>
      <c r="I84" s="101"/>
      <c r="J84" s="102">
        <f>SUM(J80:J83)</f>
        <v>0</v>
      </c>
      <c r="K84" s="100"/>
      <c r="L84" s="101"/>
      <c r="M84" s="102">
        <f>SUM(M80:M83)</f>
        <v>74319.09</v>
      </c>
      <c r="N84" s="100"/>
      <c r="O84" s="101"/>
      <c r="P84" s="102">
        <f t="shared" ref="P84:S84" si="45">SUM(P80:P83)</f>
        <v>92772.177999999985</v>
      </c>
      <c r="Q84" s="102">
        <f t="shared" si="45"/>
        <v>74319.09</v>
      </c>
      <c r="R84" s="102">
        <f t="shared" si="45"/>
        <v>92772.177999999985</v>
      </c>
      <c r="S84" s="102">
        <f t="shared" si="45"/>
        <v>-18453.087999999996</v>
      </c>
      <c r="T84" s="103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ht="30" customHeight="1">
      <c r="A85" s="71" t="s">
        <v>28</v>
      </c>
      <c r="B85" s="72" t="s">
        <v>81</v>
      </c>
      <c r="C85" s="71" t="s">
        <v>82</v>
      </c>
      <c r="D85" s="73"/>
      <c r="E85" s="74"/>
      <c r="F85" s="75"/>
      <c r="G85" s="104"/>
      <c r="H85" s="74"/>
      <c r="I85" s="75"/>
      <c r="J85" s="104"/>
      <c r="K85" s="74"/>
      <c r="L85" s="75"/>
      <c r="M85" s="104"/>
      <c r="N85" s="74"/>
      <c r="O85" s="75"/>
      <c r="P85" s="104"/>
      <c r="Q85" s="104"/>
      <c r="R85" s="104"/>
      <c r="S85" s="104"/>
      <c r="T85" s="77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</row>
    <row r="86" spans="1:38" ht="30" customHeight="1">
      <c r="A86" s="78" t="s">
        <v>39</v>
      </c>
      <c r="B86" s="105" t="s">
        <v>83</v>
      </c>
      <c r="C86" s="112" t="s">
        <v>84</v>
      </c>
      <c r="D86" s="81" t="s">
        <v>42</v>
      </c>
      <c r="E86" s="82"/>
      <c r="F86" s="83"/>
      <c r="G86" s="84">
        <f t="shared" ref="G86:G88" si="46">E86*F86</f>
        <v>0</v>
      </c>
      <c r="H86" s="82"/>
      <c r="I86" s="83"/>
      <c r="J86" s="84">
        <f t="shared" ref="J86:J88" si="47">H86*I86</f>
        <v>0</v>
      </c>
      <c r="K86" s="82"/>
      <c r="L86" s="83"/>
      <c r="M86" s="84">
        <f t="shared" ref="M86:M88" si="48">K86*L86</f>
        <v>0</v>
      </c>
      <c r="N86" s="82"/>
      <c r="O86" s="83"/>
      <c r="P86" s="84">
        <f t="shared" ref="P86:P88" si="49">N86*O86</f>
        <v>0</v>
      </c>
      <c r="Q86" s="84">
        <f t="shared" ref="Q86:Q88" si="50">G86+M86</f>
        <v>0</v>
      </c>
      <c r="R86" s="84">
        <f t="shared" ref="R86:R88" si="51">J86+P86</f>
        <v>0</v>
      </c>
      <c r="S86" s="84">
        <f t="shared" ref="S86:S88" si="52">Q86-R86</f>
        <v>0</v>
      </c>
      <c r="T86" s="85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1:38" ht="30" customHeight="1">
      <c r="A87" s="86" t="s">
        <v>39</v>
      </c>
      <c r="B87" s="87" t="s">
        <v>85</v>
      </c>
      <c r="C87" s="112" t="s">
        <v>86</v>
      </c>
      <c r="D87" s="81" t="s">
        <v>42</v>
      </c>
      <c r="E87" s="82"/>
      <c r="F87" s="83"/>
      <c r="G87" s="84">
        <f t="shared" si="46"/>
        <v>0</v>
      </c>
      <c r="H87" s="82"/>
      <c r="I87" s="83"/>
      <c r="J87" s="84">
        <f t="shared" si="47"/>
        <v>0</v>
      </c>
      <c r="K87" s="82"/>
      <c r="L87" s="83"/>
      <c r="M87" s="84">
        <f t="shared" si="48"/>
        <v>0</v>
      </c>
      <c r="N87" s="82"/>
      <c r="O87" s="83"/>
      <c r="P87" s="84">
        <f t="shared" si="49"/>
        <v>0</v>
      </c>
      <c r="Q87" s="84">
        <f t="shared" si="50"/>
        <v>0</v>
      </c>
      <c r="R87" s="84">
        <f t="shared" si="51"/>
        <v>0</v>
      </c>
      <c r="S87" s="84">
        <f t="shared" si="52"/>
        <v>0</v>
      </c>
      <c r="T87" s="85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ht="30" customHeight="1">
      <c r="A88" s="88" t="s">
        <v>39</v>
      </c>
      <c r="B88" s="89" t="s">
        <v>87</v>
      </c>
      <c r="C88" s="113" t="s">
        <v>88</v>
      </c>
      <c r="D88" s="91" t="s">
        <v>42</v>
      </c>
      <c r="E88" s="92"/>
      <c r="F88" s="93"/>
      <c r="G88" s="94">
        <f t="shared" si="46"/>
        <v>0</v>
      </c>
      <c r="H88" s="92"/>
      <c r="I88" s="93"/>
      <c r="J88" s="94">
        <f t="shared" si="47"/>
        <v>0</v>
      </c>
      <c r="K88" s="92"/>
      <c r="L88" s="93"/>
      <c r="M88" s="94">
        <f t="shared" si="48"/>
        <v>0</v>
      </c>
      <c r="N88" s="92"/>
      <c r="O88" s="93"/>
      <c r="P88" s="94">
        <f t="shared" si="49"/>
        <v>0</v>
      </c>
      <c r="Q88" s="84">
        <f t="shared" si="50"/>
        <v>0</v>
      </c>
      <c r="R88" s="84">
        <f t="shared" si="51"/>
        <v>0</v>
      </c>
      <c r="S88" s="84">
        <f t="shared" si="52"/>
        <v>0</v>
      </c>
      <c r="T88" s="95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ht="30" customHeight="1">
      <c r="A89" s="96" t="s">
        <v>89</v>
      </c>
      <c r="B89" s="97"/>
      <c r="C89" s="98"/>
      <c r="D89" s="99"/>
      <c r="E89" s="100"/>
      <c r="F89" s="101"/>
      <c r="G89" s="102">
        <f>SUM(G86:G88)</f>
        <v>0</v>
      </c>
      <c r="H89" s="100"/>
      <c r="I89" s="101"/>
      <c r="J89" s="102">
        <f>SUM(J86:J88)</f>
        <v>0</v>
      </c>
      <c r="K89" s="100"/>
      <c r="L89" s="101"/>
      <c r="M89" s="102">
        <f>SUM(M86:M88)</f>
        <v>0</v>
      </c>
      <c r="N89" s="100"/>
      <c r="O89" s="101"/>
      <c r="P89" s="102">
        <f t="shared" ref="P89:S89" si="53">SUM(P86:P88)</f>
        <v>0</v>
      </c>
      <c r="Q89" s="102">
        <f t="shared" si="53"/>
        <v>0</v>
      </c>
      <c r="R89" s="102">
        <f t="shared" si="53"/>
        <v>0</v>
      </c>
      <c r="S89" s="102">
        <f t="shared" si="53"/>
        <v>0</v>
      </c>
      <c r="T89" s="103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</row>
    <row r="90" spans="1:38" ht="30" customHeight="1">
      <c r="A90" s="71" t="s">
        <v>28</v>
      </c>
      <c r="B90" s="72" t="s">
        <v>90</v>
      </c>
      <c r="C90" s="71" t="s">
        <v>91</v>
      </c>
      <c r="D90" s="73"/>
      <c r="E90" s="74"/>
      <c r="F90" s="75"/>
      <c r="G90" s="104"/>
      <c r="H90" s="74"/>
      <c r="I90" s="75"/>
      <c r="J90" s="104"/>
      <c r="K90" s="74"/>
      <c r="L90" s="75"/>
      <c r="M90" s="104"/>
      <c r="N90" s="74"/>
      <c r="O90" s="75"/>
      <c r="P90" s="104"/>
      <c r="Q90" s="104"/>
      <c r="R90" s="104"/>
      <c r="S90" s="104"/>
      <c r="T90" s="77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</row>
    <row r="91" spans="1:38" ht="30" customHeight="1">
      <c r="A91" s="78" t="s">
        <v>39</v>
      </c>
      <c r="B91" s="105" t="s">
        <v>92</v>
      </c>
      <c r="C91" s="112" t="s">
        <v>93</v>
      </c>
      <c r="D91" s="81" t="s">
        <v>94</v>
      </c>
      <c r="E91" s="82"/>
      <c r="F91" s="83"/>
      <c r="G91" s="84">
        <f t="shared" ref="G91:G93" si="54">E91*F91</f>
        <v>0</v>
      </c>
      <c r="H91" s="82"/>
      <c r="I91" s="83"/>
      <c r="J91" s="84">
        <f t="shared" ref="J91:J93" si="55">H91*I91</f>
        <v>0</v>
      </c>
      <c r="K91" s="82"/>
      <c r="L91" s="83"/>
      <c r="M91" s="84">
        <f t="shared" ref="M91:M93" si="56">K91*L91</f>
        <v>0</v>
      </c>
      <c r="N91" s="82"/>
      <c r="O91" s="83"/>
      <c r="P91" s="84">
        <f t="shared" ref="P91:P93" si="57">N91*O91</f>
        <v>0</v>
      </c>
      <c r="Q91" s="84">
        <f t="shared" ref="Q91:Q93" si="58">G91+M91</f>
        <v>0</v>
      </c>
      <c r="R91" s="84">
        <f t="shared" ref="R91:R93" si="59">J91+P91</f>
        <v>0</v>
      </c>
      <c r="S91" s="84">
        <f t="shared" ref="S91:S93" si="60">Q91-R91</f>
        <v>0</v>
      </c>
      <c r="T91" s="85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ht="30" customHeight="1">
      <c r="A92" s="86" t="s">
        <v>39</v>
      </c>
      <c r="B92" s="87" t="s">
        <v>95</v>
      </c>
      <c r="C92" s="112" t="s">
        <v>93</v>
      </c>
      <c r="D92" s="81" t="s">
        <v>94</v>
      </c>
      <c r="E92" s="82"/>
      <c r="F92" s="83"/>
      <c r="G92" s="84">
        <f t="shared" si="54"/>
        <v>0</v>
      </c>
      <c r="H92" s="82"/>
      <c r="I92" s="83"/>
      <c r="J92" s="84">
        <f t="shared" si="55"/>
        <v>0</v>
      </c>
      <c r="K92" s="82"/>
      <c r="L92" s="83"/>
      <c r="M92" s="84">
        <f t="shared" si="56"/>
        <v>0</v>
      </c>
      <c r="N92" s="82"/>
      <c r="O92" s="83"/>
      <c r="P92" s="84">
        <f t="shared" si="57"/>
        <v>0</v>
      </c>
      <c r="Q92" s="84">
        <f t="shared" si="58"/>
        <v>0</v>
      </c>
      <c r="R92" s="84">
        <f t="shared" si="59"/>
        <v>0</v>
      </c>
      <c r="S92" s="84">
        <f t="shared" si="60"/>
        <v>0</v>
      </c>
      <c r="T92" s="85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ht="30" customHeight="1">
      <c r="A93" s="88" t="s">
        <v>39</v>
      </c>
      <c r="B93" s="89" t="s">
        <v>96</v>
      </c>
      <c r="C93" s="113" t="s">
        <v>93</v>
      </c>
      <c r="D93" s="91" t="s">
        <v>94</v>
      </c>
      <c r="E93" s="92"/>
      <c r="F93" s="93"/>
      <c r="G93" s="94">
        <f t="shared" si="54"/>
        <v>0</v>
      </c>
      <c r="H93" s="92"/>
      <c r="I93" s="93"/>
      <c r="J93" s="94">
        <f t="shared" si="55"/>
        <v>0</v>
      </c>
      <c r="K93" s="92"/>
      <c r="L93" s="93"/>
      <c r="M93" s="94">
        <f t="shared" si="56"/>
        <v>0</v>
      </c>
      <c r="N93" s="92"/>
      <c r="O93" s="93"/>
      <c r="P93" s="94">
        <f t="shared" si="57"/>
        <v>0</v>
      </c>
      <c r="Q93" s="84">
        <f t="shared" si="58"/>
        <v>0</v>
      </c>
      <c r="R93" s="84">
        <f t="shared" si="59"/>
        <v>0</v>
      </c>
      <c r="S93" s="84">
        <f t="shared" si="60"/>
        <v>0</v>
      </c>
      <c r="T93" s="95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1:38" ht="30" customHeight="1">
      <c r="A94" s="96" t="s">
        <v>97</v>
      </c>
      <c r="B94" s="97"/>
      <c r="C94" s="98"/>
      <c r="D94" s="99"/>
      <c r="E94" s="100"/>
      <c r="F94" s="101"/>
      <c r="G94" s="102">
        <f>SUM(G91:G93)</f>
        <v>0</v>
      </c>
      <c r="H94" s="100"/>
      <c r="I94" s="101"/>
      <c r="J94" s="102">
        <f>SUM(J91:J93)</f>
        <v>0</v>
      </c>
      <c r="K94" s="100"/>
      <c r="L94" s="101"/>
      <c r="M94" s="102">
        <f>SUM(M91:M93)</f>
        <v>0</v>
      </c>
      <c r="N94" s="100"/>
      <c r="O94" s="101"/>
      <c r="P94" s="102">
        <f t="shared" ref="P94:S94" si="61">SUM(P91:P93)</f>
        <v>0</v>
      </c>
      <c r="Q94" s="102">
        <f t="shared" si="61"/>
        <v>0</v>
      </c>
      <c r="R94" s="102">
        <f t="shared" si="61"/>
        <v>0</v>
      </c>
      <c r="S94" s="102">
        <f t="shared" si="61"/>
        <v>0</v>
      </c>
      <c r="T94" s="103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</row>
    <row r="95" spans="1:38" ht="42" customHeight="1">
      <c r="A95" s="71" t="s">
        <v>28</v>
      </c>
      <c r="B95" s="72" t="s">
        <v>98</v>
      </c>
      <c r="C95" s="108" t="s">
        <v>99</v>
      </c>
      <c r="D95" s="73"/>
      <c r="E95" s="74"/>
      <c r="F95" s="75"/>
      <c r="G95" s="104"/>
      <c r="H95" s="74"/>
      <c r="I95" s="75"/>
      <c r="J95" s="104"/>
      <c r="K95" s="74"/>
      <c r="L95" s="75"/>
      <c r="M95" s="104"/>
      <c r="N95" s="74"/>
      <c r="O95" s="75"/>
      <c r="P95" s="104"/>
      <c r="Q95" s="104"/>
      <c r="R95" s="104"/>
      <c r="S95" s="104"/>
      <c r="T95" s="77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</row>
    <row r="96" spans="1:38" ht="30" customHeight="1">
      <c r="A96" s="78" t="s">
        <v>39</v>
      </c>
      <c r="B96" s="105" t="s">
        <v>100</v>
      </c>
      <c r="C96" s="112" t="s">
        <v>101</v>
      </c>
      <c r="D96" s="81" t="s">
        <v>42</v>
      </c>
      <c r="E96" s="82"/>
      <c r="F96" s="83"/>
      <c r="G96" s="84">
        <f t="shared" ref="G96:G98" si="62">E96*F96</f>
        <v>0</v>
      </c>
      <c r="H96" s="82"/>
      <c r="I96" s="83"/>
      <c r="J96" s="84">
        <f t="shared" ref="J96:J98" si="63">H96*I96</f>
        <v>0</v>
      </c>
      <c r="K96" s="179">
        <v>3</v>
      </c>
      <c r="L96" s="180">
        <v>1765.6</v>
      </c>
      <c r="M96" s="181">
        <f t="shared" ref="M96:M98" si="64">K96*L96</f>
        <v>5296.7999999999993</v>
      </c>
      <c r="N96" s="179">
        <v>3</v>
      </c>
      <c r="O96" s="180">
        <v>1531.19</v>
      </c>
      <c r="P96" s="181">
        <f t="shared" ref="P96:P98" si="65">N96*O96</f>
        <v>4593.57</v>
      </c>
      <c r="Q96" s="181">
        <f t="shared" ref="Q96:Q98" si="66">G96+M96</f>
        <v>5296.7999999999993</v>
      </c>
      <c r="R96" s="181">
        <f t="shared" ref="R96:R98" si="67">J96+P96</f>
        <v>4593.57</v>
      </c>
      <c r="S96" s="181">
        <f t="shared" ref="S96:S98" si="68">Q96-R96</f>
        <v>703.22999999999956</v>
      </c>
      <c r="T96" s="85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spans="1:38" ht="30" customHeight="1">
      <c r="A97" s="86" t="s">
        <v>39</v>
      </c>
      <c r="B97" s="87" t="s">
        <v>102</v>
      </c>
      <c r="C97" s="112" t="s">
        <v>103</v>
      </c>
      <c r="D97" s="81" t="s">
        <v>42</v>
      </c>
      <c r="E97" s="82"/>
      <c r="F97" s="83"/>
      <c r="G97" s="84">
        <f t="shared" si="62"/>
        <v>0</v>
      </c>
      <c r="H97" s="82"/>
      <c r="I97" s="83"/>
      <c r="J97" s="84">
        <f t="shared" si="63"/>
        <v>0</v>
      </c>
      <c r="K97" s="82"/>
      <c r="L97" s="83"/>
      <c r="M97" s="84">
        <f t="shared" si="64"/>
        <v>0</v>
      </c>
      <c r="N97" s="82"/>
      <c r="O97" s="83"/>
      <c r="P97" s="84">
        <f t="shared" si="65"/>
        <v>0</v>
      </c>
      <c r="Q97" s="84">
        <f t="shared" si="66"/>
        <v>0</v>
      </c>
      <c r="R97" s="84">
        <f t="shared" si="67"/>
        <v>0</v>
      </c>
      <c r="S97" s="84">
        <f t="shared" si="68"/>
        <v>0</v>
      </c>
      <c r="T97" s="85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1:38" ht="30" customHeight="1">
      <c r="A98" s="88" t="s">
        <v>39</v>
      </c>
      <c r="B98" s="89" t="s">
        <v>104</v>
      </c>
      <c r="C98" s="113" t="s">
        <v>105</v>
      </c>
      <c r="D98" s="91" t="s">
        <v>42</v>
      </c>
      <c r="E98" s="92"/>
      <c r="F98" s="93"/>
      <c r="G98" s="94">
        <f t="shared" si="62"/>
        <v>0</v>
      </c>
      <c r="H98" s="92"/>
      <c r="I98" s="93"/>
      <c r="J98" s="94">
        <f t="shared" si="63"/>
        <v>0</v>
      </c>
      <c r="K98" s="92"/>
      <c r="L98" s="93"/>
      <c r="M98" s="94">
        <f t="shared" si="64"/>
        <v>0</v>
      </c>
      <c r="N98" s="92"/>
      <c r="O98" s="93"/>
      <c r="P98" s="94">
        <f t="shared" si="65"/>
        <v>0</v>
      </c>
      <c r="Q98" s="84">
        <f t="shared" si="66"/>
        <v>0</v>
      </c>
      <c r="R98" s="84">
        <f t="shared" si="67"/>
        <v>0</v>
      </c>
      <c r="S98" s="84">
        <f t="shared" si="68"/>
        <v>0</v>
      </c>
      <c r="T98" s="95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spans="1:38" ht="30" customHeight="1">
      <c r="A99" s="96" t="s">
        <v>106</v>
      </c>
      <c r="B99" s="97"/>
      <c r="C99" s="98"/>
      <c r="D99" s="99"/>
      <c r="E99" s="100"/>
      <c r="F99" s="101"/>
      <c r="G99" s="102">
        <f>SUM(G96:G98)</f>
        <v>0</v>
      </c>
      <c r="H99" s="100"/>
      <c r="I99" s="101"/>
      <c r="J99" s="102">
        <f>SUM(J96:J98)</f>
        <v>0</v>
      </c>
      <c r="K99" s="100"/>
      <c r="L99" s="101"/>
      <c r="M99" s="102">
        <f>SUM(M96:M98)</f>
        <v>5296.7999999999993</v>
      </c>
      <c r="N99" s="100"/>
      <c r="O99" s="101"/>
      <c r="P99" s="102">
        <f t="shared" ref="P99:S99" si="69">SUM(P96:P98)</f>
        <v>4593.57</v>
      </c>
      <c r="Q99" s="102">
        <f t="shared" si="69"/>
        <v>5296.7999999999993</v>
      </c>
      <c r="R99" s="102">
        <f t="shared" si="69"/>
        <v>4593.57</v>
      </c>
      <c r="S99" s="102">
        <f t="shared" si="69"/>
        <v>703.22999999999956</v>
      </c>
      <c r="T99" s="103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</row>
    <row r="100" spans="1:38" ht="30" customHeight="1">
      <c r="A100" s="71" t="s">
        <v>28</v>
      </c>
      <c r="B100" s="72" t="s">
        <v>107</v>
      </c>
      <c r="C100" s="108" t="s">
        <v>108</v>
      </c>
      <c r="D100" s="73"/>
      <c r="E100" s="74"/>
      <c r="F100" s="75"/>
      <c r="G100" s="104"/>
      <c r="H100" s="74"/>
      <c r="I100" s="75"/>
      <c r="J100" s="104"/>
      <c r="K100" s="74"/>
      <c r="L100" s="75"/>
      <c r="M100" s="104"/>
      <c r="N100" s="74"/>
      <c r="O100" s="75"/>
      <c r="P100" s="104"/>
      <c r="Q100" s="104"/>
      <c r="R100" s="104"/>
      <c r="S100" s="104"/>
      <c r="T100" s="77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</row>
    <row r="101" spans="1:38" ht="30" customHeight="1">
      <c r="A101" s="78" t="s">
        <v>39</v>
      </c>
      <c r="B101" s="105" t="s">
        <v>109</v>
      </c>
      <c r="C101" s="107" t="s">
        <v>110</v>
      </c>
      <c r="D101" s="81"/>
      <c r="E101" s="82"/>
      <c r="F101" s="83"/>
      <c r="G101" s="84">
        <f t="shared" ref="G101:G103" si="70">E101*F101</f>
        <v>0</v>
      </c>
      <c r="H101" s="82"/>
      <c r="I101" s="83"/>
      <c r="J101" s="84">
        <f t="shared" ref="J101:J103" si="71">H101*I101</f>
        <v>0</v>
      </c>
      <c r="K101" s="82"/>
      <c r="L101" s="83"/>
      <c r="M101" s="84">
        <f t="shared" ref="M101:M103" si="72">K101*L101</f>
        <v>0</v>
      </c>
      <c r="N101" s="82"/>
      <c r="O101" s="83"/>
      <c r="P101" s="84">
        <f t="shared" ref="P101:P103" si="73">N101*O101</f>
        <v>0</v>
      </c>
      <c r="Q101" s="84">
        <f t="shared" ref="Q101:Q103" si="74">G101+M101</f>
        <v>0</v>
      </c>
      <c r="R101" s="84">
        <f t="shared" ref="R101:R103" si="75">J101+P101</f>
        <v>0</v>
      </c>
      <c r="S101" s="84">
        <f t="shared" ref="S101:S103" si="76">Q101-R101</f>
        <v>0</v>
      </c>
      <c r="T101" s="85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spans="1:38" ht="30" customHeight="1">
      <c r="A102" s="78" t="s">
        <v>39</v>
      </c>
      <c r="B102" s="79" t="s">
        <v>111</v>
      </c>
      <c r="C102" s="107" t="s">
        <v>112</v>
      </c>
      <c r="D102" s="81"/>
      <c r="E102" s="82"/>
      <c r="F102" s="83"/>
      <c r="G102" s="84">
        <f t="shared" si="70"/>
        <v>0</v>
      </c>
      <c r="H102" s="82"/>
      <c r="I102" s="83"/>
      <c r="J102" s="84">
        <f t="shared" si="71"/>
        <v>0</v>
      </c>
      <c r="K102" s="179"/>
      <c r="L102" s="180"/>
      <c r="M102" s="181">
        <f t="shared" si="72"/>
        <v>0</v>
      </c>
      <c r="N102" s="179">
        <v>10</v>
      </c>
      <c r="O102" s="180">
        <v>2.1</v>
      </c>
      <c r="P102" s="181">
        <f t="shared" si="73"/>
        <v>21</v>
      </c>
      <c r="Q102" s="181">
        <f t="shared" si="74"/>
        <v>0</v>
      </c>
      <c r="R102" s="181">
        <f t="shared" si="75"/>
        <v>21</v>
      </c>
      <c r="S102" s="181">
        <f t="shared" si="76"/>
        <v>-21</v>
      </c>
      <c r="T102" s="85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spans="1:38" ht="30" customHeight="1">
      <c r="A103" s="86" t="s">
        <v>39</v>
      </c>
      <c r="B103" s="87" t="s">
        <v>113</v>
      </c>
      <c r="C103" s="107" t="s">
        <v>114</v>
      </c>
      <c r="D103" s="81"/>
      <c r="E103" s="82"/>
      <c r="F103" s="83"/>
      <c r="G103" s="84">
        <f t="shared" si="70"/>
        <v>0</v>
      </c>
      <c r="H103" s="82"/>
      <c r="I103" s="83"/>
      <c r="J103" s="84">
        <f t="shared" si="71"/>
        <v>0</v>
      </c>
      <c r="K103" s="82"/>
      <c r="L103" s="83"/>
      <c r="M103" s="84">
        <f t="shared" si="72"/>
        <v>0</v>
      </c>
      <c r="N103" s="82"/>
      <c r="O103" s="83"/>
      <c r="P103" s="84">
        <f t="shared" si="73"/>
        <v>0</v>
      </c>
      <c r="Q103" s="84">
        <f t="shared" si="74"/>
        <v>0</v>
      </c>
      <c r="R103" s="84">
        <f t="shared" si="75"/>
        <v>0</v>
      </c>
      <c r="S103" s="84">
        <f t="shared" si="76"/>
        <v>0</v>
      </c>
      <c r="T103" s="85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spans="1:38" ht="30" customHeight="1">
      <c r="A104" s="111" t="s">
        <v>115</v>
      </c>
      <c r="B104" s="114"/>
      <c r="C104" s="98"/>
      <c r="D104" s="99"/>
      <c r="E104" s="100"/>
      <c r="F104" s="101"/>
      <c r="G104" s="102">
        <f>SUM(G101:G103)</f>
        <v>0</v>
      </c>
      <c r="H104" s="100"/>
      <c r="I104" s="101"/>
      <c r="J104" s="102">
        <f>SUM(J101:J103)</f>
        <v>0</v>
      </c>
      <c r="K104" s="100"/>
      <c r="L104" s="101"/>
      <c r="M104" s="102">
        <f>SUM(M101:M103)</f>
        <v>0</v>
      </c>
      <c r="N104" s="100"/>
      <c r="O104" s="101"/>
      <c r="P104" s="102">
        <f t="shared" ref="P104:S104" si="77">SUM(P101:P103)</f>
        <v>21</v>
      </c>
      <c r="Q104" s="102">
        <f t="shared" si="77"/>
        <v>0</v>
      </c>
      <c r="R104" s="102">
        <f t="shared" si="77"/>
        <v>21</v>
      </c>
      <c r="S104" s="102">
        <f t="shared" si="77"/>
        <v>-21</v>
      </c>
      <c r="T104" s="103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</row>
    <row r="105" spans="1:38" ht="30" customHeight="1">
      <c r="A105" s="71" t="s">
        <v>28</v>
      </c>
      <c r="B105" s="115" t="s">
        <v>116</v>
      </c>
      <c r="C105" s="116" t="s">
        <v>117</v>
      </c>
      <c r="D105" s="73"/>
      <c r="E105" s="74"/>
      <c r="F105" s="75"/>
      <c r="G105" s="104"/>
      <c r="H105" s="74"/>
      <c r="I105" s="75"/>
      <c r="J105" s="104"/>
      <c r="K105" s="74"/>
      <c r="L105" s="75"/>
      <c r="M105" s="104"/>
      <c r="N105" s="74"/>
      <c r="O105" s="75"/>
      <c r="P105" s="104"/>
      <c r="Q105" s="104"/>
      <c r="R105" s="104"/>
      <c r="S105" s="104"/>
      <c r="T105" s="77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</row>
    <row r="106" spans="1:38" ht="30" customHeight="1">
      <c r="A106" s="78" t="s">
        <v>39</v>
      </c>
      <c r="B106" s="117" t="s">
        <v>118</v>
      </c>
      <c r="C106" s="118" t="s">
        <v>117</v>
      </c>
      <c r="D106" s="119"/>
      <c r="E106" s="209" t="s">
        <v>48</v>
      </c>
      <c r="F106" s="210"/>
      <c r="G106" s="211"/>
      <c r="H106" s="209" t="s">
        <v>48</v>
      </c>
      <c r="I106" s="210"/>
      <c r="J106" s="211"/>
      <c r="K106" s="82"/>
      <c r="L106" s="83"/>
      <c r="M106" s="84">
        <f t="shared" ref="M106:M107" si="78">K106*L106</f>
        <v>0</v>
      </c>
      <c r="N106" s="82"/>
      <c r="O106" s="83"/>
      <c r="P106" s="84">
        <f t="shared" ref="P106:P107" si="79">N106*O106</f>
        <v>0</v>
      </c>
      <c r="Q106" s="84">
        <f t="shared" ref="Q106:Q107" si="80">G106+M106</f>
        <v>0</v>
      </c>
      <c r="R106" s="84">
        <f t="shared" ref="R106:R107" si="81">J106+P106</f>
        <v>0</v>
      </c>
      <c r="S106" s="84">
        <f t="shared" ref="S106:S107" si="82">Q106-R106</f>
        <v>0</v>
      </c>
      <c r="T106" s="85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</row>
    <row r="107" spans="1:38" ht="30" customHeight="1">
      <c r="A107" s="86" t="s">
        <v>39</v>
      </c>
      <c r="B107" s="120" t="s">
        <v>119</v>
      </c>
      <c r="C107" s="121" t="s">
        <v>117</v>
      </c>
      <c r="D107" s="119"/>
      <c r="E107" s="212"/>
      <c r="F107" s="213"/>
      <c r="G107" s="214"/>
      <c r="H107" s="212"/>
      <c r="I107" s="213"/>
      <c r="J107" s="214"/>
      <c r="K107" s="82"/>
      <c r="L107" s="83"/>
      <c r="M107" s="84">
        <f t="shared" si="78"/>
        <v>0</v>
      </c>
      <c r="N107" s="82"/>
      <c r="O107" s="83"/>
      <c r="P107" s="84">
        <f t="shared" si="79"/>
        <v>0</v>
      </c>
      <c r="Q107" s="84">
        <f t="shared" si="80"/>
        <v>0</v>
      </c>
      <c r="R107" s="84">
        <f t="shared" si="81"/>
        <v>0</v>
      </c>
      <c r="S107" s="84">
        <f t="shared" si="82"/>
        <v>0</v>
      </c>
      <c r="T107" s="85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</row>
    <row r="108" spans="1:38" ht="30" customHeight="1">
      <c r="A108" s="111" t="s">
        <v>120</v>
      </c>
      <c r="B108" s="122"/>
      <c r="C108" s="123"/>
      <c r="D108" s="99"/>
      <c r="E108" s="100"/>
      <c r="F108" s="101"/>
      <c r="G108" s="102">
        <f>SUM(G106:G107)</f>
        <v>0</v>
      </c>
      <c r="H108" s="100"/>
      <c r="I108" s="101"/>
      <c r="J108" s="102">
        <f>SUM(J106:J107)</f>
        <v>0</v>
      </c>
      <c r="K108" s="100"/>
      <c r="L108" s="101"/>
      <c r="M108" s="102">
        <f>SUM(M106:M107)</f>
        <v>0</v>
      </c>
      <c r="N108" s="100"/>
      <c r="O108" s="101"/>
      <c r="P108" s="102">
        <f t="shared" ref="P108:S108" si="83">SUM(P106:P107)</f>
        <v>0</v>
      </c>
      <c r="Q108" s="102">
        <f t="shared" si="83"/>
        <v>0</v>
      </c>
      <c r="R108" s="102">
        <f t="shared" si="83"/>
        <v>0</v>
      </c>
      <c r="S108" s="102">
        <f t="shared" si="83"/>
        <v>0</v>
      </c>
      <c r="T108" s="103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</row>
    <row r="109" spans="1:38" ht="30" customHeight="1">
      <c r="A109" s="71" t="s">
        <v>28</v>
      </c>
      <c r="B109" s="124" t="s">
        <v>121</v>
      </c>
      <c r="C109" s="116" t="s">
        <v>122</v>
      </c>
      <c r="D109" s="73"/>
      <c r="E109" s="74"/>
      <c r="F109" s="75"/>
      <c r="G109" s="104"/>
      <c r="H109" s="74"/>
      <c r="I109" s="75"/>
      <c r="J109" s="104"/>
      <c r="K109" s="74"/>
      <c r="L109" s="75"/>
      <c r="M109" s="104"/>
      <c r="N109" s="74"/>
      <c r="O109" s="75"/>
      <c r="P109" s="104"/>
      <c r="Q109" s="104"/>
      <c r="R109" s="104"/>
      <c r="S109" s="104"/>
      <c r="T109" s="77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</row>
    <row r="110" spans="1:38" ht="41.25" customHeight="1">
      <c r="A110" s="86" t="s">
        <v>39</v>
      </c>
      <c r="B110" s="125" t="s">
        <v>123</v>
      </c>
      <c r="C110" s="126" t="s">
        <v>122</v>
      </c>
      <c r="D110" s="119" t="s">
        <v>124</v>
      </c>
      <c r="E110" s="215" t="s">
        <v>48</v>
      </c>
      <c r="F110" s="213"/>
      <c r="G110" s="214"/>
      <c r="H110" s="215" t="s">
        <v>48</v>
      </c>
      <c r="I110" s="213"/>
      <c r="J110" s="214"/>
      <c r="K110" s="82">
        <v>1</v>
      </c>
      <c r="L110" s="83">
        <v>10000</v>
      </c>
      <c r="M110" s="84">
        <f>K110*L110</f>
        <v>10000</v>
      </c>
      <c r="N110" s="82">
        <v>1</v>
      </c>
      <c r="O110" s="83">
        <v>10000</v>
      </c>
      <c r="P110" s="84">
        <f>N110*O110</f>
        <v>10000</v>
      </c>
      <c r="Q110" s="84">
        <f>G110+M110</f>
        <v>10000</v>
      </c>
      <c r="R110" s="84">
        <f>J110+P110</f>
        <v>10000</v>
      </c>
      <c r="S110" s="84">
        <f>Q110-R110</f>
        <v>0</v>
      </c>
      <c r="T110" s="85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</row>
    <row r="111" spans="1:38" ht="30" customHeight="1">
      <c r="A111" s="111" t="s">
        <v>125</v>
      </c>
      <c r="B111" s="127"/>
      <c r="C111" s="123"/>
      <c r="D111" s="99"/>
      <c r="E111" s="100"/>
      <c r="F111" s="101"/>
      <c r="G111" s="102">
        <f>SUM(G110)</f>
        <v>0</v>
      </c>
      <c r="H111" s="100"/>
      <c r="I111" s="101"/>
      <c r="J111" s="102">
        <f>SUM(J110)</f>
        <v>0</v>
      </c>
      <c r="K111" s="100"/>
      <c r="L111" s="101"/>
      <c r="M111" s="102">
        <f>SUM(M110)</f>
        <v>10000</v>
      </c>
      <c r="N111" s="100"/>
      <c r="O111" s="101" t="s">
        <v>217</v>
      </c>
      <c r="P111" s="102">
        <f t="shared" ref="P111:S111" si="84">SUM(P110)</f>
        <v>10000</v>
      </c>
      <c r="Q111" s="102">
        <f t="shared" si="84"/>
        <v>10000</v>
      </c>
      <c r="R111" s="102">
        <f t="shared" si="84"/>
        <v>10000</v>
      </c>
      <c r="S111" s="102">
        <f t="shared" si="84"/>
        <v>0</v>
      </c>
      <c r="T111" s="103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</row>
    <row r="112" spans="1:38" ht="19.5" customHeight="1">
      <c r="A112" s="128" t="s">
        <v>126</v>
      </c>
      <c r="B112" s="129"/>
      <c r="C112" s="130"/>
      <c r="D112" s="131"/>
      <c r="E112" s="132"/>
      <c r="F112" s="133"/>
      <c r="G112" s="134">
        <f>G69+G73+G78+G84+G89+G94+G99+G104+G108+G111</f>
        <v>0</v>
      </c>
      <c r="H112" s="132"/>
      <c r="I112" s="133"/>
      <c r="J112" s="134">
        <f>J69+J73+J78+J84+J89+J94+J99+J104+J108+J111</f>
        <v>0</v>
      </c>
      <c r="K112" s="132"/>
      <c r="L112" s="133"/>
      <c r="M112" s="134">
        <f>M69+M73+M78+M84+M89+M94+M99+M104+M108+M111</f>
        <v>930536.89</v>
      </c>
      <c r="N112" s="132"/>
      <c r="O112" s="133"/>
      <c r="P112" s="134">
        <f t="shared" ref="P112:S112" si="85">P69+P73+P78+P84+P89+P94+P99+P104+P108+P111</f>
        <v>930536.89199999976</v>
      </c>
      <c r="Q112" s="134">
        <f t="shared" si="85"/>
        <v>930536.89</v>
      </c>
      <c r="R112" s="134">
        <f t="shared" si="85"/>
        <v>930536.89199999976</v>
      </c>
      <c r="S112" s="134">
        <f t="shared" si="85"/>
        <v>-1.9999999967694748E-3</v>
      </c>
      <c r="T112" s="135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</row>
    <row r="113" spans="1:38" ht="15.75" customHeight="1">
      <c r="A113" s="216"/>
      <c r="B113" s="198"/>
      <c r="C113" s="198"/>
      <c r="D113" s="137"/>
      <c r="E113" s="138"/>
      <c r="F113" s="139"/>
      <c r="G113" s="140"/>
      <c r="H113" s="138"/>
      <c r="I113" s="139"/>
      <c r="J113" s="140"/>
      <c r="K113" s="138"/>
      <c r="L113" s="139"/>
      <c r="M113" s="140"/>
      <c r="N113" s="138"/>
      <c r="O113" s="139"/>
      <c r="P113" s="140"/>
      <c r="Q113" s="140"/>
      <c r="R113" s="140"/>
      <c r="S113" s="140"/>
      <c r="T113" s="14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9.5" customHeight="1">
      <c r="A114" s="197" t="s">
        <v>127</v>
      </c>
      <c r="B114" s="198"/>
      <c r="C114" s="199"/>
      <c r="D114" s="142"/>
      <c r="E114" s="143"/>
      <c r="F114" s="144"/>
      <c r="G114" s="145">
        <f>G22-G112</f>
        <v>0</v>
      </c>
      <c r="H114" s="143"/>
      <c r="I114" s="144"/>
      <c r="J114" s="145">
        <f>J22-J112</f>
        <v>0</v>
      </c>
      <c r="K114" s="146"/>
      <c r="L114" s="144"/>
      <c r="M114" s="147">
        <f>M22-M112</f>
        <v>0</v>
      </c>
      <c r="N114" s="146"/>
      <c r="O114" s="144"/>
      <c r="P114" s="147">
        <f t="shared" ref="P114:S114" si="86">P22-P112</f>
        <v>-1.9999997457489371E-3</v>
      </c>
      <c r="Q114" s="148">
        <f t="shared" si="86"/>
        <v>0</v>
      </c>
      <c r="R114" s="148">
        <f t="shared" si="86"/>
        <v>-1.9999997457489371E-3</v>
      </c>
      <c r="S114" s="148">
        <f t="shared" si="86"/>
        <v>1.9999999967694748E-3</v>
      </c>
      <c r="T114" s="149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>
      <c r="A115" s="150"/>
      <c r="B115" s="151"/>
      <c r="C115" s="150"/>
      <c r="D115" s="150"/>
      <c r="E115" s="51"/>
      <c r="F115" s="150"/>
      <c r="G115" s="150"/>
      <c r="H115" s="51"/>
      <c r="I115" s="150"/>
      <c r="J115" s="150"/>
      <c r="K115" s="51"/>
      <c r="L115" s="150"/>
      <c r="M115" s="150"/>
      <c r="N115" s="51"/>
      <c r="O115" s="150"/>
      <c r="P115" s="150"/>
      <c r="Q115" s="150"/>
      <c r="R115" s="150"/>
      <c r="S115" s="150"/>
      <c r="T115" s="150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>
      <c r="A116" s="150"/>
      <c r="B116" s="151"/>
      <c r="C116" s="150"/>
      <c r="D116" s="150"/>
      <c r="E116" s="51"/>
      <c r="F116" s="150"/>
      <c r="G116" s="150"/>
      <c r="H116" s="51"/>
      <c r="I116" s="150"/>
      <c r="J116" s="150"/>
      <c r="K116" s="51"/>
      <c r="L116" s="150"/>
      <c r="M116" s="150"/>
      <c r="N116" s="51"/>
      <c r="O116" s="150"/>
      <c r="P116" s="150"/>
      <c r="Q116" s="150"/>
      <c r="R116" s="150"/>
      <c r="S116" s="150"/>
      <c r="T116" s="150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>
      <c r="A117" s="150" t="s">
        <v>128</v>
      </c>
      <c r="B117" s="151"/>
      <c r="C117" s="152"/>
      <c r="D117" s="150"/>
      <c r="E117" s="153"/>
      <c r="F117" s="152"/>
      <c r="G117" s="150"/>
      <c r="H117" s="153"/>
      <c r="I117" s="152"/>
      <c r="J117" s="152"/>
      <c r="K117" s="153"/>
      <c r="L117" s="150"/>
      <c r="M117" s="150"/>
      <c r="N117" s="51"/>
      <c r="O117" s="150"/>
      <c r="P117" s="150"/>
      <c r="Q117" s="150"/>
      <c r="R117" s="150"/>
      <c r="S117" s="150"/>
      <c r="T117" s="150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>
      <c r="A118" s="1"/>
      <c r="B118" s="1"/>
      <c r="C118" s="154" t="s">
        <v>129</v>
      </c>
      <c r="D118" s="150"/>
      <c r="E118" s="200" t="s">
        <v>130</v>
      </c>
      <c r="F118" s="201"/>
      <c r="G118" s="150"/>
      <c r="H118" s="51"/>
      <c r="I118" s="155" t="s">
        <v>131</v>
      </c>
      <c r="J118" s="150"/>
      <c r="K118" s="51"/>
      <c r="L118" s="155"/>
      <c r="M118" s="150"/>
      <c r="N118" s="51"/>
      <c r="O118" s="155"/>
      <c r="P118" s="150"/>
      <c r="Q118" s="150"/>
      <c r="R118" s="150"/>
      <c r="S118" s="150"/>
      <c r="T118" s="150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>
      <c r="A119" s="1"/>
      <c r="B119" s="1"/>
      <c r="C119" s="156"/>
      <c r="D119" s="157"/>
      <c r="E119" s="158"/>
      <c r="F119" s="159"/>
      <c r="G119" s="160"/>
      <c r="H119" s="158"/>
      <c r="I119" s="159"/>
      <c r="J119" s="160"/>
      <c r="K119" s="161"/>
      <c r="L119" s="159"/>
      <c r="M119" s="160"/>
      <c r="N119" s="161"/>
      <c r="O119" s="159"/>
      <c r="P119" s="160"/>
      <c r="Q119" s="160"/>
      <c r="R119" s="160"/>
      <c r="S119" s="160"/>
      <c r="T119" s="150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>
      <c r="A120" s="150"/>
      <c r="B120" s="151"/>
      <c r="C120" s="150"/>
      <c r="D120" s="150"/>
      <c r="E120" s="51"/>
      <c r="F120" s="150"/>
      <c r="G120" s="150"/>
      <c r="H120" s="51"/>
      <c r="I120" s="150"/>
      <c r="J120" s="150"/>
      <c r="K120" s="51"/>
      <c r="L120" s="150"/>
      <c r="M120" s="150"/>
      <c r="N120" s="51"/>
      <c r="O120" s="150"/>
      <c r="P120" s="150"/>
      <c r="Q120" s="150"/>
      <c r="R120" s="150"/>
      <c r="S120" s="150"/>
      <c r="T120" s="150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>
      <c r="A121" s="150"/>
      <c r="B121" s="151"/>
      <c r="C121" s="150"/>
      <c r="D121" s="150"/>
      <c r="E121" s="51"/>
      <c r="F121" s="150"/>
      <c r="G121" s="150"/>
      <c r="H121" s="51"/>
      <c r="I121" s="150"/>
      <c r="J121" s="150"/>
      <c r="K121" s="51"/>
      <c r="L121" s="150"/>
      <c r="M121" s="150"/>
      <c r="N121" s="51"/>
      <c r="O121" s="150"/>
      <c r="P121" s="150"/>
      <c r="Q121" s="150"/>
      <c r="R121" s="150"/>
      <c r="S121" s="150"/>
      <c r="T121" s="150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>
      <c r="A122" s="150"/>
      <c r="B122" s="151"/>
      <c r="C122" s="150"/>
      <c r="D122" s="150"/>
      <c r="E122" s="51"/>
      <c r="F122" s="150"/>
      <c r="G122" s="150"/>
      <c r="H122" s="51"/>
      <c r="I122" s="150"/>
      <c r="J122" s="150"/>
      <c r="K122" s="51"/>
      <c r="L122" s="150"/>
      <c r="M122" s="150"/>
      <c r="N122" s="51"/>
      <c r="O122" s="150"/>
      <c r="P122" s="150"/>
      <c r="Q122" s="150"/>
      <c r="R122" s="150"/>
      <c r="S122" s="150"/>
      <c r="T122" s="150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>
      <c r="A123" s="150"/>
      <c r="B123" s="151"/>
      <c r="C123" s="150"/>
      <c r="D123" s="150"/>
      <c r="E123" s="51"/>
      <c r="F123" s="150"/>
      <c r="G123" s="150"/>
      <c r="H123" s="51"/>
      <c r="I123" s="150"/>
      <c r="J123" s="150"/>
      <c r="K123" s="51"/>
      <c r="L123" s="150"/>
      <c r="M123" s="150"/>
      <c r="N123" s="51"/>
      <c r="O123" s="150"/>
      <c r="P123" s="150"/>
      <c r="Q123" s="150"/>
      <c r="R123" s="150"/>
      <c r="S123" s="150"/>
      <c r="T123" s="150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>
      <c r="A124" s="150"/>
      <c r="B124" s="151"/>
      <c r="C124" s="150"/>
      <c r="D124" s="150"/>
      <c r="E124" s="51"/>
      <c r="F124" s="150"/>
      <c r="G124" s="150"/>
      <c r="H124" s="51"/>
      <c r="I124" s="150"/>
      <c r="J124" s="150"/>
      <c r="K124" s="51"/>
      <c r="L124" s="150"/>
      <c r="M124" s="150"/>
      <c r="N124" s="51"/>
      <c r="O124" s="150"/>
      <c r="P124" s="150"/>
      <c r="Q124" s="150"/>
      <c r="R124" s="150"/>
      <c r="S124" s="150"/>
      <c r="T124" s="150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.75" customHeight="1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3"/>
      <c r="L299" s="1"/>
      <c r="M299" s="1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.75" customHeight="1">
      <c r="A300" s="1"/>
      <c r="B300" s="2"/>
      <c r="C300" s="1"/>
      <c r="D300" s="1"/>
      <c r="E300" s="3"/>
      <c r="F300" s="1"/>
      <c r="G300" s="1"/>
      <c r="H300" s="3"/>
      <c r="I300" s="1"/>
      <c r="J300" s="1"/>
      <c r="K300" s="3"/>
      <c r="L300" s="1"/>
      <c r="M300" s="1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.75" customHeight="1">
      <c r="A301" s="1"/>
      <c r="B301" s="2"/>
      <c r="C301" s="1"/>
      <c r="D301" s="1"/>
      <c r="E301" s="3"/>
      <c r="F301" s="1"/>
      <c r="G301" s="1"/>
      <c r="H301" s="3"/>
      <c r="I301" s="1"/>
      <c r="J301" s="1"/>
      <c r="K301" s="3"/>
      <c r="L301" s="1"/>
      <c r="M301" s="1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.75" customHeight="1">
      <c r="A302" s="1"/>
      <c r="B302" s="2"/>
      <c r="C302" s="1"/>
      <c r="D302" s="1"/>
      <c r="E302" s="3"/>
      <c r="F302" s="1"/>
      <c r="G302" s="1"/>
      <c r="H302" s="3"/>
      <c r="I302" s="1"/>
      <c r="J302" s="1"/>
      <c r="K302" s="3"/>
      <c r="L302" s="1"/>
      <c r="M302" s="1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.75" customHeight="1">
      <c r="A303" s="1"/>
      <c r="B303" s="2"/>
      <c r="C303" s="1"/>
      <c r="D303" s="1"/>
      <c r="E303" s="3"/>
      <c r="F303" s="1"/>
      <c r="G303" s="1"/>
      <c r="H303" s="3"/>
      <c r="I303" s="1"/>
      <c r="J303" s="1"/>
      <c r="K303" s="3"/>
      <c r="L303" s="1"/>
      <c r="M303" s="1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.75" customHeight="1">
      <c r="A304" s="1"/>
      <c r="B304" s="2"/>
      <c r="C304" s="1"/>
      <c r="D304" s="1"/>
      <c r="E304" s="3"/>
      <c r="F304" s="1"/>
      <c r="G304" s="1"/>
      <c r="H304" s="3"/>
      <c r="I304" s="1"/>
      <c r="J304" s="1"/>
      <c r="K304" s="3"/>
      <c r="L304" s="1"/>
      <c r="M304" s="1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5.75" customHeight="1">
      <c r="A305" s="1"/>
      <c r="B305" s="2"/>
      <c r="C305" s="1"/>
      <c r="D305" s="1"/>
      <c r="E305" s="3"/>
      <c r="F305" s="1"/>
      <c r="G305" s="1"/>
      <c r="H305" s="3"/>
      <c r="I305" s="1"/>
      <c r="J305" s="1"/>
      <c r="K305" s="3"/>
      <c r="L305" s="1"/>
      <c r="M305" s="1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5.75" customHeight="1">
      <c r="A306" s="1"/>
      <c r="B306" s="2"/>
      <c r="C306" s="1"/>
      <c r="D306" s="1"/>
      <c r="E306" s="3"/>
      <c r="F306" s="1"/>
      <c r="G306" s="1"/>
      <c r="H306" s="3"/>
      <c r="I306" s="1"/>
      <c r="J306" s="1"/>
      <c r="K306" s="3"/>
      <c r="L306" s="1"/>
      <c r="M306" s="1"/>
      <c r="N306" s="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5.75" customHeight="1">
      <c r="A307" s="1"/>
      <c r="B307" s="2"/>
      <c r="C307" s="1"/>
      <c r="D307" s="1"/>
      <c r="E307" s="3"/>
      <c r="F307" s="1"/>
      <c r="G307" s="1"/>
      <c r="H307" s="3"/>
      <c r="I307" s="1"/>
      <c r="J307" s="1"/>
      <c r="K307" s="3"/>
      <c r="L307" s="1"/>
      <c r="M307" s="1"/>
      <c r="N307" s="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5.75" customHeight="1">
      <c r="A308" s="1"/>
      <c r="B308" s="2"/>
      <c r="C308" s="1"/>
      <c r="D308" s="1"/>
      <c r="E308" s="3"/>
      <c r="F308" s="1"/>
      <c r="G308" s="1"/>
      <c r="H308" s="3"/>
      <c r="I308" s="1"/>
      <c r="J308" s="1"/>
      <c r="K308" s="3"/>
      <c r="L308" s="1"/>
      <c r="M308" s="1"/>
      <c r="N308" s="3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5.75" customHeight="1">
      <c r="A309" s="1"/>
      <c r="B309" s="2"/>
      <c r="C309" s="1"/>
      <c r="D309" s="1"/>
      <c r="E309" s="3"/>
      <c r="F309" s="1"/>
      <c r="G309" s="1"/>
      <c r="H309" s="3"/>
      <c r="I309" s="1"/>
      <c r="J309" s="1"/>
      <c r="K309" s="3"/>
      <c r="L309" s="1"/>
      <c r="M309" s="1"/>
      <c r="N309" s="3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5.75" customHeight="1">
      <c r="A310" s="1"/>
      <c r="B310" s="2"/>
      <c r="C310" s="1"/>
      <c r="D310" s="1"/>
      <c r="E310" s="3"/>
      <c r="F310" s="1"/>
      <c r="G310" s="1"/>
      <c r="H310" s="3"/>
      <c r="I310" s="1"/>
      <c r="J310" s="1"/>
      <c r="K310" s="3"/>
      <c r="L310" s="1"/>
      <c r="M310" s="1"/>
      <c r="N310" s="3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5.75" customHeight="1">
      <c r="A311" s="1"/>
      <c r="B311" s="2"/>
      <c r="C311" s="1"/>
      <c r="D311" s="1"/>
      <c r="E311" s="3"/>
      <c r="F311" s="1"/>
      <c r="G311" s="1"/>
      <c r="H311" s="3"/>
      <c r="I311" s="1"/>
      <c r="J311" s="1"/>
      <c r="K311" s="3"/>
      <c r="L311" s="1"/>
      <c r="M311" s="1"/>
      <c r="N311" s="3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5.75" customHeight="1">
      <c r="A312" s="1"/>
      <c r="B312" s="2"/>
      <c r="C312" s="1"/>
      <c r="D312" s="1"/>
      <c r="E312" s="3"/>
      <c r="F312" s="1"/>
      <c r="G312" s="1"/>
      <c r="H312" s="3"/>
      <c r="I312" s="1"/>
      <c r="J312" s="1"/>
      <c r="K312" s="3"/>
      <c r="L312" s="1"/>
      <c r="M312" s="1"/>
      <c r="N312" s="3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5.75" customHeight="1">
      <c r="A313" s="1"/>
      <c r="B313" s="2"/>
      <c r="C313" s="1"/>
      <c r="D313" s="1"/>
      <c r="E313" s="3"/>
      <c r="F313" s="1"/>
      <c r="G313" s="1"/>
      <c r="H313" s="3"/>
      <c r="I313" s="1"/>
      <c r="J313" s="1"/>
      <c r="K313" s="3"/>
      <c r="L313" s="1"/>
      <c r="M313" s="1"/>
      <c r="N313" s="3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5.75" customHeight="1">
      <c r="A314" s="1"/>
      <c r="B314" s="2"/>
      <c r="C314" s="1"/>
      <c r="D314" s="1"/>
      <c r="E314" s="3"/>
      <c r="F314" s="1"/>
      <c r="G314" s="1"/>
      <c r="H314" s="3"/>
      <c r="I314" s="1"/>
      <c r="J314" s="1"/>
      <c r="K314" s="3"/>
      <c r="L314" s="1"/>
      <c r="M314" s="1"/>
      <c r="N314" s="3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15.75" customHeight="1">
      <c r="A315" s="1"/>
      <c r="B315" s="2"/>
      <c r="C315" s="1"/>
      <c r="D315" s="1"/>
      <c r="E315" s="3"/>
      <c r="F315" s="1"/>
      <c r="G315" s="1"/>
      <c r="H315" s="3"/>
      <c r="I315" s="1"/>
      <c r="J315" s="1"/>
      <c r="K315" s="3"/>
      <c r="L315" s="1"/>
      <c r="M315" s="1"/>
      <c r="N315" s="3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15.75" customHeight="1">
      <c r="A316" s="1"/>
      <c r="B316" s="2"/>
      <c r="C316" s="1"/>
      <c r="D316" s="1"/>
      <c r="E316" s="3"/>
      <c r="F316" s="1"/>
      <c r="G316" s="1"/>
      <c r="H316" s="3"/>
      <c r="I316" s="1"/>
      <c r="J316" s="1"/>
      <c r="K316" s="3"/>
      <c r="L316" s="1"/>
      <c r="M316" s="1"/>
      <c r="N316" s="3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ht="15.75" customHeight="1">
      <c r="A317" s="1"/>
      <c r="B317" s="2"/>
      <c r="C317" s="1"/>
      <c r="D317" s="1"/>
      <c r="E317" s="3"/>
      <c r="F317" s="1"/>
      <c r="G317" s="1"/>
      <c r="H317" s="3"/>
      <c r="I317" s="1"/>
      <c r="J317" s="1"/>
      <c r="K317" s="3"/>
      <c r="L317" s="1"/>
      <c r="M317" s="1"/>
      <c r="N317" s="3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ht="15.75" customHeight="1">
      <c r="A318" s="1"/>
      <c r="B318" s="2"/>
      <c r="C318" s="1"/>
      <c r="D318" s="1"/>
      <c r="E318" s="3"/>
      <c r="F318" s="1"/>
      <c r="G318" s="1"/>
      <c r="H318" s="3"/>
      <c r="I318" s="1"/>
      <c r="J318" s="1"/>
      <c r="K318" s="3"/>
      <c r="L318" s="1"/>
      <c r="M318" s="1"/>
      <c r="N318" s="3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ht="15.75" customHeight="1"/>
    <row r="320" spans="1:38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</sheetData>
  <autoFilter ref="A19:T19"/>
  <mergeCells count="25">
    <mergeCell ref="A114:C114"/>
    <mergeCell ref="E118:F118"/>
    <mergeCell ref="E17:G17"/>
    <mergeCell ref="H17:J17"/>
    <mergeCell ref="A23:C23"/>
    <mergeCell ref="E62:G64"/>
    <mergeCell ref="H62:J64"/>
    <mergeCell ref="E66:G68"/>
    <mergeCell ref="H66:J68"/>
    <mergeCell ref="E106:G107"/>
    <mergeCell ref="H106:J107"/>
    <mergeCell ref="E110:G110"/>
    <mergeCell ref="H110:J110"/>
    <mergeCell ref="A113:C113"/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</mergeCells>
  <printOptions horizontalCentered="1"/>
  <pageMargins left="0" right="0" top="0" bottom="0" header="0" footer="0"/>
  <pageSetup paperSize="9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Z1000"/>
  <sheetViews>
    <sheetView topLeftCell="B19" workbookViewId="0">
      <selection activeCell="D9" sqref="D9"/>
    </sheetView>
  </sheetViews>
  <sheetFormatPr defaultColWidth="12.625" defaultRowHeight="15" customHeight="1"/>
  <cols>
    <col min="1" max="1" width="12.875" hidden="1" customWidth="1"/>
    <col min="2" max="2" width="12.125" customWidth="1"/>
    <col min="3" max="3" width="33.5" customWidth="1"/>
    <col min="4" max="4" width="15.625" customWidth="1"/>
    <col min="5" max="5" width="19.75" customWidth="1"/>
    <col min="6" max="6" width="15.625" customWidth="1"/>
    <col min="7" max="7" width="18.5" customWidth="1"/>
    <col min="8" max="8" width="21.375" customWidth="1"/>
    <col min="9" max="9" width="15.625" customWidth="1"/>
    <col min="10" max="10" width="16.125" customWidth="1"/>
    <col min="11" max="26" width="6.75" customWidth="1"/>
  </cols>
  <sheetData>
    <row r="1" spans="1:26" ht="15" customHeight="1">
      <c r="A1" s="162"/>
      <c r="B1" s="162"/>
      <c r="C1" s="162"/>
      <c r="D1" s="163"/>
      <c r="E1" s="162"/>
      <c r="F1" s="163"/>
      <c r="G1" s="162"/>
      <c r="H1" s="162"/>
      <c r="I1" s="164"/>
      <c r="J1" s="165" t="s">
        <v>132</v>
      </c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</row>
    <row r="2" spans="1:26" ht="15" customHeight="1">
      <c r="A2" s="162"/>
      <c r="B2" s="162"/>
      <c r="C2" s="162"/>
      <c r="D2" s="163"/>
      <c r="E2" s="162"/>
      <c r="F2" s="163"/>
      <c r="G2" s="162"/>
      <c r="H2" s="223" t="s">
        <v>133</v>
      </c>
      <c r="I2" s="189"/>
      <c r="J2" s="189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6" ht="15" customHeight="1">
      <c r="A3" s="162"/>
      <c r="B3" s="162"/>
      <c r="C3" s="162"/>
      <c r="D3" s="163"/>
      <c r="E3" s="162"/>
      <c r="F3" s="163"/>
      <c r="G3" s="162"/>
      <c r="H3" s="223" t="s">
        <v>134</v>
      </c>
      <c r="I3" s="189"/>
      <c r="J3" s="189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</row>
    <row r="4" spans="1:26" ht="14.25" customHeight="1">
      <c r="A4" s="162"/>
      <c r="B4" s="162"/>
      <c r="C4" s="162"/>
      <c r="D4" s="163"/>
      <c r="E4" s="162"/>
      <c r="F4" s="163"/>
      <c r="G4" s="162"/>
      <c r="H4" s="162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</row>
    <row r="5" spans="1:26" ht="21" customHeight="1">
      <c r="A5" s="162"/>
      <c r="B5" s="222" t="s">
        <v>135</v>
      </c>
      <c r="C5" s="189"/>
      <c r="D5" s="189"/>
      <c r="E5" s="189"/>
      <c r="F5" s="189"/>
      <c r="G5" s="189"/>
      <c r="H5" s="189"/>
      <c r="I5" s="189"/>
      <c r="J5" s="189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</row>
    <row r="6" spans="1:26" ht="21" customHeight="1">
      <c r="A6" s="162"/>
      <c r="B6" s="222" t="s">
        <v>136</v>
      </c>
      <c r="C6" s="189"/>
      <c r="D6" s="189"/>
      <c r="E6" s="189"/>
      <c r="F6" s="189"/>
      <c r="G6" s="189"/>
      <c r="H6" s="189"/>
      <c r="I6" s="189"/>
      <c r="J6" s="189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</row>
    <row r="7" spans="1:26" ht="21" customHeight="1">
      <c r="A7" s="162"/>
      <c r="B7" s="224" t="s">
        <v>137</v>
      </c>
      <c r="C7" s="189"/>
      <c r="D7" s="189"/>
      <c r="E7" s="189"/>
      <c r="F7" s="189"/>
      <c r="G7" s="189"/>
      <c r="H7" s="189"/>
      <c r="I7" s="189"/>
      <c r="J7" s="189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spans="1:26" ht="21" customHeight="1">
      <c r="A8" s="162"/>
      <c r="B8" s="222" t="s">
        <v>138</v>
      </c>
      <c r="C8" s="189"/>
      <c r="D8" s="189"/>
      <c r="E8" s="189"/>
      <c r="F8" s="189"/>
      <c r="G8" s="189"/>
      <c r="H8" s="189"/>
      <c r="I8" s="189"/>
      <c r="J8" s="189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</row>
    <row r="9" spans="1:26" ht="14.25" customHeight="1">
      <c r="A9" s="162"/>
      <c r="B9" s="162"/>
      <c r="C9" s="162"/>
      <c r="D9" s="163"/>
      <c r="E9" s="162"/>
      <c r="F9" s="163"/>
      <c r="G9" s="162"/>
      <c r="H9" s="162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</row>
    <row r="10" spans="1:26" ht="44.25" customHeight="1">
      <c r="A10" s="166"/>
      <c r="B10" s="219" t="s">
        <v>139</v>
      </c>
      <c r="C10" s="218"/>
      <c r="D10" s="220"/>
      <c r="E10" s="221" t="s">
        <v>140</v>
      </c>
      <c r="F10" s="218"/>
      <c r="G10" s="218"/>
      <c r="H10" s="218"/>
      <c r="I10" s="218"/>
      <c r="J10" s="220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</row>
    <row r="11" spans="1:26" ht="61.5" customHeight="1">
      <c r="A11" s="167" t="s">
        <v>141</v>
      </c>
      <c r="B11" s="167" t="s">
        <v>142</v>
      </c>
      <c r="C11" s="167" t="s">
        <v>7</v>
      </c>
      <c r="D11" s="168" t="s">
        <v>143</v>
      </c>
      <c r="E11" s="167" t="s">
        <v>144</v>
      </c>
      <c r="F11" s="168" t="s">
        <v>143</v>
      </c>
      <c r="G11" s="167" t="s">
        <v>145</v>
      </c>
      <c r="H11" s="167" t="s">
        <v>146</v>
      </c>
      <c r="I11" s="167" t="s">
        <v>147</v>
      </c>
      <c r="J11" s="167" t="s">
        <v>148</v>
      </c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</row>
    <row r="12" spans="1:26" ht="15" customHeight="1">
      <c r="A12" s="169"/>
      <c r="B12" s="169" t="s">
        <v>37</v>
      </c>
      <c r="C12" s="170"/>
      <c r="D12" s="171"/>
      <c r="E12" s="170"/>
      <c r="F12" s="171"/>
      <c r="G12" s="170"/>
      <c r="H12" s="170"/>
      <c r="I12" s="171"/>
      <c r="J12" s="170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</row>
    <row r="13" spans="1:26" ht="15" customHeight="1">
      <c r="A13" s="169"/>
      <c r="B13" s="169" t="s">
        <v>59</v>
      </c>
      <c r="C13" s="170"/>
      <c r="D13" s="171"/>
      <c r="E13" s="170"/>
      <c r="F13" s="171"/>
      <c r="G13" s="170"/>
      <c r="H13" s="170"/>
      <c r="I13" s="171"/>
      <c r="J13" s="170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</row>
    <row r="14" spans="1:26" ht="15" customHeight="1">
      <c r="A14" s="169"/>
      <c r="B14" s="169" t="s">
        <v>61</v>
      </c>
      <c r="C14" s="170"/>
      <c r="D14" s="171"/>
      <c r="E14" s="170"/>
      <c r="F14" s="171"/>
      <c r="G14" s="170"/>
      <c r="H14" s="170"/>
      <c r="I14" s="171"/>
      <c r="J14" s="170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</row>
    <row r="15" spans="1:26" ht="15" customHeight="1">
      <c r="A15" s="169"/>
      <c r="B15" s="169" t="s">
        <v>65</v>
      </c>
      <c r="C15" s="170"/>
      <c r="D15" s="171"/>
      <c r="E15" s="170"/>
      <c r="F15" s="171"/>
      <c r="G15" s="170"/>
      <c r="H15" s="170"/>
      <c r="I15" s="171"/>
      <c r="J15" s="170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</row>
    <row r="16" spans="1:26" ht="15" customHeight="1">
      <c r="A16" s="169"/>
      <c r="B16" s="169" t="s">
        <v>72</v>
      </c>
      <c r="C16" s="170"/>
      <c r="D16" s="171"/>
      <c r="E16" s="170"/>
      <c r="F16" s="171"/>
      <c r="G16" s="170"/>
      <c r="H16" s="170"/>
      <c r="I16" s="171"/>
      <c r="J16" s="170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</row>
    <row r="17" spans="1:26" ht="15" customHeight="1">
      <c r="A17" s="169"/>
      <c r="B17" s="169"/>
      <c r="C17" s="170"/>
      <c r="D17" s="171"/>
      <c r="E17" s="170"/>
      <c r="F17" s="171"/>
      <c r="G17" s="170"/>
      <c r="H17" s="170"/>
      <c r="I17" s="171"/>
      <c r="J17" s="170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</row>
    <row r="18" spans="1:26" ht="15" customHeight="1">
      <c r="A18" s="172"/>
      <c r="B18" s="217" t="s">
        <v>149</v>
      </c>
      <c r="C18" s="218"/>
      <c r="D18" s="173">
        <f>SUM(D12:D17)</f>
        <v>0</v>
      </c>
      <c r="E18" s="174"/>
      <c r="F18" s="173">
        <f>SUM(F12:F17)</f>
        <v>0</v>
      </c>
      <c r="G18" s="174"/>
      <c r="H18" s="174"/>
      <c r="I18" s="173">
        <f>SUM(I12:I17)</f>
        <v>0</v>
      </c>
      <c r="J18" s="174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</row>
    <row r="19" spans="1:26" ht="14.25" customHeight="1">
      <c r="A19" s="162"/>
      <c r="B19" s="162"/>
      <c r="C19" s="162"/>
      <c r="D19" s="163"/>
      <c r="E19" s="162"/>
      <c r="F19" s="163"/>
      <c r="G19" s="162"/>
      <c r="H19" s="162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</row>
    <row r="20" spans="1:26" ht="14.25" customHeight="1">
      <c r="A20" s="162"/>
      <c r="B20" s="162"/>
      <c r="C20" s="162"/>
      <c r="D20" s="163"/>
      <c r="E20" s="162"/>
      <c r="F20" s="163"/>
      <c r="G20" s="162"/>
      <c r="H20" s="162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</row>
    <row r="21" spans="1:26" ht="44.25" customHeight="1">
      <c r="A21" s="166"/>
      <c r="B21" s="219" t="s">
        <v>150</v>
      </c>
      <c r="C21" s="218"/>
      <c r="D21" s="220"/>
      <c r="E21" s="221" t="s">
        <v>140</v>
      </c>
      <c r="F21" s="218"/>
      <c r="G21" s="218"/>
      <c r="H21" s="218"/>
      <c r="I21" s="218"/>
      <c r="J21" s="220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ht="61.5" customHeight="1">
      <c r="A22" s="167" t="s">
        <v>141</v>
      </c>
      <c r="B22" s="167" t="s">
        <v>142</v>
      </c>
      <c r="C22" s="167" t="s">
        <v>7</v>
      </c>
      <c r="D22" s="168" t="s">
        <v>143</v>
      </c>
      <c r="E22" s="167" t="s">
        <v>144</v>
      </c>
      <c r="F22" s="168" t="s">
        <v>143</v>
      </c>
      <c r="G22" s="167" t="s">
        <v>145</v>
      </c>
      <c r="H22" s="167" t="s">
        <v>146</v>
      </c>
      <c r="I22" s="167" t="s">
        <v>147</v>
      </c>
      <c r="J22" s="167" t="s">
        <v>148</v>
      </c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ht="15" customHeight="1">
      <c r="A23" s="169"/>
      <c r="B23" s="169" t="s">
        <v>37</v>
      </c>
      <c r="C23" s="170"/>
      <c r="D23" s="171"/>
      <c r="E23" s="170"/>
      <c r="F23" s="171"/>
      <c r="G23" s="170"/>
      <c r="H23" s="170"/>
      <c r="I23" s="171"/>
      <c r="J23" s="170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</row>
    <row r="24" spans="1:26" ht="15" customHeight="1">
      <c r="A24" s="169"/>
      <c r="B24" s="169" t="s">
        <v>59</v>
      </c>
      <c r="C24" s="170"/>
      <c r="D24" s="171"/>
      <c r="E24" s="170"/>
      <c r="F24" s="171"/>
      <c r="G24" s="170"/>
      <c r="H24" s="170"/>
      <c r="I24" s="171"/>
      <c r="J24" s="170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</row>
    <row r="25" spans="1:26" ht="15" customHeight="1">
      <c r="A25" s="169"/>
      <c r="B25" s="169" t="s">
        <v>61</v>
      </c>
      <c r="C25" s="170"/>
      <c r="D25" s="171"/>
      <c r="E25" s="170"/>
      <c r="F25" s="171"/>
      <c r="G25" s="170"/>
      <c r="H25" s="170"/>
      <c r="I25" s="171"/>
      <c r="J25" s="170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</row>
    <row r="26" spans="1:26" ht="15" customHeight="1">
      <c r="A26" s="169"/>
      <c r="B26" s="169" t="s">
        <v>65</v>
      </c>
      <c r="C26" s="170"/>
      <c r="D26" s="171"/>
      <c r="E26" s="170"/>
      <c r="F26" s="171"/>
      <c r="G26" s="170"/>
      <c r="H26" s="170"/>
      <c r="I26" s="171"/>
      <c r="J26" s="170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</row>
    <row r="27" spans="1:26" ht="15" customHeight="1">
      <c r="A27" s="169"/>
      <c r="B27" s="169" t="s">
        <v>72</v>
      </c>
      <c r="C27" s="170"/>
      <c r="D27" s="171"/>
      <c r="E27" s="170"/>
      <c r="F27" s="171"/>
      <c r="G27" s="170"/>
      <c r="H27" s="170"/>
      <c r="I27" s="171"/>
      <c r="J27" s="170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</row>
    <row r="28" spans="1:26" ht="15" customHeight="1">
      <c r="A28" s="169"/>
      <c r="B28" s="169"/>
      <c r="C28" s="170"/>
      <c r="D28" s="171"/>
      <c r="E28" s="170"/>
      <c r="F28" s="171"/>
      <c r="G28" s="170"/>
      <c r="H28" s="170"/>
      <c r="I28" s="171"/>
      <c r="J28" s="170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</row>
    <row r="29" spans="1:26" ht="15" customHeight="1">
      <c r="A29" s="172"/>
      <c r="B29" s="217" t="s">
        <v>149</v>
      </c>
      <c r="C29" s="218"/>
      <c r="D29" s="173">
        <f>SUM(D23:D28)</f>
        <v>0</v>
      </c>
      <c r="E29" s="174"/>
      <c r="F29" s="173">
        <f>SUM(F23:F28)</f>
        <v>0</v>
      </c>
      <c r="G29" s="174"/>
      <c r="H29" s="174"/>
      <c r="I29" s="173">
        <f>SUM(I23:I28)</f>
        <v>0</v>
      </c>
      <c r="J29" s="174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</row>
    <row r="30" spans="1:26" ht="14.25" customHeight="1">
      <c r="A30" s="162"/>
      <c r="B30" s="162"/>
      <c r="C30" s="162"/>
      <c r="D30" s="163"/>
      <c r="E30" s="162"/>
      <c r="F30" s="163"/>
      <c r="G30" s="162"/>
      <c r="H30" s="162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</row>
    <row r="31" spans="1:26" ht="14.25" customHeight="1">
      <c r="A31" s="176"/>
      <c r="B31" s="176" t="s">
        <v>151</v>
      </c>
      <c r="C31" s="176"/>
      <c r="D31" s="177"/>
      <c r="E31" s="176"/>
      <c r="F31" s="177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</row>
    <row r="32" spans="1:26" ht="14.25" customHeight="1">
      <c r="A32" s="162"/>
      <c r="B32" s="162"/>
      <c r="C32" s="162"/>
      <c r="D32" s="163"/>
      <c r="E32" s="162"/>
      <c r="F32" s="163"/>
      <c r="G32" s="162"/>
      <c r="H32" s="162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</row>
    <row r="33" spans="1:26" ht="14.25" customHeight="1">
      <c r="A33" s="162"/>
      <c r="B33" s="162"/>
      <c r="C33" s="162"/>
      <c r="D33" s="163"/>
      <c r="E33" s="162"/>
      <c r="F33" s="163"/>
      <c r="G33" s="162"/>
      <c r="H33" s="162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</row>
    <row r="34" spans="1:26" ht="14.25" customHeight="1">
      <c r="A34" s="162"/>
      <c r="B34" s="162"/>
      <c r="C34" s="162"/>
      <c r="D34" s="163"/>
      <c r="E34" s="162"/>
      <c r="F34" s="163"/>
      <c r="G34" s="162"/>
      <c r="H34" s="162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</row>
    <row r="35" spans="1:26" ht="14.25" customHeight="1">
      <c r="A35" s="162"/>
      <c r="B35" s="162"/>
      <c r="C35" s="162"/>
      <c r="D35" s="163"/>
      <c r="E35" s="162"/>
      <c r="F35" s="163"/>
      <c r="G35" s="162"/>
      <c r="H35" s="162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</row>
    <row r="36" spans="1:26" ht="14.25" customHeight="1">
      <c r="A36" s="162"/>
      <c r="B36" s="162"/>
      <c r="C36" s="162"/>
      <c r="D36" s="163"/>
      <c r="E36" s="162"/>
      <c r="F36" s="163"/>
      <c r="G36" s="162"/>
      <c r="H36" s="162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</row>
    <row r="37" spans="1:26" ht="14.25" customHeight="1">
      <c r="A37" s="162"/>
      <c r="B37" s="162"/>
      <c r="C37" s="162"/>
      <c r="D37" s="163"/>
      <c r="E37" s="162"/>
      <c r="F37" s="163"/>
      <c r="G37" s="162"/>
      <c r="H37" s="162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</row>
    <row r="38" spans="1:26" ht="14.25" customHeight="1">
      <c r="A38" s="162"/>
      <c r="B38" s="162"/>
      <c r="C38" s="162"/>
      <c r="D38" s="163"/>
      <c r="E38" s="162"/>
      <c r="F38" s="163"/>
      <c r="G38" s="162"/>
      <c r="H38" s="162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</row>
    <row r="39" spans="1:26" ht="14.25" customHeight="1">
      <c r="A39" s="162"/>
      <c r="B39" s="162"/>
      <c r="C39" s="162"/>
      <c r="D39" s="163"/>
      <c r="E39" s="162"/>
      <c r="F39" s="163"/>
      <c r="G39" s="162"/>
      <c r="H39" s="162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</row>
    <row r="40" spans="1:26" ht="14.25" customHeight="1">
      <c r="A40" s="162"/>
      <c r="B40" s="162"/>
      <c r="C40" s="162"/>
      <c r="D40" s="163"/>
      <c r="E40" s="162"/>
      <c r="F40" s="163"/>
      <c r="G40" s="162"/>
      <c r="H40" s="162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</row>
    <row r="41" spans="1:26" ht="14.25" customHeight="1">
      <c r="A41" s="162"/>
      <c r="B41" s="162"/>
      <c r="C41" s="162"/>
      <c r="D41" s="163"/>
      <c r="E41" s="162"/>
      <c r="F41" s="163"/>
      <c r="G41" s="162"/>
      <c r="H41" s="162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</row>
    <row r="42" spans="1:26" ht="14.25" customHeight="1">
      <c r="A42" s="162"/>
      <c r="B42" s="162"/>
      <c r="C42" s="162"/>
      <c r="D42" s="163"/>
      <c r="E42" s="162"/>
      <c r="F42" s="163"/>
      <c r="G42" s="162"/>
      <c r="H42" s="162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</row>
    <row r="43" spans="1:26" ht="14.25" customHeight="1">
      <c r="A43" s="162"/>
      <c r="B43" s="162"/>
      <c r="C43" s="162"/>
      <c r="D43" s="163"/>
      <c r="E43" s="162"/>
      <c r="F43" s="163"/>
      <c r="G43" s="162"/>
      <c r="H43" s="162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</row>
    <row r="44" spans="1:26" ht="14.25" customHeight="1">
      <c r="A44" s="162"/>
      <c r="B44" s="162"/>
      <c r="C44" s="162"/>
      <c r="D44" s="163"/>
      <c r="E44" s="162"/>
      <c r="F44" s="163"/>
      <c r="G44" s="162"/>
      <c r="H44" s="162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</row>
    <row r="45" spans="1:26" ht="14.25" customHeight="1">
      <c r="A45" s="162"/>
      <c r="B45" s="162"/>
      <c r="C45" s="162"/>
      <c r="D45" s="163"/>
      <c r="E45" s="162"/>
      <c r="F45" s="163"/>
      <c r="G45" s="162"/>
      <c r="H45" s="162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</row>
    <row r="46" spans="1:26" ht="14.25" customHeight="1">
      <c r="A46" s="162"/>
      <c r="B46" s="162"/>
      <c r="C46" s="162"/>
      <c r="D46" s="163"/>
      <c r="E46" s="162"/>
      <c r="F46" s="163"/>
      <c r="G46" s="162"/>
      <c r="H46" s="162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</row>
    <row r="47" spans="1:26" ht="14.25" customHeight="1">
      <c r="A47" s="162"/>
      <c r="B47" s="162"/>
      <c r="C47" s="162"/>
      <c r="D47" s="163"/>
      <c r="E47" s="162"/>
      <c r="F47" s="163"/>
      <c r="G47" s="162"/>
      <c r="H47" s="162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</row>
    <row r="48" spans="1:26" ht="14.25" customHeight="1">
      <c r="A48" s="162"/>
      <c r="B48" s="162"/>
      <c r="C48" s="162"/>
      <c r="D48" s="163"/>
      <c r="E48" s="162"/>
      <c r="F48" s="163"/>
      <c r="G48" s="162"/>
      <c r="H48" s="162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</row>
    <row r="49" spans="1:26" ht="14.25" customHeight="1">
      <c r="A49" s="162"/>
      <c r="B49" s="162"/>
      <c r="C49" s="162"/>
      <c r="D49" s="163"/>
      <c r="E49" s="162"/>
      <c r="F49" s="163"/>
      <c r="G49" s="162"/>
      <c r="H49" s="162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</row>
    <row r="50" spans="1:26" ht="14.25" customHeight="1">
      <c r="A50" s="162"/>
      <c r="B50" s="162"/>
      <c r="C50" s="162"/>
      <c r="D50" s="163"/>
      <c r="E50" s="162"/>
      <c r="F50" s="163"/>
      <c r="G50" s="162"/>
      <c r="H50" s="162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</row>
    <row r="51" spans="1:26" ht="14.25" customHeight="1">
      <c r="A51" s="162"/>
      <c r="B51" s="162"/>
      <c r="C51" s="162"/>
      <c r="D51" s="163"/>
      <c r="E51" s="162"/>
      <c r="F51" s="163"/>
      <c r="G51" s="162"/>
      <c r="H51" s="162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</row>
    <row r="52" spans="1:26" ht="14.25" customHeight="1">
      <c r="A52" s="162"/>
      <c r="B52" s="162"/>
      <c r="C52" s="162"/>
      <c r="D52" s="163"/>
      <c r="E52" s="162"/>
      <c r="F52" s="163"/>
      <c r="G52" s="162"/>
      <c r="H52" s="162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</row>
    <row r="53" spans="1:26" ht="14.25" customHeight="1">
      <c r="A53" s="162"/>
      <c r="B53" s="162"/>
      <c r="C53" s="162"/>
      <c r="D53" s="163"/>
      <c r="E53" s="162"/>
      <c r="F53" s="163"/>
      <c r="G53" s="162"/>
      <c r="H53" s="162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</row>
    <row r="54" spans="1:26" ht="14.25" customHeight="1">
      <c r="A54" s="162"/>
      <c r="B54" s="162"/>
      <c r="C54" s="162"/>
      <c r="D54" s="163"/>
      <c r="E54" s="162"/>
      <c r="F54" s="163"/>
      <c r="G54" s="162"/>
      <c r="H54" s="162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</row>
    <row r="55" spans="1:26" ht="14.25" customHeight="1">
      <c r="A55" s="162"/>
      <c r="B55" s="162"/>
      <c r="C55" s="162"/>
      <c r="D55" s="163"/>
      <c r="E55" s="162"/>
      <c r="F55" s="163"/>
      <c r="G55" s="162"/>
      <c r="H55" s="162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</row>
    <row r="56" spans="1:26" ht="14.25" customHeight="1">
      <c r="A56" s="162"/>
      <c r="B56" s="162"/>
      <c r="C56" s="162"/>
      <c r="D56" s="163"/>
      <c r="E56" s="162"/>
      <c r="F56" s="163"/>
      <c r="G56" s="162"/>
      <c r="H56" s="162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</row>
    <row r="57" spans="1:26" ht="14.25" customHeight="1">
      <c r="A57" s="162"/>
      <c r="B57" s="162"/>
      <c r="C57" s="162"/>
      <c r="D57" s="163"/>
      <c r="E57" s="162"/>
      <c r="F57" s="163"/>
      <c r="G57" s="162"/>
      <c r="H57" s="162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</row>
    <row r="58" spans="1:26" ht="14.25" customHeight="1">
      <c r="A58" s="162"/>
      <c r="B58" s="162"/>
      <c r="C58" s="162"/>
      <c r="D58" s="163"/>
      <c r="E58" s="162"/>
      <c r="F58" s="163"/>
      <c r="G58" s="162"/>
      <c r="H58" s="162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</row>
    <row r="59" spans="1:26" ht="14.25" customHeight="1">
      <c r="A59" s="162"/>
      <c r="B59" s="162"/>
      <c r="C59" s="162"/>
      <c r="D59" s="163"/>
      <c r="E59" s="162"/>
      <c r="F59" s="163"/>
      <c r="G59" s="162"/>
      <c r="H59" s="162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</row>
    <row r="60" spans="1:26" ht="14.25" customHeight="1">
      <c r="A60" s="162"/>
      <c r="B60" s="162"/>
      <c r="C60" s="162"/>
      <c r="D60" s="163"/>
      <c r="E60" s="162"/>
      <c r="F60" s="163"/>
      <c r="G60" s="162"/>
      <c r="H60" s="162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</row>
    <row r="61" spans="1:26" ht="14.25" customHeight="1">
      <c r="A61" s="162"/>
      <c r="B61" s="162"/>
      <c r="C61" s="162"/>
      <c r="D61" s="163"/>
      <c r="E61" s="162"/>
      <c r="F61" s="163"/>
      <c r="G61" s="162"/>
      <c r="H61" s="162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</row>
    <row r="62" spans="1:26" ht="14.25" customHeight="1">
      <c r="A62" s="162"/>
      <c r="B62" s="162"/>
      <c r="C62" s="162"/>
      <c r="D62" s="163"/>
      <c r="E62" s="162"/>
      <c r="F62" s="163"/>
      <c r="G62" s="162"/>
      <c r="H62" s="162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</row>
    <row r="63" spans="1:26" ht="14.25" customHeight="1">
      <c r="A63" s="162"/>
      <c r="B63" s="162"/>
      <c r="C63" s="162"/>
      <c r="D63" s="163"/>
      <c r="E63" s="162"/>
      <c r="F63" s="163"/>
      <c r="G63" s="162"/>
      <c r="H63" s="162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4.25" customHeight="1">
      <c r="A64" s="162"/>
      <c r="B64" s="162"/>
      <c r="C64" s="162"/>
      <c r="D64" s="163"/>
      <c r="E64" s="162"/>
      <c r="F64" s="163"/>
      <c r="G64" s="162"/>
      <c r="H64" s="162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</row>
    <row r="65" spans="1:26" ht="14.25" customHeight="1">
      <c r="A65" s="162"/>
      <c r="B65" s="162"/>
      <c r="C65" s="162"/>
      <c r="D65" s="163"/>
      <c r="E65" s="162"/>
      <c r="F65" s="163"/>
      <c r="G65" s="162"/>
      <c r="H65" s="162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</row>
    <row r="66" spans="1:26" ht="14.25" customHeight="1">
      <c r="A66" s="162"/>
      <c r="B66" s="162"/>
      <c r="C66" s="162"/>
      <c r="D66" s="163"/>
      <c r="E66" s="162"/>
      <c r="F66" s="163"/>
      <c r="G66" s="162"/>
      <c r="H66" s="162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</row>
    <row r="67" spans="1:26" ht="14.25" customHeight="1">
      <c r="A67" s="162"/>
      <c r="B67" s="162"/>
      <c r="C67" s="162"/>
      <c r="D67" s="163"/>
      <c r="E67" s="162"/>
      <c r="F67" s="163"/>
      <c r="G67" s="162"/>
      <c r="H67" s="162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</row>
    <row r="68" spans="1:26" ht="14.25" customHeight="1">
      <c r="A68" s="162"/>
      <c r="B68" s="162"/>
      <c r="C68" s="162"/>
      <c r="D68" s="163"/>
      <c r="E68" s="162"/>
      <c r="F68" s="163"/>
      <c r="G68" s="162"/>
      <c r="H68" s="162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</row>
    <row r="69" spans="1:26" ht="14.25" customHeight="1">
      <c r="A69" s="162"/>
      <c r="B69" s="162"/>
      <c r="C69" s="162"/>
      <c r="D69" s="163"/>
      <c r="E69" s="162"/>
      <c r="F69" s="163"/>
      <c r="G69" s="162"/>
      <c r="H69" s="162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</row>
    <row r="70" spans="1:26" ht="14.25" customHeight="1">
      <c r="A70" s="162"/>
      <c r="B70" s="162"/>
      <c r="C70" s="162"/>
      <c r="D70" s="163"/>
      <c r="E70" s="162"/>
      <c r="F70" s="163"/>
      <c r="G70" s="162"/>
      <c r="H70" s="162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</row>
    <row r="71" spans="1:26" ht="14.25" customHeight="1">
      <c r="A71" s="162"/>
      <c r="B71" s="162"/>
      <c r="C71" s="162"/>
      <c r="D71" s="163"/>
      <c r="E71" s="162"/>
      <c r="F71" s="163"/>
      <c r="G71" s="162"/>
      <c r="H71" s="162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</row>
    <row r="72" spans="1:26" ht="14.25" customHeight="1">
      <c r="A72" s="162"/>
      <c r="B72" s="162"/>
      <c r="C72" s="162"/>
      <c r="D72" s="163"/>
      <c r="E72" s="162"/>
      <c r="F72" s="163"/>
      <c r="G72" s="162"/>
      <c r="H72" s="162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</row>
    <row r="73" spans="1:26" ht="14.25" customHeight="1">
      <c r="A73" s="162"/>
      <c r="B73" s="162"/>
      <c r="C73" s="162"/>
      <c r="D73" s="163"/>
      <c r="E73" s="162"/>
      <c r="F73" s="163"/>
      <c r="G73" s="162"/>
      <c r="H73" s="162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</row>
    <row r="74" spans="1:26" ht="14.25" customHeight="1">
      <c r="A74" s="162"/>
      <c r="B74" s="162"/>
      <c r="C74" s="162"/>
      <c r="D74" s="163"/>
      <c r="E74" s="162"/>
      <c r="F74" s="163"/>
      <c r="G74" s="162"/>
      <c r="H74" s="162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</row>
    <row r="75" spans="1:26" ht="14.25" customHeight="1">
      <c r="A75" s="162"/>
      <c r="B75" s="162"/>
      <c r="C75" s="162"/>
      <c r="D75" s="163"/>
      <c r="E75" s="162"/>
      <c r="F75" s="163"/>
      <c r="G75" s="162"/>
      <c r="H75" s="162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</row>
    <row r="76" spans="1:26" ht="14.25" customHeight="1">
      <c r="A76" s="162"/>
      <c r="B76" s="162"/>
      <c r="C76" s="162"/>
      <c r="D76" s="163"/>
      <c r="E76" s="162"/>
      <c r="F76" s="163"/>
      <c r="G76" s="162"/>
      <c r="H76" s="162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</row>
    <row r="77" spans="1:26" ht="14.25" customHeight="1">
      <c r="A77" s="162"/>
      <c r="B77" s="162"/>
      <c r="C77" s="162"/>
      <c r="D77" s="163"/>
      <c r="E77" s="162"/>
      <c r="F77" s="163"/>
      <c r="G77" s="162"/>
      <c r="H77" s="162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</row>
    <row r="78" spans="1:26" ht="14.25" customHeight="1">
      <c r="A78" s="162"/>
      <c r="B78" s="162"/>
      <c r="C78" s="162"/>
      <c r="D78" s="163"/>
      <c r="E78" s="162"/>
      <c r="F78" s="163"/>
      <c r="G78" s="162"/>
      <c r="H78" s="162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</row>
    <row r="79" spans="1:26" ht="14.25" customHeight="1">
      <c r="A79" s="162"/>
      <c r="B79" s="162"/>
      <c r="C79" s="162"/>
      <c r="D79" s="163"/>
      <c r="E79" s="162"/>
      <c r="F79" s="163"/>
      <c r="G79" s="162"/>
      <c r="H79" s="162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</row>
    <row r="80" spans="1:26" ht="14.25" customHeight="1">
      <c r="A80" s="162"/>
      <c r="B80" s="162"/>
      <c r="C80" s="162"/>
      <c r="D80" s="163"/>
      <c r="E80" s="162"/>
      <c r="F80" s="163"/>
      <c r="G80" s="162"/>
      <c r="H80" s="162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</row>
    <row r="81" spans="1:26" ht="14.25" customHeight="1">
      <c r="A81" s="162"/>
      <c r="B81" s="162"/>
      <c r="C81" s="162"/>
      <c r="D81" s="163"/>
      <c r="E81" s="162"/>
      <c r="F81" s="163"/>
      <c r="G81" s="162"/>
      <c r="H81" s="162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</row>
    <row r="82" spans="1:26" ht="14.25" customHeight="1">
      <c r="A82" s="162"/>
      <c r="B82" s="162"/>
      <c r="C82" s="162"/>
      <c r="D82" s="163"/>
      <c r="E82" s="162"/>
      <c r="F82" s="163"/>
      <c r="G82" s="162"/>
      <c r="H82" s="162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</row>
    <row r="83" spans="1:26" ht="14.25" customHeight="1">
      <c r="A83" s="162"/>
      <c r="B83" s="162"/>
      <c r="C83" s="162"/>
      <c r="D83" s="163"/>
      <c r="E83" s="162"/>
      <c r="F83" s="163"/>
      <c r="G83" s="162"/>
      <c r="H83" s="162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</row>
    <row r="84" spans="1:26" ht="14.25" customHeight="1">
      <c r="A84" s="162"/>
      <c r="B84" s="162"/>
      <c r="C84" s="162"/>
      <c r="D84" s="163"/>
      <c r="E84" s="162"/>
      <c r="F84" s="163"/>
      <c r="G84" s="162"/>
      <c r="H84" s="162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</row>
    <row r="85" spans="1:26" ht="14.25" customHeight="1">
      <c r="A85" s="162"/>
      <c r="B85" s="162"/>
      <c r="C85" s="162"/>
      <c r="D85" s="163"/>
      <c r="E85" s="162"/>
      <c r="F85" s="163"/>
      <c r="G85" s="162"/>
      <c r="H85" s="162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</row>
    <row r="86" spans="1:26" ht="14.25" customHeight="1">
      <c r="A86" s="162"/>
      <c r="B86" s="162"/>
      <c r="C86" s="162"/>
      <c r="D86" s="163"/>
      <c r="E86" s="162"/>
      <c r="F86" s="163"/>
      <c r="G86" s="162"/>
      <c r="H86" s="162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</row>
    <row r="87" spans="1:26" ht="14.25" customHeight="1">
      <c r="A87" s="162"/>
      <c r="B87" s="162"/>
      <c r="C87" s="162"/>
      <c r="D87" s="163"/>
      <c r="E87" s="162"/>
      <c r="F87" s="163"/>
      <c r="G87" s="162"/>
      <c r="H87" s="162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</row>
    <row r="88" spans="1:26" ht="14.25" customHeight="1">
      <c r="A88" s="162"/>
      <c r="B88" s="162"/>
      <c r="C88" s="162"/>
      <c r="D88" s="163"/>
      <c r="E88" s="162"/>
      <c r="F88" s="163"/>
      <c r="G88" s="162"/>
      <c r="H88" s="162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</row>
    <row r="89" spans="1:26" ht="14.25" customHeight="1">
      <c r="A89" s="162"/>
      <c r="B89" s="162"/>
      <c r="C89" s="162"/>
      <c r="D89" s="163"/>
      <c r="E89" s="162"/>
      <c r="F89" s="163"/>
      <c r="G89" s="162"/>
      <c r="H89" s="162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</row>
    <row r="90" spans="1:26" ht="14.25" customHeight="1">
      <c r="A90" s="162"/>
      <c r="B90" s="162"/>
      <c r="C90" s="162"/>
      <c r="D90" s="163"/>
      <c r="E90" s="162"/>
      <c r="F90" s="163"/>
      <c r="G90" s="162"/>
      <c r="H90" s="162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</row>
    <row r="91" spans="1:26" ht="14.25" customHeight="1">
      <c r="A91" s="162"/>
      <c r="B91" s="162"/>
      <c r="C91" s="162"/>
      <c r="D91" s="163"/>
      <c r="E91" s="162"/>
      <c r="F91" s="163"/>
      <c r="G91" s="162"/>
      <c r="H91" s="162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</row>
    <row r="92" spans="1:26" ht="14.25" customHeight="1">
      <c r="A92" s="162"/>
      <c r="B92" s="162"/>
      <c r="C92" s="162"/>
      <c r="D92" s="163"/>
      <c r="E92" s="162"/>
      <c r="F92" s="163"/>
      <c r="G92" s="162"/>
      <c r="H92" s="162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</row>
    <row r="93" spans="1:26" ht="14.25" customHeight="1">
      <c r="A93" s="162"/>
      <c r="B93" s="162"/>
      <c r="C93" s="162"/>
      <c r="D93" s="163"/>
      <c r="E93" s="162"/>
      <c r="F93" s="163"/>
      <c r="G93" s="162"/>
      <c r="H93" s="162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</row>
    <row r="94" spans="1:26" ht="14.25" customHeight="1">
      <c r="A94" s="162"/>
      <c r="B94" s="162"/>
      <c r="C94" s="162"/>
      <c r="D94" s="163"/>
      <c r="E94" s="162"/>
      <c r="F94" s="163"/>
      <c r="G94" s="162"/>
      <c r="H94" s="162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</row>
    <row r="95" spans="1:26" ht="14.25" customHeight="1">
      <c r="A95" s="162"/>
      <c r="B95" s="162"/>
      <c r="C95" s="162"/>
      <c r="D95" s="163"/>
      <c r="E95" s="162"/>
      <c r="F95" s="163"/>
      <c r="G95" s="162"/>
      <c r="H95" s="162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</row>
    <row r="96" spans="1:26" ht="14.25" customHeight="1">
      <c r="A96" s="162"/>
      <c r="B96" s="162"/>
      <c r="C96" s="162"/>
      <c r="D96" s="163"/>
      <c r="E96" s="162"/>
      <c r="F96" s="163"/>
      <c r="G96" s="162"/>
      <c r="H96" s="162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</row>
    <row r="97" spans="1:26" ht="14.25" customHeight="1">
      <c r="A97" s="162"/>
      <c r="B97" s="162"/>
      <c r="C97" s="162"/>
      <c r="D97" s="163"/>
      <c r="E97" s="162"/>
      <c r="F97" s="163"/>
      <c r="G97" s="162"/>
      <c r="H97" s="162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</row>
    <row r="98" spans="1:26" ht="14.25" customHeight="1">
      <c r="A98" s="162"/>
      <c r="B98" s="162"/>
      <c r="C98" s="162"/>
      <c r="D98" s="163"/>
      <c r="E98" s="162"/>
      <c r="F98" s="163"/>
      <c r="G98" s="162"/>
      <c r="H98" s="162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</row>
    <row r="99" spans="1:26" ht="14.25" customHeight="1">
      <c r="A99" s="162"/>
      <c r="B99" s="162"/>
      <c r="C99" s="162"/>
      <c r="D99" s="163"/>
      <c r="E99" s="162"/>
      <c r="F99" s="163"/>
      <c r="G99" s="162"/>
      <c r="H99" s="162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</row>
    <row r="100" spans="1:26" ht="14.25" customHeight="1">
      <c r="A100" s="162"/>
      <c r="B100" s="162"/>
      <c r="C100" s="162"/>
      <c r="D100" s="163"/>
      <c r="E100" s="162"/>
      <c r="F100" s="163"/>
      <c r="G100" s="162"/>
      <c r="H100" s="162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</row>
    <row r="101" spans="1:26" ht="14.25" customHeight="1">
      <c r="A101" s="162"/>
      <c r="B101" s="162"/>
      <c r="C101" s="162"/>
      <c r="D101" s="163"/>
      <c r="E101" s="162"/>
      <c r="F101" s="163"/>
      <c r="G101" s="162"/>
      <c r="H101" s="162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</row>
    <row r="102" spans="1:26" ht="14.25" customHeight="1">
      <c r="A102" s="162"/>
      <c r="B102" s="162"/>
      <c r="C102" s="162"/>
      <c r="D102" s="163"/>
      <c r="E102" s="162"/>
      <c r="F102" s="163"/>
      <c r="G102" s="162"/>
      <c r="H102" s="162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</row>
    <row r="103" spans="1:26" ht="14.25" customHeight="1">
      <c r="A103" s="162"/>
      <c r="B103" s="162"/>
      <c r="C103" s="162"/>
      <c r="D103" s="163"/>
      <c r="E103" s="162"/>
      <c r="F103" s="163"/>
      <c r="G103" s="162"/>
      <c r="H103" s="162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</row>
    <row r="104" spans="1:26" ht="14.25" customHeight="1">
      <c r="A104" s="162"/>
      <c r="B104" s="162"/>
      <c r="C104" s="162"/>
      <c r="D104" s="163"/>
      <c r="E104" s="162"/>
      <c r="F104" s="163"/>
      <c r="G104" s="162"/>
      <c r="H104" s="162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</row>
    <row r="105" spans="1:26" ht="14.25" customHeight="1">
      <c r="A105" s="162"/>
      <c r="B105" s="162"/>
      <c r="C105" s="162"/>
      <c r="D105" s="163"/>
      <c r="E105" s="162"/>
      <c r="F105" s="163"/>
      <c r="G105" s="162"/>
      <c r="H105" s="162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</row>
    <row r="106" spans="1:26" ht="14.25" customHeight="1">
      <c r="A106" s="162"/>
      <c r="B106" s="162"/>
      <c r="C106" s="162"/>
      <c r="D106" s="163"/>
      <c r="E106" s="162"/>
      <c r="F106" s="163"/>
      <c r="G106" s="162"/>
      <c r="H106" s="162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</row>
    <row r="107" spans="1:26" ht="14.25" customHeight="1">
      <c r="A107" s="162"/>
      <c r="B107" s="162"/>
      <c r="C107" s="162"/>
      <c r="D107" s="163"/>
      <c r="E107" s="162"/>
      <c r="F107" s="163"/>
      <c r="G107" s="162"/>
      <c r="H107" s="162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</row>
    <row r="108" spans="1:26" ht="14.25" customHeight="1">
      <c r="A108" s="162"/>
      <c r="B108" s="162"/>
      <c r="C108" s="162"/>
      <c r="D108" s="163"/>
      <c r="E108" s="162"/>
      <c r="F108" s="163"/>
      <c r="G108" s="162"/>
      <c r="H108" s="162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</row>
    <row r="109" spans="1:26" ht="14.25" customHeight="1">
      <c r="A109" s="162"/>
      <c r="B109" s="162"/>
      <c r="C109" s="162"/>
      <c r="D109" s="163"/>
      <c r="E109" s="162"/>
      <c r="F109" s="163"/>
      <c r="G109" s="162"/>
      <c r="H109" s="162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</row>
    <row r="110" spans="1:26" ht="14.25" customHeight="1">
      <c r="A110" s="162"/>
      <c r="B110" s="162"/>
      <c r="C110" s="162"/>
      <c r="D110" s="163"/>
      <c r="E110" s="162"/>
      <c r="F110" s="163"/>
      <c r="G110" s="162"/>
      <c r="H110" s="162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</row>
    <row r="111" spans="1:26" ht="14.25" customHeight="1">
      <c r="A111" s="162"/>
      <c r="B111" s="162"/>
      <c r="C111" s="162"/>
      <c r="D111" s="163"/>
      <c r="E111" s="162"/>
      <c r="F111" s="163"/>
      <c r="G111" s="162"/>
      <c r="H111" s="162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</row>
    <row r="112" spans="1:26" ht="14.25" customHeight="1">
      <c r="A112" s="162"/>
      <c r="B112" s="162"/>
      <c r="C112" s="162"/>
      <c r="D112" s="163"/>
      <c r="E112" s="162"/>
      <c r="F112" s="163"/>
      <c r="G112" s="162"/>
      <c r="H112" s="162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</row>
    <row r="113" spans="1:26" ht="14.25" customHeight="1">
      <c r="A113" s="162"/>
      <c r="B113" s="162"/>
      <c r="C113" s="162"/>
      <c r="D113" s="163"/>
      <c r="E113" s="162"/>
      <c r="F113" s="163"/>
      <c r="G113" s="162"/>
      <c r="H113" s="162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</row>
    <row r="114" spans="1:26" ht="14.25" customHeight="1">
      <c r="A114" s="162"/>
      <c r="B114" s="162"/>
      <c r="C114" s="162"/>
      <c r="D114" s="163"/>
      <c r="E114" s="162"/>
      <c r="F114" s="163"/>
      <c r="G114" s="162"/>
      <c r="H114" s="162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</row>
    <row r="115" spans="1:26" ht="14.25" customHeight="1">
      <c r="A115" s="162"/>
      <c r="B115" s="162"/>
      <c r="C115" s="162"/>
      <c r="D115" s="163"/>
      <c r="E115" s="162"/>
      <c r="F115" s="163"/>
      <c r="G115" s="162"/>
      <c r="H115" s="162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</row>
    <row r="116" spans="1:26" ht="14.25" customHeight="1">
      <c r="A116" s="162"/>
      <c r="B116" s="162"/>
      <c r="C116" s="162"/>
      <c r="D116" s="163"/>
      <c r="E116" s="162"/>
      <c r="F116" s="163"/>
      <c r="G116" s="162"/>
      <c r="H116" s="162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</row>
    <row r="117" spans="1:26" ht="14.25" customHeight="1">
      <c r="A117" s="162"/>
      <c r="B117" s="162"/>
      <c r="C117" s="162"/>
      <c r="D117" s="163"/>
      <c r="E117" s="162"/>
      <c r="F117" s="163"/>
      <c r="G117" s="162"/>
      <c r="H117" s="162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</row>
    <row r="118" spans="1:26" ht="14.25" customHeight="1">
      <c r="A118" s="162"/>
      <c r="B118" s="162"/>
      <c r="C118" s="162"/>
      <c r="D118" s="163"/>
      <c r="E118" s="162"/>
      <c r="F118" s="163"/>
      <c r="G118" s="162"/>
      <c r="H118" s="162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</row>
    <row r="119" spans="1:26" ht="14.25" customHeight="1">
      <c r="A119" s="162"/>
      <c r="B119" s="162"/>
      <c r="C119" s="162"/>
      <c r="D119" s="163"/>
      <c r="E119" s="162"/>
      <c r="F119" s="163"/>
      <c r="G119" s="162"/>
      <c r="H119" s="162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</row>
    <row r="120" spans="1:26" ht="14.25" customHeight="1">
      <c r="A120" s="162"/>
      <c r="B120" s="162"/>
      <c r="C120" s="162"/>
      <c r="D120" s="163"/>
      <c r="E120" s="162"/>
      <c r="F120" s="163"/>
      <c r="G120" s="162"/>
      <c r="H120" s="162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</row>
    <row r="121" spans="1:26" ht="14.25" customHeight="1">
      <c r="A121" s="162"/>
      <c r="B121" s="162"/>
      <c r="C121" s="162"/>
      <c r="D121" s="163"/>
      <c r="E121" s="162"/>
      <c r="F121" s="163"/>
      <c r="G121" s="162"/>
      <c r="H121" s="162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</row>
    <row r="122" spans="1:26" ht="14.25" customHeight="1">
      <c r="A122" s="162"/>
      <c r="B122" s="162"/>
      <c r="C122" s="162"/>
      <c r="D122" s="163"/>
      <c r="E122" s="162"/>
      <c r="F122" s="163"/>
      <c r="G122" s="162"/>
      <c r="H122" s="162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</row>
    <row r="123" spans="1:26" ht="14.25" customHeight="1">
      <c r="A123" s="162"/>
      <c r="B123" s="162"/>
      <c r="C123" s="162"/>
      <c r="D123" s="163"/>
      <c r="E123" s="162"/>
      <c r="F123" s="163"/>
      <c r="G123" s="162"/>
      <c r="H123" s="162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</row>
    <row r="124" spans="1:26" ht="14.25" customHeight="1">
      <c r="A124" s="162"/>
      <c r="B124" s="162"/>
      <c r="C124" s="162"/>
      <c r="D124" s="163"/>
      <c r="E124" s="162"/>
      <c r="F124" s="163"/>
      <c r="G124" s="162"/>
      <c r="H124" s="162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</row>
    <row r="125" spans="1:26" ht="14.25" customHeight="1">
      <c r="A125" s="162"/>
      <c r="B125" s="162"/>
      <c r="C125" s="162"/>
      <c r="D125" s="163"/>
      <c r="E125" s="162"/>
      <c r="F125" s="163"/>
      <c r="G125" s="162"/>
      <c r="H125" s="162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</row>
    <row r="126" spans="1:26" ht="14.25" customHeight="1">
      <c r="A126" s="162"/>
      <c r="B126" s="162"/>
      <c r="C126" s="162"/>
      <c r="D126" s="163"/>
      <c r="E126" s="162"/>
      <c r="F126" s="163"/>
      <c r="G126" s="162"/>
      <c r="H126" s="162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</row>
    <row r="127" spans="1:26" ht="14.25" customHeight="1">
      <c r="A127" s="162"/>
      <c r="B127" s="162"/>
      <c r="C127" s="162"/>
      <c r="D127" s="163"/>
      <c r="E127" s="162"/>
      <c r="F127" s="163"/>
      <c r="G127" s="162"/>
      <c r="H127" s="162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</row>
    <row r="128" spans="1:26" ht="14.25" customHeight="1">
      <c r="A128" s="162"/>
      <c r="B128" s="162"/>
      <c r="C128" s="162"/>
      <c r="D128" s="163"/>
      <c r="E128" s="162"/>
      <c r="F128" s="163"/>
      <c r="G128" s="162"/>
      <c r="H128" s="162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</row>
    <row r="129" spans="1:26" ht="14.25" customHeight="1">
      <c r="A129" s="162"/>
      <c r="B129" s="162"/>
      <c r="C129" s="162"/>
      <c r="D129" s="163"/>
      <c r="E129" s="162"/>
      <c r="F129" s="163"/>
      <c r="G129" s="162"/>
      <c r="H129" s="162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</row>
    <row r="130" spans="1:26" ht="14.25" customHeight="1">
      <c r="A130" s="162"/>
      <c r="B130" s="162"/>
      <c r="C130" s="162"/>
      <c r="D130" s="163"/>
      <c r="E130" s="162"/>
      <c r="F130" s="163"/>
      <c r="G130" s="162"/>
      <c r="H130" s="162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</row>
    <row r="131" spans="1:26" ht="14.25" customHeight="1">
      <c r="A131" s="162"/>
      <c r="B131" s="162"/>
      <c r="C131" s="162"/>
      <c r="D131" s="163"/>
      <c r="E131" s="162"/>
      <c r="F131" s="163"/>
      <c r="G131" s="162"/>
      <c r="H131" s="162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</row>
    <row r="132" spans="1:26" ht="14.25" customHeight="1">
      <c r="A132" s="162"/>
      <c r="B132" s="162"/>
      <c r="C132" s="162"/>
      <c r="D132" s="163"/>
      <c r="E132" s="162"/>
      <c r="F132" s="163"/>
      <c r="G132" s="162"/>
      <c r="H132" s="162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</row>
    <row r="133" spans="1:26" ht="14.25" customHeight="1">
      <c r="A133" s="162"/>
      <c r="B133" s="162"/>
      <c r="C133" s="162"/>
      <c r="D133" s="163"/>
      <c r="E133" s="162"/>
      <c r="F133" s="163"/>
      <c r="G133" s="162"/>
      <c r="H133" s="162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</row>
    <row r="134" spans="1:26" ht="14.25" customHeight="1">
      <c r="A134" s="162"/>
      <c r="B134" s="162"/>
      <c r="C134" s="162"/>
      <c r="D134" s="163"/>
      <c r="E134" s="162"/>
      <c r="F134" s="163"/>
      <c r="G134" s="162"/>
      <c r="H134" s="162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</row>
    <row r="135" spans="1:26" ht="14.25" customHeight="1">
      <c r="A135" s="162"/>
      <c r="B135" s="162"/>
      <c r="C135" s="162"/>
      <c r="D135" s="163"/>
      <c r="E135" s="162"/>
      <c r="F135" s="163"/>
      <c r="G135" s="162"/>
      <c r="H135" s="162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</row>
    <row r="136" spans="1:26" ht="14.25" customHeight="1">
      <c r="A136" s="162"/>
      <c r="B136" s="162"/>
      <c r="C136" s="162"/>
      <c r="D136" s="163"/>
      <c r="E136" s="162"/>
      <c r="F136" s="163"/>
      <c r="G136" s="162"/>
      <c r="H136" s="162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</row>
    <row r="137" spans="1:26" ht="14.25" customHeight="1">
      <c r="A137" s="162"/>
      <c r="B137" s="162"/>
      <c r="C137" s="162"/>
      <c r="D137" s="163"/>
      <c r="E137" s="162"/>
      <c r="F137" s="163"/>
      <c r="G137" s="162"/>
      <c r="H137" s="162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</row>
    <row r="138" spans="1:26" ht="14.25" customHeight="1">
      <c r="A138" s="162"/>
      <c r="B138" s="162"/>
      <c r="C138" s="162"/>
      <c r="D138" s="163"/>
      <c r="E138" s="162"/>
      <c r="F138" s="163"/>
      <c r="G138" s="162"/>
      <c r="H138" s="162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</row>
    <row r="139" spans="1:26" ht="14.25" customHeight="1">
      <c r="A139" s="162"/>
      <c r="B139" s="162"/>
      <c r="C139" s="162"/>
      <c r="D139" s="163"/>
      <c r="E139" s="162"/>
      <c r="F139" s="163"/>
      <c r="G139" s="162"/>
      <c r="H139" s="162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</row>
    <row r="140" spans="1:26" ht="14.25" customHeight="1">
      <c r="A140" s="162"/>
      <c r="B140" s="162"/>
      <c r="C140" s="162"/>
      <c r="D140" s="163"/>
      <c r="E140" s="162"/>
      <c r="F140" s="163"/>
      <c r="G140" s="162"/>
      <c r="H140" s="162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</row>
    <row r="141" spans="1:26" ht="14.25" customHeight="1">
      <c r="A141" s="162"/>
      <c r="B141" s="162"/>
      <c r="C141" s="162"/>
      <c r="D141" s="163"/>
      <c r="E141" s="162"/>
      <c r="F141" s="163"/>
      <c r="G141" s="162"/>
      <c r="H141" s="162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</row>
    <row r="142" spans="1:26" ht="14.25" customHeight="1">
      <c r="A142" s="162"/>
      <c r="B142" s="162"/>
      <c r="C142" s="162"/>
      <c r="D142" s="163"/>
      <c r="E142" s="162"/>
      <c r="F142" s="163"/>
      <c r="G142" s="162"/>
      <c r="H142" s="162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</row>
    <row r="143" spans="1:26" ht="14.25" customHeight="1">
      <c r="A143" s="162"/>
      <c r="B143" s="162"/>
      <c r="C143" s="162"/>
      <c r="D143" s="163"/>
      <c r="E143" s="162"/>
      <c r="F143" s="163"/>
      <c r="G143" s="162"/>
      <c r="H143" s="162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</row>
    <row r="144" spans="1:26" ht="14.25" customHeight="1">
      <c r="A144" s="162"/>
      <c r="B144" s="162"/>
      <c r="C144" s="162"/>
      <c r="D144" s="163"/>
      <c r="E144" s="162"/>
      <c r="F144" s="163"/>
      <c r="G144" s="162"/>
      <c r="H144" s="162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</row>
    <row r="145" spans="1:26" ht="14.25" customHeight="1">
      <c r="A145" s="162"/>
      <c r="B145" s="162"/>
      <c r="C145" s="162"/>
      <c r="D145" s="163"/>
      <c r="E145" s="162"/>
      <c r="F145" s="163"/>
      <c r="G145" s="162"/>
      <c r="H145" s="162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</row>
    <row r="146" spans="1:26" ht="14.25" customHeight="1">
      <c r="A146" s="162"/>
      <c r="B146" s="162"/>
      <c r="C146" s="162"/>
      <c r="D146" s="163"/>
      <c r="E146" s="162"/>
      <c r="F146" s="163"/>
      <c r="G146" s="162"/>
      <c r="H146" s="162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</row>
    <row r="147" spans="1:26" ht="14.25" customHeight="1">
      <c r="A147" s="162"/>
      <c r="B147" s="162"/>
      <c r="C147" s="162"/>
      <c r="D147" s="163"/>
      <c r="E147" s="162"/>
      <c r="F147" s="163"/>
      <c r="G147" s="162"/>
      <c r="H147" s="162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</row>
    <row r="148" spans="1:26" ht="14.25" customHeight="1">
      <c r="A148" s="162"/>
      <c r="B148" s="162"/>
      <c r="C148" s="162"/>
      <c r="D148" s="163"/>
      <c r="E148" s="162"/>
      <c r="F148" s="163"/>
      <c r="G148" s="162"/>
      <c r="H148" s="162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</row>
    <row r="149" spans="1:26" ht="14.25" customHeight="1">
      <c r="A149" s="162"/>
      <c r="B149" s="162"/>
      <c r="C149" s="162"/>
      <c r="D149" s="163"/>
      <c r="E149" s="162"/>
      <c r="F149" s="163"/>
      <c r="G149" s="162"/>
      <c r="H149" s="162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</row>
    <row r="150" spans="1:26" ht="14.25" customHeight="1">
      <c r="A150" s="162"/>
      <c r="B150" s="162"/>
      <c r="C150" s="162"/>
      <c r="D150" s="163"/>
      <c r="E150" s="162"/>
      <c r="F150" s="163"/>
      <c r="G150" s="162"/>
      <c r="H150" s="162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</row>
    <row r="151" spans="1:26" ht="14.25" customHeight="1">
      <c r="A151" s="162"/>
      <c r="B151" s="162"/>
      <c r="C151" s="162"/>
      <c r="D151" s="163"/>
      <c r="E151" s="162"/>
      <c r="F151" s="163"/>
      <c r="G151" s="162"/>
      <c r="H151" s="162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</row>
    <row r="152" spans="1:26" ht="14.25" customHeight="1">
      <c r="A152" s="162"/>
      <c r="B152" s="162"/>
      <c r="C152" s="162"/>
      <c r="D152" s="163"/>
      <c r="E152" s="162"/>
      <c r="F152" s="163"/>
      <c r="G152" s="162"/>
      <c r="H152" s="162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</row>
    <row r="153" spans="1:26" ht="14.25" customHeight="1">
      <c r="A153" s="162"/>
      <c r="B153" s="162"/>
      <c r="C153" s="162"/>
      <c r="D153" s="163"/>
      <c r="E153" s="162"/>
      <c r="F153" s="163"/>
      <c r="G153" s="162"/>
      <c r="H153" s="162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</row>
    <row r="154" spans="1:26" ht="14.25" customHeight="1">
      <c r="A154" s="162"/>
      <c r="B154" s="162"/>
      <c r="C154" s="162"/>
      <c r="D154" s="163"/>
      <c r="E154" s="162"/>
      <c r="F154" s="163"/>
      <c r="G154" s="162"/>
      <c r="H154" s="162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</row>
    <row r="155" spans="1:26" ht="14.25" customHeight="1">
      <c r="A155" s="162"/>
      <c r="B155" s="162"/>
      <c r="C155" s="162"/>
      <c r="D155" s="163"/>
      <c r="E155" s="162"/>
      <c r="F155" s="163"/>
      <c r="G155" s="162"/>
      <c r="H155" s="162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</row>
    <row r="156" spans="1:26" ht="14.25" customHeight="1">
      <c r="A156" s="162"/>
      <c r="B156" s="162"/>
      <c r="C156" s="162"/>
      <c r="D156" s="163"/>
      <c r="E156" s="162"/>
      <c r="F156" s="163"/>
      <c r="G156" s="162"/>
      <c r="H156" s="162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</row>
    <row r="157" spans="1:26" ht="14.25" customHeight="1">
      <c r="A157" s="162"/>
      <c r="B157" s="162"/>
      <c r="C157" s="162"/>
      <c r="D157" s="163"/>
      <c r="E157" s="162"/>
      <c r="F157" s="163"/>
      <c r="G157" s="162"/>
      <c r="H157" s="162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</row>
    <row r="158" spans="1:26" ht="14.25" customHeight="1">
      <c r="A158" s="162"/>
      <c r="B158" s="162"/>
      <c r="C158" s="162"/>
      <c r="D158" s="163"/>
      <c r="E158" s="162"/>
      <c r="F158" s="163"/>
      <c r="G158" s="162"/>
      <c r="H158" s="162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</row>
    <row r="159" spans="1:26" ht="14.25" customHeight="1">
      <c r="A159" s="162"/>
      <c r="B159" s="162"/>
      <c r="C159" s="162"/>
      <c r="D159" s="163"/>
      <c r="E159" s="162"/>
      <c r="F159" s="163"/>
      <c r="G159" s="162"/>
      <c r="H159" s="162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</row>
    <row r="160" spans="1:26" ht="14.25" customHeight="1">
      <c r="A160" s="162"/>
      <c r="B160" s="162"/>
      <c r="C160" s="162"/>
      <c r="D160" s="163"/>
      <c r="E160" s="162"/>
      <c r="F160" s="163"/>
      <c r="G160" s="162"/>
      <c r="H160" s="162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</row>
    <row r="161" spans="1:26" ht="14.25" customHeight="1">
      <c r="A161" s="162"/>
      <c r="B161" s="162"/>
      <c r="C161" s="162"/>
      <c r="D161" s="163"/>
      <c r="E161" s="162"/>
      <c r="F161" s="163"/>
      <c r="G161" s="162"/>
      <c r="H161" s="162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</row>
    <row r="162" spans="1:26" ht="14.25" customHeight="1">
      <c r="A162" s="162"/>
      <c r="B162" s="162"/>
      <c r="C162" s="162"/>
      <c r="D162" s="163"/>
      <c r="E162" s="162"/>
      <c r="F162" s="163"/>
      <c r="G162" s="162"/>
      <c r="H162" s="162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</row>
    <row r="163" spans="1:26" ht="14.25" customHeight="1">
      <c r="A163" s="162"/>
      <c r="B163" s="162"/>
      <c r="C163" s="162"/>
      <c r="D163" s="163"/>
      <c r="E163" s="162"/>
      <c r="F163" s="163"/>
      <c r="G163" s="162"/>
      <c r="H163" s="162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</row>
    <row r="164" spans="1:26" ht="14.25" customHeight="1">
      <c r="A164" s="162"/>
      <c r="B164" s="162"/>
      <c r="C164" s="162"/>
      <c r="D164" s="163"/>
      <c r="E164" s="162"/>
      <c r="F164" s="163"/>
      <c r="G164" s="162"/>
      <c r="H164" s="162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</row>
    <row r="165" spans="1:26" ht="14.25" customHeight="1">
      <c r="A165" s="162"/>
      <c r="B165" s="162"/>
      <c r="C165" s="162"/>
      <c r="D165" s="163"/>
      <c r="E165" s="162"/>
      <c r="F165" s="163"/>
      <c r="G165" s="162"/>
      <c r="H165" s="162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</row>
    <row r="166" spans="1:26" ht="14.25" customHeight="1">
      <c r="A166" s="162"/>
      <c r="B166" s="162"/>
      <c r="C166" s="162"/>
      <c r="D166" s="163"/>
      <c r="E166" s="162"/>
      <c r="F166" s="163"/>
      <c r="G166" s="162"/>
      <c r="H166" s="162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</row>
    <row r="167" spans="1:26" ht="14.25" customHeight="1">
      <c r="A167" s="162"/>
      <c r="B167" s="162"/>
      <c r="C167" s="162"/>
      <c r="D167" s="163"/>
      <c r="E167" s="162"/>
      <c r="F167" s="163"/>
      <c r="G167" s="162"/>
      <c r="H167" s="162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</row>
    <row r="168" spans="1:26" ht="14.25" customHeight="1">
      <c r="A168" s="162"/>
      <c r="B168" s="162"/>
      <c r="C168" s="162"/>
      <c r="D168" s="163"/>
      <c r="E168" s="162"/>
      <c r="F168" s="163"/>
      <c r="G168" s="162"/>
      <c r="H168" s="162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</row>
    <row r="169" spans="1:26" ht="14.25" customHeight="1">
      <c r="A169" s="162"/>
      <c r="B169" s="162"/>
      <c r="C169" s="162"/>
      <c r="D169" s="163"/>
      <c r="E169" s="162"/>
      <c r="F169" s="163"/>
      <c r="G169" s="162"/>
      <c r="H169" s="162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</row>
    <row r="170" spans="1:26" ht="14.25" customHeight="1">
      <c r="A170" s="162"/>
      <c r="B170" s="162"/>
      <c r="C170" s="162"/>
      <c r="D170" s="163"/>
      <c r="E170" s="162"/>
      <c r="F170" s="163"/>
      <c r="G170" s="162"/>
      <c r="H170" s="162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</row>
    <row r="171" spans="1:26" ht="14.25" customHeight="1">
      <c r="A171" s="162"/>
      <c r="B171" s="162"/>
      <c r="C171" s="162"/>
      <c r="D171" s="163"/>
      <c r="E171" s="162"/>
      <c r="F171" s="163"/>
      <c r="G171" s="162"/>
      <c r="H171" s="162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</row>
    <row r="172" spans="1:26" ht="14.25" customHeight="1">
      <c r="A172" s="162"/>
      <c r="B172" s="162"/>
      <c r="C172" s="162"/>
      <c r="D172" s="163"/>
      <c r="E172" s="162"/>
      <c r="F172" s="163"/>
      <c r="G172" s="162"/>
      <c r="H172" s="162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</row>
    <row r="173" spans="1:26" ht="14.25" customHeight="1">
      <c r="A173" s="162"/>
      <c r="B173" s="162"/>
      <c r="C173" s="162"/>
      <c r="D173" s="163"/>
      <c r="E173" s="162"/>
      <c r="F173" s="163"/>
      <c r="G173" s="162"/>
      <c r="H173" s="162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</row>
    <row r="174" spans="1:26" ht="14.25" customHeight="1">
      <c r="A174" s="162"/>
      <c r="B174" s="162"/>
      <c r="C174" s="162"/>
      <c r="D174" s="163"/>
      <c r="E174" s="162"/>
      <c r="F174" s="163"/>
      <c r="G174" s="162"/>
      <c r="H174" s="162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</row>
    <row r="175" spans="1:26" ht="14.25" customHeight="1">
      <c r="A175" s="162"/>
      <c r="B175" s="162"/>
      <c r="C175" s="162"/>
      <c r="D175" s="163"/>
      <c r="E175" s="162"/>
      <c r="F175" s="163"/>
      <c r="G175" s="162"/>
      <c r="H175" s="162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</row>
    <row r="176" spans="1:26" ht="14.25" customHeight="1">
      <c r="A176" s="162"/>
      <c r="B176" s="162"/>
      <c r="C176" s="162"/>
      <c r="D176" s="163"/>
      <c r="E176" s="162"/>
      <c r="F176" s="163"/>
      <c r="G176" s="162"/>
      <c r="H176" s="162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</row>
    <row r="177" spans="1:26" ht="14.25" customHeight="1">
      <c r="A177" s="162"/>
      <c r="B177" s="162"/>
      <c r="C177" s="162"/>
      <c r="D177" s="163"/>
      <c r="E177" s="162"/>
      <c r="F177" s="163"/>
      <c r="G177" s="162"/>
      <c r="H177" s="162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</row>
    <row r="178" spans="1:26" ht="14.25" customHeight="1">
      <c r="A178" s="162"/>
      <c r="B178" s="162"/>
      <c r="C178" s="162"/>
      <c r="D178" s="163"/>
      <c r="E178" s="162"/>
      <c r="F178" s="163"/>
      <c r="G178" s="162"/>
      <c r="H178" s="162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</row>
    <row r="179" spans="1:26" ht="14.25" customHeight="1">
      <c r="A179" s="162"/>
      <c r="B179" s="162"/>
      <c r="C179" s="162"/>
      <c r="D179" s="163"/>
      <c r="E179" s="162"/>
      <c r="F179" s="163"/>
      <c r="G179" s="162"/>
      <c r="H179" s="162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</row>
    <row r="180" spans="1:26" ht="14.25" customHeight="1">
      <c r="A180" s="162"/>
      <c r="B180" s="162"/>
      <c r="C180" s="162"/>
      <c r="D180" s="163"/>
      <c r="E180" s="162"/>
      <c r="F180" s="163"/>
      <c r="G180" s="162"/>
      <c r="H180" s="162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</row>
    <row r="181" spans="1:26" ht="14.25" customHeight="1">
      <c r="A181" s="162"/>
      <c r="B181" s="162"/>
      <c r="C181" s="162"/>
      <c r="D181" s="163"/>
      <c r="E181" s="162"/>
      <c r="F181" s="163"/>
      <c r="G181" s="162"/>
      <c r="H181" s="162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</row>
    <row r="182" spans="1:26" ht="14.25" customHeight="1">
      <c r="A182" s="162"/>
      <c r="B182" s="162"/>
      <c r="C182" s="162"/>
      <c r="D182" s="163"/>
      <c r="E182" s="162"/>
      <c r="F182" s="163"/>
      <c r="G182" s="162"/>
      <c r="H182" s="162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</row>
    <row r="183" spans="1:26" ht="14.25" customHeight="1">
      <c r="A183" s="162"/>
      <c r="B183" s="162"/>
      <c r="C183" s="162"/>
      <c r="D183" s="163"/>
      <c r="E183" s="162"/>
      <c r="F183" s="163"/>
      <c r="G183" s="162"/>
      <c r="H183" s="162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</row>
    <row r="184" spans="1:26" ht="14.25" customHeight="1">
      <c r="A184" s="162"/>
      <c r="B184" s="162"/>
      <c r="C184" s="162"/>
      <c r="D184" s="163"/>
      <c r="E184" s="162"/>
      <c r="F184" s="163"/>
      <c r="G184" s="162"/>
      <c r="H184" s="162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</row>
    <row r="185" spans="1:26" ht="14.25" customHeight="1">
      <c r="A185" s="162"/>
      <c r="B185" s="162"/>
      <c r="C185" s="162"/>
      <c r="D185" s="163"/>
      <c r="E185" s="162"/>
      <c r="F185" s="163"/>
      <c r="G185" s="162"/>
      <c r="H185" s="162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</row>
    <row r="186" spans="1:26" ht="14.25" customHeight="1">
      <c r="A186" s="162"/>
      <c r="B186" s="162"/>
      <c r="C186" s="162"/>
      <c r="D186" s="163"/>
      <c r="E186" s="162"/>
      <c r="F186" s="163"/>
      <c r="G186" s="162"/>
      <c r="H186" s="162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</row>
    <row r="187" spans="1:26" ht="14.25" customHeight="1">
      <c r="A187" s="162"/>
      <c r="B187" s="162"/>
      <c r="C187" s="162"/>
      <c r="D187" s="163"/>
      <c r="E187" s="162"/>
      <c r="F187" s="163"/>
      <c r="G187" s="162"/>
      <c r="H187" s="162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</row>
    <row r="188" spans="1:26" ht="14.25" customHeight="1">
      <c r="A188" s="162"/>
      <c r="B188" s="162"/>
      <c r="C188" s="162"/>
      <c r="D188" s="163"/>
      <c r="E188" s="162"/>
      <c r="F188" s="163"/>
      <c r="G188" s="162"/>
      <c r="H188" s="162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</row>
    <row r="189" spans="1:26" ht="14.25" customHeight="1">
      <c r="A189" s="162"/>
      <c r="B189" s="162"/>
      <c r="C189" s="162"/>
      <c r="D189" s="163"/>
      <c r="E189" s="162"/>
      <c r="F189" s="163"/>
      <c r="G189" s="162"/>
      <c r="H189" s="162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</row>
    <row r="190" spans="1:26" ht="14.25" customHeight="1">
      <c r="A190" s="162"/>
      <c r="B190" s="162"/>
      <c r="C190" s="162"/>
      <c r="D190" s="163"/>
      <c r="E190" s="162"/>
      <c r="F190" s="163"/>
      <c r="G190" s="162"/>
      <c r="H190" s="162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</row>
    <row r="191" spans="1:26" ht="14.25" customHeight="1">
      <c r="A191" s="162"/>
      <c r="B191" s="162"/>
      <c r="C191" s="162"/>
      <c r="D191" s="163"/>
      <c r="E191" s="162"/>
      <c r="F191" s="163"/>
      <c r="G191" s="162"/>
      <c r="H191" s="162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</row>
    <row r="192" spans="1:26" ht="14.25" customHeight="1">
      <c r="A192" s="162"/>
      <c r="B192" s="162"/>
      <c r="C192" s="162"/>
      <c r="D192" s="163"/>
      <c r="E192" s="162"/>
      <c r="F192" s="163"/>
      <c r="G192" s="162"/>
      <c r="H192" s="162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</row>
    <row r="193" spans="1:26" ht="14.25" customHeight="1">
      <c r="A193" s="162"/>
      <c r="B193" s="162"/>
      <c r="C193" s="162"/>
      <c r="D193" s="163"/>
      <c r="E193" s="162"/>
      <c r="F193" s="163"/>
      <c r="G193" s="162"/>
      <c r="H193" s="162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4"/>
    </row>
    <row r="194" spans="1:26" ht="14.25" customHeight="1">
      <c r="A194" s="162"/>
      <c r="B194" s="162"/>
      <c r="C194" s="162"/>
      <c r="D194" s="163"/>
      <c r="E194" s="162"/>
      <c r="F194" s="163"/>
      <c r="G194" s="162"/>
      <c r="H194" s="162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</row>
    <row r="195" spans="1:26" ht="14.25" customHeight="1">
      <c r="A195" s="162"/>
      <c r="B195" s="162"/>
      <c r="C195" s="162"/>
      <c r="D195" s="163"/>
      <c r="E195" s="162"/>
      <c r="F195" s="163"/>
      <c r="G195" s="162"/>
      <c r="H195" s="162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164"/>
    </row>
    <row r="196" spans="1:26" ht="14.25" customHeight="1">
      <c r="A196" s="162"/>
      <c r="B196" s="162"/>
      <c r="C196" s="162"/>
      <c r="D196" s="163"/>
      <c r="E196" s="162"/>
      <c r="F196" s="163"/>
      <c r="G196" s="162"/>
      <c r="H196" s="162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164"/>
    </row>
    <row r="197" spans="1:26" ht="14.25" customHeight="1">
      <c r="A197" s="162"/>
      <c r="B197" s="162"/>
      <c r="C197" s="162"/>
      <c r="D197" s="163"/>
      <c r="E197" s="162"/>
      <c r="F197" s="163"/>
      <c r="G197" s="162"/>
      <c r="H197" s="162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164"/>
    </row>
    <row r="198" spans="1:26" ht="14.25" customHeight="1">
      <c r="A198" s="162"/>
      <c r="B198" s="162"/>
      <c r="C198" s="162"/>
      <c r="D198" s="163"/>
      <c r="E198" s="162"/>
      <c r="F198" s="163"/>
      <c r="G198" s="162"/>
      <c r="H198" s="162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  <c r="Y198" s="164"/>
      <c r="Z198" s="164"/>
    </row>
    <row r="199" spans="1:26" ht="14.25" customHeight="1">
      <c r="A199" s="162"/>
      <c r="B199" s="162"/>
      <c r="C199" s="162"/>
      <c r="D199" s="163"/>
      <c r="E199" s="162"/>
      <c r="F199" s="163"/>
      <c r="G199" s="162"/>
      <c r="H199" s="162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</row>
    <row r="200" spans="1:26" ht="14.25" customHeight="1">
      <c r="A200" s="162"/>
      <c r="B200" s="162"/>
      <c r="C200" s="162"/>
      <c r="D200" s="163"/>
      <c r="E200" s="162"/>
      <c r="F200" s="163"/>
      <c r="G200" s="162"/>
      <c r="H200" s="162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164"/>
    </row>
    <row r="201" spans="1:26" ht="14.25" customHeight="1">
      <c r="A201" s="162"/>
      <c r="B201" s="162"/>
      <c r="C201" s="162"/>
      <c r="D201" s="163"/>
      <c r="E201" s="162"/>
      <c r="F201" s="163"/>
      <c r="G201" s="162"/>
      <c r="H201" s="162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4"/>
    </row>
    <row r="202" spans="1:26" ht="14.25" customHeight="1">
      <c r="A202" s="162"/>
      <c r="B202" s="162"/>
      <c r="C202" s="162"/>
      <c r="D202" s="163"/>
      <c r="E202" s="162"/>
      <c r="F202" s="163"/>
      <c r="G202" s="162"/>
      <c r="H202" s="162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  <c r="Y202" s="164"/>
      <c r="Z202" s="164"/>
    </row>
    <row r="203" spans="1:26" ht="14.25" customHeight="1">
      <c r="A203" s="162"/>
      <c r="B203" s="162"/>
      <c r="C203" s="162"/>
      <c r="D203" s="163"/>
      <c r="E203" s="162"/>
      <c r="F203" s="163"/>
      <c r="G203" s="162"/>
      <c r="H203" s="162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4"/>
      <c r="Z203" s="164"/>
    </row>
    <row r="204" spans="1:26" ht="14.25" customHeight="1">
      <c r="A204" s="162"/>
      <c r="B204" s="162"/>
      <c r="C204" s="162"/>
      <c r="D204" s="163"/>
      <c r="E204" s="162"/>
      <c r="F204" s="163"/>
      <c r="G204" s="162"/>
      <c r="H204" s="162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Y204" s="164"/>
      <c r="Z204" s="164"/>
    </row>
    <row r="205" spans="1:26" ht="14.25" customHeight="1">
      <c r="A205" s="162"/>
      <c r="B205" s="162"/>
      <c r="C205" s="162"/>
      <c r="D205" s="163"/>
      <c r="E205" s="162"/>
      <c r="F205" s="163"/>
      <c r="G205" s="162"/>
      <c r="H205" s="162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164"/>
    </row>
    <row r="206" spans="1:26" ht="14.25" customHeight="1">
      <c r="A206" s="162"/>
      <c r="B206" s="162"/>
      <c r="C206" s="162"/>
      <c r="D206" s="163"/>
      <c r="E206" s="162"/>
      <c r="F206" s="163"/>
      <c r="G206" s="162"/>
      <c r="H206" s="162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</row>
    <row r="207" spans="1:26" ht="14.25" customHeight="1">
      <c r="A207" s="162"/>
      <c r="B207" s="162"/>
      <c r="C207" s="162"/>
      <c r="D207" s="163"/>
      <c r="E207" s="162"/>
      <c r="F207" s="163"/>
      <c r="G207" s="162"/>
      <c r="H207" s="162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4"/>
      <c r="Z207" s="164"/>
    </row>
    <row r="208" spans="1:26" ht="14.25" customHeight="1">
      <c r="A208" s="162"/>
      <c r="B208" s="162"/>
      <c r="C208" s="162"/>
      <c r="D208" s="163"/>
      <c r="E208" s="162"/>
      <c r="F208" s="163"/>
      <c r="G208" s="162"/>
      <c r="H208" s="162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164"/>
    </row>
    <row r="209" spans="1:26" ht="14.25" customHeight="1">
      <c r="A209" s="162"/>
      <c r="B209" s="162"/>
      <c r="C209" s="162"/>
      <c r="D209" s="163"/>
      <c r="E209" s="162"/>
      <c r="F209" s="163"/>
      <c r="G209" s="162"/>
      <c r="H209" s="162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  <c r="Y209" s="164"/>
      <c r="Z209" s="164"/>
    </row>
    <row r="210" spans="1:26" ht="14.25" customHeight="1">
      <c r="A210" s="162"/>
      <c r="B210" s="162"/>
      <c r="C210" s="162"/>
      <c r="D210" s="163"/>
      <c r="E210" s="162"/>
      <c r="F210" s="163"/>
      <c r="G210" s="162"/>
      <c r="H210" s="162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4"/>
    </row>
    <row r="211" spans="1:26" ht="14.25" customHeight="1">
      <c r="A211" s="162"/>
      <c r="B211" s="162"/>
      <c r="C211" s="162"/>
      <c r="D211" s="163"/>
      <c r="E211" s="162"/>
      <c r="F211" s="163"/>
      <c r="G211" s="162"/>
      <c r="H211" s="162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164"/>
    </row>
    <row r="212" spans="1:26" ht="14.25" customHeight="1">
      <c r="A212" s="162"/>
      <c r="B212" s="162"/>
      <c r="C212" s="162"/>
      <c r="D212" s="163"/>
      <c r="E212" s="162"/>
      <c r="F212" s="163"/>
      <c r="G212" s="162"/>
      <c r="H212" s="162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164"/>
    </row>
    <row r="213" spans="1:26" ht="14.25" customHeight="1">
      <c r="A213" s="162"/>
      <c r="B213" s="162"/>
      <c r="C213" s="162"/>
      <c r="D213" s="163"/>
      <c r="E213" s="162"/>
      <c r="F213" s="163"/>
      <c r="G213" s="162"/>
      <c r="H213" s="162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4"/>
    </row>
    <row r="214" spans="1:26" ht="14.25" customHeight="1">
      <c r="A214" s="162"/>
      <c r="B214" s="162"/>
      <c r="C214" s="162"/>
      <c r="D214" s="163"/>
      <c r="E214" s="162"/>
      <c r="F214" s="163"/>
      <c r="G214" s="162"/>
      <c r="H214" s="162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4"/>
    </row>
    <row r="215" spans="1:26" ht="14.25" customHeight="1">
      <c r="A215" s="162"/>
      <c r="B215" s="162"/>
      <c r="C215" s="162"/>
      <c r="D215" s="163"/>
      <c r="E215" s="162"/>
      <c r="F215" s="163"/>
      <c r="G215" s="162"/>
      <c r="H215" s="162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164"/>
    </row>
    <row r="216" spans="1:26" ht="14.25" customHeight="1">
      <c r="A216" s="162"/>
      <c r="B216" s="162"/>
      <c r="C216" s="162"/>
      <c r="D216" s="163"/>
      <c r="E216" s="162"/>
      <c r="F216" s="163"/>
      <c r="G216" s="162"/>
      <c r="H216" s="162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  <c r="Z216" s="164"/>
    </row>
    <row r="217" spans="1:26" ht="14.25" customHeight="1">
      <c r="A217" s="162"/>
      <c r="B217" s="162"/>
      <c r="C217" s="162"/>
      <c r="D217" s="163"/>
      <c r="E217" s="162"/>
      <c r="F217" s="163"/>
      <c r="G217" s="162"/>
      <c r="H217" s="162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4"/>
    </row>
    <row r="218" spans="1:26" ht="14.25" customHeight="1">
      <c r="A218" s="162"/>
      <c r="B218" s="162"/>
      <c r="C218" s="162"/>
      <c r="D218" s="163"/>
      <c r="E218" s="162"/>
      <c r="F218" s="163"/>
      <c r="G218" s="162"/>
      <c r="H218" s="162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  <c r="Y218" s="164"/>
      <c r="Z218" s="164"/>
    </row>
    <row r="219" spans="1:26" ht="14.25" customHeight="1">
      <c r="A219" s="162"/>
      <c r="B219" s="162"/>
      <c r="C219" s="162"/>
      <c r="D219" s="163"/>
      <c r="E219" s="162"/>
      <c r="F219" s="163"/>
      <c r="G219" s="162"/>
      <c r="H219" s="162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164"/>
    </row>
    <row r="220" spans="1:26" ht="14.25" customHeight="1">
      <c r="A220" s="162"/>
      <c r="B220" s="162"/>
      <c r="C220" s="162"/>
      <c r="D220" s="163"/>
      <c r="E220" s="162"/>
      <c r="F220" s="163"/>
      <c r="G220" s="162"/>
      <c r="H220" s="162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4"/>
    </row>
    <row r="221" spans="1:26" ht="14.25" customHeight="1">
      <c r="A221" s="162"/>
      <c r="B221" s="162"/>
      <c r="C221" s="162"/>
      <c r="D221" s="163"/>
      <c r="E221" s="162"/>
      <c r="F221" s="163"/>
      <c r="G221" s="162"/>
      <c r="H221" s="162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4"/>
    </row>
    <row r="222" spans="1:26" ht="14.25" customHeight="1">
      <c r="A222" s="162"/>
      <c r="B222" s="162"/>
      <c r="C222" s="162"/>
      <c r="D222" s="163"/>
      <c r="E222" s="162"/>
      <c r="F222" s="163"/>
      <c r="G222" s="162"/>
      <c r="H222" s="162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4"/>
      <c r="Z222" s="164"/>
    </row>
    <row r="223" spans="1:26" ht="14.25" customHeight="1">
      <c r="A223" s="162"/>
      <c r="B223" s="162"/>
      <c r="C223" s="162"/>
      <c r="D223" s="163"/>
      <c r="E223" s="162"/>
      <c r="F223" s="163"/>
      <c r="G223" s="162"/>
      <c r="H223" s="162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164"/>
    </row>
    <row r="224" spans="1:26" ht="14.25" customHeight="1">
      <c r="A224" s="162"/>
      <c r="B224" s="162"/>
      <c r="C224" s="162"/>
      <c r="D224" s="163"/>
      <c r="E224" s="162"/>
      <c r="F224" s="163"/>
      <c r="G224" s="162"/>
      <c r="H224" s="162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  <c r="X224" s="164"/>
      <c r="Y224" s="164"/>
      <c r="Z224" s="164"/>
    </row>
    <row r="225" spans="1:26" ht="14.25" customHeight="1">
      <c r="A225" s="162"/>
      <c r="B225" s="162"/>
      <c r="C225" s="162"/>
      <c r="D225" s="163"/>
      <c r="E225" s="162"/>
      <c r="F225" s="163"/>
      <c r="G225" s="162"/>
      <c r="H225" s="162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  <c r="Y225" s="164"/>
      <c r="Z225" s="164"/>
    </row>
    <row r="226" spans="1:26" ht="14.25" customHeight="1">
      <c r="A226" s="162"/>
      <c r="B226" s="162"/>
      <c r="C226" s="162"/>
      <c r="D226" s="163"/>
      <c r="E226" s="162"/>
      <c r="F226" s="163"/>
      <c r="G226" s="162"/>
      <c r="H226" s="162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</row>
    <row r="227" spans="1:26" ht="14.25" customHeight="1">
      <c r="A227" s="162"/>
      <c r="B227" s="162"/>
      <c r="C227" s="162"/>
      <c r="D227" s="163"/>
      <c r="E227" s="162"/>
      <c r="F227" s="163"/>
      <c r="G227" s="162"/>
      <c r="H227" s="162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  <c r="Y227" s="164"/>
      <c r="Z227" s="164"/>
    </row>
    <row r="228" spans="1:26" ht="14.25" customHeight="1">
      <c r="A228" s="162"/>
      <c r="B228" s="162"/>
      <c r="C228" s="162"/>
      <c r="D228" s="163"/>
      <c r="E228" s="162"/>
      <c r="F228" s="163"/>
      <c r="G228" s="162"/>
      <c r="H228" s="162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  <c r="Y228" s="164"/>
      <c r="Z228" s="164"/>
    </row>
    <row r="229" spans="1:26" ht="14.25" customHeight="1">
      <c r="A229" s="162"/>
      <c r="B229" s="162"/>
      <c r="C229" s="162"/>
      <c r="D229" s="163"/>
      <c r="E229" s="162"/>
      <c r="F229" s="163"/>
      <c r="G229" s="162"/>
      <c r="H229" s="162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  <c r="Y229" s="164"/>
      <c r="Z229" s="164"/>
    </row>
    <row r="230" spans="1:26" ht="14.25" customHeight="1">
      <c r="A230" s="162"/>
      <c r="B230" s="162"/>
      <c r="C230" s="162"/>
      <c r="D230" s="163"/>
      <c r="E230" s="162"/>
      <c r="F230" s="163"/>
      <c r="G230" s="162"/>
      <c r="H230" s="162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  <c r="X230" s="164"/>
      <c r="Y230" s="164"/>
      <c r="Z230" s="164"/>
    </row>
    <row r="231" spans="1:26" ht="14.25" customHeight="1">
      <c r="A231" s="162"/>
      <c r="B231" s="162"/>
      <c r="C231" s="162"/>
      <c r="D231" s="163"/>
      <c r="E231" s="162"/>
      <c r="F231" s="163"/>
      <c r="G231" s="162"/>
      <c r="H231" s="162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  <c r="X231" s="164"/>
      <c r="Y231" s="164"/>
      <c r="Z231" s="164"/>
    </row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H2:J2"/>
    <mergeCell ref="H3:J3"/>
    <mergeCell ref="B5:J5"/>
    <mergeCell ref="B6:J6"/>
    <mergeCell ref="B7:J7"/>
    <mergeCell ref="B18:C18"/>
    <mergeCell ref="B21:D21"/>
    <mergeCell ref="E21:J21"/>
    <mergeCell ref="B29:C29"/>
    <mergeCell ref="B8:J8"/>
    <mergeCell ref="E10:J10"/>
    <mergeCell ref="B10:D10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LUBOV</dc:creator>
  <cp:lastModifiedBy>GLBUH</cp:lastModifiedBy>
  <cp:lastPrinted>2021-01-21T09:03:44Z</cp:lastPrinted>
  <dcterms:created xsi:type="dcterms:W3CDTF">2021-01-21T11:21:03Z</dcterms:created>
  <dcterms:modified xsi:type="dcterms:W3CDTF">2021-01-21T11:21:04Z</dcterms:modified>
</cp:coreProperties>
</file>