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mm\Desktop\проекты\УКФ\2020\Інституційна підтримка\ФОП Семак\Звіт\"/>
    </mc:Choice>
  </mc:AlternateContent>
  <bookViews>
    <workbookView xWindow="0" yWindow="0" windowWidth="23040" windowHeight="9192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</workbook>
</file>

<file path=xl/calcChain.xml><?xml version="1.0" encoding="utf-8"?>
<calcChain xmlns="http://schemas.openxmlformats.org/spreadsheetml/2006/main">
  <c r="R94" i="1" l="1"/>
  <c r="Q94" i="1"/>
  <c r="S94" i="1" s="1"/>
  <c r="P94" i="1"/>
  <c r="M94" i="1"/>
  <c r="J94" i="1"/>
  <c r="G94" i="1"/>
  <c r="P93" i="1"/>
  <c r="M93" i="1"/>
  <c r="Q93" i="1" s="1"/>
  <c r="J93" i="1"/>
  <c r="R93" i="1" s="1"/>
  <c r="G93" i="1"/>
  <c r="P92" i="1"/>
  <c r="M92" i="1"/>
  <c r="J92" i="1"/>
  <c r="R92" i="1" s="1"/>
  <c r="G92" i="1"/>
  <c r="Q92" i="1" s="1"/>
  <c r="S92" i="1" s="1"/>
  <c r="P91" i="1"/>
  <c r="R91" i="1" s="1"/>
  <c r="M91" i="1"/>
  <c r="J91" i="1"/>
  <c r="G91" i="1"/>
  <c r="P90" i="1"/>
  <c r="M90" i="1"/>
  <c r="J90" i="1"/>
  <c r="R90" i="1" s="1"/>
  <c r="G90" i="1"/>
  <c r="Q90" i="1" s="1"/>
  <c r="R89" i="1"/>
  <c r="P89" i="1"/>
  <c r="M89" i="1"/>
  <c r="J89" i="1"/>
  <c r="G89" i="1"/>
  <c r="Q89" i="1" s="1"/>
  <c r="P88" i="1"/>
  <c r="M88" i="1"/>
  <c r="J88" i="1"/>
  <c r="R88" i="1" s="1"/>
  <c r="G88" i="1"/>
  <c r="Q88" i="1" s="1"/>
  <c r="S88" i="1" s="1"/>
  <c r="P87" i="1"/>
  <c r="M87" i="1"/>
  <c r="J87" i="1"/>
  <c r="R87" i="1" s="1"/>
  <c r="G87" i="1"/>
  <c r="Q87" i="1" s="1"/>
  <c r="S87" i="1" s="1"/>
  <c r="P86" i="1"/>
  <c r="M86" i="1"/>
  <c r="J86" i="1"/>
  <c r="R86" i="1" s="1"/>
  <c r="G86" i="1"/>
  <c r="Q86" i="1" s="1"/>
  <c r="S86" i="1" s="1"/>
  <c r="P85" i="1"/>
  <c r="M85" i="1"/>
  <c r="J85" i="1"/>
  <c r="R85" i="1" s="1"/>
  <c r="G85" i="1"/>
  <c r="Q85" i="1" s="1"/>
  <c r="S85" i="1" s="1"/>
  <c r="P84" i="1"/>
  <c r="R84" i="1" s="1"/>
  <c r="M84" i="1"/>
  <c r="Q84" i="1" s="1"/>
  <c r="S84" i="1" s="1"/>
  <c r="J84" i="1"/>
  <c r="G84" i="1"/>
  <c r="P83" i="1"/>
  <c r="M83" i="1"/>
  <c r="J83" i="1"/>
  <c r="R83" i="1" s="1"/>
  <c r="G83" i="1"/>
  <c r="Q83" i="1" s="1"/>
  <c r="S83" i="1" s="1"/>
  <c r="P82" i="1"/>
  <c r="M82" i="1"/>
  <c r="J82" i="1"/>
  <c r="G82" i="1"/>
  <c r="P81" i="1"/>
  <c r="M81" i="1"/>
  <c r="J81" i="1"/>
  <c r="R81" i="1" s="1"/>
  <c r="G81" i="1"/>
  <c r="Q81" i="1" s="1"/>
  <c r="P80" i="1"/>
  <c r="M80" i="1"/>
  <c r="J80" i="1"/>
  <c r="G80" i="1"/>
  <c r="P79" i="1"/>
  <c r="M79" i="1"/>
  <c r="J79" i="1"/>
  <c r="R79" i="1" s="1"/>
  <c r="G79" i="1"/>
  <c r="Q79" i="1" s="1"/>
  <c r="P78" i="1"/>
  <c r="M78" i="1"/>
  <c r="J78" i="1"/>
  <c r="G78" i="1"/>
  <c r="Q78" i="1" s="1"/>
  <c r="P77" i="1"/>
  <c r="M77" i="1"/>
  <c r="J77" i="1"/>
  <c r="R77" i="1" s="1"/>
  <c r="G77" i="1"/>
  <c r="Q77" i="1" s="1"/>
  <c r="S77" i="1" s="1"/>
  <c r="R76" i="1"/>
  <c r="P76" i="1"/>
  <c r="M76" i="1"/>
  <c r="J76" i="1"/>
  <c r="G76" i="1"/>
  <c r="Q76" i="1" s="1"/>
  <c r="P75" i="1"/>
  <c r="M75" i="1"/>
  <c r="J75" i="1"/>
  <c r="R75" i="1" s="1"/>
  <c r="G75" i="1"/>
  <c r="Q75" i="1" s="1"/>
  <c r="S75" i="1" s="1"/>
  <c r="P74" i="1"/>
  <c r="M74" i="1"/>
  <c r="J74" i="1"/>
  <c r="R74" i="1" s="1"/>
  <c r="G74" i="1"/>
  <c r="Q74" i="1" s="1"/>
  <c r="S74" i="1" s="1"/>
  <c r="P73" i="1"/>
  <c r="M73" i="1"/>
  <c r="J73" i="1"/>
  <c r="G73" i="1"/>
  <c r="Q73" i="1" s="1"/>
  <c r="P72" i="1"/>
  <c r="M72" i="1"/>
  <c r="J72" i="1"/>
  <c r="R72" i="1" s="1"/>
  <c r="G72" i="1"/>
  <c r="Q72" i="1" s="1"/>
  <c r="S72" i="1" s="1"/>
  <c r="P71" i="1"/>
  <c r="M71" i="1"/>
  <c r="J71" i="1"/>
  <c r="R71" i="1" s="1"/>
  <c r="G71" i="1"/>
  <c r="Q71" i="1" s="1"/>
  <c r="S71" i="1" s="1"/>
  <c r="P70" i="1"/>
  <c r="M70" i="1"/>
  <c r="J70" i="1"/>
  <c r="R70" i="1" s="1"/>
  <c r="G70" i="1"/>
  <c r="Q70" i="1" s="1"/>
  <c r="Q69" i="1"/>
  <c r="P69" i="1"/>
  <c r="R69" i="1" s="1"/>
  <c r="M69" i="1"/>
  <c r="J69" i="1"/>
  <c r="G69" i="1"/>
  <c r="P68" i="1"/>
  <c r="M68" i="1"/>
  <c r="Q68" i="1" s="1"/>
  <c r="J68" i="1"/>
  <c r="R68" i="1" s="1"/>
  <c r="G68" i="1"/>
  <c r="P67" i="1"/>
  <c r="M67" i="1"/>
  <c r="J67" i="1"/>
  <c r="R67" i="1" s="1"/>
  <c r="G67" i="1"/>
  <c r="Q67" i="1" s="1"/>
  <c r="P66" i="1"/>
  <c r="M66" i="1"/>
  <c r="J66" i="1"/>
  <c r="G66" i="1"/>
  <c r="S68" i="1" l="1"/>
  <c r="S79" i="1"/>
  <c r="S67" i="1"/>
  <c r="S70" i="1"/>
  <c r="R73" i="1"/>
  <c r="S73" i="1" s="1"/>
  <c r="S76" i="1"/>
  <c r="S89" i="1"/>
  <c r="S90" i="1"/>
  <c r="R78" i="1"/>
  <c r="S78" i="1" s="1"/>
  <c r="Q80" i="1"/>
  <c r="Q82" i="1"/>
  <c r="Q91" i="1"/>
  <c r="S91" i="1" s="1"/>
  <c r="S69" i="1"/>
  <c r="R66" i="1"/>
  <c r="R80" i="1"/>
  <c r="R82" i="1"/>
  <c r="S93" i="1"/>
  <c r="S81" i="1"/>
  <c r="Q66" i="1"/>
  <c r="S66" i="1" l="1"/>
  <c r="S82" i="1"/>
  <c r="S80" i="1"/>
  <c r="P65" i="1" l="1"/>
  <c r="R65" i="1" s="1"/>
  <c r="M65" i="1"/>
  <c r="J65" i="1"/>
  <c r="G65" i="1"/>
  <c r="Q65" i="1" s="1"/>
  <c r="P64" i="1"/>
  <c r="M64" i="1"/>
  <c r="J64" i="1"/>
  <c r="G64" i="1"/>
  <c r="Q64" i="1" s="1"/>
  <c r="P63" i="1"/>
  <c r="M63" i="1"/>
  <c r="J63" i="1"/>
  <c r="G63" i="1"/>
  <c r="Q63" i="1" s="1"/>
  <c r="P62" i="1"/>
  <c r="M62" i="1"/>
  <c r="J62" i="1"/>
  <c r="R62" i="1" s="1"/>
  <c r="G62" i="1"/>
  <c r="P61" i="1"/>
  <c r="M61" i="1"/>
  <c r="J61" i="1"/>
  <c r="G61" i="1"/>
  <c r="Q61" i="1" s="1"/>
  <c r="R64" i="1" l="1"/>
  <c r="S64" i="1" s="1"/>
  <c r="R61" i="1"/>
  <c r="S61" i="1" s="1"/>
  <c r="R63" i="1"/>
  <c r="S65" i="1"/>
  <c r="S63" i="1"/>
  <c r="Q62" i="1"/>
  <c r="S62" i="1" s="1"/>
  <c r="F22" i="2"/>
  <c r="I72" i="2"/>
  <c r="F72" i="2"/>
  <c r="I70" i="2"/>
  <c r="F70" i="2"/>
  <c r="I67" i="2"/>
  <c r="F67" i="2"/>
  <c r="I65" i="2"/>
  <c r="F65" i="2"/>
  <c r="F32" i="2"/>
  <c r="I30" i="2"/>
  <c r="F30" i="2"/>
  <c r="F27" i="2"/>
  <c r="F18" i="2"/>
  <c r="I14" i="2"/>
  <c r="F14" i="2"/>
  <c r="D18" i="2"/>
  <c r="I75" i="2" l="1"/>
  <c r="F75" i="2"/>
  <c r="D72" i="2"/>
  <c r="D70" i="2"/>
  <c r="D67" i="2"/>
  <c r="D65" i="2"/>
  <c r="D32" i="2"/>
  <c r="D30" i="2"/>
  <c r="D27" i="2"/>
  <c r="D22" i="2"/>
  <c r="D14" i="2"/>
  <c r="D75" i="2" l="1"/>
  <c r="M29" i="1" l="1"/>
  <c r="M28" i="1"/>
  <c r="M27" i="1"/>
  <c r="P37" i="1" l="1"/>
  <c r="R37" i="1" s="1"/>
  <c r="M37" i="1"/>
  <c r="Q37" i="1" s="1"/>
  <c r="P33" i="1"/>
  <c r="R33" i="1" s="1"/>
  <c r="M33" i="1"/>
  <c r="Q33" i="1" s="1"/>
  <c r="S37" i="1" l="1"/>
  <c r="S33" i="1"/>
  <c r="J112" i="1" l="1"/>
  <c r="G112" i="1"/>
  <c r="P111" i="1"/>
  <c r="R111" i="1" s="1"/>
  <c r="R112" i="1" s="1"/>
  <c r="M111" i="1"/>
  <c r="M112" i="1" s="1"/>
  <c r="J109" i="1"/>
  <c r="G109" i="1"/>
  <c r="P108" i="1"/>
  <c r="R108" i="1" s="1"/>
  <c r="M108" i="1"/>
  <c r="Q108" i="1" s="1"/>
  <c r="P107" i="1"/>
  <c r="M107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99" i="1"/>
  <c r="M99" i="1"/>
  <c r="J99" i="1"/>
  <c r="G99" i="1"/>
  <c r="P98" i="1"/>
  <c r="M98" i="1"/>
  <c r="J98" i="1"/>
  <c r="G98" i="1"/>
  <c r="P97" i="1"/>
  <c r="M97" i="1"/>
  <c r="J97" i="1"/>
  <c r="G97" i="1"/>
  <c r="J95" i="1"/>
  <c r="P58" i="1"/>
  <c r="M58" i="1"/>
  <c r="J58" i="1"/>
  <c r="G58" i="1"/>
  <c r="P57" i="1"/>
  <c r="M57" i="1"/>
  <c r="J57" i="1"/>
  <c r="G57" i="1"/>
  <c r="P56" i="1"/>
  <c r="M56" i="1"/>
  <c r="J56" i="1"/>
  <c r="G56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7" i="1"/>
  <c r="M47" i="1"/>
  <c r="J47" i="1"/>
  <c r="G47" i="1"/>
  <c r="P46" i="1"/>
  <c r="M46" i="1"/>
  <c r="J46" i="1"/>
  <c r="G46" i="1"/>
  <c r="P45" i="1"/>
  <c r="M45" i="1"/>
  <c r="J45" i="1"/>
  <c r="G45" i="1"/>
  <c r="P42" i="1"/>
  <c r="M42" i="1"/>
  <c r="J42" i="1"/>
  <c r="G42" i="1"/>
  <c r="P41" i="1"/>
  <c r="M41" i="1"/>
  <c r="J41" i="1"/>
  <c r="G41" i="1"/>
  <c r="R38" i="1"/>
  <c r="M38" i="1"/>
  <c r="Q38" i="1" s="1"/>
  <c r="P36" i="1"/>
  <c r="R36" i="1" s="1"/>
  <c r="Q36" i="1"/>
  <c r="P35" i="1"/>
  <c r="M35" i="1"/>
  <c r="P32" i="1"/>
  <c r="R32" i="1" s="1"/>
  <c r="P31" i="1"/>
  <c r="Q31" i="1"/>
  <c r="P29" i="1"/>
  <c r="J29" i="1"/>
  <c r="G29" i="1"/>
  <c r="P28" i="1"/>
  <c r="J28" i="1"/>
  <c r="G28" i="1"/>
  <c r="P27" i="1"/>
  <c r="J27" i="1"/>
  <c r="G27" i="1"/>
  <c r="P22" i="1"/>
  <c r="M22" i="1"/>
  <c r="J22" i="1"/>
  <c r="G22" i="1"/>
  <c r="R21" i="1"/>
  <c r="R22" i="1" s="1"/>
  <c r="Q21" i="1"/>
  <c r="Q22" i="1" s="1"/>
  <c r="R103" i="1" l="1"/>
  <c r="M109" i="1"/>
  <c r="J100" i="1"/>
  <c r="J105" i="1"/>
  <c r="R104" i="1"/>
  <c r="M100" i="1"/>
  <c r="R99" i="1"/>
  <c r="Q99" i="1"/>
  <c r="Q103" i="1"/>
  <c r="R98" i="1"/>
  <c r="Q98" i="1"/>
  <c r="Q42" i="1"/>
  <c r="M34" i="1"/>
  <c r="R57" i="1"/>
  <c r="Q51" i="1"/>
  <c r="G54" i="1"/>
  <c r="G59" i="1"/>
  <c r="R42" i="1"/>
  <c r="R46" i="1"/>
  <c r="R58" i="1"/>
  <c r="Q46" i="1"/>
  <c r="Q52" i="1"/>
  <c r="Q58" i="1"/>
  <c r="P26" i="1"/>
  <c r="J54" i="1"/>
  <c r="J59" i="1"/>
  <c r="R53" i="1"/>
  <c r="M59" i="1"/>
  <c r="R51" i="1"/>
  <c r="R52" i="1"/>
  <c r="G43" i="1"/>
  <c r="G48" i="1"/>
  <c r="Q47" i="1"/>
  <c r="S38" i="1"/>
  <c r="S36" i="1"/>
  <c r="Q35" i="1"/>
  <c r="Q34" i="1" s="1"/>
  <c r="P30" i="1"/>
  <c r="J43" i="1"/>
  <c r="M26" i="1"/>
  <c r="P34" i="1"/>
  <c r="M43" i="1"/>
  <c r="M54" i="1"/>
  <c r="P95" i="1"/>
  <c r="P43" i="1"/>
  <c r="P54" i="1"/>
  <c r="Q28" i="1"/>
  <c r="Q41" i="1"/>
  <c r="R45" i="1"/>
  <c r="R47" i="1"/>
  <c r="G105" i="1"/>
  <c r="P109" i="1"/>
  <c r="R28" i="1"/>
  <c r="M48" i="1"/>
  <c r="Q53" i="1"/>
  <c r="P59" i="1"/>
  <c r="P100" i="1"/>
  <c r="Q104" i="1"/>
  <c r="Q107" i="1"/>
  <c r="Q109" i="1" s="1"/>
  <c r="Q57" i="1"/>
  <c r="G100" i="1"/>
  <c r="Q102" i="1"/>
  <c r="P48" i="1"/>
  <c r="J48" i="1"/>
  <c r="P105" i="1"/>
  <c r="M30" i="1"/>
  <c r="Q27" i="1"/>
  <c r="Q29" i="1"/>
  <c r="R27" i="1"/>
  <c r="R29" i="1"/>
  <c r="S108" i="1"/>
  <c r="S21" i="1"/>
  <c r="S22" i="1" s="1"/>
  <c r="G26" i="1"/>
  <c r="G39" i="1" s="1"/>
  <c r="Q32" i="1"/>
  <c r="S32" i="1" s="1"/>
  <c r="R35" i="1"/>
  <c r="R34" i="1" s="1"/>
  <c r="R41" i="1"/>
  <c r="Q50" i="1"/>
  <c r="G95" i="1"/>
  <c r="R102" i="1"/>
  <c r="P112" i="1"/>
  <c r="J26" i="1"/>
  <c r="J39" i="1" s="1"/>
  <c r="R50" i="1"/>
  <c r="M95" i="1"/>
  <c r="M105" i="1"/>
  <c r="R107" i="1"/>
  <c r="R109" i="1" s="1"/>
  <c r="Q111" i="1"/>
  <c r="Q56" i="1"/>
  <c r="Q97" i="1"/>
  <c r="R31" i="1"/>
  <c r="R30" i="1" s="1"/>
  <c r="Q45" i="1"/>
  <c r="R56" i="1"/>
  <c r="R97" i="1"/>
  <c r="S103" i="1" l="1"/>
  <c r="S99" i="1"/>
  <c r="Q105" i="1"/>
  <c r="S104" i="1"/>
  <c r="R105" i="1"/>
  <c r="S57" i="1"/>
  <c r="R100" i="1"/>
  <c r="S98" i="1"/>
  <c r="Q43" i="1"/>
  <c r="S42" i="1"/>
  <c r="S46" i="1"/>
  <c r="S51" i="1"/>
  <c r="S95" i="1"/>
  <c r="Q95" i="1"/>
  <c r="S52" i="1"/>
  <c r="S53" i="1"/>
  <c r="M39" i="1"/>
  <c r="M113" i="1" s="1"/>
  <c r="M115" i="1" s="1"/>
  <c r="S47" i="1"/>
  <c r="R43" i="1"/>
  <c r="S28" i="1"/>
  <c r="S58" i="1"/>
  <c r="R59" i="1"/>
  <c r="J113" i="1"/>
  <c r="J115" i="1" s="1"/>
  <c r="S41" i="1"/>
  <c r="R54" i="1"/>
  <c r="R48" i="1"/>
  <c r="R26" i="1"/>
  <c r="R39" i="1" s="1"/>
  <c r="P39" i="1"/>
  <c r="P113" i="1" s="1"/>
  <c r="P115" i="1" s="1"/>
  <c r="S35" i="1"/>
  <c r="S34" i="1" s="1"/>
  <c r="S27" i="1"/>
  <c r="R95" i="1"/>
  <c r="S29" i="1"/>
  <c r="Q30" i="1"/>
  <c r="Q26" i="1"/>
  <c r="S102" i="1"/>
  <c r="S31" i="1"/>
  <c r="S30" i="1" s="1"/>
  <c r="S97" i="1"/>
  <c r="Q100" i="1"/>
  <c r="Q54" i="1"/>
  <c r="S50" i="1"/>
  <c r="S56" i="1"/>
  <c r="Q59" i="1"/>
  <c r="S45" i="1"/>
  <c r="Q48" i="1"/>
  <c r="S107" i="1"/>
  <c r="S109" i="1" s="1"/>
  <c r="S111" i="1"/>
  <c r="S112" i="1" s="1"/>
  <c r="Q112" i="1"/>
  <c r="G113" i="1"/>
  <c r="G115" i="1" s="1"/>
  <c r="S105" i="1" l="1"/>
  <c r="S100" i="1"/>
  <c r="S54" i="1"/>
  <c r="S43" i="1"/>
  <c r="S48" i="1"/>
  <c r="S59" i="1"/>
  <c r="S26" i="1"/>
  <c r="S39" i="1" s="1"/>
  <c r="R113" i="1"/>
  <c r="R115" i="1" s="1"/>
  <c r="Q39" i="1"/>
  <c r="Q113" i="1" s="1"/>
  <c r="Q115" i="1" s="1"/>
  <c r="S113" i="1" l="1"/>
  <c r="S115" i="1" s="1"/>
</calcChain>
</file>

<file path=xl/sharedStrings.xml><?xml version="1.0" encoding="utf-8"?>
<sst xmlns="http://schemas.openxmlformats.org/spreadsheetml/2006/main" count="700" uniqueCount="329">
  <si>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</si>
  <si>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</si>
  <si>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</si>
  <si>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</si>
  <si>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</si>
  <si>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</si>
  <si>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</si>
  <si>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</si>
  <si>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</si>
  <si>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</si>
  <si>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</si>
  <si>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</si>
  <si>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</si>
  <si>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</si>
  <si>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</si>
  <si>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</si>
  <si>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</si>
  <si>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</si>
  <si>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</si>
  <si>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</si>
  <si>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</si>
  <si>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</si>
  <si>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</si>
  <si>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</si>
  <si>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</si>
  <si>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</si>
  <si>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</si>
  <si>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</si>
  <si>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</si>
  <si>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</si>
  <si>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</si>
  <si>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</si>
  <si>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</si>
  <si>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</si>
  <si>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</si>
  <si>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</si>
  <si>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</si>
  <si>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</si>
  <si>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</si>
  <si>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</si>
  <si>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</si>
  <si>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</si>
  <si>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</si>
  <si>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</si>
  <si>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</si>
  <si>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</si>
  <si>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</si>
  <si>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</si>
  <si>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</si>
  <si>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</si>
  <si>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</si>
  <si>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</si>
  <si>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</si>
  <si>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</si>
  <si>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</si>
  <si>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</si>
  <si>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</si>
  <si>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</si>
  <si>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</si>
  <si>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</si>
  <si>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</si>
  <si>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</si>
  <si>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</si>
  <si>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</si>
  <si>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</si>
  <si>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</si>
  <si>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</si>
  <si>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</si>
  <si>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</si>
  <si>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</si>
  <si>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</si>
  <si>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</si>
  <si>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</si>
  <si>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</si>
  <si>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</si>
  <si>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</si>
  <si>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</si>
  <si>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</si>
  <si>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</si>
  <si>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</si>
  <si>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</si>
  <si>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</si>
  <si>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</si>
  <si>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</si>
  <si>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</si>
  <si>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</si>
  <si>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</si>
  <si>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</si>
  <si>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</si>
  <si>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</si>
  <si>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</si>
  <si>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</si>
  <si>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</si>
  <si>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</si>
  <si>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</si>
  <si>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</si>
  <si>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</si>
  <si>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</si>
  <si>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</si>
  <si>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</si>
  <si>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</si>
  <si>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</si>
  <si>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</si>
  <si>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</si>
  <si>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</si>
  <si>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</si>
  <si>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</si>
  <si>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</si>
  <si>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</si>
  <si>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</si>
  <si>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</si>
  <si>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</si>
  <si>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</si>
  <si>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</si>
  <si>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</si>
  <si>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</si>
  <si>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</si>
  <si>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</si>
  <si>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</si>
  <si>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</si>
  <si>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</si>
  <si>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</si>
  <si>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</si>
  <si>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</si>
  <si>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</si>
  <si>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</si>
  <si>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</si>
  <si>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</si>
  <si>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</si>
  <si>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</si>
  <si>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</si>
  <si>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</si>
  <si>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</si>
  <si>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</si>
  <si>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</si>
  <si>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</si>
  <si>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</si>
  <si>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</si>
  <si>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</si>
  <si>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</si>
  <si>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</si>
  <si>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Фізична особа-підприємець Семак Олена Григорівна</t>
  </si>
  <si>
    <t>Семак Ганна Станіславівна, бухгалтер</t>
  </si>
  <si>
    <t>Семак Ольга Григорівна, режисер</t>
  </si>
  <si>
    <t>Течинський Олександр Олександрович, оператор відеозапису</t>
  </si>
  <si>
    <t>Сивко Сергій Борисович, послуги відеозйомки</t>
  </si>
  <si>
    <t>1.3.4</t>
  </si>
  <si>
    <t>Головьошкін Олег Миколайович, звукорежисер</t>
  </si>
  <si>
    <t>Бойко Юрій Петрович, режисер монтажу</t>
  </si>
  <si>
    <t>Семак Олена Григорівна, продюсер</t>
  </si>
  <si>
    <t xml:space="preserve">Квадрокоптер DJI Phantom 4. (Частота каналу зв'язку 2.4 ГГц, дальність роботи макс. 5000 м, 
Макс. швидкість польоту 20 м/с) </t>
  </si>
  <si>
    <t>шт./доба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</si>
  <si>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</si>
  <si>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</si>
  <si>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</si>
  <si>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</si>
  <si>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</si>
  <si>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</si>
  <si>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</si>
  <si>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</si>
  <si>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</si>
  <si>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</si>
  <si>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</si>
  <si>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</si>
  <si>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</si>
  <si>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</si>
  <si>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</si>
  <si>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</si>
  <si>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</si>
  <si>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</si>
  <si>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</si>
  <si>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</si>
  <si>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</si>
  <si>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</si>
  <si>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</si>
  <si>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</si>
  <si>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</si>
  <si>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</si>
  <si>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</si>
  <si>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</si>
  <si>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</si>
  <si>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</si>
  <si>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</si>
  <si>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БФП Canon PIXMA G3411</t>
  </si>
  <si>
    <t>Мікрофон Sennheiser MKE 400 (Суперкардіоідний, конденсаторний; діапазон частот - 40 - 20000 Гц; чутливість - 8 - 20 дБ</t>
  </si>
  <si>
    <t>Корпус NZXT H510 Matte Black (CA-H510B-B1)</t>
  </si>
  <si>
    <t>Процесор Intel Core i5-10500 6/12 3.1GHz (BX8070110500)</t>
  </si>
  <si>
    <t>Материнська плата Asus TUF GAMING Z490-PLUS (s1200, Intel Z490)</t>
  </si>
  <si>
    <t>Відеокарта MSI GeForce GTX 1650 GAMING 4096MB (GTX 1650 GAMING 4G)</t>
  </si>
  <si>
    <t>Блок живлення CHIEFTEC Power Smart 750W (GPS-750C)</t>
  </si>
  <si>
    <t>Система охолодження MSI CORE FROZR L</t>
  </si>
  <si>
    <t>Система водяного охолодження процесора NZXT Kraken X53 (RL-KRX53-01)</t>
  </si>
  <si>
    <t>SSD-диск Samsung 970 EVO V-NAND MLC 1TB M.2 (2280 PCI-E) (MZ-V7E1T0BW)</t>
  </si>
  <si>
    <t xml:space="preserve">Монітор 27'' DELL P2719H (210-APXF)
</t>
  </si>
  <si>
    <t>Клавіатура MSI INTERCEPTOR GAMING DS4100</t>
  </si>
  <si>
    <t>Маніпулятор "миша" Logitech G102 Lightsync</t>
  </si>
  <si>
    <t>Навушники Sennheiser HD 200 Pro (507182) Black</t>
  </si>
  <si>
    <t>Мережевий фільтр PATRON 3 м 10A 5 розеток (EXT-PN-SP-1053) Black</t>
  </si>
  <si>
    <t>Кабель живлення ATcom CEE 7/7-C13 3m 0,75mm PC (10117)</t>
  </si>
  <si>
    <t>Тримач для відеокарти Deepcool GH-01</t>
  </si>
  <si>
    <t>Жорсткий диск TRANSCEND StoreJet 2.5 USB 3.0 4TB (TS4TSJ25H3P)</t>
  </si>
  <si>
    <t>Накопичувач Transcend JetFlash 700 32GB (TS32GJF700)</t>
  </si>
  <si>
    <t>Чохол для штатива Manfrotto MBAG70N</t>
  </si>
  <si>
    <t>Світловий фільтр Hoya HD UV 82 мм (0024066051080)</t>
  </si>
  <si>
    <t>Банківська комісія за зарахування зарплати на рахунки - 0,3%</t>
  </si>
  <si>
    <t>Оплата участі у CPH:FORUM (індустріальна секція найбільшого документального кінофоруму Скандинавії CPH:DOX (Копенгаген)</t>
  </si>
  <si>
    <t>внесок</t>
  </si>
  <si>
    <t>Стійка Manfrotto 1004BAC Master Stand</t>
  </si>
  <si>
    <t>Штатив Manfrotto MK290 XTA3 -BH BALL HEAD (MK290XTA3-BH)</t>
  </si>
  <si>
    <t xml:space="preserve">Постійне світло (Бі-колор LED-панель) Tolifo GK-600MB PRO 56377 </t>
  </si>
  <si>
    <t>Модуль пам'яті ОЗУ HyperX DDR4 32GB (2x16GB) 3200Mhz Predator RGB (HX432C16PB3AK2/32</t>
  </si>
  <si>
    <t>Жорсткий диск (HDD-диск) Toshiba P300 3TB 64MB 7200RPM 3.5'' (HDWD130UZSVA)</t>
  </si>
  <si>
    <t>Кулер (корпусний вентилятор) Deepcool RF120 3 in 1 RGB</t>
  </si>
  <si>
    <t>Головка для штатива Manfrotto MVH500AH Fluid Video Head with Flat Base (MVH500AH)</t>
  </si>
  <si>
    <t xml:space="preserve">Акустична система Sven MS-307 Black </t>
  </si>
  <si>
    <t>Ігрова поверхня (килимок для маніпулятора "миші") A4Tech Bloody B-080</t>
  </si>
  <si>
    <t>Маршрутизатор (роутер) Asus RT-AC66U Ai Mesh Router</t>
  </si>
  <si>
    <t>Hub Deepcool FH-04 Розгалужувач живлення (для системи охолодження)</t>
  </si>
  <si>
    <t>Додаток № _4____</t>
  </si>
  <si>
    <t>№3INST11-02870  від 13 листопада 2020 року</t>
  </si>
  <si>
    <t>Жорсткий диск TRANSCEND StoreJet 2.5 USB 3.0 4TB (TS4TSJ25H3P)*</t>
  </si>
  <si>
    <t>Накопичувач Transcend JetFlash 700 32GB (TS32GJF700)*</t>
  </si>
  <si>
    <t>ФОП Семак Олена Григорівна</t>
  </si>
  <si>
    <t>Бухгалтер (нове робоче місце)</t>
  </si>
  <si>
    <t>Режисер (нове робоче місце)</t>
  </si>
  <si>
    <t>Оператор відеозапису (нове робоче місце)</t>
  </si>
  <si>
    <t>*Зміни в бюджеті погоджені дирекцією УКФ листом №1550-02/02-08 від 22.12.2020р. Копія листа додається.</t>
  </si>
  <si>
    <t>*Ті самі витрати, що і в пункті 6.30, але інший постачальник і ціна</t>
  </si>
  <si>
    <t>за проектом інституційної підтримки ФІЗИЧНОЇ ОСОБИ-ПІДПРИЄМЦЯ СЕМАК ОЛЕНИ ГРИГОРІВНИ</t>
  </si>
  <si>
    <t>"18" січня  2021 року</t>
  </si>
  <si>
    <t>у період з 13 листопада 2020 року по 31 грудня 2020 року</t>
  </si>
  <si>
    <t>Оплата праці</t>
  </si>
  <si>
    <t>Бухгалтер (нове робоче місце, працівник буде оформлений після проходження всіх етапів конкурсу)</t>
  </si>
  <si>
    <t>Режисер (нове робоче місце, працівник буде оформлений після проходження всіх етапів конкурсу)</t>
  </si>
  <si>
    <t>Оператор відеозапису (нове робоче місце, працівник буде оформлений після проходження всіх етапів конкурсу)</t>
  </si>
  <si>
    <t>Сивко Сергій Борисович, послуги відеозйомки документального фільму</t>
  </si>
  <si>
    <t>Головьошкін Олег Миколайович, послуги звукозапису та обробки звуку документального фільму</t>
  </si>
  <si>
    <t xml:space="preserve">Бойко Юрій Петрович, послуги режисера монтажу та кольорокорекції документального фільму </t>
  </si>
  <si>
    <t>Мікрофон Sennheiser MKE 400 (Суперкардіоідний, конденсаторний; діапазон частот - 40 - 20000 Гц; чутливість - 8 - 20 дБ)</t>
  </si>
  <si>
    <t>Корпус ПК NZXT H510i (CA-H510i-B1) Matte Black</t>
  </si>
  <si>
    <t>Процесор Intel Core i5-9600KF 3.7(4.6)GHz 9MB s1151 Box (BX80684I59600KF)</t>
  </si>
  <si>
    <t>Материнська плата Asus ROG STRIX Z390-F GAMING (s1151-v2, Intel Z390)</t>
  </si>
  <si>
    <t>Відеокарта Gigabyte GeForce GTX 1650 SUPER WINDFORCE OC 4096MB (GV-N165SWF2OC-4GD)</t>
  </si>
  <si>
    <t>Модуль пам'яті HyperX DDR4 32GB (2x16GB) 3200Mhz Predator RGB (HX432C16PB3AK2/32)</t>
  </si>
  <si>
    <t>Блок живлення CHIEFTEC Proton 850W (BDF-850C)</t>
  </si>
  <si>
    <t>SDD-диск Samsung 860 EVO V-NAND MLC 1TB 2.5" (MZ-76E1T0BW)</t>
  </si>
  <si>
    <t>Жорсткий диск (HDD-диск) Жесткий диск Toshiba P300 3TB 64MB 7200RPM 3.5'' (HDWD130UZSVA)</t>
  </si>
  <si>
    <t>Корпусний вентилятор Deepcool RF120 3 in 1 RGB</t>
  </si>
  <si>
    <t xml:space="preserve">Монітор Dell 27" E2720HS (210-AURH) Black
</t>
  </si>
  <si>
    <t>Маніпулятор "миша" Logitech Gaming Mouse G102 Prodigy (910-004939) Black</t>
  </si>
  <si>
    <t>Килимок для маніпулятора "миші" A4Tech Bloody B-080</t>
  </si>
  <si>
    <t>Акустична система (звукові колонки) Logitech Z130 Black</t>
  </si>
  <si>
    <t>Мережевий фільтр Xiaomi Mi Power Strip 3 розетки + 3 USB (NRB4030GL) White</t>
  </si>
  <si>
    <t>Роутер Wi-Fi роутер Asus RT-AC66U Ai Mesh Router</t>
  </si>
  <si>
    <t>Розгалужувач живлення (для системи охолодження) Deepcool FH-04</t>
  </si>
  <si>
    <t>Відеоголова для штатива Manfrotto MVH500AH Fluid Video Head with Flat Base (MVH500AH)</t>
  </si>
  <si>
    <t>Штатив Manfrotto 290 XTRA KIT BALL HEAD (MK290XTA3-BH)</t>
  </si>
  <si>
    <t>Би-колор LED-панель Godox LEDP260C</t>
  </si>
  <si>
    <t xml:space="preserve">Стійка студійна Manfrotto Aluminium Ranker Stand Air Cushioned 9 3 Sections, 2 Risers (1005BAC)
</t>
  </si>
  <si>
    <t xml:space="preserve">Розрахунково-касове обслуговування </t>
  </si>
  <si>
    <t>Інші витрати пов҆язані з основною діяльністю організації</t>
  </si>
  <si>
    <t>ТОВ АФ "Аудит центр", код ЄДРПОУ 40325817</t>
  </si>
  <si>
    <t>ФОП Семак О.Г., код 2895107163.</t>
  </si>
  <si>
    <t>Договір ЦПХ № 3-В/2020-УКФ від 30.09.2020 р.</t>
  </si>
  <si>
    <t>Договір ЦПХ № 1-В/2020-УКФ від 30.09.2020 р.</t>
  </si>
  <si>
    <t>Договір ЦПХ № 2-В/2020-УКФ від 30.09.2020 р.</t>
  </si>
  <si>
    <t>Акт прийому наданих послуг б/н від 31.12.2020 р.</t>
  </si>
  <si>
    <t>Договір № 5-В/2020-УКФ від 30.09.2020 р.</t>
  </si>
  <si>
    <t>Договір № 7-В/2020-УКФ від 31.08.2020 р.</t>
  </si>
  <si>
    <t>Договір № 4-В/2020-УКФ від 30.09.2020 р.</t>
  </si>
  <si>
    <t>Договір № 6-З/2020-УКФ від 30.09.2020 р.</t>
  </si>
  <si>
    <t>Акт про адміністративні витрати б/н від 31.12.2020 р.</t>
  </si>
  <si>
    <t>Акт прийому-передачі наданих послуг б/н від 31.12.2020 р.</t>
  </si>
  <si>
    <t xml:space="preserve"> -</t>
  </si>
  <si>
    <t>Договір № 181220 від 18.12.2020 р.</t>
  </si>
  <si>
    <t>Акт прийому-передачі наданих послуг № 147 від 30.12.2020 р.</t>
  </si>
  <si>
    <t>ТОВ "РОЗЕТКА.УА", код 37193071.</t>
  </si>
  <si>
    <t>Усний договір</t>
  </si>
  <si>
    <t>Видаткова накладна № 2237288 від 26.12.2020 р.</t>
  </si>
  <si>
    <t>ТОВ "ТЕЛЕ-СВІТ", 
код 42610991.</t>
  </si>
  <si>
    <t>Видаткова накладна № 66047 від 25.12.2020 р.</t>
  </si>
  <si>
    <t>ФОП Мотлюк О.В., код 3034615815.</t>
  </si>
  <si>
    <t>ФОП Ковальов А.Г., 
код 3280115194.</t>
  </si>
  <si>
    <t>Видаткова накладна № 196 від 29.12.2020 р.</t>
  </si>
  <si>
    <t>Видаткова накладна № 194 від 24.12.2020 р.</t>
  </si>
  <si>
    <t>Видаткова накладна № 2252672 від 08.01.2021 р.</t>
  </si>
  <si>
    <t>ФОП Патражалік Д., 
код 3390916814.</t>
  </si>
  <si>
    <t>Видаткова накладна № 530 від 29.12.2020 р.</t>
  </si>
  <si>
    <t>ФОП Вакушев О.С., код 3019115218.</t>
  </si>
  <si>
    <t>Видаткова накладна № Упр0017271 від 29.12.2020 р.</t>
  </si>
  <si>
    <t>ТОВ "НРП", код 36469918.</t>
  </si>
  <si>
    <t>Видаткова накладна № 459100 від 24.12.2020 р.</t>
  </si>
  <si>
    <t xml:space="preserve">
210,00
420,00
428,00</t>
  </si>
  <si>
    <t>пд 84 від 23.12.2020 р.</t>
  </si>
  <si>
    <t>пд 85 від 23.12.2020 р.</t>
  </si>
  <si>
    <t>пд 93 від 24.12.2020 р.</t>
  </si>
  <si>
    <t>пд 94 від 24.12.2020 р.</t>
  </si>
  <si>
    <t>пд 86 від 24.12.2020 р.</t>
  </si>
  <si>
    <t>пд 89 від 24.12.2020 р.
пд 100 від 28.12.2020 р.</t>
  </si>
  <si>
    <t>9000,00
9000,00</t>
  </si>
  <si>
    <t>14150,00
14150,00
14150,00</t>
  </si>
  <si>
    <t>пд 117 від 29.12.2020 р.</t>
  </si>
  <si>
    <t>пд 90 від 24.12.2020 р.
пд 97 від 28.12.2020 р.
пд 97 від 28.12.2020 р.</t>
  </si>
  <si>
    <t>7733,00
7733,00
5753,00</t>
  </si>
  <si>
    <t>пд 116 від 29.12.2020 р.</t>
  </si>
  <si>
    <t>пд 114 від 29.12.2020 р.</t>
  </si>
  <si>
    <t>12000,00
12000,00
12000,00</t>
  </si>
  <si>
    <t>пд 88 від 24.12.2020 р.
пд 99 від 28.12.2020 р.
пд 110 від 29.12.2020 р.</t>
  </si>
  <si>
    <t>10000,00
10000,00
10000,00</t>
  </si>
  <si>
    <t>пд 87 від 24.12.2020 р.
пд 98 від 28.12.2020 р.
пд 109 від 29.12.2020 р.</t>
  </si>
  <si>
    <t>пд 115 від 29.12.2020 р.</t>
  </si>
  <si>
    <t>пд 123 від 30.12.2020 р.</t>
  </si>
  <si>
    <t>пд 85 від 23.12.2020 р.
пд 122 від 30.12.2020 р.
пд 125 від 30.12.2020 р.</t>
  </si>
  <si>
    <t xml:space="preserve">
7798,00
3899,00
3544,00</t>
  </si>
  <si>
    <t>пд 85 від 23.12.2020 р.
пд 122 від 30.12.2020 р.
пд 125 від 30.12.2020 р.</t>
  </si>
  <si>
    <t>пд 103 від 28.12.2020 р.
пд 107 від 29.12.2020 р.
пд 120 від 30.12.2020 р.</t>
  </si>
  <si>
    <t>пд 101 від 28.12.2020 р.
пд 105 від 29.12.2020 р.
пд 118 від 30.12.2020 р.</t>
  </si>
  <si>
    <t>пд 102 від 28.12.2020 р.
пд 106 від 29.12.2020 р.
пд 119 від 30.12.2020 р.</t>
  </si>
  <si>
    <t xml:space="preserve">14150,00
14150,00
14150,00
13946,35
</t>
  </si>
  <si>
    <t>пд 104 від 28.12.2020 р.
пд 108 від 29.12.2020 р.
пд 121 від 30.12.2020 р.
пд 121 від 30.12.2020 р.</t>
  </si>
  <si>
    <t>Видаткова накладна № 459100 від 24.12.2020 р.
Видаткова накладна № 463489 від 30.12.2020 р.
Видаткова накладна № 0000-005699 від 31.12.2020 р.</t>
  </si>
  <si>
    <t>ТОВ "НРП", код 36469918.
ТОВ "НРП", код 36469918.
ФОП Джус В.О., код 3619405690.</t>
  </si>
  <si>
    <t xml:space="preserve">Директор ТОВ "Аудиторська фірма </t>
  </si>
  <si>
    <t xml:space="preserve">  "Аудит центр"</t>
  </si>
  <si>
    <t>/ Т.А. Лахно /</t>
  </si>
  <si>
    <t>*Ті самі витрати, що і в пункті 6.29, але інший постачальник і ціна</t>
  </si>
  <si>
    <t xml:space="preserve">№3INST11-02870 </t>
  </si>
  <si>
    <t>Акт б/н від 18.01.2021 р.</t>
  </si>
  <si>
    <t>Договір № 4/12/2020 від 23.12.2020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</si>
</sst>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20"/>
      <color theme="1"/>
      <name val="Calibri"/>
      <family val="2"/>
      <charset val="204"/>
    </font>
    <font>
      <b/>
      <sz val="2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0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4" fillId="0" borderId="0"/>
  </cellStyleXfs>
  <cellXfs count="33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3" fillId="0" borderId="0" xfId="0" applyFont="1"/>
    <xf numFmtId="4" fontId="23" fillId="0" borderId="0" xfId="0" applyNumberFormat="1" applyFont="1"/>
    <xf numFmtId="4" fontId="5" fillId="0" borderId="71" xfId="0" applyNumberFormat="1" applyFont="1" applyBorder="1" applyAlignment="1">
      <alignment horizontal="center" vertical="top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4" fontId="5" fillId="0" borderId="81" xfId="0" applyNumberFormat="1" applyFont="1" applyBorder="1" applyAlignment="1">
      <alignment horizontal="center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5" fillId="0" borderId="82" xfId="0" applyNumberFormat="1" applyFont="1" applyBorder="1" applyAlignment="1">
      <alignment horizontal="center" vertical="top" wrapText="1"/>
    </xf>
    <xf numFmtId="4" fontId="5" fillId="0" borderId="83" xfId="0" applyNumberFormat="1" applyFont="1" applyBorder="1" applyAlignment="1">
      <alignment horizontal="center" vertical="top" wrapText="1"/>
    </xf>
    <xf numFmtId="3" fontId="5" fillId="0" borderId="84" xfId="0" applyNumberFormat="1" applyFont="1" applyBorder="1" applyAlignment="1">
      <alignment horizontal="center" vertical="top" wrapText="1"/>
    </xf>
    <xf numFmtId="4" fontId="5" fillId="0" borderId="85" xfId="0" applyNumberFormat="1" applyFont="1" applyBorder="1" applyAlignment="1">
      <alignment horizontal="right" vertical="top" wrapText="1"/>
    </xf>
    <xf numFmtId="4" fontId="5" fillId="0" borderId="43" xfId="0" applyNumberFormat="1" applyFont="1" applyBorder="1" applyAlignment="1">
      <alignment horizontal="right" vertical="top" wrapText="1"/>
    </xf>
    <xf numFmtId="4" fontId="5" fillId="0" borderId="89" xfId="0" applyNumberFormat="1" applyFont="1" applyBorder="1" applyAlignment="1">
      <alignment horizontal="right" vertical="top" wrapText="1"/>
    </xf>
    <xf numFmtId="4" fontId="5" fillId="0" borderId="90" xfId="0" applyNumberFormat="1" applyFont="1" applyBorder="1" applyAlignment="1">
      <alignment horizontal="right" vertical="top" wrapText="1"/>
    </xf>
    <xf numFmtId="3" fontId="5" fillId="0" borderId="92" xfId="0" applyNumberFormat="1" applyFont="1" applyBorder="1" applyAlignment="1">
      <alignment horizontal="center" vertical="top" wrapText="1"/>
    </xf>
    <xf numFmtId="4" fontId="5" fillId="0" borderId="93" xfId="0" applyNumberFormat="1" applyFont="1" applyBorder="1" applyAlignment="1">
      <alignment horizontal="center" vertical="top" wrapText="1"/>
    </xf>
    <xf numFmtId="4" fontId="5" fillId="0" borderId="94" xfId="0" applyNumberFormat="1" applyFont="1" applyBorder="1" applyAlignment="1">
      <alignment horizontal="right" vertical="top" wrapText="1"/>
    </xf>
    <xf numFmtId="167" fontId="25" fillId="0" borderId="62" xfId="0" applyNumberFormat="1" applyFont="1" applyBorder="1" applyAlignment="1">
      <alignment horizontal="left" vertical="top" wrapText="1"/>
    </xf>
    <xf numFmtId="167" fontId="25" fillId="0" borderId="62" xfId="0" applyNumberFormat="1" applyFont="1" applyBorder="1" applyAlignment="1">
      <alignment vertical="top" wrapText="1"/>
    </xf>
    <xf numFmtId="166" fontId="25" fillId="0" borderId="42" xfId="0" applyNumberFormat="1" applyFont="1" applyBorder="1" applyAlignment="1">
      <alignment horizontal="center" vertical="top" wrapText="1"/>
    </xf>
    <xf numFmtId="167" fontId="24" fillId="0" borderId="6" xfId="0" applyNumberFormat="1" applyFont="1" applyBorder="1" applyAlignment="1">
      <alignment vertical="top" wrapText="1"/>
    </xf>
    <xf numFmtId="166" fontId="25" fillId="0" borderId="43" xfId="0" applyNumberFormat="1" applyFont="1" applyBorder="1" applyAlignment="1">
      <alignment horizontal="center" vertical="top" wrapText="1"/>
    </xf>
    <xf numFmtId="3" fontId="25" fillId="0" borderId="44" xfId="0" applyNumberFormat="1" applyFont="1" applyBorder="1" applyAlignment="1">
      <alignment horizontal="center" vertical="top" wrapText="1"/>
    </xf>
    <xf numFmtId="4" fontId="8" fillId="4" borderId="59" xfId="0" applyNumberFormat="1" applyFont="1" applyFill="1" applyBorder="1" applyAlignment="1">
      <alignment vertical="top"/>
    </xf>
    <xf numFmtId="4" fontId="8" fillId="4" borderId="40" xfId="0" applyNumberFormat="1" applyFont="1" applyFill="1" applyBorder="1" applyAlignment="1">
      <alignment vertical="top" wrapText="1"/>
    </xf>
    <xf numFmtId="4" fontId="5" fillId="0" borderId="72" xfId="0" applyNumberFormat="1" applyFont="1" applyBorder="1" applyAlignment="1">
      <alignment wrapText="1"/>
    </xf>
    <xf numFmtId="4" fontId="4" fillId="4" borderId="40" xfId="0" applyNumberFormat="1" applyFont="1" applyFill="1" applyBorder="1" applyAlignment="1">
      <alignment wrapText="1"/>
    </xf>
    <xf numFmtId="166" fontId="26" fillId="0" borderId="48" xfId="0" applyNumberFormat="1" applyFont="1" applyFill="1" applyBorder="1" applyAlignment="1">
      <alignment vertical="top" wrapText="1"/>
    </xf>
    <xf numFmtId="49" fontId="26" fillId="0" borderId="47" xfId="0" applyNumberFormat="1" applyFont="1" applyFill="1" applyBorder="1" applyAlignment="1">
      <alignment horizontal="center" vertical="top" wrapText="1"/>
    </xf>
    <xf numFmtId="166" fontId="27" fillId="0" borderId="50" xfId="0" applyNumberFormat="1" applyFont="1" applyFill="1" applyBorder="1" applyAlignment="1">
      <alignment vertical="top" wrapText="1"/>
    </xf>
    <xf numFmtId="166" fontId="27" fillId="0" borderId="51" xfId="0" applyNumberFormat="1" applyFont="1" applyFill="1" applyBorder="1" applyAlignment="1">
      <alignment horizontal="center" vertical="top" wrapText="1"/>
    </xf>
    <xf numFmtId="3" fontId="27" fillId="0" borderId="86" xfId="0" applyNumberFormat="1" applyFont="1" applyFill="1" applyBorder="1" applyAlignment="1">
      <alignment horizontal="center" vertical="top" wrapText="1"/>
    </xf>
    <xf numFmtId="4" fontId="27" fillId="0" borderId="87" xfId="0" applyNumberFormat="1" applyFont="1" applyFill="1" applyBorder="1" applyAlignment="1">
      <alignment horizontal="center" vertical="top" wrapText="1"/>
    </xf>
    <xf numFmtId="4" fontId="27" fillId="0" borderId="91" xfId="0" applyNumberFormat="1" applyFont="1" applyFill="1" applyBorder="1" applyAlignment="1">
      <alignment horizontal="right" vertical="top" wrapText="1"/>
    </xf>
    <xf numFmtId="4" fontId="27" fillId="0" borderId="88" xfId="0" applyNumberFormat="1" applyFont="1" applyFill="1" applyBorder="1" applyAlignment="1">
      <alignment horizontal="right" vertical="top" wrapText="1"/>
    </xf>
    <xf numFmtId="4" fontId="27" fillId="0" borderId="43" xfId="0" applyNumberFormat="1" applyFont="1" applyFill="1" applyBorder="1" applyAlignment="1">
      <alignment horizontal="right" vertical="top" wrapText="1"/>
    </xf>
    <xf numFmtId="4" fontId="27" fillId="0" borderId="46" xfId="0" applyNumberFormat="1" applyFont="1" applyFill="1" applyBorder="1" applyAlignment="1">
      <alignment horizontal="right" vertical="top" wrapText="1"/>
    </xf>
    <xf numFmtId="0" fontId="27" fillId="0" borderId="50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/>
    <xf numFmtId="166" fontId="26" fillId="0" borderId="41" xfId="0" applyNumberFormat="1" applyFont="1" applyBorder="1" applyAlignment="1">
      <alignment vertical="top" wrapText="1"/>
    </xf>
    <xf numFmtId="167" fontId="27" fillId="0" borderId="62" xfId="0" applyNumberFormat="1" applyFont="1" applyBorder="1" applyAlignment="1">
      <alignment horizontal="left" vertical="top" wrapText="1"/>
    </xf>
    <xf numFmtId="166" fontId="27" fillId="0" borderId="42" xfId="0" applyNumberFormat="1" applyFont="1" applyBorder="1" applyAlignment="1">
      <alignment horizontal="center" vertical="top" wrapText="1"/>
    </xf>
    <xf numFmtId="3" fontId="27" fillId="0" borderId="44" xfId="0" applyNumberFormat="1" applyFont="1" applyBorder="1" applyAlignment="1">
      <alignment horizontal="center" vertical="top" wrapText="1"/>
    </xf>
    <xf numFmtId="4" fontId="27" fillId="0" borderId="45" xfId="0" applyNumberFormat="1" applyFont="1" applyBorder="1" applyAlignment="1">
      <alignment horizontal="center" vertical="top" wrapText="1"/>
    </xf>
    <xf numFmtId="4" fontId="27" fillId="0" borderId="46" xfId="0" applyNumberFormat="1" applyFont="1" applyBorder="1" applyAlignment="1">
      <alignment horizontal="right" vertical="top" wrapText="1"/>
    </xf>
    <xf numFmtId="0" fontId="27" fillId="0" borderId="43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/>
    <xf numFmtId="166" fontId="30" fillId="0" borderId="41" xfId="0" applyNumberFormat="1" applyFont="1" applyBorder="1" applyAlignment="1">
      <alignment vertical="top" wrapText="1"/>
    </xf>
    <xf numFmtId="49" fontId="30" fillId="0" borderId="61" xfId="0" applyNumberFormat="1" applyFont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0" fontId="31" fillId="0" borderId="0" xfId="0" applyFont="1" applyAlignment="1">
      <alignment wrapText="1"/>
    </xf>
    <xf numFmtId="0" fontId="25" fillId="0" borderId="43" xfId="0" applyFont="1" applyBorder="1" applyAlignment="1">
      <alignment vertical="top" wrapText="1"/>
    </xf>
    <xf numFmtId="0" fontId="25" fillId="0" borderId="70" xfId="0" applyFont="1" applyBorder="1" applyAlignment="1">
      <alignment wrapText="1"/>
    </xf>
    <xf numFmtId="0" fontId="0" fillId="0" borderId="0" xfId="0" applyFont="1" applyAlignment="1"/>
    <xf numFmtId="166" fontId="25" fillId="0" borderId="43" xfId="0" applyNumberFormat="1" applyFont="1" applyBorder="1" applyAlignment="1">
      <alignment vertical="top" wrapText="1"/>
    </xf>
    <xf numFmtId="166" fontId="25" fillId="0" borderId="50" xfId="0" applyNumberFormat="1" applyFont="1" applyBorder="1" applyAlignment="1">
      <alignment vertical="top" wrapText="1"/>
    </xf>
    <xf numFmtId="4" fontId="25" fillId="0" borderId="45" xfId="0" applyNumberFormat="1" applyFont="1" applyBorder="1" applyAlignment="1">
      <alignment horizontal="center" vertical="top" wrapText="1"/>
    </xf>
    <xf numFmtId="4" fontId="25" fillId="0" borderId="46" xfId="0" applyNumberFormat="1" applyFont="1" applyBorder="1" applyAlignment="1">
      <alignment horizontal="right" vertical="top" wrapText="1"/>
    </xf>
    <xf numFmtId="3" fontId="25" fillId="0" borderId="52" xfId="0" applyNumberFormat="1" applyFont="1" applyBorder="1" applyAlignment="1">
      <alignment horizontal="center" vertical="top" wrapText="1"/>
    </xf>
    <xf numFmtId="4" fontId="25" fillId="0" borderId="71" xfId="0" applyNumberFormat="1" applyFont="1" applyBorder="1" applyAlignment="1">
      <alignment horizontal="center" vertical="top" wrapText="1"/>
    </xf>
    <xf numFmtId="4" fontId="25" fillId="0" borderId="54" xfId="0" applyNumberFormat="1" applyFont="1" applyBorder="1" applyAlignment="1">
      <alignment horizontal="right" vertical="top" wrapText="1"/>
    </xf>
    <xf numFmtId="166" fontId="30" fillId="5" borderId="73" xfId="0" applyNumberFormat="1" applyFont="1" applyFill="1" applyBorder="1" applyAlignment="1">
      <alignment vertical="center" wrapText="1"/>
    </xf>
    <xf numFmtId="49" fontId="30" fillId="5" borderId="31" xfId="0" applyNumberFormat="1" applyFont="1" applyFill="1" applyBorder="1" applyAlignment="1">
      <alignment horizontal="center" vertical="center" wrapText="1"/>
    </xf>
    <xf numFmtId="49" fontId="30" fillId="0" borderId="95" xfId="0" applyNumberFormat="1" applyFont="1" applyBorder="1" applyAlignment="1">
      <alignment horizontal="center" vertical="top" wrapText="1"/>
    </xf>
    <xf numFmtId="49" fontId="30" fillId="0" borderId="96" xfId="0" applyNumberFormat="1" applyFont="1" applyBorder="1" applyAlignment="1">
      <alignment horizontal="center" vertical="top" wrapText="1"/>
    </xf>
    <xf numFmtId="49" fontId="0" fillId="0" borderId="62" xfId="0" applyNumberFormat="1" applyFont="1" applyBorder="1" applyAlignment="1">
      <alignment horizontal="right" wrapText="1"/>
    </xf>
    <xf numFmtId="4" fontId="0" fillId="0" borderId="80" xfId="0" applyNumberFormat="1" applyFont="1" applyBorder="1"/>
    <xf numFmtId="49" fontId="30" fillId="0" borderId="51" xfId="0" applyNumberFormat="1" applyFont="1" applyBorder="1" applyAlignment="1">
      <alignment horizontal="center" vertical="top" wrapText="1"/>
    </xf>
    <xf numFmtId="49" fontId="0" fillId="0" borderId="81" xfId="0" applyNumberFormat="1" applyFont="1" applyBorder="1" applyAlignment="1">
      <alignment horizontal="right" wrapText="1"/>
    </xf>
    <xf numFmtId="0" fontId="0" fillId="0" borderId="81" xfId="0" applyFont="1" applyBorder="1" applyAlignment="1">
      <alignment wrapText="1"/>
    </xf>
    <xf numFmtId="49" fontId="30" fillId="0" borderId="49" xfId="0" applyNumberFormat="1" applyFont="1" applyBorder="1" applyAlignment="1">
      <alignment horizontal="center" vertical="top" wrapText="1"/>
    </xf>
    <xf numFmtId="166" fontId="25" fillId="0" borderId="96" xfId="0" applyNumberFormat="1" applyFont="1" applyBorder="1" applyAlignment="1">
      <alignment vertical="top" wrapText="1"/>
    </xf>
    <xf numFmtId="166" fontId="25" fillId="0" borderId="95" xfId="0" applyNumberFormat="1" applyFont="1" applyBorder="1" applyAlignment="1">
      <alignment vertical="top" wrapText="1"/>
    </xf>
    <xf numFmtId="49" fontId="30" fillId="0" borderId="47" xfId="0" applyNumberFormat="1" applyFont="1" applyBorder="1" applyAlignment="1">
      <alignment horizontal="center" vertical="top" wrapText="1"/>
    </xf>
    <xf numFmtId="49" fontId="30" fillId="0" borderId="36" xfId="0" applyNumberFormat="1" applyFont="1" applyBorder="1" applyAlignment="1">
      <alignment horizontal="center" vertical="top" wrapText="1"/>
    </xf>
    <xf numFmtId="167" fontId="25" fillId="0" borderId="64" xfId="0" applyNumberFormat="1" applyFont="1" applyBorder="1" applyAlignment="1">
      <alignment horizontal="left" vertical="top" wrapText="1"/>
    </xf>
    <xf numFmtId="167" fontId="25" fillId="0" borderId="81" xfId="0" applyNumberFormat="1" applyFont="1" applyBorder="1" applyAlignment="1">
      <alignment horizontal="left" vertical="top" wrapText="1"/>
    </xf>
    <xf numFmtId="167" fontId="33" fillId="0" borderId="62" xfId="0" applyNumberFormat="1" applyFont="1" applyBorder="1" applyAlignment="1">
      <alignment horizontal="left" vertical="top" wrapText="1"/>
    </xf>
    <xf numFmtId="49" fontId="30" fillId="5" borderId="36" xfId="0" applyNumberFormat="1" applyFont="1" applyFill="1" applyBorder="1" applyAlignment="1">
      <alignment horizontal="center" vertical="center" wrapText="1"/>
    </xf>
    <xf numFmtId="166" fontId="30" fillId="5" borderId="66" xfId="0" applyNumberFormat="1" applyFont="1" applyFill="1" applyBorder="1" applyAlignment="1">
      <alignment vertical="center" wrapText="1"/>
    </xf>
    <xf numFmtId="49" fontId="32" fillId="0" borderId="81" xfId="0" applyNumberFormat="1" applyFont="1" applyBorder="1" applyAlignment="1">
      <alignment horizontal="center" vertical="top" wrapText="1"/>
    </xf>
    <xf numFmtId="167" fontId="33" fillId="0" borderId="81" xfId="0" applyNumberFormat="1" applyFont="1" applyBorder="1" applyAlignment="1">
      <alignment horizontal="left" vertical="top" wrapText="1"/>
    </xf>
    <xf numFmtId="49" fontId="32" fillId="5" borderId="31" xfId="0" applyNumberFormat="1" applyFont="1" applyFill="1" applyBorder="1" applyAlignment="1">
      <alignment horizontal="center" vertical="center" wrapText="1"/>
    </xf>
    <xf numFmtId="166" fontId="32" fillId="5" borderId="73" xfId="0" applyNumberFormat="1" applyFont="1" applyFill="1" applyBorder="1" applyAlignment="1">
      <alignment vertical="center" wrapText="1"/>
    </xf>
    <xf numFmtId="49" fontId="32" fillId="0" borderId="61" xfId="0" applyNumberFormat="1" applyFont="1" applyBorder="1" applyAlignment="1">
      <alignment horizontal="center" vertical="top" wrapText="1"/>
    </xf>
    <xf numFmtId="49" fontId="32" fillId="0" borderId="47" xfId="0" applyNumberFormat="1" applyFont="1" applyBorder="1" applyAlignment="1">
      <alignment horizontal="center" vertical="top" wrapText="1"/>
    </xf>
    <xf numFmtId="166" fontId="34" fillId="5" borderId="73" xfId="0" applyNumberFormat="1" applyFont="1" applyFill="1" applyBorder="1" applyAlignment="1">
      <alignment vertical="center" wrapText="1"/>
    </xf>
    <xf numFmtId="49" fontId="34" fillId="5" borderId="31" xfId="0" applyNumberFormat="1" applyFont="1" applyFill="1" applyBorder="1" applyAlignment="1">
      <alignment horizontal="center" vertical="center" wrapText="1"/>
    </xf>
    <xf numFmtId="49" fontId="34" fillId="0" borderId="47" xfId="0" applyNumberFormat="1" applyFont="1" applyBorder="1" applyAlignment="1">
      <alignment horizontal="center" vertical="top" wrapText="1"/>
    </xf>
    <xf numFmtId="167" fontId="25" fillId="0" borderId="63" xfId="0" applyNumberFormat="1" applyFont="1" applyBorder="1" applyAlignment="1">
      <alignment vertical="top" wrapText="1"/>
    </xf>
    <xf numFmtId="4" fontId="0" fillId="0" borderId="81" xfId="0" applyNumberFormat="1" applyFont="1" applyBorder="1"/>
    <xf numFmtId="2" fontId="0" fillId="0" borderId="25" xfId="0" applyNumberFormat="1" applyFont="1" applyBorder="1" applyAlignment="1">
      <alignment wrapText="1"/>
    </xf>
    <xf numFmtId="4" fontId="0" fillId="0" borderId="97" xfId="0" applyNumberFormat="1" applyFont="1" applyBorder="1"/>
    <xf numFmtId="4" fontId="0" fillId="0" borderId="98" xfId="0" applyNumberFormat="1" applyFont="1" applyBorder="1"/>
    <xf numFmtId="4" fontId="0" fillId="0" borderId="99" xfId="0" applyNumberFormat="1" applyFont="1" applyBorder="1"/>
    <xf numFmtId="0" fontId="0" fillId="0" borderId="100" xfId="0" applyFont="1" applyBorder="1" applyAlignment="1">
      <alignment wrapText="1"/>
    </xf>
    <xf numFmtId="166" fontId="30" fillId="5" borderId="101" xfId="0" applyNumberFormat="1" applyFont="1" applyFill="1" applyBorder="1" applyAlignment="1">
      <alignment vertical="center" wrapText="1"/>
    </xf>
    <xf numFmtId="166" fontId="32" fillId="5" borderId="101" xfId="0" applyNumberFormat="1" applyFont="1" applyFill="1" applyBorder="1" applyAlignment="1">
      <alignment vertical="center" wrapText="1"/>
    </xf>
    <xf numFmtId="166" fontId="34" fillId="5" borderId="101" xfId="0" applyNumberFormat="1" applyFont="1" applyFill="1" applyBorder="1" applyAlignment="1">
      <alignment vertical="center" wrapText="1"/>
    </xf>
    <xf numFmtId="0" fontId="2" fillId="0" borderId="10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31" fillId="0" borderId="25" xfId="1" applyFont="1" applyBorder="1" applyAlignment="1">
      <alignment vertical="top" wrapText="1"/>
    </xf>
    <xf numFmtId="166" fontId="25" fillId="0" borderId="55" xfId="0" applyNumberFormat="1" applyFont="1" applyBorder="1" applyAlignment="1">
      <alignment vertical="top" wrapText="1"/>
    </xf>
    <xf numFmtId="4" fontId="0" fillId="0" borderId="25" xfId="0" applyNumberFormat="1" applyFont="1" applyBorder="1" applyAlignment="1">
      <alignment horizontal="center"/>
    </xf>
    <xf numFmtId="4" fontId="24" fillId="0" borderId="80" xfId="0" applyNumberFormat="1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35" fillId="0" borderId="25" xfId="0" applyFont="1" applyBorder="1" applyAlignment="1">
      <alignment horizontal="center" vertical="center" wrapText="1"/>
    </xf>
    <xf numFmtId="4" fontId="24" fillId="0" borderId="25" xfId="0" applyNumberFormat="1" applyFont="1" applyFill="1" applyBorder="1" applyAlignment="1">
      <alignment horizontal="right" vertical="top" wrapText="1"/>
    </xf>
    <xf numFmtId="0" fontId="24" fillId="0" borderId="100" xfId="0" applyFont="1" applyBorder="1" applyAlignment="1">
      <alignment wrapText="1"/>
    </xf>
    <xf numFmtId="4" fontId="0" fillId="0" borderId="80" xfId="0" applyNumberFormat="1" applyFont="1" applyBorder="1" applyAlignment="1">
      <alignment vertical="top"/>
    </xf>
    <xf numFmtId="4" fontId="0" fillId="0" borderId="80" xfId="0" applyNumberFormat="1" applyBorder="1" applyAlignment="1">
      <alignment vertical="top" wrapText="1"/>
    </xf>
    <xf numFmtId="4" fontId="0" fillId="0" borderId="25" xfId="0" applyNumberFormat="1" applyFont="1" applyBorder="1" applyAlignment="1">
      <alignment vertical="top"/>
    </xf>
    <xf numFmtId="4" fontId="24" fillId="0" borderId="80" xfId="0" applyNumberFormat="1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4" fontId="0" fillId="0" borderId="25" xfId="0" applyNumberFormat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31" fillId="0" borderId="0" xfId="0" applyFont="1" applyAlignment="1">
      <alignment vertical="top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0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right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32"/>
  <sheetViews>
    <sheetView topLeftCell="C100" zoomScale="70" zoomScaleNormal="70" workbookViewId="0">
      <selection activeCell="A12" sqref="A12:T12"/>
    </sheetView>
  </sheetViews>
  <sheetFormatPr defaultColWidth="12.59765625" defaultRowHeight="15" customHeight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225" t="s">
        <v>218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225" t="s">
        <v>219</v>
      </c>
      <c r="Q4" s="1"/>
      <c r="R4" s="22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322" t="s">
        <v>1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322" t="s">
        <v>2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323" t="s">
        <v>141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324" t="s">
        <v>3</v>
      </c>
      <c r="B17" s="326" t="s">
        <v>4</v>
      </c>
      <c r="C17" s="326" t="s">
        <v>5</v>
      </c>
      <c r="D17" s="328" t="s">
        <v>6</v>
      </c>
      <c r="E17" s="299" t="s">
        <v>7</v>
      </c>
      <c r="F17" s="300"/>
      <c r="G17" s="301"/>
      <c r="H17" s="299" t="s">
        <v>8</v>
      </c>
      <c r="I17" s="300"/>
      <c r="J17" s="301"/>
      <c r="K17" s="299" t="s">
        <v>9</v>
      </c>
      <c r="L17" s="300"/>
      <c r="M17" s="301"/>
      <c r="N17" s="299" t="s">
        <v>10</v>
      </c>
      <c r="O17" s="300"/>
      <c r="P17" s="301"/>
      <c r="Q17" s="319" t="s">
        <v>11</v>
      </c>
      <c r="R17" s="300"/>
      <c r="S17" s="301"/>
      <c r="T17" s="320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325"/>
      <c r="B18" s="327"/>
      <c r="C18" s="327"/>
      <c r="D18" s="329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32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400372.35</v>
      </c>
      <c r="N21" s="38"/>
      <c r="O21" s="39"/>
      <c r="P21" s="40">
        <v>400372.35</v>
      </c>
      <c r="Q21" s="40">
        <f>G21+M21</f>
        <v>400372.35</v>
      </c>
      <c r="R21" s="40">
        <f>J21+P21</f>
        <v>400372.35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400372.35</v>
      </c>
      <c r="N22" s="46"/>
      <c r="O22" s="47"/>
      <c r="P22" s="48">
        <f t="shared" ref="P22:S22" si="0">SUM(P21)</f>
        <v>400372.35</v>
      </c>
      <c r="Q22" s="48">
        <f t="shared" si="0"/>
        <v>400372.35</v>
      </c>
      <c r="R22" s="48">
        <f t="shared" si="0"/>
        <v>400372.35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302"/>
      <c r="B23" s="303"/>
      <c r="C23" s="303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108450</v>
      </c>
      <c r="N26" s="74"/>
      <c r="O26" s="75"/>
      <c r="P26" s="76">
        <f t="shared" ref="P26:S26" si="1">SUM(P27:P29)</f>
        <v>0</v>
      </c>
      <c r="Q26" s="76">
        <f t="shared" si="1"/>
        <v>108450</v>
      </c>
      <c r="R26" s="76">
        <f t="shared" si="1"/>
        <v>0</v>
      </c>
      <c r="S26" s="76">
        <f t="shared" si="1"/>
        <v>108450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69" customHeight="1" x14ac:dyDescent="0.25">
      <c r="A27" s="78" t="s">
        <v>37</v>
      </c>
      <c r="B27" s="79" t="s">
        <v>38</v>
      </c>
      <c r="C27" s="230" t="s">
        <v>223</v>
      </c>
      <c r="D27" s="81" t="s">
        <v>39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196">
        <v>3</v>
      </c>
      <c r="L27" s="232">
        <v>10000</v>
      </c>
      <c r="M27" s="233">
        <f t="shared" ref="M27:M29" si="4">K27*L27</f>
        <v>30000</v>
      </c>
      <c r="N27" s="233"/>
      <c r="O27" s="83"/>
      <c r="P27" s="84">
        <f t="shared" ref="P27:P29" si="5">N27*O27</f>
        <v>0</v>
      </c>
      <c r="Q27" s="84">
        <f t="shared" ref="Q27:Q29" si="6">G27+M27</f>
        <v>30000</v>
      </c>
      <c r="R27" s="84">
        <f t="shared" ref="R27:R29" si="7">J27+P27</f>
        <v>0</v>
      </c>
      <c r="S27" s="84">
        <f t="shared" ref="S27:S29" si="8">Q27-R27</f>
        <v>30000</v>
      </c>
      <c r="T27" s="85" t="s">
        <v>226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70.2" customHeight="1" x14ac:dyDescent="0.25">
      <c r="A28" s="86" t="s">
        <v>37</v>
      </c>
      <c r="B28" s="87" t="s">
        <v>40</v>
      </c>
      <c r="C28" s="230" t="s">
        <v>224</v>
      </c>
      <c r="D28" s="81" t="s">
        <v>39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196">
        <v>3</v>
      </c>
      <c r="L28" s="232">
        <v>14150</v>
      </c>
      <c r="M28" s="233">
        <f t="shared" si="4"/>
        <v>42450</v>
      </c>
      <c r="N28" s="233"/>
      <c r="O28" s="83"/>
      <c r="P28" s="84">
        <f t="shared" si="5"/>
        <v>0</v>
      </c>
      <c r="Q28" s="84">
        <f t="shared" si="6"/>
        <v>42450</v>
      </c>
      <c r="R28" s="84">
        <f t="shared" si="7"/>
        <v>0</v>
      </c>
      <c r="S28" s="84">
        <f t="shared" si="8"/>
        <v>42450</v>
      </c>
      <c r="T28" s="85" t="s">
        <v>226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67.8" customHeight="1" thickBot="1" x14ac:dyDescent="0.3">
      <c r="A29" s="88" t="s">
        <v>37</v>
      </c>
      <c r="B29" s="89" t="s">
        <v>41</v>
      </c>
      <c r="C29" s="231" t="s">
        <v>225</v>
      </c>
      <c r="D29" s="91" t="s">
        <v>39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234">
        <v>3</v>
      </c>
      <c r="L29" s="235">
        <v>12000</v>
      </c>
      <c r="M29" s="236">
        <f t="shared" si="4"/>
        <v>36000</v>
      </c>
      <c r="N29" s="236"/>
      <c r="O29" s="93"/>
      <c r="P29" s="94">
        <f t="shared" si="5"/>
        <v>0</v>
      </c>
      <c r="Q29" s="94">
        <f t="shared" si="6"/>
        <v>36000</v>
      </c>
      <c r="R29" s="94">
        <f t="shared" si="7"/>
        <v>0</v>
      </c>
      <c r="S29" s="94">
        <f t="shared" si="8"/>
        <v>36000</v>
      </c>
      <c r="T29" s="95" t="s">
        <v>226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3">
      <c r="A30" s="71" t="s">
        <v>34</v>
      </c>
      <c r="B30" s="72" t="s">
        <v>42</v>
      </c>
      <c r="C30" s="71" t="s">
        <v>43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18000</v>
      </c>
      <c r="N30" s="74"/>
      <c r="O30" s="75"/>
      <c r="P30" s="76">
        <f>SUM(P31:P33)</f>
        <v>96450</v>
      </c>
      <c r="Q30" s="76">
        <f>SUM(Q31:Q33)</f>
        <v>18000</v>
      </c>
      <c r="R30" s="76">
        <f>SUM(R31:R33)</f>
        <v>96450</v>
      </c>
      <c r="S30" s="76">
        <f>SUM(S31:S33)</f>
        <v>-78450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72" customHeight="1" x14ac:dyDescent="0.25">
      <c r="A31" s="78" t="s">
        <v>37</v>
      </c>
      <c r="B31" s="79" t="s">
        <v>44</v>
      </c>
      <c r="C31" s="80" t="s">
        <v>143</v>
      </c>
      <c r="D31" s="81" t="s">
        <v>39</v>
      </c>
      <c r="E31" s="304" t="s">
        <v>45</v>
      </c>
      <c r="F31" s="303"/>
      <c r="G31" s="305"/>
      <c r="H31" s="304" t="s">
        <v>45</v>
      </c>
      <c r="I31" s="303"/>
      <c r="J31" s="305"/>
      <c r="K31" s="82"/>
      <c r="L31" s="83"/>
      <c r="M31" s="84"/>
      <c r="N31" s="82">
        <v>3</v>
      </c>
      <c r="O31" s="83">
        <v>14150</v>
      </c>
      <c r="P31" s="84">
        <f t="shared" ref="P31:P33" si="9">N31*O31</f>
        <v>42450</v>
      </c>
      <c r="Q31" s="84">
        <f t="shared" ref="Q31:Q33" si="10">G31+M31</f>
        <v>0</v>
      </c>
      <c r="R31" s="84">
        <f t="shared" ref="R31:R33" si="11">J31+P31</f>
        <v>42450</v>
      </c>
      <c r="S31" s="84">
        <f t="shared" ref="S31:S33" si="12">Q31-R31</f>
        <v>-42450</v>
      </c>
      <c r="T31" s="85" t="s">
        <v>226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68.400000000000006" customHeight="1" x14ac:dyDescent="0.25">
      <c r="A32" s="86" t="s">
        <v>37</v>
      </c>
      <c r="B32" s="87" t="s">
        <v>46</v>
      </c>
      <c r="C32" s="80" t="s">
        <v>144</v>
      </c>
      <c r="D32" s="81" t="s">
        <v>39</v>
      </c>
      <c r="E32" s="306"/>
      <c r="F32" s="303"/>
      <c r="G32" s="305"/>
      <c r="H32" s="306"/>
      <c r="I32" s="303"/>
      <c r="J32" s="305"/>
      <c r="K32" s="82"/>
      <c r="L32" s="83"/>
      <c r="M32" s="84"/>
      <c r="N32" s="82">
        <v>3</v>
      </c>
      <c r="O32" s="83">
        <v>12000</v>
      </c>
      <c r="P32" s="84">
        <f t="shared" si="9"/>
        <v>36000</v>
      </c>
      <c r="Q32" s="84">
        <f t="shared" si="10"/>
        <v>0</v>
      </c>
      <c r="R32" s="84">
        <f t="shared" si="11"/>
        <v>36000</v>
      </c>
      <c r="S32" s="84">
        <f t="shared" si="12"/>
        <v>-36000</v>
      </c>
      <c r="T32" s="85" t="s">
        <v>226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3">
      <c r="A33" s="88" t="s">
        <v>37</v>
      </c>
      <c r="B33" s="87" t="s">
        <v>47</v>
      </c>
      <c r="C33" s="90" t="s">
        <v>145</v>
      </c>
      <c r="D33" s="91" t="s">
        <v>39</v>
      </c>
      <c r="E33" s="306"/>
      <c r="F33" s="303"/>
      <c r="G33" s="305"/>
      <c r="H33" s="306"/>
      <c r="I33" s="303"/>
      <c r="J33" s="305"/>
      <c r="K33" s="92">
        <v>2</v>
      </c>
      <c r="L33" s="173">
        <v>9000</v>
      </c>
      <c r="M33" s="84">
        <f t="shared" ref="M33" si="13">K33*L33</f>
        <v>18000</v>
      </c>
      <c r="N33" s="92">
        <v>2</v>
      </c>
      <c r="O33" s="173">
        <v>9000</v>
      </c>
      <c r="P33" s="84">
        <f t="shared" si="9"/>
        <v>18000</v>
      </c>
      <c r="Q33" s="84">
        <f t="shared" si="10"/>
        <v>18000</v>
      </c>
      <c r="R33" s="84">
        <f t="shared" si="11"/>
        <v>18000</v>
      </c>
      <c r="S33" s="84">
        <f t="shared" si="12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3">
      <c r="A34" s="71" t="s">
        <v>34</v>
      </c>
      <c r="B34" s="72" t="s">
        <v>48</v>
      </c>
      <c r="C34" s="71" t="s">
        <v>49</v>
      </c>
      <c r="D34" s="73"/>
      <c r="E34" s="74"/>
      <c r="F34" s="75"/>
      <c r="G34" s="76"/>
      <c r="H34" s="74"/>
      <c r="I34" s="75"/>
      <c r="J34" s="76"/>
      <c r="K34" s="178"/>
      <c r="L34" s="179"/>
      <c r="M34" s="180">
        <f>SUM(M35:M38)</f>
        <v>128600</v>
      </c>
      <c r="N34" s="178"/>
      <c r="O34" s="179"/>
      <c r="P34" s="180">
        <f t="shared" ref="P34:S34" si="14">SUM(P35:P38)</f>
        <v>158396.35</v>
      </c>
      <c r="Q34" s="76">
        <f t="shared" si="14"/>
        <v>128600</v>
      </c>
      <c r="R34" s="76">
        <f t="shared" si="14"/>
        <v>158396.35</v>
      </c>
      <c r="S34" s="76">
        <f t="shared" si="14"/>
        <v>-29796.35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5">
      <c r="A35" s="78" t="s">
        <v>37</v>
      </c>
      <c r="B35" s="79" t="s">
        <v>50</v>
      </c>
      <c r="C35" s="80" t="s">
        <v>147</v>
      </c>
      <c r="D35" s="81" t="s">
        <v>39</v>
      </c>
      <c r="E35" s="304" t="s">
        <v>45</v>
      </c>
      <c r="F35" s="303"/>
      <c r="G35" s="305"/>
      <c r="H35" s="304" t="s">
        <v>45</v>
      </c>
      <c r="I35" s="303"/>
      <c r="J35" s="310"/>
      <c r="K35" s="181">
        <v>3</v>
      </c>
      <c r="L35" s="182">
        <v>12000</v>
      </c>
      <c r="M35" s="186">
        <f t="shared" ref="M35:M38" si="15">K35*L35</f>
        <v>36000</v>
      </c>
      <c r="N35" s="188">
        <v>3</v>
      </c>
      <c r="O35" s="189">
        <v>12000</v>
      </c>
      <c r="P35" s="190">
        <f t="shared" ref="P35:P37" si="16">N35*O35</f>
        <v>36000</v>
      </c>
      <c r="Q35" s="185">
        <f t="shared" ref="Q35:Q38" si="17">G35+M35</f>
        <v>36000</v>
      </c>
      <c r="R35" s="84">
        <f t="shared" ref="R35:R38" si="18">J35+P35</f>
        <v>36000</v>
      </c>
      <c r="S35" s="84">
        <f t="shared" ref="S35:S38" si="19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73.2" customHeight="1" x14ac:dyDescent="0.25">
      <c r="A36" s="86" t="s">
        <v>37</v>
      </c>
      <c r="B36" s="87" t="s">
        <v>51</v>
      </c>
      <c r="C36" s="80" t="s">
        <v>142</v>
      </c>
      <c r="D36" s="81" t="s">
        <v>39</v>
      </c>
      <c r="E36" s="306"/>
      <c r="F36" s="303"/>
      <c r="G36" s="305"/>
      <c r="H36" s="306"/>
      <c r="I36" s="303"/>
      <c r="J36" s="310"/>
      <c r="K36" s="183"/>
      <c r="L36" s="177"/>
      <c r="M36" s="187"/>
      <c r="N36" s="183">
        <v>3</v>
      </c>
      <c r="O36" s="177">
        <v>10000</v>
      </c>
      <c r="P36" s="184">
        <f t="shared" si="16"/>
        <v>30000</v>
      </c>
      <c r="Q36" s="185">
        <f t="shared" si="17"/>
        <v>0</v>
      </c>
      <c r="R36" s="84">
        <f t="shared" si="18"/>
        <v>30000</v>
      </c>
      <c r="S36" s="84">
        <f t="shared" si="19"/>
        <v>-30000</v>
      </c>
      <c r="T36" s="85" t="s">
        <v>226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5">
      <c r="A37" s="88" t="s">
        <v>37</v>
      </c>
      <c r="B37" s="87" t="s">
        <v>52</v>
      </c>
      <c r="C37" s="90" t="s">
        <v>148</v>
      </c>
      <c r="D37" s="91" t="s">
        <v>39</v>
      </c>
      <c r="E37" s="306"/>
      <c r="F37" s="303"/>
      <c r="G37" s="305"/>
      <c r="H37" s="306"/>
      <c r="I37" s="303"/>
      <c r="J37" s="310"/>
      <c r="K37" s="183">
        <v>3</v>
      </c>
      <c r="L37" s="177">
        <v>12000</v>
      </c>
      <c r="M37" s="187">
        <f t="shared" si="15"/>
        <v>36000</v>
      </c>
      <c r="N37" s="183">
        <v>3</v>
      </c>
      <c r="O37" s="177">
        <v>12000</v>
      </c>
      <c r="P37" s="184">
        <f t="shared" si="16"/>
        <v>36000</v>
      </c>
      <c r="Q37" s="185">
        <f t="shared" si="17"/>
        <v>36000</v>
      </c>
      <c r="R37" s="84">
        <f t="shared" si="18"/>
        <v>36000</v>
      </c>
      <c r="S37" s="84">
        <f t="shared" si="19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s="213" customFormat="1" ht="30" customHeight="1" thickBot="1" x14ac:dyDescent="0.3">
      <c r="A38" s="201" t="s">
        <v>37</v>
      </c>
      <c r="B38" s="202" t="s">
        <v>146</v>
      </c>
      <c r="C38" s="203" t="s">
        <v>149</v>
      </c>
      <c r="D38" s="204" t="s">
        <v>39</v>
      </c>
      <c r="E38" s="307"/>
      <c r="F38" s="308"/>
      <c r="G38" s="309"/>
      <c r="H38" s="307"/>
      <c r="I38" s="308"/>
      <c r="J38" s="308"/>
      <c r="K38" s="205">
        <v>4</v>
      </c>
      <c r="L38" s="206">
        <v>14150</v>
      </c>
      <c r="M38" s="207">
        <f t="shared" si="15"/>
        <v>56600</v>
      </c>
      <c r="N38" s="205">
        <v>4</v>
      </c>
      <c r="O38" s="206">
        <v>14099.09</v>
      </c>
      <c r="P38" s="208">
        <v>56396.35</v>
      </c>
      <c r="Q38" s="209">
        <f t="shared" si="17"/>
        <v>56600</v>
      </c>
      <c r="R38" s="210">
        <f t="shared" si="18"/>
        <v>56396.35</v>
      </c>
      <c r="S38" s="210">
        <f t="shared" si="19"/>
        <v>203.65000000000146</v>
      </c>
      <c r="T38" s="211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</row>
    <row r="39" spans="1:38" ht="30" customHeight="1" thickBot="1" x14ac:dyDescent="0.3">
      <c r="A39" s="96" t="s">
        <v>53</v>
      </c>
      <c r="B39" s="97"/>
      <c r="C39" s="98"/>
      <c r="D39" s="99"/>
      <c r="E39" s="100"/>
      <c r="F39" s="101"/>
      <c r="G39" s="102">
        <f>G26+G30+G34</f>
        <v>0</v>
      </c>
      <c r="H39" s="100"/>
      <c r="I39" s="101"/>
      <c r="J39" s="102">
        <f>J26+J30+J34</f>
        <v>0</v>
      </c>
      <c r="K39" s="174"/>
      <c r="L39" s="175"/>
      <c r="M39" s="176">
        <f>M26+M30+M34</f>
        <v>255050</v>
      </c>
      <c r="N39" s="174"/>
      <c r="O39" s="175"/>
      <c r="P39" s="176">
        <f>P26+P30+P34</f>
        <v>254846.35</v>
      </c>
      <c r="Q39" s="102">
        <f>Q26+Q30+Q34</f>
        <v>255050</v>
      </c>
      <c r="R39" s="102">
        <f>R26+R30+R34</f>
        <v>254846.35</v>
      </c>
      <c r="S39" s="102">
        <f>S26+S30+S34</f>
        <v>203.65000000000146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 x14ac:dyDescent="0.3">
      <c r="A40" s="71" t="s">
        <v>26</v>
      </c>
      <c r="B40" s="72" t="s">
        <v>54</v>
      </c>
      <c r="C40" s="71" t="s">
        <v>55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 x14ac:dyDescent="0.25">
      <c r="A41" s="78" t="s">
        <v>37</v>
      </c>
      <c r="B41" s="105" t="s">
        <v>56</v>
      </c>
      <c r="C41" s="80" t="s">
        <v>57</v>
      </c>
      <c r="D41" s="81"/>
      <c r="E41" s="82"/>
      <c r="F41" s="106">
        <v>0.22</v>
      </c>
      <c r="G41" s="84">
        <f t="shared" ref="G41:G42" si="20">E41*F41</f>
        <v>0</v>
      </c>
      <c r="H41" s="82"/>
      <c r="I41" s="106">
        <v>0.22</v>
      </c>
      <c r="J41" s="84">
        <f t="shared" ref="J41:J42" si="21">H41*I41</f>
        <v>0</v>
      </c>
      <c r="K41" s="82">
        <v>108450</v>
      </c>
      <c r="L41" s="106">
        <v>0.22</v>
      </c>
      <c r="M41" s="84">
        <f t="shared" ref="M41:M42" si="22">K41*L41</f>
        <v>23859</v>
      </c>
      <c r="N41" s="82">
        <v>0</v>
      </c>
      <c r="O41" s="106">
        <v>0.22</v>
      </c>
      <c r="P41" s="84">
        <f t="shared" ref="P41:P42" si="23">N41*O41</f>
        <v>0</v>
      </c>
      <c r="Q41" s="84">
        <f t="shared" ref="Q41:Q42" si="24">G41+M41</f>
        <v>23859</v>
      </c>
      <c r="R41" s="84">
        <f t="shared" ref="R41:R42" si="25">J41+P41</f>
        <v>0</v>
      </c>
      <c r="S41" s="84">
        <f t="shared" ref="S41:S42" si="26">Q41-R41</f>
        <v>23859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5">
      <c r="A42" s="86" t="s">
        <v>37</v>
      </c>
      <c r="B42" s="87" t="s">
        <v>58</v>
      </c>
      <c r="C42" s="80" t="s">
        <v>43</v>
      </c>
      <c r="D42" s="81"/>
      <c r="E42" s="82"/>
      <c r="F42" s="106">
        <v>0.22</v>
      </c>
      <c r="G42" s="84">
        <f t="shared" si="20"/>
        <v>0</v>
      </c>
      <c r="H42" s="82"/>
      <c r="I42" s="106">
        <v>0.22</v>
      </c>
      <c r="J42" s="84">
        <f t="shared" si="21"/>
        <v>0</v>
      </c>
      <c r="K42" s="82">
        <v>18000</v>
      </c>
      <c r="L42" s="106">
        <v>0.22</v>
      </c>
      <c r="M42" s="84">
        <f t="shared" si="22"/>
        <v>3960</v>
      </c>
      <c r="N42" s="82">
        <v>96450</v>
      </c>
      <c r="O42" s="106">
        <v>0.22</v>
      </c>
      <c r="P42" s="84">
        <f t="shared" si="23"/>
        <v>21219</v>
      </c>
      <c r="Q42" s="84">
        <f t="shared" si="24"/>
        <v>3960</v>
      </c>
      <c r="R42" s="84">
        <f t="shared" si="25"/>
        <v>21219</v>
      </c>
      <c r="S42" s="84">
        <f t="shared" si="26"/>
        <v>-17259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5">
      <c r="A43" s="96" t="s">
        <v>59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102">
        <f>SUM(J41:J42)</f>
        <v>0</v>
      </c>
      <c r="K43" s="100"/>
      <c r="L43" s="101"/>
      <c r="M43" s="102">
        <f>SUM(M41:M42)</f>
        <v>27819</v>
      </c>
      <c r="N43" s="100"/>
      <c r="O43" s="101"/>
      <c r="P43" s="102">
        <f t="shared" ref="P43:S43" si="27">SUM(P41:P42)</f>
        <v>21219</v>
      </c>
      <c r="Q43" s="102">
        <f t="shared" si="27"/>
        <v>27819</v>
      </c>
      <c r="R43" s="102">
        <f t="shared" si="27"/>
        <v>21219</v>
      </c>
      <c r="S43" s="102">
        <f t="shared" si="27"/>
        <v>6600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5">
      <c r="A44" s="71" t="s">
        <v>26</v>
      </c>
      <c r="B44" s="72" t="s">
        <v>60</v>
      </c>
      <c r="C44" s="71" t="s">
        <v>61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 x14ac:dyDescent="0.25">
      <c r="A45" s="78" t="s">
        <v>37</v>
      </c>
      <c r="B45" s="105" t="s">
        <v>62</v>
      </c>
      <c r="C45" s="107" t="s">
        <v>63</v>
      </c>
      <c r="D45" s="81" t="s">
        <v>39</v>
      </c>
      <c r="E45" s="82"/>
      <c r="F45" s="83"/>
      <c r="G45" s="84">
        <f t="shared" ref="G45:G47" si="28">E45*F45</f>
        <v>0</v>
      </c>
      <c r="H45" s="82"/>
      <c r="I45" s="83"/>
      <c r="J45" s="84">
        <f t="shared" ref="J45:J47" si="29">H45*I45</f>
        <v>0</v>
      </c>
      <c r="K45" s="82"/>
      <c r="L45" s="83"/>
      <c r="M45" s="84">
        <f t="shared" ref="M45:M47" si="30">K45*L45</f>
        <v>0</v>
      </c>
      <c r="N45" s="82"/>
      <c r="O45" s="83"/>
      <c r="P45" s="84">
        <f t="shared" ref="P45:P47" si="31">N45*O45</f>
        <v>0</v>
      </c>
      <c r="Q45" s="84">
        <f t="shared" ref="Q45:Q47" si="32">G45+M45</f>
        <v>0</v>
      </c>
      <c r="R45" s="84">
        <f t="shared" ref="R45:R47" si="33">J45+P45</f>
        <v>0</v>
      </c>
      <c r="S45" s="84">
        <f t="shared" ref="S45:S47" si="34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5">
      <c r="A46" s="86" t="s">
        <v>37</v>
      </c>
      <c r="B46" s="87" t="s">
        <v>64</v>
      </c>
      <c r="C46" s="107" t="s">
        <v>63</v>
      </c>
      <c r="D46" s="81" t="s">
        <v>39</v>
      </c>
      <c r="E46" s="82"/>
      <c r="F46" s="83"/>
      <c r="G46" s="84">
        <f t="shared" si="28"/>
        <v>0</v>
      </c>
      <c r="H46" s="82"/>
      <c r="I46" s="83"/>
      <c r="J46" s="84">
        <f t="shared" si="29"/>
        <v>0</v>
      </c>
      <c r="K46" s="82"/>
      <c r="L46" s="83"/>
      <c r="M46" s="84">
        <f t="shared" si="30"/>
        <v>0</v>
      </c>
      <c r="N46" s="82"/>
      <c r="O46" s="83"/>
      <c r="P46" s="84">
        <f t="shared" si="31"/>
        <v>0</v>
      </c>
      <c r="Q46" s="84">
        <f t="shared" si="32"/>
        <v>0</v>
      </c>
      <c r="R46" s="84">
        <f t="shared" si="33"/>
        <v>0</v>
      </c>
      <c r="S46" s="84">
        <f t="shared" si="34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5">
      <c r="A47" s="88" t="s">
        <v>37</v>
      </c>
      <c r="B47" s="89" t="s">
        <v>65</v>
      </c>
      <c r="C47" s="107" t="s">
        <v>63</v>
      </c>
      <c r="D47" s="91" t="s">
        <v>39</v>
      </c>
      <c r="E47" s="92"/>
      <c r="F47" s="93"/>
      <c r="G47" s="94">
        <f t="shared" si="28"/>
        <v>0</v>
      </c>
      <c r="H47" s="92"/>
      <c r="I47" s="93"/>
      <c r="J47" s="94">
        <f t="shared" si="29"/>
        <v>0</v>
      </c>
      <c r="K47" s="92"/>
      <c r="L47" s="93"/>
      <c r="M47" s="94">
        <f t="shared" si="30"/>
        <v>0</v>
      </c>
      <c r="N47" s="92"/>
      <c r="O47" s="93"/>
      <c r="P47" s="94">
        <f t="shared" si="31"/>
        <v>0</v>
      </c>
      <c r="Q47" s="84">
        <f t="shared" si="32"/>
        <v>0</v>
      </c>
      <c r="R47" s="84">
        <f t="shared" si="33"/>
        <v>0</v>
      </c>
      <c r="S47" s="84">
        <f t="shared" si="34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96" t="s">
        <v>66</v>
      </c>
      <c r="B48" s="97"/>
      <c r="C48" s="98"/>
      <c r="D48" s="99"/>
      <c r="E48" s="100"/>
      <c r="F48" s="101"/>
      <c r="G48" s="102">
        <f>SUM(G45:G47)</f>
        <v>0</v>
      </c>
      <c r="H48" s="100"/>
      <c r="I48" s="101"/>
      <c r="J48" s="102">
        <f>SUM(J45:J47)</f>
        <v>0</v>
      </c>
      <c r="K48" s="100"/>
      <c r="L48" s="101"/>
      <c r="M48" s="102">
        <f>SUM(M45:M47)</f>
        <v>0</v>
      </c>
      <c r="N48" s="100"/>
      <c r="O48" s="101"/>
      <c r="P48" s="102">
        <f t="shared" ref="P48:S48" si="35">SUM(P45:P47)</f>
        <v>0</v>
      </c>
      <c r="Q48" s="102">
        <f t="shared" si="35"/>
        <v>0</v>
      </c>
      <c r="R48" s="102">
        <f t="shared" si="35"/>
        <v>0</v>
      </c>
      <c r="S48" s="102">
        <f t="shared" si="35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5">
      <c r="A49" s="71" t="s">
        <v>26</v>
      </c>
      <c r="B49" s="72" t="s">
        <v>67</v>
      </c>
      <c r="C49" s="108" t="s">
        <v>68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 x14ac:dyDescent="0.25">
      <c r="A50" s="78" t="s">
        <v>37</v>
      </c>
      <c r="B50" s="105" t="s">
        <v>69</v>
      </c>
      <c r="C50" s="107" t="s">
        <v>70</v>
      </c>
      <c r="D50" s="81" t="s">
        <v>39</v>
      </c>
      <c r="E50" s="82"/>
      <c r="F50" s="83"/>
      <c r="G50" s="84">
        <f t="shared" ref="G50:G53" si="36">E50*F50</f>
        <v>0</v>
      </c>
      <c r="H50" s="82"/>
      <c r="I50" s="83"/>
      <c r="J50" s="84">
        <f t="shared" ref="J50:J53" si="37">H50*I50</f>
        <v>0</v>
      </c>
      <c r="K50" s="82"/>
      <c r="L50" s="83"/>
      <c r="M50" s="84">
        <f t="shared" ref="M50:M53" si="38">K50*L50</f>
        <v>0</v>
      </c>
      <c r="N50" s="82"/>
      <c r="O50" s="83"/>
      <c r="P50" s="84">
        <f t="shared" ref="P50:P53" si="39">N50*O50</f>
        <v>0</v>
      </c>
      <c r="Q50" s="84">
        <f t="shared" ref="Q50:Q53" si="40">G50+M50</f>
        <v>0</v>
      </c>
      <c r="R50" s="84">
        <f t="shared" ref="R50:R53" si="41">J50+P50</f>
        <v>0</v>
      </c>
      <c r="S50" s="84">
        <f t="shared" ref="S50:S53" si="42"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5">
      <c r="A51" s="86" t="s">
        <v>37</v>
      </c>
      <c r="B51" s="89" t="s">
        <v>71</v>
      </c>
      <c r="C51" s="107" t="s">
        <v>72</v>
      </c>
      <c r="D51" s="81" t="s">
        <v>39</v>
      </c>
      <c r="E51" s="82"/>
      <c r="F51" s="83"/>
      <c r="G51" s="84">
        <f t="shared" si="36"/>
        <v>0</v>
      </c>
      <c r="H51" s="82"/>
      <c r="I51" s="83"/>
      <c r="J51" s="84">
        <f t="shared" si="37"/>
        <v>0</v>
      </c>
      <c r="K51" s="82"/>
      <c r="L51" s="83"/>
      <c r="M51" s="84">
        <f t="shared" si="38"/>
        <v>0</v>
      </c>
      <c r="N51" s="82"/>
      <c r="O51" s="83"/>
      <c r="P51" s="84">
        <f t="shared" si="39"/>
        <v>0</v>
      </c>
      <c r="Q51" s="84">
        <f t="shared" si="40"/>
        <v>0</v>
      </c>
      <c r="R51" s="84">
        <f t="shared" si="41"/>
        <v>0</v>
      </c>
      <c r="S51" s="84">
        <f t="shared" si="42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5">
      <c r="A52" s="86" t="s">
        <v>37</v>
      </c>
      <c r="B52" s="87" t="s">
        <v>73</v>
      </c>
      <c r="C52" s="109" t="s">
        <v>74</v>
      </c>
      <c r="D52" s="81" t="s">
        <v>39</v>
      </c>
      <c r="E52" s="82"/>
      <c r="F52" s="83"/>
      <c r="G52" s="84">
        <f t="shared" si="36"/>
        <v>0</v>
      </c>
      <c r="H52" s="82"/>
      <c r="I52" s="83"/>
      <c r="J52" s="84">
        <f t="shared" si="37"/>
        <v>0</v>
      </c>
      <c r="K52" s="82"/>
      <c r="L52" s="83"/>
      <c r="M52" s="84">
        <f t="shared" si="38"/>
        <v>0</v>
      </c>
      <c r="N52" s="82"/>
      <c r="O52" s="83"/>
      <c r="P52" s="84">
        <f t="shared" si="39"/>
        <v>0</v>
      </c>
      <c r="Q52" s="84">
        <f t="shared" si="40"/>
        <v>0</v>
      </c>
      <c r="R52" s="84">
        <f t="shared" si="41"/>
        <v>0</v>
      </c>
      <c r="S52" s="84">
        <f t="shared" si="42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5.75" customHeight="1" x14ac:dyDescent="0.25">
      <c r="A53" s="88" t="s">
        <v>37</v>
      </c>
      <c r="B53" s="87" t="s">
        <v>75</v>
      </c>
      <c r="C53" s="110" t="s">
        <v>76</v>
      </c>
      <c r="D53" s="91" t="s">
        <v>39</v>
      </c>
      <c r="E53" s="92"/>
      <c r="F53" s="93"/>
      <c r="G53" s="94">
        <f t="shared" si="36"/>
        <v>0</v>
      </c>
      <c r="H53" s="92"/>
      <c r="I53" s="93"/>
      <c r="J53" s="94">
        <f t="shared" si="37"/>
        <v>0</v>
      </c>
      <c r="K53" s="92"/>
      <c r="L53" s="93"/>
      <c r="M53" s="94">
        <f t="shared" si="38"/>
        <v>0</v>
      </c>
      <c r="N53" s="92"/>
      <c r="O53" s="93"/>
      <c r="P53" s="94">
        <f t="shared" si="39"/>
        <v>0</v>
      </c>
      <c r="Q53" s="84">
        <f t="shared" si="40"/>
        <v>0</v>
      </c>
      <c r="R53" s="84">
        <f t="shared" si="41"/>
        <v>0</v>
      </c>
      <c r="S53" s="84">
        <f t="shared" si="42"/>
        <v>0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5">
      <c r="A54" s="111" t="s">
        <v>77</v>
      </c>
      <c r="B54" s="97"/>
      <c r="C54" s="98"/>
      <c r="D54" s="99"/>
      <c r="E54" s="100"/>
      <c r="F54" s="101"/>
      <c r="G54" s="102">
        <f>SUM(G50:G53)</f>
        <v>0</v>
      </c>
      <c r="H54" s="100"/>
      <c r="I54" s="101"/>
      <c r="J54" s="102">
        <f>SUM(J50:J53)</f>
        <v>0</v>
      </c>
      <c r="K54" s="100"/>
      <c r="L54" s="101"/>
      <c r="M54" s="102">
        <f>SUM(M50:M53)</f>
        <v>0</v>
      </c>
      <c r="N54" s="100"/>
      <c r="O54" s="101"/>
      <c r="P54" s="102">
        <f t="shared" ref="P54:S54" si="43">SUM(P50:P53)</f>
        <v>0</v>
      </c>
      <c r="Q54" s="102">
        <f t="shared" si="43"/>
        <v>0</v>
      </c>
      <c r="R54" s="102">
        <f t="shared" si="43"/>
        <v>0</v>
      </c>
      <c r="S54" s="102">
        <f t="shared" si="43"/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5">
      <c r="A55" s="71" t="s">
        <v>26</v>
      </c>
      <c r="B55" s="72" t="s">
        <v>78</v>
      </c>
      <c r="C55" s="71" t="s">
        <v>79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58.2" customHeight="1" x14ac:dyDescent="0.25">
      <c r="A56" s="78" t="s">
        <v>37</v>
      </c>
      <c r="B56" s="105" t="s">
        <v>80</v>
      </c>
      <c r="C56" s="112" t="s">
        <v>150</v>
      </c>
      <c r="D56" s="81" t="s">
        <v>151</v>
      </c>
      <c r="E56" s="82"/>
      <c r="F56" s="83"/>
      <c r="G56" s="84">
        <f t="shared" ref="G56:G58" si="44">E56*F56</f>
        <v>0</v>
      </c>
      <c r="H56" s="82"/>
      <c r="I56" s="83"/>
      <c r="J56" s="84">
        <f t="shared" ref="J56:J58" si="45">H56*I56</f>
        <v>0</v>
      </c>
      <c r="K56" s="82">
        <v>5</v>
      </c>
      <c r="L56" s="83">
        <v>560</v>
      </c>
      <c r="M56" s="84">
        <f t="shared" ref="M56:M58" si="46">K56*L56</f>
        <v>2800</v>
      </c>
      <c r="N56" s="82">
        <v>5</v>
      </c>
      <c r="O56" s="83">
        <v>560</v>
      </c>
      <c r="P56" s="84">
        <f t="shared" ref="P56:P58" si="47">N56*O56</f>
        <v>2800</v>
      </c>
      <c r="Q56" s="84">
        <f t="shared" ref="Q56:Q58" si="48">G56+M56</f>
        <v>2800</v>
      </c>
      <c r="R56" s="84">
        <f t="shared" ref="R56:R58" si="49">J56+P56</f>
        <v>2800</v>
      </c>
      <c r="S56" s="84">
        <f t="shared" ref="S56:S58" si="50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5">
      <c r="A57" s="86" t="s">
        <v>37</v>
      </c>
      <c r="B57" s="87" t="s">
        <v>81</v>
      </c>
      <c r="C57" s="112" t="s">
        <v>82</v>
      </c>
      <c r="D57" s="81" t="s">
        <v>39</v>
      </c>
      <c r="E57" s="82"/>
      <c r="F57" s="83"/>
      <c r="G57" s="84">
        <f t="shared" si="44"/>
        <v>0</v>
      </c>
      <c r="H57" s="82"/>
      <c r="I57" s="83"/>
      <c r="J57" s="84">
        <f t="shared" si="45"/>
        <v>0</v>
      </c>
      <c r="K57" s="82"/>
      <c r="L57" s="83"/>
      <c r="M57" s="84">
        <f t="shared" si="46"/>
        <v>0</v>
      </c>
      <c r="N57" s="82"/>
      <c r="O57" s="83"/>
      <c r="P57" s="84">
        <f t="shared" si="47"/>
        <v>0</v>
      </c>
      <c r="Q57" s="84">
        <f t="shared" si="48"/>
        <v>0</v>
      </c>
      <c r="R57" s="84">
        <f t="shared" si="49"/>
        <v>0</v>
      </c>
      <c r="S57" s="84">
        <f t="shared" si="50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5">
      <c r="A58" s="88" t="s">
        <v>37</v>
      </c>
      <c r="B58" s="89" t="s">
        <v>83</v>
      </c>
      <c r="C58" s="113" t="s">
        <v>84</v>
      </c>
      <c r="D58" s="91" t="s">
        <v>39</v>
      </c>
      <c r="E58" s="92"/>
      <c r="F58" s="93"/>
      <c r="G58" s="94">
        <f t="shared" si="44"/>
        <v>0</v>
      </c>
      <c r="H58" s="92"/>
      <c r="I58" s="93"/>
      <c r="J58" s="94">
        <f t="shared" si="45"/>
        <v>0</v>
      </c>
      <c r="K58" s="92"/>
      <c r="L58" s="93"/>
      <c r="M58" s="94">
        <f t="shared" si="46"/>
        <v>0</v>
      </c>
      <c r="N58" s="92"/>
      <c r="O58" s="93"/>
      <c r="P58" s="94">
        <f t="shared" si="47"/>
        <v>0</v>
      </c>
      <c r="Q58" s="84">
        <f t="shared" si="48"/>
        <v>0</v>
      </c>
      <c r="R58" s="84">
        <f t="shared" si="49"/>
        <v>0</v>
      </c>
      <c r="S58" s="84">
        <f t="shared" si="50"/>
        <v>0</v>
      </c>
      <c r="T58" s="9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5">
      <c r="A59" s="96" t="s">
        <v>85</v>
      </c>
      <c r="B59" s="97"/>
      <c r="C59" s="98"/>
      <c r="D59" s="99"/>
      <c r="E59" s="100"/>
      <c r="F59" s="101"/>
      <c r="G59" s="102">
        <f>SUM(G56:G58)</f>
        <v>0</v>
      </c>
      <c r="H59" s="100"/>
      <c r="I59" s="101"/>
      <c r="J59" s="102">
        <f>SUM(J56:J58)</f>
        <v>0</v>
      </c>
      <c r="K59" s="100"/>
      <c r="L59" s="101"/>
      <c r="M59" s="102">
        <f>SUM(M56:M58)</f>
        <v>2800</v>
      </c>
      <c r="N59" s="100"/>
      <c r="O59" s="101"/>
      <c r="P59" s="102">
        <f t="shared" ref="P59:S59" si="51">SUM(P56:P58)</f>
        <v>2800</v>
      </c>
      <c r="Q59" s="102">
        <f t="shared" si="51"/>
        <v>2800</v>
      </c>
      <c r="R59" s="102">
        <f t="shared" si="51"/>
        <v>2800</v>
      </c>
      <c r="S59" s="102">
        <f t="shared" si="51"/>
        <v>0</v>
      </c>
      <c r="T59" s="103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thickBot="1" x14ac:dyDescent="0.3">
      <c r="A60" s="71" t="s">
        <v>26</v>
      </c>
      <c r="B60" s="72" t="s">
        <v>86</v>
      </c>
      <c r="C60" s="71" t="s">
        <v>87</v>
      </c>
      <c r="D60" s="73"/>
      <c r="E60" s="74"/>
      <c r="F60" s="75"/>
      <c r="G60" s="104"/>
      <c r="H60" s="74"/>
      <c r="I60" s="75"/>
      <c r="J60" s="104"/>
      <c r="K60" s="74"/>
      <c r="L60" s="75"/>
      <c r="M60" s="104"/>
      <c r="N60" s="74"/>
      <c r="O60" s="75"/>
      <c r="P60" s="104"/>
      <c r="Q60" s="104"/>
      <c r="R60" s="104"/>
      <c r="S60" s="104"/>
      <c r="T60" s="77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s="292" customFormat="1" ht="30" customHeight="1" thickBot="1" x14ac:dyDescent="0.3">
      <c r="A61" s="78" t="s">
        <v>37</v>
      </c>
      <c r="B61" s="224" t="s">
        <v>88</v>
      </c>
      <c r="C61" s="112" t="s">
        <v>183</v>
      </c>
      <c r="D61" s="81" t="s">
        <v>89</v>
      </c>
      <c r="E61" s="82"/>
      <c r="F61" s="83"/>
      <c r="G61" s="84">
        <f t="shared" ref="G61:G94" si="52">E61*F61</f>
        <v>0</v>
      </c>
      <c r="H61" s="82"/>
      <c r="I61" s="83"/>
      <c r="J61" s="84">
        <f t="shared" ref="J61:J94" si="53">H61*I61</f>
        <v>0</v>
      </c>
      <c r="K61" s="82">
        <v>1</v>
      </c>
      <c r="L61" s="83">
        <v>5700</v>
      </c>
      <c r="M61" s="84">
        <f t="shared" ref="M61:M94" si="54">K61*L61</f>
        <v>5700</v>
      </c>
      <c r="N61" s="82">
        <v>1</v>
      </c>
      <c r="O61" s="83">
        <v>6699</v>
      </c>
      <c r="P61" s="84">
        <f t="shared" ref="P61:P94" si="55">N61*O61</f>
        <v>6699</v>
      </c>
      <c r="Q61" s="84">
        <f t="shared" ref="Q61:Q94" si="56">G61+M61</f>
        <v>5700</v>
      </c>
      <c r="R61" s="84">
        <f t="shared" ref="R61:R94" si="57">J61+P61</f>
        <v>6699</v>
      </c>
      <c r="S61" s="84">
        <f t="shared" ref="S61:S94" si="58">Q61-R61</f>
        <v>-999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292" customFormat="1" ht="69" customHeight="1" thickBot="1" x14ac:dyDescent="0.3">
      <c r="A62" s="223" t="s">
        <v>37</v>
      </c>
      <c r="B62" s="224" t="s">
        <v>90</v>
      </c>
      <c r="C62" s="112" t="s">
        <v>184</v>
      </c>
      <c r="D62" s="81" t="s">
        <v>89</v>
      </c>
      <c r="E62" s="82"/>
      <c r="F62" s="83"/>
      <c r="G62" s="84">
        <f t="shared" si="52"/>
        <v>0</v>
      </c>
      <c r="H62" s="82"/>
      <c r="I62" s="83"/>
      <c r="J62" s="84">
        <f t="shared" si="53"/>
        <v>0</v>
      </c>
      <c r="K62" s="82">
        <v>1</v>
      </c>
      <c r="L62" s="83">
        <v>5969</v>
      </c>
      <c r="M62" s="84">
        <f t="shared" si="54"/>
        <v>5969</v>
      </c>
      <c r="N62" s="82">
        <v>1</v>
      </c>
      <c r="O62" s="83">
        <v>6000</v>
      </c>
      <c r="P62" s="84">
        <f t="shared" si="55"/>
        <v>6000</v>
      </c>
      <c r="Q62" s="84">
        <f t="shared" si="56"/>
        <v>5969</v>
      </c>
      <c r="R62" s="84">
        <f t="shared" si="57"/>
        <v>6000</v>
      </c>
      <c r="S62" s="84">
        <f t="shared" si="58"/>
        <v>-31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292" customFormat="1" ht="30.6" customHeight="1" thickBot="1" x14ac:dyDescent="0.3">
      <c r="A63" s="78" t="s">
        <v>37</v>
      </c>
      <c r="B63" s="224" t="s">
        <v>91</v>
      </c>
      <c r="C63" s="191" t="s">
        <v>185</v>
      </c>
      <c r="D63" s="81" t="s">
        <v>89</v>
      </c>
      <c r="E63" s="82"/>
      <c r="F63" s="83"/>
      <c r="G63" s="84">
        <f t="shared" si="52"/>
        <v>0</v>
      </c>
      <c r="H63" s="82"/>
      <c r="I63" s="83"/>
      <c r="J63" s="84">
        <f t="shared" si="53"/>
        <v>0</v>
      </c>
      <c r="K63" s="82">
        <v>1</v>
      </c>
      <c r="L63" s="83">
        <v>3499</v>
      </c>
      <c r="M63" s="84">
        <f t="shared" si="54"/>
        <v>3499</v>
      </c>
      <c r="N63" s="82">
        <v>1</v>
      </c>
      <c r="O63" s="83">
        <v>2499</v>
      </c>
      <c r="P63" s="84">
        <f t="shared" si="55"/>
        <v>2499</v>
      </c>
      <c r="Q63" s="84">
        <f t="shared" si="56"/>
        <v>3499</v>
      </c>
      <c r="R63" s="84">
        <f t="shared" si="57"/>
        <v>2499</v>
      </c>
      <c r="S63" s="84">
        <f t="shared" si="58"/>
        <v>1000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292" customFormat="1" ht="35.4" customHeight="1" thickBot="1" x14ac:dyDescent="0.3">
      <c r="A64" s="78" t="s">
        <v>37</v>
      </c>
      <c r="B64" s="224" t="s">
        <v>152</v>
      </c>
      <c r="C64" s="112" t="s">
        <v>186</v>
      </c>
      <c r="D64" s="81" t="s">
        <v>89</v>
      </c>
      <c r="E64" s="82"/>
      <c r="F64" s="83"/>
      <c r="G64" s="84">
        <f t="shared" si="52"/>
        <v>0</v>
      </c>
      <c r="H64" s="82"/>
      <c r="I64" s="83"/>
      <c r="J64" s="84">
        <f t="shared" si="53"/>
        <v>0</v>
      </c>
      <c r="K64" s="82">
        <v>1</v>
      </c>
      <c r="L64" s="83">
        <v>5999</v>
      </c>
      <c r="M64" s="84">
        <f t="shared" si="54"/>
        <v>5999</v>
      </c>
      <c r="N64" s="82">
        <v>1</v>
      </c>
      <c r="O64" s="83">
        <v>6990</v>
      </c>
      <c r="P64" s="84">
        <f t="shared" si="55"/>
        <v>6990</v>
      </c>
      <c r="Q64" s="84">
        <f t="shared" si="56"/>
        <v>5999</v>
      </c>
      <c r="R64" s="84">
        <f t="shared" si="57"/>
        <v>6990</v>
      </c>
      <c r="S64" s="84">
        <f t="shared" si="58"/>
        <v>-991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292" customFormat="1" ht="43.8" customHeight="1" thickBot="1" x14ac:dyDescent="0.3">
      <c r="A65" s="78" t="s">
        <v>37</v>
      </c>
      <c r="B65" s="224" t="s">
        <v>153</v>
      </c>
      <c r="C65" s="112" t="s">
        <v>187</v>
      </c>
      <c r="D65" s="81" t="s">
        <v>89</v>
      </c>
      <c r="E65" s="82"/>
      <c r="F65" s="83"/>
      <c r="G65" s="84">
        <f t="shared" si="52"/>
        <v>0</v>
      </c>
      <c r="H65" s="82"/>
      <c r="I65" s="83"/>
      <c r="J65" s="84">
        <f t="shared" si="53"/>
        <v>0</v>
      </c>
      <c r="K65" s="82">
        <v>1</v>
      </c>
      <c r="L65" s="83">
        <v>5999</v>
      </c>
      <c r="M65" s="84">
        <f t="shared" si="54"/>
        <v>5999</v>
      </c>
      <c r="N65" s="82">
        <v>1</v>
      </c>
      <c r="O65" s="83">
        <v>6299</v>
      </c>
      <c r="P65" s="84">
        <f t="shared" si="55"/>
        <v>6299</v>
      </c>
      <c r="Q65" s="84">
        <f t="shared" si="56"/>
        <v>5999</v>
      </c>
      <c r="R65" s="84">
        <f t="shared" si="57"/>
        <v>6299</v>
      </c>
      <c r="S65" s="84">
        <f t="shared" si="58"/>
        <v>-300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292" customFormat="1" ht="49.2" customHeight="1" thickBot="1" x14ac:dyDescent="0.3">
      <c r="A66" s="223" t="s">
        <v>37</v>
      </c>
      <c r="B66" s="224" t="s">
        <v>154</v>
      </c>
      <c r="C66" s="191" t="s">
        <v>188</v>
      </c>
      <c r="D66" s="193" t="s">
        <v>89</v>
      </c>
      <c r="E66" s="196"/>
      <c r="F66" s="232"/>
      <c r="G66" s="233">
        <f t="shared" si="52"/>
        <v>0</v>
      </c>
      <c r="H66" s="196"/>
      <c r="I66" s="232"/>
      <c r="J66" s="233">
        <f t="shared" si="53"/>
        <v>0</v>
      </c>
      <c r="K66" s="196">
        <v>1</v>
      </c>
      <c r="L66" s="232">
        <v>5579</v>
      </c>
      <c r="M66" s="233">
        <f t="shared" si="54"/>
        <v>5579</v>
      </c>
      <c r="N66" s="196">
        <v>1</v>
      </c>
      <c r="O66" s="232">
        <v>6499</v>
      </c>
      <c r="P66" s="233">
        <f t="shared" si="55"/>
        <v>6499</v>
      </c>
      <c r="Q66" s="233">
        <f t="shared" si="56"/>
        <v>5579</v>
      </c>
      <c r="R66" s="233">
        <f t="shared" si="57"/>
        <v>6499</v>
      </c>
      <c r="S66" s="233">
        <f t="shared" si="58"/>
        <v>-920</v>
      </c>
      <c r="T66" s="227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</row>
    <row r="67" spans="1:38" s="292" customFormat="1" ht="45.6" customHeight="1" thickBot="1" x14ac:dyDescent="0.3">
      <c r="A67" s="78" t="s">
        <v>37</v>
      </c>
      <c r="B67" s="224" t="s">
        <v>155</v>
      </c>
      <c r="C67" s="191" t="s">
        <v>210</v>
      </c>
      <c r="D67" s="81" t="s">
        <v>89</v>
      </c>
      <c r="E67" s="82"/>
      <c r="F67" s="83"/>
      <c r="G67" s="84">
        <f t="shared" si="52"/>
        <v>0</v>
      </c>
      <c r="H67" s="82"/>
      <c r="I67" s="83"/>
      <c r="J67" s="84">
        <f t="shared" si="53"/>
        <v>0</v>
      </c>
      <c r="K67" s="82">
        <v>1</v>
      </c>
      <c r="L67" s="83">
        <v>4935</v>
      </c>
      <c r="M67" s="84">
        <f t="shared" si="54"/>
        <v>4935</v>
      </c>
      <c r="N67" s="82">
        <v>1</v>
      </c>
      <c r="O67" s="83">
        <v>4850</v>
      </c>
      <c r="P67" s="84">
        <f t="shared" si="55"/>
        <v>4850</v>
      </c>
      <c r="Q67" s="84">
        <f t="shared" si="56"/>
        <v>4935</v>
      </c>
      <c r="R67" s="84">
        <f t="shared" si="57"/>
        <v>4850</v>
      </c>
      <c r="S67" s="84">
        <f t="shared" si="58"/>
        <v>85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292" customFormat="1" ht="32.4" customHeight="1" thickBot="1" x14ac:dyDescent="0.3">
      <c r="A68" s="78" t="s">
        <v>37</v>
      </c>
      <c r="B68" s="224" t="s">
        <v>156</v>
      </c>
      <c r="C68" s="112" t="s">
        <v>189</v>
      </c>
      <c r="D68" s="81" t="s">
        <v>89</v>
      </c>
      <c r="E68" s="82"/>
      <c r="F68" s="83"/>
      <c r="G68" s="84">
        <f t="shared" si="52"/>
        <v>0</v>
      </c>
      <c r="H68" s="82"/>
      <c r="I68" s="83"/>
      <c r="J68" s="84">
        <f t="shared" si="53"/>
        <v>0</v>
      </c>
      <c r="K68" s="82">
        <v>1</v>
      </c>
      <c r="L68" s="83">
        <v>2809</v>
      </c>
      <c r="M68" s="84">
        <f t="shared" si="54"/>
        <v>2809</v>
      </c>
      <c r="N68" s="82">
        <v>1</v>
      </c>
      <c r="O68" s="83">
        <v>2569</v>
      </c>
      <c r="P68" s="84">
        <f t="shared" si="55"/>
        <v>2569</v>
      </c>
      <c r="Q68" s="84">
        <f t="shared" si="56"/>
        <v>2809</v>
      </c>
      <c r="R68" s="84">
        <f t="shared" si="57"/>
        <v>2569</v>
      </c>
      <c r="S68" s="84">
        <f t="shared" si="58"/>
        <v>240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292" customFormat="1" ht="30" customHeight="1" thickBot="1" x14ac:dyDescent="0.3">
      <c r="A69" s="78" t="s">
        <v>37</v>
      </c>
      <c r="B69" s="224" t="s">
        <v>157</v>
      </c>
      <c r="C69" s="112" t="s">
        <v>190</v>
      </c>
      <c r="D69" s="81" t="s">
        <v>89</v>
      </c>
      <c r="E69" s="82"/>
      <c r="F69" s="83"/>
      <c r="G69" s="84">
        <f t="shared" si="52"/>
        <v>0</v>
      </c>
      <c r="H69" s="82"/>
      <c r="I69" s="83"/>
      <c r="J69" s="84">
        <f t="shared" si="53"/>
        <v>0</v>
      </c>
      <c r="K69" s="82">
        <v>1</v>
      </c>
      <c r="L69" s="83">
        <v>1799</v>
      </c>
      <c r="M69" s="84">
        <f t="shared" si="54"/>
        <v>1799</v>
      </c>
      <c r="N69" s="82">
        <v>1</v>
      </c>
      <c r="O69" s="83">
        <v>1899</v>
      </c>
      <c r="P69" s="84">
        <f t="shared" si="55"/>
        <v>1899</v>
      </c>
      <c r="Q69" s="84">
        <f t="shared" si="56"/>
        <v>1799</v>
      </c>
      <c r="R69" s="84">
        <f t="shared" si="57"/>
        <v>1899</v>
      </c>
      <c r="S69" s="84">
        <f t="shared" si="58"/>
        <v>-100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222" customFormat="1" ht="43.8" customHeight="1" thickBot="1" x14ac:dyDescent="0.3">
      <c r="A70" s="214" t="s">
        <v>37</v>
      </c>
      <c r="B70" s="224" t="s">
        <v>158</v>
      </c>
      <c r="C70" s="215" t="s">
        <v>191</v>
      </c>
      <c r="D70" s="216" t="s">
        <v>89</v>
      </c>
      <c r="E70" s="217"/>
      <c r="F70" s="218"/>
      <c r="G70" s="219">
        <f t="shared" si="52"/>
        <v>0</v>
      </c>
      <c r="H70" s="217"/>
      <c r="I70" s="218"/>
      <c r="J70" s="219">
        <f t="shared" si="53"/>
        <v>0</v>
      </c>
      <c r="K70" s="217">
        <v>1</v>
      </c>
      <c r="L70" s="218">
        <v>4499</v>
      </c>
      <c r="M70" s="219">
        <f t="shared" si="54"/>
        <v>4499</v>
      </c>
      <c r="N70" s="217">
        <v>0</v>
      </c>
      <c r="O70" s="218">
        <v>0</v>
      </c>
      <c r="P70" s="219">
        <f t="shared" si="55"/>
        <v>0</v>
      </c>
      <c r="Q70" s="219">
        <f t="shared" si="56"/>
        <v>4499</v>
      </c>
      <c r="R70" s="219">
        <f t="shared" si="57"/>
        <v>0</v>
      </c>
      <c r="S70" s="219">
        <f t="shared" si="58"/>
        <v>4499</v>
      </c>
      <c r="T70" s="220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</row>
    <row r="71" spans="1:38" s="292" customFormat="1" ht="42.6" customHeight="1" thickBot="1" x14ac:dyDescent="0.3">
      <c r="A71" s="78" t="s">
        <v>37</v>
      </c>
      <c r="B71" s="224" t="s">
        <v>159</v>
      </c>
      <c r="C71" s="191" t="s">
        <v>192</v>
      </c>
      <c r="D71" s="81" t="s">
        <v>89</v>
      </c>
      <c r="E71" s="82"/>
      <c r="F71" s="83"/>
      <c r="G71" s="84">
        <f t="shared" si="52"/>
        <v>0</v>
      </c>
      <c r="H71" s="82"/>
      <c r="I71" s="83"/>
      <c r="J71" s="84">
        <f t="shared" si="53"/>
        <v>0</v>
      </c>
      <c r="K71" s="82">
        <v>1</v>
      </c>
      <c r="L71" s="83">
        <v>3358</v>
      </c>
      <c r="M71" s="84">
        <f t="shared" si="54"/>
        <v>3358</v>
      </c>
      <c r="N71" s="82">
        <v>1</v>
      </c>
      <c r="O71" s="83">
        <v>4399</v>
      </c>
      <c r="P71" s="84">
        <f t="shared" si="55"/>
        <v>4399</v>
      </c>
      <c r="Q71" s="84">
        <f t="shared" si="56"/>
        <v>3358</v>
      </c>
      <c r="R71" s="84">
        <f t="shared" si="57"/>
        <v>4399</v>
      </c>
      <c r="S71" s="84">
        <f t="shared" si="58"/>
        <v>-1041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292" customFormat="1" ht="44.4" customHeight="1" thickBot="1" x14ac:dyDescent="0.3">
      <c r="A72" s="78" t="s">
        <v>37</v>
      </c>
      <c r="B72" s="224" t="s">
        <v>160</v>
      </c>
      <c r="C72" s="191" t="s">
        <v>211</v>
      </c>
      <c r="D72" s="81" t="s">
        <v>89</v>
      </c>
      <c r="E72" s="82"/>
      <c r="F72" s="83"/>
      <c r="G72" s="84">
        <f t="shared" si="52"/>
        <v>0</v>
      </c>
      <c r="H72" s="82"/>
      <c r="I72" s="83"/>
      <c r="J72" s="84">
        <f t="shared" si="53"/>
        <v>0</v>
      </c>
      <c r="K72" s="82">
        <v>1</v>
      </c>
      <c r="L72" s="83">
        <v>1929</v>
      </c>
      <c r="M72" s="84">
        <f t="shared" si="54"/>
        <v>1929</v>
      </c>
      <c r="N72" s="82">
        <v>1</v>
      </c>
      <c r="O72" s="83">
        <v>2150</v>
      </c>
      <c r="P72" s="84">
        <f t="shared" si="55"/>
        <v>2150</v>
      </c>
      <c r="Q72" s="84">
        <f t="shared" si="56"/>
        <v>1929</v>
      </c>
      <c r="R72" s="84">
        <f t="shared" si="57"/>
        <v>2150</v>
      </c>
      <c r="S72" s="84">
        <f t="shared" si="58"/>
        <v>-221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292" customFormat="1" ht="30" customHeight="1" thickBot="1" x14ac:dyDescent="0.3">
      <c r="A73" s="78" t="s">
        <v>37</v>
      </c>
      <c r="B73" s="224" t="s">
        <v>161</v>
      </c>
      <c r="C73" s="191" t="s">
        <v>212</v>
      </c>
      <c r="D73" s="81" t="s">
        <v>89</v>
      </c>
      <c r="E73" s="82"/>
      <c r="F73" s="83"/>
      <c r="G73" s="84">
        <f t="shared" si="52"/>
        <v>0</v>
      </c>
      <c r="H73" s="82"/>
      <c r="I73" s="83"/>
      <c r="J73" s="84">
        <f t="shared" si="53"/>
        <v>0</v>
      </c>
      <c r="K73" s="82">
        <v>1</v>
      </c>
      <c r="L73" s="83">
        <v>1305</v>
      </c>
      <c r="M73" s="84">
        <f t="shared" si="54"/>
        <v>1305</v>
      </c>
      <c r="N73" s="82">
        <v>1</v>
      </c>
      <c r="O73" s="83">
        <v>969</v>
      </c>
      <c r="P73" s="84">
        <f t="shared" si="55"/>
        <v>969</v>
      </c>
      <c r="Q73" s="84">
        <f t="shared" si="56"/>
        <v>1305</v>
      </c>
      <c r="R73" s="84">
        <f t="shared" si="57"/>
        <v>969</v>
      </c>
      <c r="S73" s="84">
        <f t="shared" si="58"/>
        <v>336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292" customFormat="1" ht="30" customHeight="1" thickBot="1" x14ac:dyDescent="0.3">
      <c r="A74" s="78" t="s">
        <v>37</v>
      </c>
      <c r="B74" s="224" t="s">
        <v>162</v>
      </c>
      <c r="C74" s="191" t="s">
        <v>193</v>
      </c>
      <c r="D74" s="81" t="s">
        <v>89</v>
      </c>
      <c r="E74" s="82"/>
      <c r="F74" s="83"/>
      <c r="G74" s="84">
        <f t="shared" si="52"/>
        <v>0</v>
      </c>
      <c r="H74" s="82"/>
      <c r="I74" s="83"/>
      <c r="J74" s="84">
        <f t="shared" si="53"/>
        <v>0</v>
      </c>
      <c r="K74" s="82">
        <v>1</v>
      </c>
      <c r="L74" s="83">
        <v>5759</v>
      </c>
      <c r="M74" s="84">
        <f t="shared" si="54"/>
        <v>5759</v>
      </c>
      <c r="N74" s="82">
        <v>1</v>
      </c>
      <c r="O74" s="83">
        <v>5929</v>
      </c>
      <c r="P74" s="84">
        <f t="shared" si="55"/>
        <v>5929</v>
      </c>
      <c r="Q74" s="84">
        <f t="shared" si="56"/>
        <v>5759</v>
      </c>
      <c r="R74" s="84">
        <f t="shared" si="57"/>
        <v>5929</v>
      </c>
      <c r="S74" s="84">
        <f t="shared" si="58"/>
        <v>-170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292" customFormat="1" ht="30" customHeight="1" thickBot="1" x14ac:dyDescent="0.3">
      <c r="A75" s="78" t="s">
        <v>37</v>
      </c>
      <c r="B75" s="224" t="s">
        <v>163</v>
      </c>
      <c r="C75" s="191" t="s">
        <v>194</v>
      </c>
      <c r="D75" s="81" t="s">
        <v>89</v>
      </c>
      <c r="E75" s="82"/>
      <c r="F75" s="83"/>
      <c r="G75" s="84">
        <f t="shared" si="52"/>
        <v>0</v>
      </c>
      <c r="H75" s="82"/>
      <c r="I75" s="83"/>
      <c r="J75" s="84">
        <f t="shared" si="53"/>
        <v>0</v>
      </c>
      <c r="K75" s="82">
        <v>1</v>
      </c>
      <c r="L75" s="83">
        <v>799</v>
      </c>
      <c r="M75" s="84">
        <f t="shared" si="54"/>
        <v>799</v>
      </c>
      <c r="N75" s="82">
        <v>1</v>
      </c>
      <c r="O75" s="83">
        <v>899</v>
      </c>
      <c r="P75" s="84">
        <f t="shared" si="55"/>
        <v>899</v>
      </c>
      <c r="Q75" s="84">
        <f t="shared" si="56"/>
        <v>799</v>
      </c>
      <c r="R75" s="84">
        <f t="shared" si="57"/>
        <v>899</v>
      </c>
      <c r="S75" s="84">
        <f t="shared" si="58"/>
        <v>-100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292" customFormat="1" ht="30" customHeight="1" thickBot="1" x14ac:dyDescent="0.3">
      <c r="A76" s="78" t="s">
        <v>37</v>
      </c>
      <c r="B76" s="224" t="s">
        <v>164</v>
      </c>
      <c r="C76" s="191" t="s">
        <v>195</v>
      </c>
      <c r="D76" s="81" t="s">
        <v>89</v>
      </c>
      <c r="E76" s="82"/>
      <c r="F76" s="83"/>
      <c r="G76" s="84">
        <f t="shared" si="52"/>
        <v>0</v>
      </c>
      <c r="H76" s="82"/>
      <c r="I76" s="83"/>
      <c r="J76" s="84">
        <f t="shared" si="53"/>
        <v>0</v>
      </c>
      <c r="K76" s="82">
        <v>1</v>
      </c>
      <c r="L76" s="83">
        <v>999</v>
      </c>
      <c r="M76" s="84">
        <f t="shared" si="54"/>
        <v>999</v>
      </c>
      <c r="N76" s="82">
        <v>1</v>
      </c>
      <c r="O76" s="83">
        <v>799</v>
      </c>
      <c r="P76" s="84">
        <f t="shared" si="55"/>
        <v>799</v>
      </c>
      <c r="Q76" s="84">
        <f t="shared" si="56"/>
        <v>999</v>
      </c>
      <c r="R76" s="84">
        <f t="shared" si="57"/>
        <v>799</v>
      </c>
      <c r="S76" s="84">
        <f t="shared" si="58"/>
        <v>200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292" customFormat="1" ht="43.2" customHeight="1" thickBot="1" x14ac:dyDescent="0.3">
      <c r="A77" s="78" t="s">
        <v>37</v>
      </c>
      <c r="B77" s="224" t="s">
        <v>165</v>
      </c>
      <c r="C77" s="191" t="s">
        <v>215</v>
      </c>
      <c r="D77" s="81" t="s">
        <v>89</v>
      </c>
      <c r="E77" s="82"/>
      <c r="F77" s="83"/>
      <c r="G77" s="84">
        <f t="shared" si="52"/>
        <v>0</v>
      </c>
      <c r="H77" s="82"/>
      <c r="I77" s="83"/>
      <c r="J77" s="84">
        <f t="shared" si="53"/>
        <v>0</v>
      </c>
      <c r="K77" s="82">
        <v>1</v>
      </c>
      <c r="L77" s="83">
        <v>349</v>
      </c>
      <c r="M77" s="84">
        <f t="shared" si="54"/>
        <v>349</v>
      </c>
      <c r="N77" s="82">
        <v>1</v>
      </c>
      <c r="O77" s="83">
        <v>129</v>
      </c>
      <c r="P77" s="84">
        <f t="shared" si="55"/>
        <v>129</v>
      </c>
      <c r="Q77" s="84">
        <f t="shared" si="56"/>
        <v>349</v>
      </c>
      <c r="R77" s="84">
        <f t="shared" si="57"/>
        <v>129</v>
      </c>
      <c r="S77" s="84">
        <f t="shared" si="58"/>
        <v>220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292" customFormat="1" ht="30" customHeight="1" thickBot="1" x14ac:dyDescent="0.3">
      <c r="A78" s="78" t="s">
        <v>37</v>
      </c>
      <c r="B78" s="224" t="s">
        <v>166</v>
      </c>
      <c r="C78" s="191" t="s">
        <v>196</v>
      </c>
      <c r="D78" s="81" t="s">
        <v>89</v>
      </c>
      <c r="E78" s="82"/>
      <c r="F78" s="83"/>
      <c r="G78" s="84">
        <f t="shared" si="52"/>
        <v>0</v>
      </c>
      <c r="H78" s="82"/>
      <c r="I78" s="83"/>
      <c r="J78" s="84">
        <f t="shared" si="53"/>
        <v>0</v>
      </c>
      <c r="K78" s="82">
        <v>1</v>
      </c>
      <c r="L78" s="83">
        <v>2249</v>
      </c>
      <c r="M78" s="84">
        <f t="shared" si="54"/>
        <v>2249</v>
      </c>
      <c r="N78" s="82">
        <v>1</v>
      </c>
      <c r="O78" s="83">
        <v>1749</v>
      </c>
      <c r="P78" s="84">
        <f t="shared" si="55"/>
        <v>1749</v>
      </c>
      <c r="Q78" s="84">
        <f t="shared" si="56"/>
        <v>2249</v>
      </c>
      <c r="R78" s="84">
        <f t="shared" si="57"/>
        <v>1749</v>
      </c>
      <c r="S78" s="84">
        <f t="shared" si="58"/>
        <v>500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292" customFormat="1" ht="30" customHeight="1" thickBot="1" x14ac:dyDescent="0.3">
      <c r="A79" s="78" t="s">
        <v>37</v>
      </c>
      <c r="B79" s="224" t="s">
        <v>167</v>
      </c>
      <c r="C79" s="191" t="s">
        <v>214</v>
      </c>
      <c r="D79" s="81" t="s">
        <v>89</v>
      </c>
      <c r="E79" s="82"/>
      <c r="F79" s="83"/>
      <c r="G79" s="84">
        <f t="shared" si="52"/>
        <v>0</v>
      </c>
      <c r="H79" s="82"/>
      <c r="I79" s="83"/>
      <c r="J79" s="84">
        <f t="shared" si="53"/>
        <v>0</v>
      </c>
      <c r="K79" s="82">
        <v>1</v>
      </c>
      <c r="L79" s="83">
        <v>949</v>
      </c>
      <c r="M79" s="84">
        <f t="shared" si="54"/>
        <v>949</v>
      </c>
      <c r="N79" s="82">
        <v>1</v>
      </c>
      <c r="O79" s="83">
        <v>1249</v>
      </c>
      <c r="P79" s="84">
        <f t="shared" si="55"/>
        <v>1249</v>
      </c>
      <c r="Q79" s="84">
        <f t="shared" si="56"/>
        <v>949</v>
      </c>
      <c r="R79" s="84">
        <f t="shared" si="57"/>
        <v>1249</v>
      </c>
      <c r="S79" s="84">
        <f t="shared" si="58"/>
        <v>-300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292" customFormat="1" ht="45.6" customHeight="1" thickBot="1" x14ac:dyDescent="0.3">
      <c r="A80" s="78" t="s">
        <v>37</v>
      </c>
      <c r="B80" s="224" t="s">
        <v>168</v>
      </c>
      <c r="C80" s="191" t="s">
        <v>197</v>
      </c>
      <c r="D80" s="81" t="s">
        <v>89</v>
      </c>
      <c r="E80" s="82"/>
      <c r="F80" s="83"/>
      <c r="G80" s="84">
        <f t="shared" si="52"/>
        <v>0</v>
      </c>
      <c r="H80" s="82"/>
      <c r="I80" s="83"/>
      <c r="J80" s="84">
        <f t="shared" si="53"/>
        <v>0</v>
      </c>
      <c r="K80" s="82">
        <v>1</v>
      </c>
      <c r="L80" s="83">
        <v>349</v>
      </c>
      <c r="M80" s="84">
        <f t="shared" si="54"/>
        <v>349</v>
      </c>
      <c r="N80" s="82">
        <v>1</v>
      </c>
      <c r="O80" s="83">
        <v>199</v>
      </c>
      <c r="P80" s="84">
        <f t="shared" si="55"/>
        <v>199</v>
      </c>
      <c r="Q80" s="84">
        <f t="shared" si="56"/>
        <v>349</v>
      </c>
      <c r="R80" s="84">
        <f t="shared" si="57"/>
        <v>199</v>
      </c>
      <c r="S80" s="84">
        <f t="shared" si="58"/>
        <v>150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292" customFormat="1" ht="30" customHeight="1" thickBot="1" x14ac:dyDescent="0.3">
      <c r="A81" s="78" t="s">
        <v>37</v>
      </c>
      <c r="B81" s="224" t="s">
        <v>169</v>
      </c>
      <c r="C81" s="191" t="s">
        <v>198</v>
      </c>
      <c r="D81" s="81" t="s">
        <v>89</v>
      </c>
      <c r="E81" s="82"/>
      <c r="F81" s="83"/>
      <c r="G81" s="84">
        <f t="shared" si="52"/>
        <v>0</v>
      </c>
      <c r="H81" s="82"/>
      <c r="I81" s="83"/>
      <c r="J81" s="84">
        <f t="shared" si="53"/>
        <v>0</v>
      </c>
      <c r="K81" s="82">
        <v>1</v>
      </c>
      <c r="L81" s="83">
        <v>39</v>
      </c>
      <c r="M81" s="84">
        <f t="shared" si="54"/>
        <v>39</v>
      </c>
      <c r="N81" s="82">
        <v>1</v>
      </c>
      <c r="O81" s="83">
        <v>55</v>
      </c>
      <c r="P81" s="84">
        <f t="shared" si="55"/>
        <v>55</v>
      </c>
      <c r="Q81" s="84">
        <f t="shared" si="56"/>
        <v>39</v>
      </c>
      <c r="R81" s="84">
        <f t="shared" si="57"/>
        <v>55</v>
      </c>
      <c r="S81" s="84">
        <f t="shared" si="58"/>
        <v>-16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s="292" customFormat="1" ht="30" customHeight="1" thickBot="1" x14ac:dyDescent="0.3">
      <c r="A82" s="78" t="s">
        <v>37</v>
      </c>
      <c r="B82" s="224" t="s">
        <v>170</v>
      </c>
      <c r="C82" s="191" t="s">
        <v>216</v>
      </c>
      <c r="D82" s="81" t="s">
        <v>89</v>
      </c>
      <c r="E82" s="82"/>
      <c r="F82" s="83"/>
      <c r="G82" s="84">
        <f t="shared" si="52"/>
        <v>0</v>
      </c>
      <c r="H82" s="82"/>
      <c r="I82" s="83"/>
      <c r="J82" s="84">
        <f t="shared" si="53"/>
        <v>0</v>
      </c>
      <c r="K82" s="82">
        <v>1</v>
      </c>
      <c r="L82" s="83">
        <v>2739</v>
      </c>
      <c r="M82" s="84">
        <f t="shared" si="54"/>
        <v>2739</v>
      </c>
      <c r="N82" s="82">
        <v>1</v>
      </c>
      <c r="O82" s="83">
        <v>2789</v>
      </c>
      <c r="P82" s="84">
        <f t="shared" si="55"/>
        <v>2789</v>
      </c>
      <c r="Q82" s="84">
        <f t="shared" si="56"/>
        <v>2739</v>
      </c>
      <c r="R82" s="84">
        <f t="shared" si="57"/>
        <v>2789</v>
      </c>
      <c r="S82" s="84">
        <f t="shared" si="58"/>
        <v>-50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s="292" customFormat="1" ht="30" customHeight="1" thickBot="1" x14ac:dyDescent="0.3">
      <c r="A83" s="78" t="s">
        <v>37</v>
      </c>
      <c r="B83" s="224" t="s">
        <v>171</v>
      </c>
      <c r="C83" s="191" t="s">
        <v>199</v>
      </c>
      <c r="D83" s="81" t="s">
        <v>89</v>
      </c>
      <c r="E83" s="82"/>
      <c r="F83" s="83"/>
      <c r="G83" s="84">
        <f t="shared" si="52"/>
        <v>0</v>
      </c>
      <c r="H83" s="82"/>
      <c r="I83" s="83"/>
      <c r="J83" s="84">
        <f t="shared" si="53"/>
        <v>0</v>
      </c>
      <c r="K83" s="82">
        <v>1</v>
      </c>
      <c r="L83" s="83">
        <v>260</v>
      </c>
      <c r="M83" s="84">
        <f t="shared" si="54"/>
        <v>260</v>
      </c>
      <c r="N83" s="82">
        <v>1</v>
      </c>
      <c r="O83" s="83">
        <v>230</v>
      </c>
      <c r="P83" s="84">
        <f t="shared" si="55"/>
        <v>230</v>
      </c>
      <c r="Q83" s="84">
        <f t="shared" si="56"/>
        <v>260</v>
      </c>
      <c r="R83" s="84">
        <f t="shared" si="57"/>
        <v>230</v>
      </c>
      <c r="S83" s="84">
        <f t="shared" si="58"/>
        <v>30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s="292" customFormat="1" ht="39.6" customHeight="1" thickBot="1" x14ac:dyDescent="0.3">
      <c r="A84" s="78" t="s">
        <v>37</v>
      </c>
      <c r="B84" s="224" t="s">
        <v>172</v>
      </c>
      <c r="C84" s="191" t="s">
        <v>217</v>
      </c>
      <c r="D84" s="81" t="s">
        <v>89</v>
      </c>
      <c r="E84" s="82"/>
      <c r="F84" s="83"/>
      <c r="G84" s="84">
        <f t="shared" si="52"/>
        <v>0</v>
      </c>
      <c r="H84" s="82"/>
      <c r="I84" s="83"/>
      <c r="J84" s="84">
        <f t="shared" si="53"/>
        <v>0</v>
      </c>
      <c r="K84" s="82">
        <v>1</v>
      </c>
      <c r="L84" s="83">
        <v>149</v>
      </c>
      <c r="M84" s="84">
        <f t="shared" si="54"/>
        <v>149</v>
      </c>
      <c r="N84" s="82">
        <v>1</v>
      </c>
      <c r="O84" s="83">
        <v>199</v>
      </c>
      <c r="P84" s="84">
        <f t="shared" si="55"/>
        <v>199</v>
      </c>
      <c r="Q84" s="84">
        <f t="shared" si="56"/>
        <v>149</v>
      </c>
      <c r="R84" s="84">
        <f t="shared" si="57"/>
        <v>199</v>
      </c>
      <c r="S84" s="84">
        <f t="shared" si="58"/>
        <v>-50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s="292" customFormat="1" ht="45" customHeight="1" thickBot="1" x14ac:dyDescent="0.3">
      <c r="A85" s="78" t="s">
        <v>37</v>
      </c>
      <c r="B85" s="224" t="s">
        <v>173</v>
      </c>
      <c r="C85" s="191" t="s">
        <v>213</v>
      </c>
      <c r="D85" s="81" t="s">
        <v>89</v>
      </c>
      <c r="E85" s="82"/>
      <c r="F85" s="83"/>
      <c r="G85" s="84">
        <f t="shared" si="52"/>
        <v>0</v>
      </c>
      <c r="H85" s="82"/>
      <c r="I85" s="83"/>
      <c r="J85" s="84">
        <f t="shared" si="53"/>
        <v>0</v>
      </c>
      <c r="K85" s="82">
        <v>1</v>
      </c>
      <c r="L85" s="83">
        <v>5197</v>
      </c>
      <c r="M85" s="84">
        <f t="shared" si="54"/>
        <v>5197</v>
      </c>
      <c r="N85" s="82">
        <v>1</v>
      </c>
      <c r="O85" s="83">
        <v>5179</v>
      </c>
      <c r="P85" s="84">
        <f t="shared" si="55"/>
        <v>5179</v>
      </c>
      <c r="Q85" s="84">
        <f t="shared" si="56"/>
        <v>5197</v>
      </c>
      <c r="R85" s="84">
        <f t="shared" si="57"/>
        <v>5179</v>
      </c>
      <c r="S85" s="84">
        <f t="shared" si="58"/>
        <v>18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s="292" customFormat="1" ht="30" customHeight="1" thickBot="1" x14ac:dyDescent="0.3">
      <c r="A86" s="78" t="s">
        <v>37</v>
      </c>
      <c r="B86" s="224" t="s">
        <v>174</v>
      </c>
      <c r="C86" s="191" t="s">
        <v>207</v>
      </c>
      <c r="D86" s="81" t="s">
        <v>89</v>
      </c>
      <c r="E86" s="82"/>
      <c r="F86" s="83"/>
      <c r="G86" s="84">
        <f t="shared" si="52"/>
        <v>0</v>
      </c>
      <c r="H86" s="82"/>
      <c r="I86" s="83"/>
      <c r="J86" s="84">
        <f t="shared" si="53"/>
        <v>0</v>
      </c>
      <c r="K86" s="82">
        <v>1</v>
      </c>
      <c r="L86" s="83">
        <v>4374</v>
      </c>
      <c r="M86" s="84">
        <f t="shared" si="54"/>
        <v>4374</v>
      </c>
      <c r="N86" s="82">
        <v>1</v>
      </c>
      <c r="O86" s="83">
        <v>4500</v>
      </c>
      <c r="P86" s="84">
        <f t="shared" si="55"/>
        <v>4500</v>
      </c>
      <c r="Q86" s="84">
        <f t="shared" si="56"/>
        <v>4374</v>
      </c>
      <c r="R86" s="84">
        <f t="shared" si="57"/>
        <v>4500</v>
      </c>
      <c r="S86" s="84">
        <f t="shared" si="58"/>
        <v>-126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s="292" customFormat="1" ht="30" customHeight="1" thickBot="1" x14ac:dyDescent="0.3">
      <c r="A87" s="78" t="s">
        <v>37</v>
      </c>
      <c r="B87" s="224" t="s">
        <v>175</v>
      </c>
      <c r="C87" s="191" t="s">
        <v>208</v>
      </c>
      <c r="D87" s="81" t="s">
        <v>89</v>
      </c>
      <c r="E87" s="82"/>
      <c r="F87" s="83"/>
      <c r="G87" s="84">
        <f t="shared" si="52"/>
        <v>0</v>
      </c>
      <c r="H87" s="82"/>
      <c r="I87" s="83"/>
      <c r="J87" s="84">
        <f t="shared" si="53"/>
        <v>0</v>
      </c>
      <c r="K87" s="82">
        <v>1</v>
      </c>
      <c r="L87" s="83">
        <v>5850</v>
      </c>
      <c r="M87" s="84">
        <f t="shared" si="54"/>
        <v>5850</v>
      </c>
      <c r="N87" s="82">
        <v>1</v>
      </c>
      <c r="O87" s="83">
        <v>5830</v>
      </c>
      <c r="P87" s="84">
        <f t="shared" si="55"/>
        <v>5830</v>
      </c>
      <c r="Q87" s="84">
        <f t="shared" si="56"/>
        <v>5850</v>
      </c>
      <c r="R87" s="84">
        <f t="shared" si="57"/>
        <v>5830</v>
      </c>
      <c r="S87" s="84">
        <f t="shared" si="58"/>
        <v>20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s="292" customFormat="1" ht="42.6" customHeight="1" thickBot="1" x14ac:dyDescent="0.3">
      <c r="A88" s="78" t="s">
        <v>37</v>
      </c>
      <c r="B88" s="224" t="s">
        <v>176</v>
      </c>
      <c r="C88" s="191" t="s">
        <v>209</v>
      </c>
      <c r="D88" s="81" t="s">
        <v>89</v>
      </c>
      <c r="E88" s="82"/>
      <c r="F88" s="83"/>
      <c r="G88" s="84">
        <f t="shared" si="52"/>
        <v>0</v>
      </c>
      <c r="H88" s="82"/>
      <c r="I88" s="83"/>
      <c r="J88" s="84">
        <f t="shared" si="53"/>
        <v>0</v>
      </c>
      <c r="K88" s="82">
        <v>1</v>
      </c>
      <c r="L88" s="83">
        <v>3500</v>
      </c>
      <c r="M88" s="84">
        <f t="shared" si="54"/>
        <v>3500</v>
      </c>
      <c r="N88" s="82">
        <v>1</v>
      </c>
      <c r="O88" s="83">
        <v>5600</v>
      </c>
      <c r="P88" s="84">
        <f t="shared" si="55"/>
        <v>5600</v>
      </c>
      <c r="Q88" s="84">
        <f t="shared" si="56"/>
        <v>3500</v>
      </c>
      <c r="R88" s="84">
        <f t="shared" si="57"/>
        <v>5600</v>
      </c>
      <c r="S88" s="84">
        <f t="shared" si="58"/>
        <v>-2100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s="292" customFormat="1" ht="40.200000000000003" customHeight="1" thickBot="1" x14ac:dyDescent="0.3">
      <c r="A89" s="78" t="s">
        <v>37</v>
      </c>
      <c r="B89" s="224" t="s">
        <v>177</v>
      </c>
      <c r="C89" s="191" t="s">
        <v>200</v>
      </c>
      <c r="D89" s="81" t="s">
        <v>89</v>
      </c>
      <c r="E89" s="82"/>
      <c r="F89" s="83"/>
      <c r="G89" s="84">
        <f t="shared" si="52"/>
        <v>0</v>
      </c>
      <c r="H89" s="82"/>
      <c r="I89" s="83"/>
      <c r="J89" s="84">
        <f t="shared" si="53"/>
        <v>0</v>
      </c>
      <c r="K89" s="82">
        <v>2</v>
      </c>
      <c r="L89" s="83">
        <v>3544</v>
      </c>
      <c r="M89" s="84">
        <f t="shared" si="54"/>
        <v>7088</v>
      </c>
      <c r="N89" s="82">
        <v>3</v>
      </c>
      <c r="O89" s="83">
        <v>3899</v>
      </c>
      <c r="P89" s="84">
        <f t="shared" si="55"/>
        <v>11697</v>
      </c>
      <c r="Q89" s="84">
        <f t="shared" si="56"/>
        <v>7088</v>
      </c>
      <c r="R89" s="84">
        <f t="shared" si="57"/>
        <v>11697</v>
      </c>
      <c r="S89" s="84">
        <f t="shared" si="58"/>
        <v>-4609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s="292" customFormat="1" ht="39.6" customHeight="1" thickBot="1" x14ac:dyDescent="0.3">
      <c r="A90" s="78" t="s">
        <v>37</v>
      </c>
      <c r="B90" s="224" t="s">
        <v>178</v>
      </c>
      <c r="C90" s="191" t="s">
        <v>201</v>
      </c>
      <c r="D90" s="81" t="s">
        <v>89</v>
      </c>
      <c r="E90" s="82"/>
      <c r="F90" s="83"/>
      <c r="G90" s="84">
        <f t="shared" si="52"/>
        <v>0</v>
      </c>
      <c r="H90" s="82"/>
      <c r="I90" s="83"/>
      <c r="J90" s="84">
        <f t="shared" si="53"/>
        <v>0</v>
      </c>
      <c r="K90" s="82">
        <v>1</v>
      </c>
      <c r="L90" s="83">
        <v>185</v>
      </c>
      <c r="M90" s="84">
        <f t="shared" si="54"/>
        <v>185</v>
      </c>
      <c r="N90" s="82">
        <v>3</v>
      </c>
      <c r="O90" s="83">
        <v>210</v>
      </c>
      <c r="P90" s="84">
        <f t="shared" si="55"/>
        <v>630</v>
      </c>
      <c r="Q90" s="84">
        <f t="shared" si="56"/>
        <v>185</v>
      </c>
      <c r="R90" s="84">
        <f t="shared" si="57"/>
        <v>630</v>
      </c>
      <c r="S90" s="84">
        <f t="shared" si="58"/>
        <v>-445</v>
      </c>
      <c r="T90" s="8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s="292" customFormat="1" ht="30" customHeight="1" thickBot="1" x14ac:dyDescent="0.3">
      <c r="A91" s="78" t="s">
        <v>37</v>
      </c>
      <c r="B91" s="224" t="s">
        <v>179</v>
      </c>
      <c r="C91" s="191" t="s">
        <v>202</v>
      </c>
      <c r="D91" s="81" t="s">
        <v>89</v>
      </c>
      <c r="E91" s="82"/>
      <c r="F91" s="83"/>
      <c r="G91" s="84">
        <f t="shared" si="52"/>
        <v>0</v>
      </c>
      <c r="H91" s="82"/>
      <c r="I91" s="83"/>
      <c r="J91" s="84">
        <f t="shared" si="53"/>
        <v>0</v>
      </c>
      <c r="K91" s="82">
        <v>1</v>
      </c>
      <c r="L91" s="83">
        <v>1110</v>
      </c>
      <c r="M91" s="84">
        <f t="shared" si="54"/>
        <v>1110</v>
      </c>
      <c r="N91" s="82">
        <v>1</v>
      </c>
      <c r="O91" s="83">
        <v>1138</v>
      </c>
      <c r="P91" s="84">
        <f t="shared" si="55"/>
        <v>1138</v>
      </c>
      <c r="Q91" s="84">
        <f t="shared" si="56"/>
        <v>1110</v>
      </c>
      <c r="R91" s="84">
        <f t="shared" si="57"/>
        <v>1138</v>
      </c>
      <c r="S91" s="84">
        <f t="shared" si="58"/>
        <v>-28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s="292" customFormat="1" ht="30" customHeight="1" thickBot="1" x14ac:dyDescent="0.3">
      <c r="A92" s="78" t="s">
        <v>37</v>
      </c>
      <c r="B92" s="224" t="s">
        <v>180</v>
      </c>
      <c r="C92" s="191" t="s">
        <v>203</v>
      </c>
      <c r="D92" s="81" t="s">
        <v>89</v>
      </c>
      <c r="E92" s="82"/>
      <c r="F92" s="83"/>
      <c r="G92" s="84">
        <f t="shared" si="52"/>
        <v>0</v>
      </c>
      <c r="H92" s="82"/>
      <c r="I92" s="83"/>
      <c r="J92" s="84">
        <f t="shared" si="53"/>
        <v>0</v>
      </c>
      <c r="K92" s="82">
        <v>1</v>
      </c>
      <c r="L92" s="83">
        <v>2000</v>
      </c>
      <c r="M92" s="84">
        <f t="shared" si="54"/>
        <v>2000</v>
      </c>
      <c r="N92" s="82">
        <v>1</v>
      </c>
      <c r="O92" s="83">
        <v>1913</v>
      </c>
      <c r="P92" s="84">
        <f t="shared" si="55"/>
        <v>1913</v>
      </c>
      <c r="Q92" s="84">
        <f t="shared" si="56"/>
        <v>2000</v>
      </c>
      <c r="R92" s="84">
        <f t="shared" si="57"/>
        <v>1913</v>
      </c>
      <c r="S92" s="84">
        <f t="shared" si="58"/>
        <v>87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292" customFormat="1" ht="42" customHeight="1" thickBot="1" x14ac:dyDescent="0.3">
      <c r="A93" s="78" t="s">
        <v>37</v>
      </c>
      <c r="B93" s="224" t="s">
        <v>181</v>
      </c>
      <c r="C93" s="191" t="s">
        <v>220</v>
      </c>
      <c r="D93" s="193" t="s">
        <v>89</v>
      </c>
      <c r="E93" s="82"/>
      <c r="F93" s="83"/>
      <c r="G93" s="84">
        <f t="shared" si="52"/>
        <v>0</v>
      </c>
      <c r="H93" s="82"/>
      <c r="I93" s="83"/>
      <c r="J93" s="84">
        <f t="shared" si="53"/>
        <v>0</v>
      </c>
      <c r="K93" s="196">
        <v>1</v>
      </c>
      <c r="L93" s="83">
        <v>0</v>
      </c>
      <c r="M93" s="84">
        <f t="shared" si="54"/>
        <v>0</v>
      </c>
      <c r="N93" s="82">
        <v>1</v>
      </c>
      <c r="O93" s="83">
        <v>3544</v>
      </c>
      <c r="P93" s="84">
        <f t="shared" si="55"/>
        <v>3544</v>
      </c>
      <c r="Q93" s="84">
        <f t="shared" si="56"/>
        <v>0</v>
      </c>
      <c r="R93" s="84">
        <f t="shared" si="57"/>
        <v>3544</v>
      </c>
      <c r="S93" s="84">
        <f t="shared" si="58"/>
        <v>-3544</v>
      </c>
      <c r="T93" s="227" t="s">
        <v>325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s="292" customFormat="1" ht="45" customHeight="1" thickBot="1" x14ac:dyDescent="0.3">
      <c r="A94" s="78" t="s">
        <v>37</v>
      </c>
      <c r="B94" s="224" t="s">
        <v>182</v>
      </c>
      <c r="C94" s="191" t="s">
        <v>221</v>
      </c>
      <c r="D94" s="193" t="s">
        <v>89</v>
      </c>
      <c r="E94" s="82"/>
      <c r="F94" s="83"/>
      <c r="G94" s="84">
        <f t="shared" si="52"/>
        <v>0</v>
      </c>
      <c r="H94" s="82"/>
      <c r="I94" s="83"/>
      <c r="J94" s="84">
        <f t="shared" si="53"/>
        <v>0</v>
      </c>
      <c r="K94" s="82">
        <v>1</v>
      </c>
      <c r="L94" s="83">
        <v>0</v>
      </c>
      <c r="M94" s="84">
        <f t="shared" si="54"/>
        <v>0</v>
      </c>
      <c r="N94" s="82">
        <v>2</v>
      </c>
      <c r="O94" s="83">
        <v>214</v>
      </c>
      <c r="P94" s="84">
        <f t="shared" si="55"/>
        <v>428</v>
      </c>
      <c r="Q94" s="84">
        <f t="shared" si="56"/>
        <v>0</v>
      </c>
      <c r="R94" s="84">
        <f t="shared" si="57"/>
        <v>428</v>
      </c>
      <c r="S94" s="84">
        <f t="shared" si="58"/>
        <v>-428</v>
      </c>
      <c r="T94" s="227" t="s">
        <v>227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 x14ac:dyDescent="0.3">
      <c r="A95" s="96" t="s">
        <v>92</v>
      </c>
      <c r="B95" s="97"/>
      <c r="C95" s="98"/>
      <c r="D95" s="99"/>
      <c r="E95" s="100"/>
      <c r="F95" s="101"/>
      <c r="G95" s="102">
        <f>SUM(G61:G94)</f>
        <v>0</v>
      </c>
      <c r="H95" s="100"/>
      <c r="I95" s="101"/>
      <c r="J95" s="102">
        <f>SUM(J61:J94)</f>
        <v>0</v>
      </c>
      <c r="K95" s="100"/>
      <c r="L95" s="101"/>
      <c r="M95" s="102">
        <f>SUM(M61:M94)</f>
        <v>97323</v>
      </c>
      <c r="N95" s="100"/>
      <c r="O95" s="101"/>
      <c r="P95" s="102">
        <f>SUM(P61:P94)</f>
        <v>106507</v>
      </c>
      <c r="Q95" s="102">
        <f>SUM(Q61:Q94)</f>
        <v>97323</v>
      </c>
      <c r="R95" s="102">
        <f>SUM(R61:R94)</f>
        <v>106507</v>
      </c>
      <c r="S95" s="102">
        <f>SUM(S61:S94)</f>
        <v>-9184</v>
      </c>
      <c r="T95" s="103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42" customHeight="1" x14ac:dyDescent="0.25">
      <c r="A96" s="71" t="s">
        <v>26</v>
      </c>
      <c r="B96" s="72" t="s">
        <v>93</v>
      </c>
      <c r="C96" s="108" t="s">
        <v>94</v>
      </c>
      <c r="D96" s="73"/>
      <c r="E96" s="74"/>
      <c r="F96" s="75"/>
      <c r="G96" s="104"/>
      <c r="H96" s="74"/>
      <c r="I96" s="75"/>
      <c r="J96" s="104"/>
      <c r="K96" s="74"/>
      <c r="L96" s="75"/>
      <c r="M96" s="104"/>
      <c r="N96" s="74"/>
      <c r="O96" s="75"/>
      <c r="P96" s="104"/>
      <c r="Q96" s="104"/>
      <c r="R96" s="104"/>
      <c r="S96" s="104"/>
      <c r="T96" s="77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</row>
    <row r="97" spans="1:38" ht="30" customHeight="1" x14ac:dyDescent="0.25">
      <c r="A97" s="78" t="s">
        <v>37</v>
      </c>
      <c r="B97" s="105" t="s">
        <v>95</v>
      </c>
      <c r="C97" s="112" t="s">
        <v>96</v>
      </c>
      <c r="D97" s="81" t="s">
        <v>39</v>
      </c>
      <c r="E97" s="82"/>
      <c r="F97" s="83"/>
      <c r="G97" s="84">
        <f t="shared" ref="G97:G99" si="59">E97*F97</f>
        <v>0</v>
      </c>
      <c r="H97" s="82"/>
      <c r="I97" s="83"/>
      <c r="J97" s="84">
        <f t="shared" ref="J97:J99" si="60">H97*I97</f>
        <v>0</v>
      </c>
      <c r="K97" s="82"/>
      <c r="L97" s="83"/>
      <c r="M97" s="84">
        <f t="shared" ref="M97:M99" si="61">K97*L97</f>
        <v>0</v>
      </c>
      <c r="N97" s="82"/>
      <c r="O97" s="83"/>
      <c r="P97" s="84">
        <f t="shared" ref="P97:P99" si="62">N97*O97</f>
        <v>0</v>
      </c>
      <c r="Q97" s="84">
        <f t="shared" ref="Q97:Q99" si="63">G97+M97</f>
        <v>0</v>
      </c>
      <c r="R97" s="84">
        <f t="shared" ref="R97:R99" si="64">J97+P97</f>
        <v>0</v>
      </c>
      <c r="S97" s="84">
        <f t="shared" ref="S97:S99" si="65">Q97-R97</f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x14ac:dyDescent="0.25">
      <c r="A98" s="86" t="s">
        <v>37</v>
      </c>
      <c r="B98" s="87" t="s">
        <v>97</v>
      </c>
      <c r="C98" s="112" t="s">
        <v>98</v>
      </c>
      <c r="D98" s="81" t="s">
        <v>39</v>
      </c>
      <c r="E98" s="82"/>
      <c r="F98" s="83"/>
      <c r="G98" s="84">
        <f t="shared" si="59"/>
        <v>0</v>
      </c>
      <c r="H98" s="82"/>
      <c r="I98" s="83"/>
      <c r="J98" s="84">
        <f t="shared" si="60"/>
        <v>0</v>
      </c>
      <c r="K98" s="82">
        <v>3</v>
      </c>
      <c r="L98" s="83">
        <v>135</v>
      </c>
      <c r="M98" s="84">
        <f t="shared" si="61"/>
        <v>405</v>
      </c>
      <c r="N98" s="82">
        <v>0</v>
      </c>
      <c r="O98" s="83">
        <v>0</v>
      </c>
      <c r="P98" s="84">
        <f t="shared" si="62"/>
        <v>0</v>
      </c>
      <c r="Q98" s="84">
        <f t="shared" si="63"/>
        <v>405</v>
      </c>
      <c r="R98" s="84">
        <f t="shared" si="64"/>
        <v>0</v>
      </c>
      <c r="S98" s="84">
        <f t="shared" si="65"/>
        <v>405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x14ac:dyDescent="0.25">
      <c r="A99" s="88" t="s">
        <v>37</v>
      </c>
      <c r="B99" s="89" t="s">
        <v>99</v>
      </c>
      <c r="C99" s="113" t="s">
        <v>100</v>
      </c>
      <c r="D99" s="91" t="s">
        <v>39</v>
      </c>
      <c r="E99" s="92"/>
      <c r="F99" s="93"/>
      <c r="G99" s="94">
        <f t="shared" si="59"/>
        <v>0</v>
      </c>
      <c r="H99" s="92"/>
      <c r="I99" s="93"/>
      <c r="J99" s="94">
        <f t="shared" si="60"/>
        <v>0</v>
      </c>
      <c r="K99" s="92"/>
      <c r="L99" s="93"/>
      <c r="M99" s="94">
        <f t="shared" si="61"/>
        <v>0</v>
      </c>
      <c r="N99" s="92"/>
      <c r="O99" s="93"/>
      <c r="P99" s="94">
        <f t="shared" si="62"/>
        <v>0</v>
      </c>
      <c r="Q99" s="84">
        <f t="shared" si="63"/>
        <v>0</v>
      </c>
      <c r="R99" s="84">
        <f t="shared" si="64"/>
        <v>0</v>
      </c>
      <c r="S99" s="84">
        <f t="shared" si="65"/>
        <v>0</v>
      </c>
      <c r="T99" s="9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x14ac:dyDescent="0.25">
      <c r="A100" s="96" t="s">
        <v>101</v>
      </c>
      <c r="B100" s="97"/>
      <c r="C100" s="98"/>
      <c r="D100" s="99"/>
      <c r="E100" s="100"/>
      <c r="F100" s="101"/>
      <c r="G100" s="102">
        <f>SUM(G97:G99)</f>
        <v>0</v>
      </c>
      <c r="H100" s="100"/>
      <c r="I100" s="101"/>
      <c r="J100" s="102">
        <f>SUM(J97:J99)</f>
        <v>0</v>
      </c>
      <c r="K100" s="100"/>
      <c r="L100" s="101"/>
      <c r="M100" s="102">
        <f>SUM(M97:M99)</f>
        <v>405</v>
      </c>
      <c r="N100" s="100"/>
      <c r="O100" s="101"/>
      <c r="P100" s="102">
        <f t="shared" ref="P100:S100" si="66">SUM(P97:P99)</f>
        <v>0</v>
      </c>
      <c r="Q100" s="102">
        <f t="shared" si="66"/>
        <v>405</v>
      </c>
      <c r="R100" s="102">
        <f t="shared" si="66"/>
        <v>0</v>
      </c>
      <c r="S100" s="102">
        <f t="shared" si="66"/>
        <v>405</v>
      </c>
      <c r="T100" s="103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30" customHeight="1" x14ac:dyDescent="0.25">
      <c r="A101" s="71" t="s">
        <v>26</v>
      </c>
      <c r="B101" s="72" t="s">
        <v>102</v>
      </c>
      <c r="C101" s="108" t="s">
        <v>103</v>
      </c>
      <c r="D101" s="73"/>
      <c r="E101" s="74"/>
      <c r="F101" s="75"/>
      <c r="G101" s="104"/>
      <c r="H101" s="74"/>
      <c r="I101" s="75"/>
      <c r="J101" s="104"/>
      <c r="K101" s="74"/>
      <c r="L101" s="75"/>
      <c r="M101" s="104"/>
      <c r="N101" s="74"/>
      <c r="O101" s="75"/>
      <c r="P101" s="104"/>
      <c r="Q101" s="104"/>
      <c r="R101" s="104"/>
      <c r="S101" s="104"/>
      <c r="T101" s="77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</row>
    <row r="102" spans="1:38" ht="30" customHeight="1" x14ac:dyDescent="0.25">
      <c r="A102" s="78" t="s">
        <v>37</v>
      </c>
      <c r="B102" s="105" t="s">
        <v>104</v>
      </c>
      <c r="C102" s="192" t="s">
        <v>204</v>
      </c>
      <c r="D102" s="193" t="s">
        <v>39</v>
      </c>
      <c r="E102" s="82"/>
      <c r="F102" s="83"/>
      <c r="G102" s="84">
        <f t="shared" ref="G102:G104" si="67">E102*F102</f>
        <v>0</v>
      </c>
      <c r="H102" s="82"/>
      <c r="I102" s="83"/>
      <c r="J102" s="84">
        <f t="shared" ref="J102:J104" si="68">H102*I102</f>
        <v>0</v>
      </c>
      <c r="K102" s="82">
        <v>3</v>
      </c>
      <c r="L102" s="83">
        <v>108.45</v>
      </c>
      <c r="M102" s="84">
        <f t="shared" ref="M102:M104" si="69">K102*L102</f>
        <v>325.35000000000002</v>
      </c>
      <c r="N102" s="82">
        <v>0</v>
      </c>
      <c r="O102" s="83">
        <v>0</v>
      </c>
      <c r="P102" s="84">
        <f t="shared" ref="P102:P104" si="70">N102*O102</f>
        <v>0</v>
      </c>
      <c r="Q102" s="84">
        <f t="shared" ref="Q102:Q104" si="71">G102+M102</f>
        <v>325.35000000000002</v>
      </c>
      <c r="R102" s="84">
        <f t="shared" ref="R102:R104" si="72">J102+P102</f>
        <v>0</v>
      </c>
      <c r="S102" s="84">
        <f t="shared" ref="S102:S104" si="73">Q102-R102</f>
        <v>325.35000000000002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x14ac:dyDescent="0.25">
      <c r="A103" s="78" t="s">
        <v>37</v>
      </c>
      <c r="B103" s="79" t="s">
        <v>105</v>
      </c>
      <c r="C103" s="107" t="s">
        <v>106</v>
      </c>
      <c r="D103" s="193" t="s">
        <v>39</v>
      </c>
      <c r="E103" s="82"/>
      <c r="F103" s="83"/>
      <c r="G103" s="84">
        <f t="shared" si="67"/>
        <v>0</v>
      </c>
      <c r="H103" s="82"/>
      <c r="I103" s="83"/>
      <c r="J103" s="84">
        <f t="shared" si="68"/>
        <v>0</v>
      </c>
      <c r="K103" s="82">
        <v>3</v>
      </c>
      <c r="L103" s="83">
        <v>250</v>
      </c>
      <c r="M103" s="84">
        <f t="shared" si="69"/>
        <v>750</v>
      </c>
      <c r="N103" s="82">
        <v>0</v>
      </c>
      <c r="O103" s="83">
        <v>0</v>
      </c>
      <c r="P103" s="84">
        <f t="shared" si="70"/>
        <v>0</v>
      </c>
      <c r="Q103" s="84">
        <f t="shared" si="71"/>
        <v>750</v>
      </c>
      <c r="R103" s="84">
        <f t="shared" si="72"/>
        <v>0</v>
      </c>
      <c r="S103" s="84">
        <f t="shared" si="73"/>
        <v>750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x14ac:dyDescent="0.25">
      <c r="A104" s="86" t="s">
        <v>37</v>
      </c>
      <c r="B104" s="87" t="s">
        <v>107</v>
      </c>
      <c r="C104" s="107" t="s">
        <v>108</v>
      </c>
      <c r="D104" s="81"/>
      <c r="E104" s="82"/>
      <c r="F104" s="83"/>
      <c r="G104" s="84">
        <f t="shared" si="67"/>
        <v>0</v>
      </c>
      <c r="H104" s="82"/>
      <c r="I104" s="83"/>
      <c r="J104" s="84">
        <f t="shared" si="68"/>
        <v>0</v>
      </c>
      <c r="K104" s="82"/>
      <c r="L104" s="83"/>
      <c r="M104" s="84">
        <f t="shared" si="69"/>
        <v>0</v>
      </c>
      <c r="N104" s="82"/>
      <c r="O104" s="83"/>
      <c r="P104" s="84">
        <f t="shared" si="70"/>
        <v>0</v>
      </c>
      <c r="Q104" s="84">
        <f t="shared" si="71"/>
        <v>0</v>
      </c>
      <c r="R104" s="84">
        <f t="shared" si="72"/>
        <v>0</v>
      </c>
      <c r="S104" s="84">
        <f t="shared" si="73"/>
        <v>0</v>
      </c>
      <c r="T104" s="8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x14ac:dyDescent="0.25">
      <c r="A105" s="111" t="s">
        <v>109</v>
      </c>
      <c r="B105" s="114"/>
      <c r="C105" s="98"/>
      <c r="D105" s="99"/>
      <c r="E105" s="100"/>
      <c r="F105" s="101"/>
      <c r="G105" s="102">
        <f>SUM(G102:G104)</f>
        <v>0</v>
      </c>
      <c r="H105" s="100"/>
      <c r="I105" s="101"/>
      <c r="J105" s="102">
        <f>SUM(J102:J104)</f>
        <v>0</v>
      </c>
      <c r="K105" s="100"/>
      <c r="L105" s="101"/>
      <c r="M105" s="102">
        <f>SUM(M102:M104)</f>
        <v>1075.3499999999999</v>
      </c>
      <c r="N105" s="100"/>
      <c r="O105" s="101"/>
      <c r="P105" s="102">
        <f t="shared" ref="P105:S105" si="74">SUM(P102:P104)</f>
        <v>0</v>
      </c>
      <c r="Q105" s="102">
        <f t="shared" si="74"/>
        <v>1075.3499999999999</v>
      </c>
      <c r="R105" s="102">
        <f t="shared" si="74"/>
        <v>0</v>
      </c>
      <c r="S105" s="102">
        <f t="shared" si="74"/>
        <v>1075.3499999999999</v>
      </c>
      <c r="T105" s="103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30" customHeight="1" x14ac:dyDescent="0.25">
      <c r="A106" s="71" t="s">
        <v>26</v>
      </c>
      <c r="B106" s="115" t="s">
        <v>110</v>
      </c>
      <c r="C106" s="116" t="s">
        <v>111</v>
      </c>
      <c r="D106" s="73"/>
      <c r="E106" s="74"/>
      <c r="F106" s="75"/>
      <c r="G106" s="104"/>
      <c r="H106" s="74"/>
      <c r="I106" s="75"/>
      <c r="J106" s="104"/>
      <c r="K106" s="74"/>
      <c r="L106" s="75"/>
      <c r="M106" s="104"/>
      <c r="N106" s="74"/>
      <c r="O106" s="75"/>
      <c r="P106" s="104"/>
      <c r="Q106" s="104"/>
      <c r="R106" s="104"/>
      <c r="S106" s="104"/>
      <c r="T106" s="77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</row>
    <row r="107" spans="1:38" ht="73.8" customHeight="1" x14ac:dyDescent="0.25">
      <c r="A107" s="78" t="s">
        <v>37</v>
      </c>
      <c r="B107" s="117" t="s">
        <v>112</v>
      </c>
      <c r="C107" s="194" t="s">
        <v>205</v>
      </c>
      <c r="D107" s="195" t="s">
        <v>206</v>
      </c>
      <c r="E107" s="311" t="s">
        <v>45</v>
      </c>
      <c r="F107" s="312"/>
      <c r="G107" s="313"/>
      <c r="H107" s="311" t="s">
        <v>45</v>
      </c>
      <c r="I107" s="312"/>
      <c r="J107" s="313"/>
      <c r="K107" s="82">
        <v>1</v>
      </c>
      <c r="L107" s="83">
        <v>900</v>
      </c>
      <c r="M107" s="84">
        <f t="shared" ref="M107:M108" si="75">K107*L107</f>
        <v>900</v>
      </c>
      <c r="N107" s="82"/>
      <c r="O107" s="83"/>
      <c r="P107" s="84">
        <f t="shared" ref="P107:P108" si="76">N107*O107</f>
        <v>0</v>
      </c>
      <c r="Q107" s="84">
        <f t="shared" ref="Q107:Q108" si="77">G107+M107</f>
        <v>900</v>
      </c>
      <c r="R107" s="84">
        <f t="shared" ref="R107:R108" si="78">J107+P107</f>
        <v>0</v>
      </c>
      <c r="S107" s="84">
        <f t="shared" ref="S107:S108" si="79">Q107-R107</f>
        <v>900</v>
      </c>
      <c r="T107" s="8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0" customHeight="1" x14ac:dyDescent="0.25">
      <c r="A108" s="86" t="s">
        <v>37</v>
      </c>
      <c r="B108" s="119" t="s">
        <v>113</v>
      </c>
      <c r="C108" s="120" t="s">
        <v>111</v>
      </c>
      <c r="D108" s="118"/>
      <c r="E108" s="314"/>
      <c r="F108" s="315"/>
      <c r="G108" s="316"/>
      <c r="H108" s="314"/>
      <c r="I108" s="315"/>
      <c r="J108" s="316"/>
      <c r="K108" s="82"/>
      <c r="L108" s="83"/>
      <c r="M108" s="84">
        <f t="shared" si="75"/>
        <v>0</v>
      </c>
      <c r="N108" s="82"/>
      <c r="O108" s="83"/>
      <c r="P108" s="84">
        <f t="shared" si="76"/>
        <v>0</v>
      </c>
      <c r="Q108" s="84">
        <f t="shared" si="77"/>
        <v>0</v>
      </c>
      <c r="R108" s="84">
        <f t="shared" si="78"/>
        <v>0</v>
      </c>
      <c r="S108" s="84">
        <f t="shared" si="79"/>
        <v>0</v>
      </c>
      <c r="T108" s="8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 x14ac:dyDescent="0.25">
      <c r="A109" s="111" t="s">
        <v>114</v>
      </c>
      <c r="B109" s="121"/>
      <c r="C109" s="122"/>
      <c r="D109" s="99"/>
      <c r="E109" s="100"/>
      <c r="F109" s="101"/>
      <c r="G109" s="102">
        <f>SUM(G107:G108)</f>
        <v>0</v>
      </c>
      <c r="H109" s="100"/>
      <c r="I109" s="101"/>
      <c r="J109" s="102">
        <f>SUM(J107:J108)</f>
        <v>0</v>
      </c>
      <c r="K109" s="100"/>
      <c r="L109" s="101"/>
      <c r="M109" s="102">
        <f>SUM(M107:M108)</f>
        <v>900</v>
      </c>
      <c r="N109" s="100"/>
      <c r="O109" s="101"/>
      <c r="P109" s="102">
        <f t="shared" ref="P109:S109" si="80">SUM(P107:P108)</f>
        <v>0</v>
      </c>
      <c r="Q109" s="102">
        <f t="shared" si="80"/>
        <v>900</v>
      </c>
      <c r="R109" s="102">
        <f t="shared" si="80"/>
        <v>0</v>
      </c>
      <c r="S109" s="102">
        <f t="shared" si="80"/>
        <v>900</v>
      </c>
      <c r="T109" s="103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30" customHeight="1" x14ac:dyDescent="0.25">
      <c r="A110" s="71" t="s">
        <v>26</v>
      </c>
      <c r="B110" s="123" t="s">
        <v>115</v>
      </c>
      <c r="C110" s="116" t="s">
        <v>116</v>
      </c>
      <c r="D110" s="73"/>
      <c r="E110" s="74"/>
      <c r="F110" s="75"/>
      <c r="G110" s="104"/>
      <c r="H110" s="74"/>
      <c r="I110" s="75"/>
      <c r="J110" s="104"/>
      <c r="K110" s="74"/>
      <c r="L110" s="75"/>
      <c r="M110" s="104"/>
      <c r="N110" s="74"/>
      <c r="O110" s="75"/>
      <c r="P110" s="104"/>
      <c r="Q110" s="104"/>
      <c r="R110" s="104"/>
      <c r="S110" s="104"/>
      <c r="T110" s="77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</row>
    <row r="111" spans="1:38" ht="41.25" customHeight="1" x14ac:dyDescent="0.25">
      <c r="A111" s="86" t="s">
        <v>37</v>
      </c>
      <c r="B111" s="124" t="s">
        <v>117</v>
      </c>
      <c r="C111" s="125" t="s">
        <v>116</v>
      </c>
      <c r="D111" s="118" t="s">
        <v>118</v>
      </c>
      <c r="E111" s="317" t="s">
        <v>45</v>
      </c>
      <c r="F111" s="315"/>
      <c r="G111" s="316"/>
      <c r="H111" s="317" t="s">
        <v>45</v>
      </c>
      <c r="I111" s="315"/>
      <c r="J111" s="316"/>
      <c r="K111" s="82">
        <v>1</v>
      </c>
      <c r="L111" s="83">
        <v>15000</v>
      </c>
      <c r="M111" s="84">
        <f>K111*L111</f>
        <v>15000</v>
      </c>
      <c r="N111" s="82">
        <v>1</v>
      </c>
      <c r="O111" s="83">
        <v>15000</v>
      </c>
      <c r="P111" s="84">
        <f>N111*O111</f>
        <v>15000</v>
      </c>
      <c r="Q111" s="84">
        <f>G111+M111</f>
        <v>15000</v>
      </c>
      <c r="R111" s="84">
        <f>J111+P111</f>
        <v>15000</v>
      </c>
      <c r="S111" s="84">
        <f>Q111-R111</f>
        <v>0</v>
      </c>
      <c r="T111" s="8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30" customHeight="1" x14ac:dyDescent="0.25">
      <c r="A112" s="111" t="s">
        <v>119</v>
      </c>
      <c r="B112" s="126"/>
      <c r="C112" s="122"/>
      <c r="D112" s="99"/>
      <c r="E112" s="100"/>
      <c r="F112" s="101"/>
      <c r="G112" s="102">
        <f>SUM(G111)</f>
        <v>0</v>
      </c>
      <c r="H112" s="100"/>
      <c r="I112" s="101"/>
      <c r="J112" s="102">
        <f>SUM(J111)</f>
        <v>0</v>
      </c>
      <c r="K112" s="100"/>
      <c r="L112" s="101"/>
      <c r="M112" s="102">
        <f>SUM(M111)</f>
        <v>15000</v>
      </c>
      <c r="N112" s="100"/>
      <c r="O112" s="101"/>
      <c r="P112" s="102">
        <f t="shared" ref="P112:S112" si="81">SUM(P111)</f>
        <v>15000</v>
      </c>
      <c r="Q112" s="102">
        <f t="shared" si="81"/>
        <v>15000</v>
      </c>
      <c r="R112" s="102">
        <f t="shared" si="81"/>
        <v>15000</v>
      </c>
      <c r="S112" s="102">
        <f t="shared" si="81"/>
        <v>0</v>
      </c>
      <c r="T112" s="103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19.5" customHeight="1" x14ac:dyDescent="0.25">
      <c r="A113" s="127" t="s">
        <v>120</v>
      </c>
      <c r="B113" s="128"/>
      <c r="C113" s="129"/>
      <c r="D113" s="130"/>
      <c r="E113" s="131"/>
      <c r="F113" s="132"/>
      <c r="G113" s="133">
        <f>G39+G43+G48+G54+G59+G95+G100+G105+G109+G112</f>
        <v>0</v>
      </c>
      <c r="H113" s="131"/>
      <c r="I113" s="132"/>
      <c r="J113" s="133">
        <f>J39+J43+J48+J54+J59+J95+J100+J105+J109+J112</f>
        <v>0</v>
      </c>
      <c r="K113" s="197"/>
      <c r="L113" s="132"/>
      <c r="M113" s="133">
        <f>M39+M43+M48+M54+M59+M95+M100+M105+M109+M112</f>
        <v>400372.35</v>
      </c>
      <c r="N113" s="197"/>
      <c r="O113" s="132"/>
      <c r="P113" s="133">
        <f>P39+P43+P48+P54+P59+P95+P100+P105+P109+P112</f>
        <v>400372.35</v>
      </c>
      <c r="Q113" s="133">
        <f>Q39+Q43+Q48+Q54+Q59+Q95+Q100+Q105+Q109+Q112</f>
        <v>400372.35</v>
      </c>
      <c r="R113" s="133">
        <f>R39+R43+R48+R54+R59+R95+R100+R105+R109+R112</f>
        <v>400372.35</v>
      </c>
      <c r="S113" s="133">
        <f>S39+S43+S48+S54+S59+S95+S100+S105+S109+S112</f>
        <v>1.3642420526593924E-12</v>
      </c>
      <c r="T113" s="198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</row>
    <row r="114" spans="1:38" ht="15.75" customHeight="1" x14ac:dyDescent="0.3">
      <c r="A114" s="318"/>
      <c r="B114" s="295"/>
      <c r="C114" s="295"/>
      <c r="D114" s="135"/>
      <c r="E114" s="136"/>
      <c r="F114" s="137"/>
      <c r="G114" s="138"/>
      <c r="H114" s="136"/>
      <c r="I114" s="137"/>
      <c r="J114" s="138"/>
      <c r="K114" s="137"/>
      <c r="L114" s="137"/>
      <c r="M114" s="138"/>
      <c r="N114" s="137"/>
      <c r="O114" s="137"/>
      <c r="P114" s="138"/>
      <c r="Q114" s="138"/>
      <c r="R114" s="138"/>
      <c r="S114" s="138"/>
      <c r="T114" s="199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9.5" customHeight="1" x14ac:dyDescent="0.3">
      <c r="A115" s="294" t="s">
        <v>121</v>
      </c>
      <c r="B115" s="295"/>
      <c r="C115" s="296"/>
      <c r="D115" s="139"/>
      <c r="E115" s="140"/>
      <c r="F115" s="141"/>
      <c r="G115" s="142">
        <f>G22-G113</f>
        <v>0</v>
      </c>
      <c r="H115" s="140"/>
      <c r="I115" s="141"/>
      <c r="J115" s="142">
        <f>J22-J113</f>
        <v>0</v>
      </c>
      <c r="K115" s="141"/>
      <c r="L115" s="141"/>
      <c r="M115" s="143">
        <f>M22-M113</f>
        <v>0</v>
      </c>
      <c r="N115" s="141"/>
      <c r="O115" s="141"/>
      <c r="P115" s="143">
        <f>P22-P113</f>
        <v>0</v>
      </c>
      <c r="Q115" s="144">
        <f>Q22-Q113</f>
        <v>0</v>
      </c>
      <c r="R115" s="144">
        <f>R22-R113</f>
        <v>0</v>
      </c>
      <c r="S115" s="144">
        <f>S22-S113</f>
        <v>-1.3642420526593924E-12</v>
      </c>
      <c r="T115" s="200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45"/>
      <c r="B116" s="146"/>
      <c r="C116" s="145"/>
      <c r="D116" s="145"/>
      <c r="E116" s="51"/>
      <c r="F116" s="145"/>
      <c r="G116" s="145"/>
      <c r="H116" s="51"/>
      <c r="I116" s="145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45"/>
      <c r="B117" s="146"/>
      <c r="C117" s="145"/>
      <c r="D117" s="145"/>
      <c r="E117" s="51"/>
      <c r="F117" s="145"/>
      <c r="G117" s="145"/>
      <c r="H117" s="51"/>
      <c r="I117" s="145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45" t="s">
        <v>122</v>
      </c>
      <c r="B118" s="146"/>
      <c r="C118" s="228" t="s">
        <v>222</v>
      </c>
      <c r="D118" s="145"/>
      <c r="E118" s="148"/>
      <c r="F118" s="147"/>
      <c r="G118" s="145"/>
      <c r="H118" s="148"/>
      <c r="I118" s="147"/>
      <c r="J118" s="147"/>
      <c r="K118" s="148"/>
      <c r="L118" s="145"/>
      <c r="M118" s="145"/>
      <c r="N118" s="51"/>
      <c r="O118" s="145"/>
      <c r="P118" s="145"/>
      <c r="Q118" s="145"/>
      <c r="R118" s="145"/>
      <c r="S118" s="145"/>
      <c r="T118" s="14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1"/>
      <c r="C119" s="149" t="s">
        <v>123</v>
      </c>
      <c r="D119" s="145"/>
      <c r="E119" s="297" t="s">
        <v>124</v>
      </c>
      <c r="F119" s="298"/>
      <c r="G119" s="145"/>
      <c r="H119" s="51"/>
      <c r="I119" s="150" t="s">
        <v>125</v>
      </c>
      <c r="J119" s="145"/>
      <c r="K119" s="51"/>
      <c r="L119" s="150"/>
      <c r="M119" s="145"/>
      <c r="N119" s="51"/>
      <c r="O119" s="150"/>
      <c r="P119" s="145"/>
      <c r="Q119" s="145"/>
      <c r="R119" s="145"/>
      <c r="S119" s="145"/>
      <c r="T119" s="145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5">
      <c r="A120" s="1"/>
      <c r="B120" s="1"/>
      <c r="C120" s="151"/>
      <c r="D120" s="152"/>
      <c r="E120" s="153"/>
      <c r="F120" s="154"/>
      <c r="G120" s="155"/>
      <c r="H120" s="153"/>
      <c r="I120" s="154"/>
      <c r="J120" s="155"/>
      <c r="K120" s="156"/>
      <c r="L120" s="154"/>
      <c r="M120" s="155"/>
      <c r="N120" s="156"/>
      <c r="O120" s="154"/>
      <c r="P120" s="155"/>
      <c r="Q120" s="155"/>
      <c r="R120" s="155"/>
      <c r="S120" s="155"/>
      <c r="T120" s="14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45"/>
      <c r="B121" s="146"/>
      <c r="C121" s="145"/>
      <c r="D121" s="145"/>
      <c r="E121" s="51"/>
      <c r="F121" s="145"/>
      <c r="G121" s="145"/>
      <c r="H121" s="51"/>
      <c r="I121" s="145"/>
      <c r="J121" s="145"/>
      <c r="K121" s="51"/>
      <c r="L121" s="145"/>
      <c r="M121" s="145"/>
      <c r="N121" s="51"/>
      <c r="O121" s="145"/>
      <c r="P121" s="145"/>
      <c r="Q121" s="145"/>
      <c r="R121" s="145"/>
      <c r="S121" s="145"/>
      <c r="T121" s="14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45"/>
      <c r="B122" s="146"/>
      <c r="C122" s="145"/>
      <c r="D122" s="145"/>
      <c r="E122" s="51"/>
      <c r="F122" s="145"/>
      <c r="G122" s="145"/>
      <c r="H122" s="51"/>
      <c r="I122" s="145"/>
      <c r="J122" s="145"/>
      <c r="K122" s="51"/>
      <c r="L122" s="145"/>
      <c r="M122" s="145"/>
      <c r="N122" s="51"/>
      <c r="O122" s="145"/>
      <c r="P122" s="145"/>
      <c r="Q122" s="145"/>
      <c r="R122" s="145"/>
      <c r="S122" s="145"/>
      <c r="T122" s="145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45"/>
      <c r="B123" s="146"/>
      <c r="C123" s="145"/>
      <c r="D123" s="145"/>
      <c r="E123" s="51"/>
      <c r="F123" s="145"/>
      <c r="G123" s="145"/>
      <c r="H123" s="51"/>
      <c r="I123" s="145"/>
      <c r="J123" s="145"/>
      <c r="K123" s="51"/>
      <c r="L123" s="145"/>
      <c r="M123" s="145"/>
      <c r="N123" s="51"/>
      <c r="O123" s="145"/>
      <c r="P123" s="145"/>
      <c r="Q123" s="145"/>
      <c r="R123" s="145"/>
      <c r="S123" s="145"/>
      <c r="T123" s="14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45"/>
      <c r="B124" s="146"/>
      <c r="C124" s="145"/>
      <c r="D124" s="145"/>
      <c r="E124" s="51"/>
      <c r="F124" s="145"/>
      <c r="G124" s="145"/>
      <c r="H124" s="51"/>
      <c r="I124" s="145"/>
      <c r="J124" s="145"/>
      <c r="K124" s="51"/>
      <c r="L124" s="145"/>
      <c r="M124" s="145"/>
      <c r="N124" s="51"/>
      <c r="O124" s="145"/>
      <c r="P124" s="145"/>
      <c r="Q124" s="145"/>
      <c r="R124" s="145"/>
      <c r="S124" s="145"/>
      <c r="T124" s="145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45"/>
      <c r="B125" s="146"/>
      <c r="C125" s="145"/>
      <c r="D125" s="145"/>
      <c r="E125" s="51"/>
      <c r="F125" s="145"/>
      <c r="G125" s="145"/>
      <c r="H125" s="51"/>
      <c r="I125" s="145"/>
      <c r="J125" s="145"/>
      <c r="K125" s="51"/>
      <c r="L125" s="145"/>
      <c r="M125" s="145"/>
      <c r="N125" s="51"/>
      <c r="O125" s="145"/>
      <c r="P125" s="145"/>
      <c r="Q125" s="145"/>
      <c r="R125" s="145"/>
      <c r="S125" s="145"/>
      <c r="T125" s="14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3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3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3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3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3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3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3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3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3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3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3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3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3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3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3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3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3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3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3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3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3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3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15:C115"/>
    <mergeCell ref="E119:F119"/>
    <mergeCell ref="E17:G17"/>
    <mergeCell ref="H17:J17"/>
    <mergeCell ref="A23:C23"/>
    <mergeCell ref="E31:G33"/>
    <mergeCell ref="H31:J33"/>
    <mergeCell ref="E35:G38"/>
    <mergeCell ref="H35:J38"/>
    <mergeCell ref="E107:G108"/>
    <mergeCell ref="H107:J108"/>
    <mergeCell ref="E111:G111"/>
    <mergeCell ref="H111:J111"/>
    <mergeCell ref="A114:C114"/>
  </mergeCells>
  <printOptions horizontalCentered="1"/>
  <pageMargins left="0" right="0" top="0" bottom="0" header="0" footer="0"/>
  <pageSetup paperSize="9" scale="49" fitToHeight="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46"/>
  <sheetViews>
    <sheetView tabSelected="1" topLeftCell="B7" zoomScale="80" zoomScaleNormal="80" workbookViewId="0">
      <selection activeCell="G73" sqref="G73"/>
    </sheetView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40.59765625" customWidth="1"/>
    <col min="4" max="4" width="15.59765625" customWidth="1"/>
    <col min="5" max="5" width="21.09765625" customWidth="1"/>
    <col min="6" max="6" width="15.59765625" customWidth="1"/>
    <col min="7" max="7" width="23.69921875" customWidth="1"/>
    <col min="8" max="8" width="35.19921875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 x14ac:dyDescent="0.3">
      <c r="A1" s="157"/>
      <c r="B1" s="157"/>
      <c r="C1" s="157"/>
      <c r="D1" s="158"/>
      <c r="E1" s="157"/>
      <c r="F1" s="158"/>
      <c r="G1" s="157"/>
      <c r="H1" s="157"/>
      <c r="I1" s="159"/>
      <c r="J1" s="160" t="s">
        <v>126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" customHeight="1" x14ac:dyDescent="0.3">
      <c r="A2" s="157"/>
      <c r="B2" s="157"/>
      <c r="C2" s="157"/>
      <c r="D2" s="158"/>
      <c r="E2" s="157"/>
      <c r="F2" s="158"/>
      <c r="G2" s="157"/>
      <c r="H2" s="336" t="s">
        <v>127</v>
      </c>
      <c r="I2" s="303"/>
      <c r="J2" s="303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5" customHeight="1" x14ac:dyDescent="0.3">
      <c r="A3" s="157"/>
      <c r="B3" s="157"/>
      <c r="C3" s="157"/>
      <c r="D3" s="158"/>
      <c r="E3" s="157"/>
      <c r="F3" s="158"/>
      <c r="G3" s="157"/>
      <c r="H3" s="336" t="s">
        <v>229</v>
      </c>
      <c r="I3" s="303"/>
      <c r="J3" s="303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14.25" customHeight="1" x14ac:dyDescent="0.25">
      <c r="A4" s="157"/>
      <c r="B4" s="157"/>
      <c r="C4" s="157"/>
      <c r="D4" s="158"/>
      <c r="E4" s="157"/>
      <c r="F4" s="158"/>
      <c r="G4" s="157"/>
      <c r="H4" s="157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21" customHeight="1" x14ac:dyDescent="0.35">
      <c r="A5" s="157"/>
      <c r="B5" s="335" t="s">
        <v>128</v>
      </c>
      <c r="C5" s="303"/>
      <c r="D5" s="303"/>
      <c r="E5" s="303"/>
      <c r="F5" s="303"/>
      <c r="G5" s="303"/>
      <c r="H5" s="303"/>
      <c r="I5" s="303"/>
      <c r="J5" s="303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21" customHeight="1" x14ac:dyDescent="0.35">
      <c r="A6" s="157"/>
      <c r="B6" s="335" t="s">
        <v>228</v>
      </c>
      <c r="C6" s="303"/>
      <c r="D6" s="303"/>
      <c r="E6" s="303"/>
      <c r="F6" s="303"/>
      <c r="G6" s="303"/>
      <c r="H6" s="303"/>
      <c r="I6" s="303"/>
      <c r="J6" s="303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24.6" customHeight="1" x14ac:dyDescent="0.25">
      <c r="A7" s="157"/>
      <c r="B7" s="337" t="s">
        <v>326</v>
      </c>
      <c r="C7" s="338"/>
      <c r="D7" s="338"/>
      <c r="E7" s="338"/>
      <c r="F7" s="338"/>
      <c r="G7" s="338"/>
      <c r="H7" s="338"/>
      <c r="I7" s="338"/>
      <c r="J7" s="338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21" customHeight="1" x14ac:dyDescent="0.35">
      <c r="A8" s="157"/>
      <c r="B8" s="335" t="s">
        <v>230</v>
      </c>
      <c r="C8" s="303"/>
      <c r="D8" s="303"/>
      <c r="E8" s="303"/>
      <c r="F8" s="303"/>
      <c r="G8" s="303"/>
      <c r="H8" s="303"/>
      <c r="I8" s="303"/>
      <c r="J8" s="303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4.25" customHeight="1" x14ac:dyDescent="0.25">
      <c r="A9" s="157"/>
      <c r="B9" s="157"/>
      <c r="C9" s="157"/>
      <c r="D9" s="158"/>
      <c r="E9" s="157"/>
      <c r="F9" s="158"/>
      <c r="G9" s="157"/>
      <c r="H9" s="157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ht="14.25" customHeight="1" x14ac:dyDescent="0.25">
      <c r="A10" s="157"/>
      <c r="B10" s="157"/>
      <c r="C10" s="157"/>
      <c r="D10" s="158"/>
      <c r="E10" s="157"/>
      <c r="F10" s="158"/>
      <c r="G10" s="157"/>
      <c r="H10" s="157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ht="44.25" customHeight="1" x14ac:dyDescent="0.25">
      <c r="A11" s="161"/>
      <c r="B11" s="330" t="s">
        <v>139</v>
      </c>
      <c r="C11" s="331"/>
      <c r="D11" s="332"/>
      <c r="E11" s="333" t="s">
        <v>129</v>
      </c>
      <c r="F11" s="331"/>
      <c r="G11" s="331"/>
      <c r="H11" s="331"/>
      <c r="I11" s="331"/>
      <c r="J11" s="332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61.5" customHeight="1" thickBot="1" x14ac:dyDescent="0.3">
      <c r="A12" s="162" t="s">
        <v>130</v>
      </c>
      <c r="B12" s="162" t="s">
        <v>131</v>
      </c>
      <c r="C12" s="162" t="s">
        <v>5</v>
      </c>
      <c r="D12" s="163" t="s">
        <v>132</v>
      </c>
      <c r="E12" s="162" t="s">
        <v>133</v>
      </c>
      <c r="F12" s="163" t="s">
        <v>132</v>
      </c>
      <c r="G12" s="162" t="s">
        <v>134</v>
      </c>
      <c r="H12" s="162" t="s">
        <v>135</v>
      </c>
      <c r="I12" s="162" t="s">
        <v>136</v>
      </c>
      <c r="J12" s="162" t="s">
        <v>137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" customHeight="1" thickBot="1" x14ac:dyDescent="0.3">
      <c r="A13" s="164"/>
      <c r="B13" s="238" t="s">
        <v>27</v>
      </c>
      <c r="C13" s="237" t="s">
        <v>231</v>
      </c>
      <c r="D13" s="237"/>
      <c r="E13" s="237"/>
      <c r="F13" s="237"/>
      <c r="G13" s="237"/>
      <c r="H13" s="237"/>
      <c r="I13" s="237"/>
      <c r="J13" s="237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5" customHeight="1" thickBot="1" x14ac:dyDescent="0.3">
      <c r="A14" s="164"/>
      <c r="B14" s="238" t="s">
        <v>35</v>
      </c>
      <c r="C14" s="237" t="s">
        <v>36</v>
      </c>
      <c r="D14" s="237">
        <f>SUM(D15:D17)</f>
        <v>108450</v>
      </c>
      <c r="E14" s="237"/>
      <c r="F14" s="237">
        <f>SUM(F15:F17)</f>
        <v>0</v>
      </c>
      <c r="G14" s="237"/>
      <c r="H14" s="237"/>
      <c r="I14" s="237">
        <f>SUM(I15:I17)</f>
        <v>0</v>
      </c>
      <c r="J14" s="237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41.4" customHeight="1" x14ac:dyDescent="0.25">
      <c r="A15" s="164"/>
      <c r="B15" s="239" t="s">
        <v>38</v>
      </c>
      <c r="C15" s="230" t="s">
        <v>232</v>
      </c>
      <c r="D15" s="166">
        <v>30000</v>
      </c>
      <c r="E15" s="165"/>
      <c r="F15" s="279">
        <v>0</v>
      </c>
      <c r="G15" s="282" t="s">
        <v>273</v>
      </c>
      <c r="H15" s="282" t="s">
        <v>273</v>
      </c>
      <c r="I15" s="282" t="s">
        <v>273</v>
      </c>
      <c r="J15" s="282" t="s">
        <v>273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40.200000000000003" customHeight="1" x14ac:dyDescent="0.25">
      <c r="A16" s="164"/>
      <c r="B16" s="240" t="s">
        <v>40</v>
      </c>
      <c r="C16" s="230" t="s">
        <v>233</v>
      </c>
      <c r="D16" s="166">
        <v>42450</v>
      </c>
      <c r="E16" s="165"/>
      <c r="F16" s="279">
        <v>0</v>
      </c>
      <c r="G16" s="282" t="s">
        <v>273</v>
      </c>
      <c r="H16" s="282" t="s">
        <v>273</v>
      </c>
      <c r="I16" s="282" t="s">
        <v>273</v>
      </c>
      <c r="J16" s="282" t="s">
        <v>273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42" customHeight="1" thickBot="1" x14ac:dyDescent="0.3">
      <c r="A17" s="164"/>
      <c r="B17" s="243" t="s">
        <v>41</v>
      </c>
      <c r="C17" s="231" t="s">
        <v>234</v>
      </c>
      <c r="D17" s="166">
        <v>36000</v>
      </c>
      <c r="E17" s="165"/>
      <c r="F17" s="279">
        <v>0</v>
      </c>
      <c r="G17" s="282" t="s">
        <v>273</v>
      </c>
      <c r="H17" s="282" t="s">
        <v>273</v>
      </c>
      <c r="I17" s="282" t="s">
        <v>273</v>
      </c>
      <c r="J17" s="282" t="s">
        <v>273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229" customFormat="1" ht="15" customHeight="1" thickBot="1" x14ac:dyDescent="0.3">
      <c r="A18" s="241"/>
      <c r="B18" s="238" t="s">
        <v>42</v>
      </c>
      <c r="C18" s="237" t="s">
        <v>43</v>
      </c>
      <c r="D18" s="237">
        <f>SUM(D19:D21)</f>
        <v>18000</v>
      </c>
      <c r="E18" s="237"/>
      <c r="F18" s="237">
        <f>SUM(F19:F21)</f>
        <v>96450</v>
      </c>
      <c r="G18" s="237"/>
      <c r="H18" s="237"/>
      <c r="I18" s="237">
        <v>96450</v>
      </c>
      <c r="J18" s="272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229" customFormat="1" ht="61.8" customHeight="1" x14ac:dyDescent="0.25">
      <c r="A19" s="241"/>
      <c r="B19" s="246" t="s">
        <v>44</v>
      </c>
      <c r="C19" s="247" t="s">
        <v>235</v>
      </c>
      <c r="D19" s="242">
        <v>18000</v>
      </c>
      <c r="E19" s="286" t="s">
        <v>262</v>
      </c>
      <c r="F19" s="285">
        <v>18000</v>
      </c>
      <c r="G19" s="286" t="s">
        <v>263</v>
      </c>
      <c r="H19" s="286" t="s">
        <v>266</v>
      </c>
      <c r="I19" s="283" t="s">
        <v>299</v>
      </c>
      <c r="J19" s="283" t="s">
        <v>298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229" customFormat="1" ht="88.8" customHeight="1" x14ac:dyDescent="0.25">
      <c r="A20" s="241"/>
      <c r="B20" s="246" t="s">
        <v>46</v>
      </c>
      <c r="C20" s="247" t="s">
        <v>143</v>
      </c>
      <c r="D20" s="242"/>
      <c r="E20" s="286" t="s">
        <v>262</v>
      </c>
      <c r="F20" s="285">
        <v>42450</v>
      </c>
      <c r="G20" s="288" t="s">
        <v>264</v>
      </c>
      <c r="H20" s="286" t="s">
        <v>266</v>
      </c>
      <c r="I20" s="283" t="s">
        <v>300</v>
      </c>
      <c r="J20" s="283" t="s">
        <v>309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229" customFormat="1" ht="87.6" customHeight="1" thickBot="1" x14ac:dyDescent="0.3">
      <c r="A21" s="241"/>
      <c r="B21" s="246" t="s">
        <v>47</v>
      </c>
      <c r="C21" s="247" t="s">
        <v>144</v>
      </c>
      <c r="D21" s="242"/>
      <c r="E21" s="286" t="s">
        <v>262</v>
      </c>
      <c r="F21" s="287">
        <v>36000</v>
      </c>
      <c r="G21" s="288" t="s">
        <v>265</v>
      </c>
      <c r="H21" s="286" t="s">
        <v>266</v>
      </c>
      <c r="I21" s="283" t="s">
        <v>306</v>
      </c>
      <c r="J21" s="283" t="s">
        <v>307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229" customFormat="1" ht="15" customHeight="1" thickBot="1" x14ac:dyDescent="0.3">
      <c r="A22" s="241"/>
      <c r="B22" s="238" t="s">
        <v>48</v>
      </c>
      <c r="C22" s="237" t="s">
        <v>49</v>
      </c>
      <c r="D22" s="237">
        <f>SUM(D23:D25)</f>
        <v>128600</v>
      </c>
      <c r="E22" s="237"/>
      <c r="F22" s="237">
        <f>SUM(F23:F26)</f>
        <v>158396.35</v>
      </c>
      <c r="G22" s="237"/>
      <c r="H22" s="237"/>
      <c r="I22" s="237">
        <v>158396.35</v>
      </c>
      <c r="J22" s="272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229" customFormat="1" ht="98.4" customHeight="1" x14ac:dyDescent="0.25">
      <c r="A23" s="241"/>
      <c r="B23" s="246" t="s">
        <v>50</v>
      </c>
      <c r="C23" s="248" t="s">
        <v>236</v>
      </c>
      <c r="D23" s="285">
        <v>36000</v>
      </c>
      <c r="E23" s="286" t="s">
        <v>262</v>
      </c>
      <c r="F23" s="287">
        <v>36000</v>
      </c>
      <c r="G23" s="288" t="s">
        <v>267</v>
      </c>
      <c r="H23" s="286" t="s">
        <v>266</v>
      </c>
      <c r="I23" s="283" t="s">
        <v>306</v>
      </c>
      <c r="J23" s="283" t="s">
        <v>317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229" customFormat="1" ht="112.8" customHeight="1" x14ac:dyDescent="0.25">
      <c r="A24" s="241"/>
      <c r="B24" s="240" t="s">
        <v>51</v>
      </c>
      <c r="C24" s="230" t="s">
        <v>149</v>
      </c>
      <c r="D24" s="242">
        <v>56600</v>
      </c>
      <c r="E24" s="286" t="s">
        <v>262</v>
      </c>
      <c r="F24" s="287">
        <v>56396.35</v>
      </c>
      <c r="G24" s="288" t="s">
        <v>268</v>
      </c>
      <c r="H24" s="289" t="s">
        <v>271</v>
      </c>
      <c r="I24" s="283" t="s">
        <v>318</v>
      </c>
      <c r="J24" s="283" t="s">
        <v>319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229" customFormat="1" ht="96" customHeight="1" x14ac:dyDescent="0.25">
      <c r="A25" s="241"/>
      <c r="B25" s="246" t="s">
        <v>52</v>
      </c>
      <c r="C25" s="247" t="s">
        <v>237</v>
      </c>
      <c r="D25" s="242">
        <v>36000</v>
      </c>
      <c r="E25" s="286" t="s">
        <v>262</v>
      </c>
      <c r="F25" s="287">
        <v>36000</v>
      </c>
      <c r="G25" s="288" t="s">
        <v>269</v>
      </c>
      <c r="H25" s="286" t="s">
        <v>266</v>
      </c>
      <c r="I25" s="283" t="s">
        <v>306</v>
      </c>
      <c r="J25" s="283" t="s">
        <v>316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229" customFormat="1" ht="87.6" customHeight="1" thickBot="1" x14ac:dyDescent="0.3">
      <c r="A26" s="241"/>
      <c r="B26" s="246" t="s">
        <v>146</v>
      </c>
      <c r="C26" s="278" t="s">
        <v>142</v>
      </c>
      <c r="D26" s="165"/>
      <c r="E26" s="286" t="s">
        <v>262</v>
      </c>
      <c r="F26" s="287">
        <v>30000</v>
      </c>
      <c r="G26" s="288" t="s">
        <v>270</v>
      </c>
      <c r="H26" s="289" t="s">
        <v>272</v>
      </c>
      <c r="I26" s="283" t="s">
        <v>308</v>
      </c>
      <c r="J26" s="283" t="s">
        <v>315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229" customFormat="1" ht="24" customHeight="1" thickBot="1" x14ac:dyDescent="0.3">
      <c r="A27" s="241"/>
      <c r="B27" s="238" t="s">
        <v>54</v>
      </c>
      <c r="C27" s="237" t="s">
        <v>55</v>
      </c>
      <c r="D27" s="237">
        <f>SUM(D28:D29)</f>
        <v>27819</v>
      </c>
      <c r="E27" s="237"/>
      <c r="F27" s="237">
        <f>SUM(F28:F29)</f>
        <v>21219</v>
      </c>
      <c r="G27" s="237"/>
      <c r="H27" s="237"/>
      <c r="I27" s="237">
        <v>21219</v>
      </c>
      <c r="J27" s="272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229" customFormat="1" ht="15" customHeight="1" x14ac:dyDescent="0.25">
      <c r="A28" s="241"/>
      <c r="B28" s="224" t="s">
        <v>56</v>
      </c>
      <c r="C28" s="230" t="s">
        <v>57</v>
      </c>
      <c r="D28" s="242">
        <v>23859</v>
      </c>
      <c r="E28" s="165"/>
      <c r="F28" s="166">
        <v>0</v>
      </c>
      <c r="G28" s="165"/>
      <c r="H28" s="165"/>
      <c r="I28" s="166"/>
      <c r="J28" s="271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229" customFormat="1" ht="85.8" customHeight="1" thickBot="1" x14ac:dyDescent="0.3">
      <c r="A29" s="241"/>
      <c r="B29" s="249" t="s">
        <v>58</v>
      </c>
      <c r="C29" s="230" t="s">
        <v>43</v>
      </c>
      <c r="D29" s="242">
        <v>3960</v>
      </c>
      <c r="E29" s="165"/>
      <c r="F29" s="166">
        <v>21219</v>
      </c>
      <c r="G29" s="165"/>
      <c r="H29" s="165"/>
      <c r="I29" s="283" t="s">
        <v>303</v>
      </c>
      <c r="J29" s="283" t="s">
        <v>302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229" customFormat="1" ht="15" customHeight="1" thickBot="1" x14ac:dyDescent="0.3">
      <c r="A30" s="241"/>
      <c r="B30" s="238" t="s">
        <v>78</v>
      </c>
      <c r="C30" s="237" t="s">
        <v>79</v>
      </c>
      <c r="D30" s="255">
        <f>+D31</f>
        <v>2800</v>
      </c>
      <c r="E30" s="237"/>
      <c r="F30" s="255">
        <f>+F31</f>
        <v>2800</v>
      </c>
      <c r="G30" s="237"/>
      <c r="H30" s="237"/>
      <c r="I30" s="255">
        <f>+I31</f>
        <v>2800</v>
      </c>
      <c r="J30" s="272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229" customFormat="1" ht="46.8" customHeight="1" thickBot="1" x14ac:dyDescent="0.3">
      <c r="A31" s="241"/>
      <c r="B31" s="250" t="s">
        <v>80</v>
      </c>
      <c r="C31" s="251" t="s">
        <v>150</v>
      </c>
      <c r="D31" s="266">
        <v>2800</v>
      </c>
      <c r="E31" s="280" t="s">
        <v>281</v>
      </c>
      <c r="F31" s="166">
        <v>2800</v>
      </c>
      <c r="G31" s="280" t="s">
        <v>274</v>
      </c>
      <c r="H31" s="281" t="s">
        <v>275</v>
      </c>
      <c r="I31" s="166">
        <v>2800</v>
      </c>
      <c r="J31" s="281" t="s">
        <v>311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229" customFormat="1" ht="29.4" customHeight="1" x14ac:dyDescent="0.25">
      <c r="A32" s="241"/>
      <c r="B32" s="254" t="s">
        <v>86</v>
      </c>
      <c r="C32" s="255" t="s">
        <v>87</v>
      </c>
      <c r="D32" s="255">
        <f>SUM(D33:D64)</f>
        <v>97323</v>
      </c>
      <c r="E32" s="255"/>
      <c r="F32" s="255">
        <f>SUM(F33:F64)</f>
        <v>106507</v>
      </c>
      <c r="G32" s="255"/>
      <c r="H32" s="255"/>
      <c r="I32" s="255">
        <v>106507</v>
      </c>
      <c r="J32" s="255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229" customFormat="1" ht="34.799999999999997" customHeight="1" x14ac:dyDescent="0.25">
      <c r="A33" s="241"/>
      <c r="B33" s="256" t="s">
        <v>88</v>
      </c>
      <c r="C33" s="257" t="s">
        <v>183</v>
      </c>
      <c r="D33" s="242">
        <v>5700</v>
      </c>
      <c r="E33" s="281" t="s">
        <v>290</v>
      </c>
      <c r="F33" s="166">
        <v>6699</v>
      </c>
      <c r="G33" s="281" t="s">
        <v>277</v>
      </c>
      <c r="H33" s="281" t="s">
        <v>291</v>
      </c>
      <c r="I33" s="166">
        <v>6699</v>
      </c>
      <c r="J33" s="165" t="s">
        <v>294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229" customFormat="1" ht="43.8" customHeight="1" x14ac:dyDescent="0.25">
      <c r="A34" s="241"/>
      <c r="B34" s="256" t="s">
        <v>90</v>
      </c>
      <c r="C34" s="252" t="s">
        <v>238</v>
      </c>
      <c r="D34" s="242">
        <v>5969</v>
      </c>
      <c r="E34" s="281" t="s">
        <v>286</v>
      </c>
      <c r="F34" s="166">
        <v>6000</v>
      </c>
      <c r="G34" s="281" t="s">
        <v>277</v>
      </c>
      <c r="H34" s="281" t="s">
        <v>287</v>
      </c>
      <c r="I34" s="166">
        <v>6000</v>
      </c>
      <c r="J34" s="281" t="s">
        <v>304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229" customFormat="1" ht="31.2" customHeight="1" x14ac:dyDescent="0.25">
      <c r="A35" s="241"/>
      <c r="B35" s="256" t="s">
        <v>91</v>
      </c>
      <c r="C35" s="252" t="s">
        <v>239</v>
      </c>
      <c r="D35" s="242">
        <v>3499</v>
      </c>
      <c r="E35" s="281" t="s">
        <v>276</v>
      </c>
      <c r="F35" s="166">
        <v>2499</v>
      </c>
      <c r="G35" s="281" t="s">
        <v>277</v>
      </c>
      <c r="H35" s="281" t="s">
        <v>278</v>
      </c>
      <c r="I35" s="166">
        <v>2499</v>
      </c>
      <c r="J35" s="281" t="s">
        <v>297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229" customFormat="1" ht="30.6" customHeight="1" x14ac:dyDescent="0.25">
      <c r="A36" s="241"/>
      <c r="B36" s="256" t="s">
        <v>152</v>
      </c>
      <c r="C36" s="252" t="s">
        <v>240</v>
      </c>
      <c r="D36" s="242">
        <v>5999</v>
      </c>
      <c r="E36" s="281" t="s">
        <v>276</v>
      </c>
      <c r="F36" s="166">
        <v>6990</v>
      </c>
      <c r="G36" s="281" t="s">
        <v>277</v>
      </c>
      <c r="H36" s="281" t="s">
        <v>278</v>
      </c>
      <c r="I36" s="166">
        <v>6990</v>
      </c>
      <c r="J36" s="281" t="s">
        <v>297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229" customFormat="1" ht="30" customHeight="1" x14ac:dyDescent="0.25">
      <c r="A37" s="241"/>
      <c r="B37" s="256" t="s">
        <v>153</v>
      </c>
      <c r="C37" s="252" t="s">
        <v>241</v>
      </c>
      <c r="D37" s="242">
        <v>5999</v>
      </c>
      <c r="E37" s="281" t="s">
        <v>276</v>
      </c>
      <c r="F37" s="166">
        <v>6299</v>
      </c>
      <c r="G37" s="281" t="s">
        <v>277</v>
      </c>
      <c r="H37" s="281" t="s">
        <v>278</v>
      </c>
      <c r="I37" s="166">
        <v>6299</v>
      </c>
      <c r="J37" s="281" t="s">
        <v>297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229" customFormat="1" ht="43.2" customHeight="1" x14ac:dyDescent="0.25">
      <c r="A38" s="241"/>
      <c r="B38" s="256" t="s">
        <v>154</v>
      </c>
      <c r="C38" s="252" t="s">
        <v>242</v>
      </c>
      <c r="D38" s="242">
        <v>5579</v>
      </c>
      <c r="E38" s="281" t="s">
        <v>276</v>
      </c>
      <c r="F38" s="166">
        <v>6499</v>
      </c>
      <c r="G38" s="281" t="s">
        <v>277</v>
      </c>
      <c r="H38" s="281" t="s">
        <v>278</v>
      </c>
      <c r="I38" s="166">
        <v>6499</v>
      </c>
      <c r="J38" s="281" t="s">
        <v>297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229" customFormat="1" ht="43.8" customHeight="1" x14ac:dyDescent="0.25">
      <c r="A39" s="241"/>
      <c r="B39" s="256" t="s">
        <v>155</v>
      </c>
      <c r="C39" s="252" t="s">
        <v>243</v>
      </c>
      <c r="D39" s="242">
        <v>4935</v>
      </c>
      <c r="E39" s="281" t="s">
        <v>279</v>
      </c>
      <c r="F39" s="166">
        <v>4850</v>
      </c>
      <c r="G39" s="281" t="s">
        <v>277</v>
      </c>
      <c r="H39" s="281" t="s">
        <v>280</v>
      </c>
      <c r="I39" s="166">
        <v>4850</v>
      </c>
      <c r="J39" s="281" t="s">
        <v>296</v>
      </c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229" customFormat="1" ht="31.8" customHeight="1" x14ac:dyDescent="0.25">
      <c r="A40" s="241"/>
      <c r="B40" s="256" t="s">
        <v>156</v>
      </c>
      <c r="C40" s="252" t="s">
        <v>244</v>
      </c>
      <c r="D40" s="242">
        <v>2809</v>
      </c>
      <c r="E40" s="281" t="s">
        <v>279</v>
      </c>
      <c r="F40" s="166">
        <v>2569</v>
      </c>
      <c r="G40" s="281" t="s">
        <v>277</v>
      </c>
      <c r="H40" s="281" t="s">
        <v>280</v>
      </c>
      <c r="I40" s="166">
        <v>2569</v>
      </c>
      <c r="J40" s="281" t="s">
        <v>296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s="229" customFormat="1" ht="36.6" customHeight="1" x14ac:dyDescent="0.25">
      <c r="A41" s="241"/>
      <c r="B41" s="256" t="s">
        <v>157</v>
      </c>
      <c r="C41" s="252" t="s">
        <v>190</v>
      </c>
      <c r="D41" s="242">
        <v>1799</v>
      </c>
      <c r="E41" s="281" t="s">
        <v>279</v>
      </c>
      <c r="F41" s="166">
        <v>1899</v>
      </c>
      <c r="G41" s="281" t="s">
        <v>277</v>
      </c>
      <c r="H41" s="281" t="s">
        <v>280</v>
      </c>
      <c r="I41" s="166">
        <v>1899</v>
      </c>
      <c r="J41" s="281" t="s">
        <v>296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s="229" customFormat="1" ht="38.4" customHeight="1" x14ac:dyDescent="0.25">
      <c r="A42" s="241"/>
      <c r="B42" s="256" t="s">
        <v>158</v>
      </c>
      <c r="C42" s="252" t="s">
        <v>191</v>
      </c>
      <c r="D42" s="242">
        <v>4499</v>
      </c>
      <c r="E42" s="165"/>
      <c r="F42" s="166">
        <v>0</v>
      </c>
      <c r="G42" s="165"/>
      <c r="H42" s="165"/>
      <c r="I42" s="166">
        <v>0</v>
      </c>
      <c r="J42" s="165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s="229" customFormat="1" ht="30.6" customHeight="1" x14ac:dyDescent="0.25">
      <c r="A43" s="241"/>
      <c r="B43" s="256" t="s">
        <v>159</v>
      </c>
      <c r="C43" s="252" t="s">
        <v>245</v>
      </c>
      <c r="D43" s="242">
        <v>3358</v>
      </c>
      <c r="E43" s="281" t="s">
        <v>279</v>
      </c>
      <c r="F43" s="166">
        <v>4399</v>
      </c>
      <c r="G43" s="281" t="s">
        <v>277</v>
      </c>
      <c r="H43" s="281" t="s">
        <v>280</v>
      </c>
      <c r="I43" s="166">
        <v>4399</v>
      </c>
      <c r="J43" s="281" t="s">
        <v>296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s="229" customFormat="1" ht="40.799999999999997" customHeight="1" x14ac:dyDescent="0.25">
      <c r="A44" s="241"/>
      <c r="B44" s="256" t="s">
        <v>160</v>
      </c>
      <c r="C44" s="252" t="s">
        <v>246</v>
      </c>
      <c r="D44" s="242">
        <v>1929</v>
      </c>
      <c r="E44" s="281" t="s">
        <v>279</v>
      </c>
      <c r="F44" s="166">
        <v>2150</v>
      </c>
      <c r="G44" s="281" t="s">
        <v>277</v>
      </c>
      <c r="H44" s="281" t="s">
        <v>280</v>
      </c>
      <c r="I44" s="166">
        <v>2150</v>
      </c>
      <c r="J44" s="281" t="s">
        <v>296</v>
      </c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s="229" customFormat="1" ht="31.8" customHeight="1" x14ac:dyDescent="0.25">
      <c r="A45" s="241"/>
      <c r="B45" s="256" t="s">
        <v>161</v>
      </c>
      <c r="C45" s="252" t="s">
        <v>247</v>
      </c>
      <c r="D45" s="242">
        <v>1305</v>
      </c>
      <c r="E45" s="281" t="s">
        <v>279</v>
      </c>
      <c r="F45" s="166">
        <v>969</v>
      </c>
      <c r="G45" s="281" t="s">
        <v>277</v>
      </c>
      <c r="H45" s="281" t="s">
        <v>280</v>
      </c>
      <c r="I45" s="166">
        <v>969</v>
      </c>
      <c r="J45" s="281" t="s">
        <v>296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s="229" customFormat="1" ht="30" customHeight="1" x14ac:dyDescent="0.25">
      <c r="A46" s="241"/>
      <c r="B46" s="256" t="s">
        <v>162</v>
      </c>
      <c r="C46" s="252" t="s">
        <v>248</v>
      </c>
      <c r="D46" s="242">
        <v>5759</v>
      </c>
      <c r="E46" s="281" t="s">
        <v>290</v>
      </c>
      <c r="F46" s="166">
        <v>5929</v>
      </c>
      <c r="G46" s="281" t="s">
        <v>277</v>
      </c>
      <c r="H46" s="281" t="s">
        <v>291</v>
      </c>
      <c r="I46" s="166">
        <v>5929</v>
      </c>
      <c r="J46" s="281" t="s">
        <v>294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s="229" customFormat="1" ht="31.8" customHeight="1" x14ac:dyDescent="0.25">
      <c r="A47" s="241"/>
      <c r="B47" s="256" t="s">
        <v>163</v>
      </c>
      <c r="C47" s="252" t="s">
        <v>194</v>
      </c>
      <c r="D47" s="242">
        <v>799</v>
      </c>
      <c r="E47" s="281" t="s">
        <v>290</v>
      </c>
      <c r="F47" s="166">
        <v>899</v>
      </c>
      <c r="G47" s="281" t="s">
        <v>277</v>
      </c>
      <c r="H47" s="281" t="s">
        <v>291</v>
      </c>
      <c r="I47" s="166">
        <v>899</v>
      </c>
      <c r="J47" s="281" t="s">
        <v>294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s="229" customFormat="1" ht="34.799999999999997" customHeight="1" x14ac:dyDescent="0.25">
      <c r="A48" s="241"/>
      <c r="B48" s="256" t="s">
        <v>164</v>
      </c>
      <c r="C48" s="252" t="s">
        <v>249</v>
      </c>
      <c r="D48" s="242">
        <v>999</v>
      </c>
      <c r="E48" s="281" t="s">
        <v>276</v>
      </c>
      <c r="F48" s="166">
        <v>799</v>
      </c>
      <c r="G48" s="281" t="s">
        <v>277</v>
      </c>
      <c r="H48" s="281" t="s">
        <v>278</v>
      </c>
      <c r="I48" s="166">
        <v>799</v>
      </c>
      <c r="J48" s="281" t="s">
        <v>297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s="229" customFormat="1" ht="33" customHeight="1" x14ac:dyDescent="0.25">
      <c r="A49" s="241"/>
      <c r="B49" s="256" t="s">
        <v>165</v>
      </c>
      <c r="C49" s="252" t="s">
        <v>250</v>
      </c>
      <c r="D49" s="242">
        <v>349</v>
      </c>
      <c r="E49" s="281" t="s">
        <v>276</v>
      </c>
      <c r="F49" s="166">
        <v>129</v>
      </c>
      <c r="G49" s="281" t="s">
        <v>277</v>
      </c>
      <c r="H49" s="281" t="s">
        <v>278</v>
      </c>
      <c r="I49" s="166">
        <v>129</v>
      </c>
      <c r="J49" s="281" t="s">
        <v>297</v>
      </c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  <row r="50" spans="1:26" s="229" customFormat="1" ht="34.799999999999997" customHeight="1" x14ac:dyDescent="0.25">
      <c r="A50" s="241"/>
      <c r="B50" s="256" t="s">
        <v>166</v>
      </c>
      <c r="C50" s="252" t="s">
        <v>196</v>
      </c>
      <c r="D50" s="242">
        <v>2249</v>
      </c>
      <c r="E50" s="281" t="s">
        <v>288</v>
      </c>
      <c r="F50" s="166">
        <v>1749</v>
      </c>
      <c r="G50" s="281" t="s">
        <v>277</v>
      </c>
      <c r="H50" s="281" t="s">
        <v>289</v>
      </c>
      <c r="I50" s="166">
        <v>1749</v>
      </c>
      <c r="J50" s="281" t="s">
        <v>301</v>
      </c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spans="1:26" s="229" customFormat="1" ht="28.8" customHeight="1" x14ac:dyDescent="0.25">
      <c r="A51" s="241"/>
      <c r="B51" s="256" t="s">
        <v>167</v>
      </c>
      <c r="C51" s="252" t="s">
        <v>251</v>
      </c>
      <c r="D51" s="242">
        <v>949</v>
      </c>
      <c r="E51" s="281" t="s">
        <v>276</v>
      </c>
      <c r="F51" s="166">
        <v>1249</v>
      </c>
      <c r="G51" s="281" t="s">
        <v>277</v>
      </c>
      <c r="H51" s="281" t="s">
        <v>285</v>
      </c>
      <c r="I51" s="166">
        <v>1249</v>
      </c>
      <c r="J51" s="281" t="s">
        <v>305</v>
      </c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spans="1:26" s="229" customFormat="1" ht="33" customHeight="1" x14ac:dyDescent="0.25">
      <c r="A52" s="241"/>
      <c r="B52" s="256" t="s">
        <v>168</v>
      </c>
      <c r="C52" s="252" t="s">
        <v>252</v>
      </c>
      <c r="D52" s="242">
        <v>349</v>
      </c>
      <c r="E52" s="281" t="s">
        <v>279</v>
      </c>
      <c r="F52" s="166">
        <v>199</v>
      </c>
      <c r="G52" s="281" t="s">
        <v>277</v>
      </c>
      <c r="H52" s="281" t="s">
        <v>280</v>
      </c>
      <c r="I52" s="166">
        <v>199</v>
      </c>
      <c r="J52" s="281" t="s">
        <v>296</v>
      </c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 s="229" customFormat="1" ht="34.200000000000003" customHeight="1" x14ac:dyDescent="0.25">
      <c r="A53" s="241"/>
      <c r="B53" s="256" t="s">
        <v>169</v>
      </c>
      <c r="C53" s="252" t="s">
        <v>198</v>
      </c>
      <c r="D53" s="242">
        <v>39</v>
      </c>
      <c r="E53" s="281" t="s">
        <v>279</v>
      </c>
      <c r="F53" s="166">
        <v>55</v>
      </c>
      <c r="G53" s="281" t="s">
        <v>277</v>
      </c>
      <c r="H53" s="281" t="s">
        <v>280</v>
      </c>
      <c r="I53" s="166">
        <v>55</v>
      </c>
      <c r="J53" s="281" t="s">
        <v>296</v>
      </c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s="229" customFormat="1" ht="33" customHeight="1" x14ac:dyDescent="0.25">
      <c r="A54" s="241"/>
      <c r="B54" s="256" t="s">
        <v>170</v>
      </c>
      <c r="C54" s="252" t="s">
        <v>253</v>
      </c>
      <c r="D54" s="242">
        <v>2739</v>
      </c>
      <c r="E54" s="281" t="s">
        <v>290</v>
      </c>
      <c r="F54" s="166">
        <v>2789</v>
      </c>
      <c r="G54" s="281" t="s">
        <v>277</v>
      </c>
      <c r="H54" s="281" t="s">
        <v>291</v>
      </c>
      <c r="I54" s="166">
        <v>2789</v>
      </c>
      <c r="J54" s="281" t="s">
        <v>294</v>
      </c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s="229" customFormat="1" ht="31.2" customHeight="1" x14ac:dyDescent="0.25">
      <c r="A55" s="241"/>
      <c r="B55" s="256" t="s">
        <v>171</v>
      </c>
      <c r="C55" s="252" t="s">
        <v>199</v>
      </c>
      <c r="D55" s="242">
        <v>260</v>
      </c>
      <c r="E55" s="281" t="s">
        <v>279</v>
      </c>
      <c r="F55" s="166">
        <v>230</v>
      </c>
      <c r="G55" s="281" t="s">
        <v>277</v>
      </c>
      <c r="H55" s="281" t="s">
        <v>280</v>
      </c>
      <c r="I55" s="166">
        <v>230</v>
      </c>
      <c r="J55" s="281" t="s">
        <v>296</v>
      </c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s="229" customFormat="1" ht="30" customHeight="1" x14ac:dyDescent="0.25">
      <c r="A56" s="241"/>
      <c r="B56" s="256" t="s">
        <v>172</v>
      </c>
      <c r="C56" s="252" t="s">
        <v>254</v>
      </c>
      <c r="D56" s="242">
        <v>149</v>
      </c>
      <c r="E56" s="281" t="s">
        <v>279</v>
      </c>
      <c r="F56" s="166">
        <v>199</v>
      </c>
      <c r="G56" s="281" t="s">
        <v>277</v>
      </c>
      <c r="H56" s="281" t="s">
        <v>280</v>
      </c>
      <c r="I56" s="166">
        <v>199</v>
      </c>
      <c r="J56" s="281" t="s">
        <v>296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s="229" customFormat="1" ht="29.4" customHeight="1" x14ac:dyDescent="0.25">
      <c r="A57" s="241"/>
      <c r="B57" s="256" t="s">
        <v>173</v>
      </c>
      <c r="C57" s="252" t="s">
        <v>255</v>
      </c>
      <c r="D57" s="242">
        <v>5197</v>
      </c>
      <c r="E57" s="281" t="s">
        <v>276</v>
      </c>
      <c r="F57" s="166">
        <v>5179</v>
      </c>
      <c r="G57" s="281" t="s">
        <v>277</v>
      </c>
      <c r="H57" s="281" t="s">
        <v>285</v>
      </c>
      <c r="I57" s="166">
        <v>5179</v>
      </c>
      <c r="J57" s="281" t="s">
        <v>305</v>
      </c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 s="229" customFormat="1" ht="34.200000000000003" customHeight="1" x14ac:dyDescent="0.25">
      <c r="A58" s="241"/>
      <c r="B58" s="256" t="s">
        <v>174</v>
      </c>
      <c r="C58" s="252" t="s">
        <v>258</v>
      </c>
      <c r="D58" s="242">
        <v>4374</v>
      </c>
      <c r="E58" s="281" t="s">
        <v>282</v>
      </c>
      <c r="F58" s="166">
        <v>4500</v>
      </c>
      <c r="G58" s="281" t="s">
        <v>277</v>
      </c>
      <c r="H58" s="281" t="s">
        <v>283</v>
      </c>
      <c r="I58" s="166">
        <v>4500</v>
      </c>
      <c r="J58" s="281" t="s">
        <v>310</v>
      </c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s="229" customFormat="1" ht="30.6" customHeight="1" x14ac:dyDescent="0.25">
      <c r="A59" s="241"/>
      <c r="B59" s="256" t="s">
        <v>175</v>
      </c>
      <c r="C59" s="252" t="s">
        <v>256</v>
      </c>
      <c r="D59" s="242">
        <v>5850</v>
      </c>
      <c r="E59" s="281" t="s">
        <v>282</v>
      </c>
      <c r="F59" s="166">
        <v>5830</v>
      </c>
      <c r="G59" s="281" t="s">
        <v>277</v>
      </c>
      <c r="H59" s="281" t="s">
        <v>283</v>
      </c>
      <c r="I59" s="166">
        <v>5830</v>
      </c>
      <c r="J59" s="281" t="s">
        <v>310</v>
      </c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spans="1:26" s="229" customFormat="1" ht="31.2" customHeight="1" x14ac:dyDescent="0.25">
      <c r="A60" s="241"/>
      <c r="B60" s="256" t="s">
        <v>176</v>
      </c>
      <c r="C60" s="252" t="s">
        <v>257</v>
      </c>
      <c r="D60" s="242">
        <v>3500</v>
      </c>
      <c r="E60" s="281" t="s">
        <v>282</v>
      </c>
      <c r="F60" s="166">
        <v>5600</v>
      </c>
      <c r="G60" s="281" t="s">
        <v>277</v>
      </c>
      <c r="H60" s="281" t="s">
        <v>283</v>
      </c>
      <c r="I60" s="166">
        <v>5600</v>
      </c>
      <c r="J60" s="281" t="s">
        <v>310</v>
      </c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 s="229" customFormat="1" ht="114" customHeight="1" x14ac:dyDescent="0.25">
      <c r="A61" s="241"/>
      <c r="B61" s="256" t="s">
        <v>177</v>
      </c>
      <c r="C61" s="252" t="s">
        <v>200</v>
      </c>
      <c r="D61" s="285">
        <v>7088</v>
      </c>
      <c r="E61" s="289" t="s">
        <v>321</v>
      </c>
      <c r="F61" s="290">
        <v>15241</v>
      </c>
      <c r="G61" s="289" t="s">
        <v>277</v>
      </c>
      <c r="H61" s="289" t="s">
        <v>320</v>
      </c>
      <c r="I61" s="283" t="s">
        <v>313</v>
      </c>
      <c r="J61" s="283" t="s">
        <v>312</v>
      </c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spans="1:26" s="229" customFormat="1" ht="125.4" customHeight="1" x14ac:dyDescent="0.25">
      <c r="A62" s="241"/>
      <c r="B62" s="256" t="s">
        <v>178</v>
      </c>
      <c r="C62" s="252" t="s">
        <v>201</v>
      </c>
      <c r="D62" s="285">
        <v>185</v>
      </c>
      <c r="E62" s="289" t="s">
        <v>321</v>
      </c>
      <c r="F62" s="287">
        <v>1058</v>
      </c>
      <c r="G62" s="289" t="s">
        <v>277</v>
      </c>
      <c r="H62" s="289" t="s">
        <v>320</v>
      </c>
      <c r="I62" s="283" t="s">
        <v>292</v>
      </c>
      <c r="J62" s="283" t="s">
        <v>314</v>
      </c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 s="229" customFormat="1" ht="32.4" customHeight="1" x14ac:dyDescent="0.25">
      <c r="A63" s="241"/>
      <c r="B63" s="256" t="s">
        <v>179</v>
      </c>
      <c r="C63" s="252" t="s">
        <v>202</v>
      </c>
      <c r="D63" s="285">
        <v>1110</v>
      </c>
      <c r="E63" s="289" t="s">
        <v>282</v>
      </c>
      <c r="F63" s="287">
        <v>1138</v>
      </c>
      <c r="G63" s="289" t="s">
        <v>277</v>
      </c>
      <c r="H63" s="289" t="s">
        <v>284</v>
      </c>
      <c r="I63" s="287">
        <v>1138</v>
      </c>
      <c r="J63" s="281" t="s">
        <v>293</v>
      </c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s="229" customFormat="1" ht="33.6" customHeight="1" thickBot="1" x14ac:dyDescent="0.3">
      <c r="A64" s="241"/>
      <c r="B64" s="256" t="s">
        <v>180</v>
      </c>
      <c r="C64" s="252" t="s">
        <v>203</v>
      </c>
      <c r="D64" s="285">
        <v>2000</v>
      </c>
      <c r="E64" s="289" t="s">
        <v>282</v>
      </c>
      <c r="F64" s="287">
        <v>1913</v>
      </c>
      <c r="G64" s="289" t="s">
        <v>277</v>
      </c>
      <c r="H64" s="289" t="s">
        <v>284</v>
      </c>
      <c r="I64" s="287">
        <v>1913</v>
      </c>
      <c r="J64" s="281" t="s">
        <v>293</v>
      </c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s="229" customFormat="1" ht="43.2" customHeight="1" thickBot="1" x14ac:dyDescent="0.3">
      <c r="A65" s="241"/>
      <c r="B65" s="258" t="s">
        <v>93</v>
      </c>
      <c r="C65" s="259" t="s">
        <v>94</v>
      </c>
      <c r="D65" s="259">
        <f>+D66</f>
        <v>405</v>
      </c>
      <c r="E65" s="259"/>
      <c r="F65" s="259">
        <f>+F66</f>
        <v>0</v>
      </c>
      <c r="G65" s="259"/>
      <c r="H65" s="259"/>
      <c r="I65" s="259">
        <f>+I66</f>
        <v>0</v>
      </c>
      <c r="J65" s="273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s="229" customFormat="1" ht="33.6" customHeight="1" thickBot="1" x14ac:dyDescent="0.3">
      <c r="A66" s="241"/>
      <c r="B66" s="261" t="s">
        <v>97</v>
      </c>
      <c r="C66" s="253" t="s">
        <v>98</v>
      </c>
      <c r="D66" s="267">
        <v>405</v>
      </c>
      <c r="E66" s="165"/>
      <c r="F66" s="279">
        <v>0</v>
      </c>
      <c r="G66" s="165"/>
      <c r="H66" s="165"/>
      <c r="I66" s="166"/>
      <c r="J66" s="27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spans="1:26" s="229" customFormat="1" ht="33.6" customHeight="1" thickBot="1" x14ac:dyDescent="0.3">
      <c r="A67" s="241"/>
      <c r="B67" s="238" t="s">
        <v>102</v>
      </c>
      <c r="C67" s="262" t="s">
        <v>103</v>
      </c>
      <c r="D67" s="262">
        <f>SUM(D68:D69)</f>
        <v>1075.3499999999999</v>
      </c>
      <c r="E67" s="262"/>
      <c r="F67" s="262">
        <f>SUM(F68:F69)</f>
        <v>0</v>
      </c>
      <c r="G67" s="262"/>
      <c r="H67" s="262"/>
      <c r="I67" s="262">
        <f>SUM(I68:I69)</f>
        <v>0</v>
      </c>
      <c r="J67" s="274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  <row r="68" spans="1:26" s="229" customFormat="1" ht="33.6" customHeight="1" x14ac:dyDescent="0.25">
      <c r="A68" s="241"/>
      <c r="B68" s="260" t="s">
        <v>104</v>
      </c>
      <c r="C68" s="192" t="s">
        <v>204</v>
      </c>
      <c r="D68" s="165">
        <v>325.35000000000002</v>
      </c>
      <c r="E68" s="165"/>
      <c r="F68" s="279">
        <v>0</v>
      </c>
      <c r="G68" s="165"/>
      <c r="H68" s="165"/>
      <c r="I68" s="166"/>
      <c r="J68" s="271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s="229" customFormat="1" ht="33.6" customHeight="1" thickBot="1" x14ac:dyDescent="0.3">
      <c r="A69" s="241"/>
      <c r="B69" s="261" t="s">
        <v>105</v>
      </c>
      <c r="C69" s="192" t="s">
        <v>259</v>
      </c>
      <c r="D69" s="268">
        <v>750</v>
      </c>
      <c r="E69" s="165"/>
      <c r="F69" s="279">
        <v>0</v>
      </c>
      <c r="G69" s="165"/>
      <c r="H69" s="165"/>
      <c r="I69" s="166"/>
      <c r="J69" s="271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</row>
    <row r="70" spans="1:26" s="229" customFormat="1" ht="33.6" customHeight="1" thickBot="1" x14ac:dyDescent="0.3">
      <c r="A70" s="241"/>
      <c r="B70" s="238" t="s">
        <v>110</v>
      </c>
      <c r="C70" s="262" t="s">
        <v>260</v>
      </c>
      <c r="D70" s="262">
        <f>+D71</f>
        <v>900</v>
      </c>
      <c r="E70" s="262"/>
      <c r="F70" s="262">
        <f>+F71</f>
        <v>0</v>
      </c>
      <c r="G70" s="262"/>
      <c r="H70" s="262"/>
      <c r="I70" s="262">
        <f>+I71</f>
        <v>0</v>
      </c>
      <c r="J70" s="274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6" s="229" customFormat="1" ht="61.2" customHeight="1" thickBot="1" x14ac:dyDescent="0.3">
      <c r="A71" s="241"/>
      <c r="B71" s="249" t="s">
        <v>112</v>
      </c>
      <c r="C71" s="192" t="s">
        <v>205</v>
      </c>
      <c r="D71" s="269">
        <v>900</v>
      </c>
      <c r="E71" s="165"/>
      <c r="F71" s="279">
        <v>0</v>
      </c>
      <c r="G71" s="165"/>
      <c r="H71" s="165"/>
      <c r="I71" s="166"/>
      <c r="J71" s="271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s="229" customFormat="1" ht="15" customHeight="1" thickBot="1" x14ac:dyDescent="0.3">
      <c r="A72" s="241"/>
      <c r="B72" s="263" t="s">
        <v>115</v>
      </c>
      <c r="C72" s="262" t="s">
        <v>116</v>
      </c>
      <c r="D72" s="262">
        <f>+D73</f>
        <v>15000</v>
      </c>
      <c r="E72" s="262"/>
      <c r="F72" s="262">
        <f>+F73</f>
        <v>15000</v>
      </c>
      <c r="G72" s="262"/>
      <c r="H72" s="262"/>
      <c r="I72" s="262">
        <f>+I73</f>
        <v>15000</v>
      </c>
      <c r="J72" s="274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s="229" customFormat="1" ht="33" customHeight="1" x14ac:dyDescent="0.25">
      <c r="A73" s="241"/>
      <c r="B73" s="264" t="s">
        <v>117</v>
      </c>
      <c r="C73" s="265" t="s">
        <v>116</v>
      </c>
      <c r="D73" s="270">
        <v>15000</v>
      </c>
      <c r="E73" s="276" t="s">
        <v>261</v>
      </c>
      <c r="F73" s="166">
        <v>15000</v>
      </c>
      <c r="G73" s="277" t="s">
        <v>328</v>
      </c>
      <c r="H73" s="277" t="s">
        <v>327</v>
      </c>
      <c r="I73" s="166">
        <v>15000</v>
      </c>
      <c r="J73" s="284" t="s">
        <v>295</v>
      </c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ht="15" customHeight="1" x14ac:dyDescent="0.25">
      <c r="A74" s="241"/>
      <c r="B74" s="244"/>
      <c r="C74" s="245"/>
      <c r="D74" s="242"/>
      <c r="E74" s="165"/>
      <c r="F74" s="166"/>
      <c r="G74" s="165"/>
      <c r="H74" s="165"/>
      <c r="I74" s="166"/>
      <c r="J74" s="27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spans="1:26" ht="15" customHeight="1" x14ac:dyDescent="0.3">
      <c r="A75" s="167"/>
      <c r="B75" s="334" t="s">
        <v>138</v>
      </c>
      <c r="C75" s="315"/>
      <c r="D75" s="168">
        <f>D14+D18+D22+D27+D30+D32+D65+D67+D70+D72</f>
        <v>400372.35</v>
      </c>
      <c r="E75" s="169"/>
      <c r="F75" s="168">
        <f>F14+F18+F22+F27+F30+F32+F65+F67+F70+F72</f>
        <v>400372.35</v>
      </c>
      <c r="G75" s="169"/>
      <c r="H75" s="169"/>
      <c r="I75" s="168">
        <f>I14+I18+I22+I27+I30+I32+I65+I67+I70+I72</f>
        <v>400372.35</v>
      </c>
      <c r="J75" s="275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</row>
    <row r="76" spans="1:26" ht="14.25" customHeight="1" x14ac:dyDescent="0.25">
      <c r="A76" s="157"/>
      <c r="B76" s="157"/>
      <c r="C76" s="157"/>
      <c r="D76" s="158"/>
      <c r="E76" s="157"/>
      <c r="F76" s="158"/>
      <c r="G76" s="157"/>
      <c r="H76" s="157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14.25" customHeight="1" x14ac:dyDescent="0.3">
      <c r="A77" s="171"/>
      <c r="B77" s="171" t="s">
        <v>140</v>
      </c>
      <c r="C77" s="171"/>
      <c r="D77" s="172"/>
      <c r="E77" s="171"/>
      <c r="F77" s="172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6" ht="14.25" customHeight="1" x14ac:dyDescent="0.25">
      <c r="A78" s="157"/>
      <c r="B78" s="157"/>
      <c r="C78" s="157"/>
      <c r="D78" s="158"/>
      <c r="E78" s="157"/>
      <c r="F78" s="158"/>
      <c r="G78" s="157"/>
      <c r="H78" s="157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ht="14.25" customHeight="1" x14ac:dyDescent="0.25">
      <c r="A79" s="157"/>
      <c r="B79" s="157"/>
      <c r="C79" s="291" t="s">
        <v>322</v>
      </c>
      <c r="D79" s="158" t="s">
        <v>323</v>
      </c>
      <c r="E79" s="157"/>
      <c r="F79" s="158" t="s">
        <v>324</v>
      </c>
      <c r="G79" s="157"/>
      <c r="H79" s="157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ht="14.25" customHeight="1" x14ac:dyDescent="0.25">
      <c r="A80" s="157"/>
      <c r="B80" s="157"/>
      <c r="C80" s="157"/>
      <c r="D80" s="158"/>
      <c r="E80" s="157"/>
      <c r="F80" s="158"/>
      <c r="G80" s="157"/>
      <c r="H80" s="157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:26" ht="14.25" customHeight="1" x14ac:dyDescent="0.25">
      <c r="A81" s="157"/>
      <c r="B81" s="157"/>
      <c r="C81" s="157"/>
      <c r="D81" s="158"/>
      <c r="E81" s="157"/>
      <c r="F81" s="158"/>
      <c r="G81" s="157"/>
      <c r="H81" s="157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:26" ht="14.25" customHeight="1" x14ac:dyDescent="0.25">
      <c r="A82" s="157"/>
      <c r="B82" s="157"/>
      <c r="C82" s="157"/>
      <c r="D82" s="158"/>
      <c r="E82" s="157"/>
      <c r="F82" s="158"/>
      <c r="G82" s="157"/>
      <c r="H82" s="157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:26" ht="14.25" customHeight="1" x14ac:dyDescent="0.25">
      <c r="A83" s="157"/>
      <c r="B83" s="157"/>
      <c r="C83" s="157"/>
      <c r="D83" s="158"/>
      <c r="E83" s="157"/>
      <c r="F83" s="158"/>
      <c r="G83" s="157"/>
      <c r="H83" s="157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:26" ht="14.25" customHeight="1" x14ac:dyDescent="0.25">
      <c r="A84" s="157"/>
      <c r="B84" s="157"/>
      <c r="C84" s="157"/>
      <c r="D84" s="158"/>
      <c r="E84" s="157"/>
      <c r="F84" s="158"/>
      <c r="G84" s="157"/>
      <c r="H84" s="157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:26" ht="14.25" customHeight="1" x14ac:dyDescent="0.25">
      <c r="A85" s="157"/>
      <c r="B85" s="157"/>
      <c r="C85" s="157"/>
      <c r="D85" s="158"/>
      <c r="E85" s="157"/>
      <c r="F85" s="158"/>
      <c r="G85" s="157"/>
      <c r="H85" s="157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:26" ht="14.25" customHeight="1" x14ac:dyDescent="0.25">
      <c r="A86" s="157"/>
      <c r="B86" s="157"/>
      <c r="C86" s="157"/>
      <c r="D86" s="158"/>
      <c r="E86" s="157"/>
      <c r="F86" s="158"/>
      <c r="G86" s="157"/>
      <c r="H86" s="157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ht="14.25" customHeight="1" x14ac:dyDescent="0.25">
      <c r="A87" s="157"/>
      <c r="B87" s="157"/>
      <c r="C87" s="157"/>
      <c r="D87" s="158"/>
      <c r="E87" s="157"/>
      <c r="F87" s="158"/>
      <c r="G87" s="157"/>
      <c r="H87" s="157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ht="14.25" customHeight="1" x14ac:dyDescent="0.25">
      <c r="A88" s="157"/>
      <c r="B88" s="157"/>
      <c r="C88" s="157"/>
      <c r="D88" s="158"/>
      <c r="E88" s="157"/>
      <c r="F88" s="158"/>
      <c r="G88" s="157"/>
      <c r="H88" s="157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ht="14.25" customHeight="1" x14ac:dyDescent="0.25">
      <c r="A89" s="157"/>
      <c r="B89" s="157"/>
      <c r="C89" s="157"/>
      <c r="D89" s="158"/>
      <c r="E89" s="157"/>
      <c r="F89" s="158"/>
      <c r="G89" s="157"/>
      <c r="H89" s="157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ht="14.25" customHeight="1" x14ac:dyDescent="0.25">
      <c r="A90" s="157"/>
      <c r="B90" s="157"/>
      <c r="C90" s="157"/>
      <c r="D90" s="158"/>
      <c r="E90" s="157"/>
      <c r="F90" s="158"/>
      <c r="G90" s="157"/>
      <c r="H90" s="157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ht="14.25" customHeight="1" x14ac:dyDescent="0.25">
      <c r="A91" s="157"/>
      <c r="B91" s="157"/>
      <c r="C91" s="157"/>
      <c r="D91" s="158"/>
      <c r="E91" s="157"/>
      <c r="F91" s="158"/>
      <c r="G91" s="157"/>
      <c r="H91" s="157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ht="14.25" customHeight="1" x14ac:dyDescent="0.25">
      <c r="A92" s="157"/>
      <c r="B92" s="157"/>
      <c r="C92" s="157"/>
      <c r="D92" s="158"/>
      <c r="E92" s="157"/>
      <c r="F92" s="158"/>
      <c r="G92" s="157"/>
      <c r="H92" s="157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ht="14.25" customHeight="1" x14ac:dyDescent="0.25">
      <c r="A93" s="157"/>
      <c r="B93" s="157"/>
      <c r="C93" s="157"/>
      <c r="D93" s="158"/>
      <c r="E93" s="157"/>
      <c r="F93" s="158"/>
      <c r="G93" s="157"/>
      <c r="H93" s="157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ht="14.25" customHeight="1" x14ac:dyDescent="0.25">
      <c r="A94" s="157"/>
      <c r="B94" s="157"/>
      <c r="C94" s="157"/>
      <c r="D94" s="158"/>
      <c r="E94" s="157"/>
      <c r="F94" s="158"/>
      <c r="G94" s="157"/>
      <c r="H94" s="157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4.25" customHeight="1" x14ac:dyDescent="0.25">
      <c r="A95" s="157"/>
      <c r="B95" s="157"/>
      <c r="C95" s="157"/>
      <c r="D95" s="158"/>
      <c r="E95" s="157"/>
      <c r="F95" s="158"/>
      <c r="G95" s="157"/>
      <c r="H95" s="157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ht="14.25" customHeight="1" x14ac:dyDescent="0.25">
      <c r="A96" s="157"/>
      <c r="B96" s="157"/>
      <c r="C96" s="157"/>
      <c r="D96" s="158"/>
      <c r="E96" s="157"/>
      <c r="F96" s="158"/>
      <c r="G96" s="157"/>
      <c r="H96" s="157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ht="14.25" customHeight="1" x14ac:dyDescent="0.25">
      <c r="A97" s="157"/>
      <c r="B97" s="157"/>
      <c r="C97" s="157"/>
      <c r="D97" s="158"/>
      <c r="E97" s="157"/>
      <c r="F97" s="158"/>
      <c r="G97" s="157"/>
      <c r="H97" s="157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ht="14.25" customHeight="1" x14ac:dyDescent="0.25">
      <c r="A98" s="157"/>
      <c r="B98" s="157"/>
      <c r="C98" s="157"/>
      <c r="D98" s="158"/>
      <c r="E98" s="157"/>
      <c r="F98" s="158"/>
      <c r="G98" s="157"/>
      <c r="H98" s="157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ht="14.25" customHeight="1" x14ac:dyDescent="0.25">
      <c r="A99" s="157"/>
      <c r="B99" s="157"/>
      <c r="C99" s="157"/>
      <c r="D99" s="158"/>
      <c r="E99" s="157"/>
      <c r="F99" s="158"/>
      <c r="G99" s="157"/>
      <c r="H99" s="157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ht="14.25" customHeight="1" x14ac:dyDescent="0.25">
      <c r="A100" s="157"/>
      <c r="B100" s="157"/>
      <c r="C100" s="157"/>
      <c r="D100" s="158"/>
      <c r="E100" s="157"/>
      <c r="F100" s="158"/>
      <c r="G100" s="157"/>
      <c r="H100" s="157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ht="14.25" customHeight="1" x14ac:dyDescent="0.25">
      <c r="A101" s="157"/>
      <c r="B101" s="157"/>
      <c r="C101" s="157"/>
      <c r="D101" s="158"/>
      <c r="E101" s="157"/>
      <c r="F101" s="158"/>
      <c r="G101" s="157"/>
      <c r="H101" s="157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ht="14.25" customHeight="1" x14ac:dyDescent="0.25">
      <c r="A102" s="157"/>
      <c r="B102" s="157"/>
      <c r="C102" s="157"/>
      <c r="D102" s="158"/>
      <c r="E102" s="157"/>
      <c r="F102" s="158"/>
      <c r="G102" s="157"/>
      <c r="H102" s="157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ht="14.25" customHeight="1" x14ac:dyDescent="0.25">
      <c r="A103" s="157"/>
      <c r="B103" s="157"/>
      <c r="C103" s="157"/>
      <c r="D103" s="158"/>
      <c r="E103" s="157"/>
      <c r="F103" s="158"/>
      <c r="G103" s="157"/>
      <c r="H103" s="157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ht="14.25" customHeight="1" x14ac:dyDescent="0.25">
      <c r="A104" s="157"/>
      <c r="B104" s="157"/>
      <c r="C104" s="157"/>
      <c r="D104" s="158"/>
      <c r="E104" s="157"/>
      <c r="F104" s="158"/>
      <c r="G104" s="157"/>
      <c r="H104" s="157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ht="14.25" customHeight="1" x14ac:dyDescent="0.25">
      <c r="A105" s="157"/>
      <c r="B105" s="157"/>
      <c r="C105" s="157"/>
      <c r="D105" s="158"/>
      <c r="E105" s="157"/>
      <c r="F105" s="158"/>
      <c r="G105" s="157"/>
      <c r="H105" s="157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4.25" customHeight="1" x14ac:dyDescent="0.25">
      <c r="A106" s="157"/>
      <c r="B106" s="157"/>
      <c r="C106" s="157"/>
      <c r="D106" s="158"/>
      <c r="E106" s="157"/>
      <c r="F106" s="158"/>
      <c r="G106" s="157"/>
      <c r="H106" s="157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ht="14.25" customHeight="1" x14ac:dyDescent="0.25">
      <c r="A107" s="157"/>
      <c r="B107" s="157"/>
      <c r="C107" s="157"/>
      <c r="D107" s="158"/>
      <c r="E107" s="157"/>
      <c r="F107" s="158"/>
      <c r="G107" s="157"/>
      <c r="H107" s="157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ht="14.25" customHeight="1" x14ac:dyDescent="0.25">
      <c r="A108" s="157"/>
      <c r="B108" s="157"/>
      <c r="C108" s="157"/>
      <c r="D108" s="158"/>
      <c r="E108" s="157"/>
      <c r="F108" s="158"/>
      <c r="G108" s="157"/>
      <c r="H108" s="157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ht="14.25" customHeight="1" x14ac:dyDescent="0.25">
      <c r="A109" s="157"/>
      <c r="B109" s="157"/>
      <c r="C109" s="157"/>
      <c r="D109" s="158"/>
      <c r="E109" s="157"/>
      <c r="F109" s="158"/>
      <c r="G109" s="157"/>
      <c r="H109" s="157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ht="14.25" customHeight="1" x14ac:dyDescent="0.25">
      <c r="A110" s="157"/>
      <c r="B110" s="157"/>
      <c r="C110" s="157"/>
      <c r="D110" s="158"/>
      <c r="E110" s="157"/>
      <c r="F110" s="158"/>
      <c r="G110" s="157"/>
      <c r="H110" s="157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ht="14.25" customHeight="1" x14ac:dyDescent="0.25">
      <c r="A111" s="157"/>
      <c r="B111" s="157"/>
      <c r="C111" s="157"/>
      <c r="D111" s="158"/>
      <c r="E111" s="157"/>
      <c r="F111" s="158"/>
      <c r="G111" s="157"/>
      <c r="H111" s="157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ht="14.25" customHeight="1" x14ac:dyDescent="0.25">
      <c r="A112" s="157"/>
      <c r="B112" s="157"/>
      <c r="C112" s="157"/>
      <c r="D112" s="158"/>
      <c r="E112" s="157"/>
      <c r="F112" s="158"/>
      <c r="G112" s="157"/>
      <c r="H112" s="157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ht="14.25" customHeight="1" x14ac:dyDescent="0.25">
      <c r="A113" s="157"/>
      <c r="B113" s="157"/>
      <c r="C113" s="157"/>
      <c r="D113" s="158"/>
      <c r="E113" s="157"/>
      <c r="F113" s="158"/>
      <c r="G113" s="157"/>
      <c r="H113" s="157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ht="14.25" customHeight="1" x14ac:dyDescent="0.25">
      <c r="A114" s="157"/>
      <c r="B114" s="157"/>
      <c r="C114" s="157"/>
      <c r="D114" s="158"/>
      <c r="E114" s="157"/>
      <c r="F114" s="158"/>
      <c r="G114" s="157"/>
      <c r="H114" s="157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spans="1:26" ht="14.25" customHeight="1" x14ac:dyDescent="0.25">
      <c r="A115" s="157"/>
      <c r="B115" s="157"/>
      <c r="C115" s="157"/>
      <c r="D115" s="158"/>
      <c r="E115" s="157"/>
      <c r="F115" s="158"/>
      <c r="G115" s="157"/>
      <c r="H115" s="157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spans="1:26" ht="14.25" customHeight="1" x14ac:dyDescent="0.25">
      <c r="A116" s="157"/>
      <c r="B116" s="157"/>
      <c r="C116" s="157"/>
      <c r="D116" s="158"/>
      <c r="E116" s="157"/>
      <c r="F116" s="158"/>
      <c r="G116" s="157"/>
      <c r="H116" s="157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spans="1:26" ht="14.25" customHeight="1" x14ac:dyDescent="0.25">
      <c r="A117" s="157"/>
      <c r="B117" s="157"/>
      <c r="C117" s="157"/>
      <c r="D117" s="158"/>
      <c r="E117" s="157"/>
      <c r="F117" s="158"/>
      <c r="G117" s="157"/>
      <c r="H117" s="157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spans="1:26" ht="14.25" customHeight="1" x14ac:dyDescent="0.25">
      <c r="A118" s="157"/>
      <c r="B118" s="157"/>
      <c r="C118" s="157"/>
      <c r="D118" s="158"/>
      <c r="E118" s="157"/>
      <c r="F118" s="158"/>
      <c r="G118" s="157"/>
      <c r="H118" s="157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spans="1:26" ht="14.25" customHeight="1" x14ac:dyDescent="0.25">
      <c r="A119" s="157"/>
      <c r="B119" s="157"/>
      <c r="C119" s="157"/>
      <c r="D119" s="158"/>
      <c r="E119" s="157"/>
      <c r="F119" s="158"/>
      <c r="G119" s="157"/>
      <c r="H119" s="157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spans="1:26" ht="14.25" customHeight="1" x14ac:dyDescent="0.25">
      <c r="A120" s="157"/>
      <c r="B120" s="157"/>
      <c r="C120" s="157"/>
      <c r="D120" s="158"/>
      <c r="E120" s="157"/>
      <c r="F120" s="158"/>
      <c r="G120" s="157"/>
      <c r="H120" s="157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ht="14.25" customHeight="1" x14ac:dyDescent="0.25">
      <c r="A121" s="157"/>
      <c r="B121" s="157"/>
      <c r="C121" s="157"/>
      <c r="D121" s="158"/>
      <c r="E121" s="157"/>
      <c r="F121" s="158"/>
      <c r="G121" s="157"/>
      <c r="H121" s="157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ht="14.25" customHeight="1" x14ac:dyDescent="0.25">
      <c r="A122" s="157"/>
      <c r="B122" s="157"/>
      <c r="C122" s="157"/>
      <c r="D122" s="158"/>
      <c r="E122" s="157"/>
      <c r="F122" s="158"/>
      <c r="G122" s="157"/>
      <c r="H122" s="157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ht="14.25" customHeight="1" x14ac:dyDescent="0.25">
      <c r="A123" s="157"/>
      <c r="B123" s="157"/>
      <c r="C123" s="157"/>
      <c r="D123" s="158"/>
      <c r="E123" s="157"/>
      <c r="F123" s="158"/>
      <c r="G123" s="157"/>
      <c r="H123" s="157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ht="14.25" customHeight="1" x14ac:dyDescent="0.25">
      <c r="A124" s="157"/>
      <c r="B124" s="157"/>
      <c r="C124" s="157"/>
      <c r="D124" s="158"/>
      <c r="E124" s="157"/>
      <c r="F124" s="158"/>
      <c r="G124" s="157"/>
      <c r="H124" s="157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ht="14.25" customHeight="1" x14ac:dyDescent="0.25">
      <c r="A125" s="157"/>
      <c r="B125" s="157"/>
      <c r="C125" s="157"/>
      <c r="D125" s="158"/>
      <c r="E125" s="157"/>
      <c r="F125" s="158"/>
      <c r="G125" s="157"/>
      <c r="H125" s="157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ht="14.25" customHeight="1" x14ac:dyDescent="0.25">
      <c r="A126" s="157"/>
      <c r="B126" s="157"/>
      <c r="C126" s="157"/>
      <c r="D126" s="158"/>
      <c r="E126" s="157"/>
      <c r="F126" s="158"/>
      <c r="G126" s="157"/>
      <c r="H126" s="157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ht="14.25" customHeight="1" x14ac:dyDescent="0.25">
      <c r="A127" s="157"/>
      <c r="B127" s="157"/>
      <c r="C127" s="157"/>
      <c r="D127" s="158"/>
      <c r="E127" s="157"/>
      <c r="F127" s="158"/>
      <c r="G127" s="157"/>
      <c r="H127" s="157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ht="14.25" customHeight="1" x14ac:dyDescent="0.25">
      <c r="A128" s="157"/>
      <c r="B128" s="157"/>
      <c r="C128" s="157"/>
      <c r="D128" s="158"/>
      <c r="E128" s="157"/>
      <c r="F128" s="158"/>
      <c r="G128" s="157"/>
      <c r="H128" s="157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ht="14.25" customHeight="1" x14ac:dyDescent="0.25">
      <c r="A129" s="157"/>
      <c r="B129" s="157"/>
      <c r="C129" s="157"/>
      <c r="D129" s="158"/>
      <c r="E129" s="157"/>
      <c r="F129" s="158"/>
      <c r="G129" s="157"/>
      <c r="H129" s="157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ht="14.25" customHeight="1" x14ac:dyDescent="0.25">
      <c r="A130" s="157"/>
      <c r="B130" s="157"/>
      <c r="C130" s="157"/>
      <c r="D130" s="158"/>
      <c r="E130" s="157"/>
      <c r="F130" s="158"/>
      <c r="G130" s="157"/>
      <c r="H130" s="157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ht="14.25" customHeight="1" x14ac:dyDescent="0.25">
      <c r="A131" s="157"/>
      <c r="B131" s="157"/>
      <c r="C131" s="157"/>
      <c r="D131" s="158"/>
      <c r="E131" s="157"/>
      <c r="F131" s="158"/>
      <c r="G131" s="157"/>
      <c r="H131" s="157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ht="14.25" customHeight="1" x14ac:dyDescent="0.25">
      <c r="A132" s="157"/>
      <c r="B132" s="157"/>
      <c r="C132" s="157"/>
      <c r="D132" s="158"/>
      <c r="E132" s="157"/>
      <c r="F132" s="158"/>
      <c r="G132" s="157"/>
      <c r="H132" s="157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ht="14.25" customHeight="1" x14ac:dyDescent="0.25">
      <c r="A133" s="157"/>
      <c r="B133" s="157"/>
      <c r="C133" s="157"/>
      <c r="D133" s="158"/>
      <c r="E133" s="157"/>
      <c r="F133" s="158"/>
      <c r="G133" s="157"/>
      <c r="H133" s="157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ht="14.25" customHeight="1" x14ac:dyDescent="0.25">
      <c r="A134" s="157"/>
      <c r="B134" s="157"/>
      <c r="C134" s="157"/>
      <c r="D134" s="158"/>
      <c r="E134" s="157"/>
      <c r="F134" s="158"/>
      <c r="G134" s="157"/>
      <c r="H134" s="157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ht="14.25" customHeight="1" x14ac:dyDescent="0.25">
      <c r="A135" s="157"/>
      <c r="B135" s="157"/>
      <c r="C135" s="157"/>
      <c r="D135" s="158"/>
      <c r="E135" s="157"/>
      <c r="F135" s="158"/>
      <c r="G135" s="157"/>
      <c r="H135" s="157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ht="14.25" customHeight="1" x14ac:dyDescent="0.25">
      <c r="A136" s="157"/>
      <c r="B136" s="157"/>
      <c r="C136" s="157"/>
      <c r="D136" s="158"/>
      <c r="E136" s="157"/>
      <c r="F136" s="158"/>
      <c r="G136" s="157"/>
      <c r="H136" s="157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ht="14.25" customHeight="1" x14ac:dyDescent="0.25">
      <c r="A137" s="157"/>
      <c r="B137" s="157"/>
      <c r="C137" s="157"/>
      <c r="D137" s="158"/>
      <c r="E137" s="157"/>
      <c r="F137" s="158"/>
      <c r="G137" s="157"/>
      <c r="H137" s="157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ht="14.25" customHeight="1" x14ac:dyDescent="0.25">
      <c r="A138" s="157"/>
      <c r="B138" s="157"/>
      <c r="C138" s="157"/>
      <c r="D138" s="158"/>
      <c r="E138" s="157"/>
      <c r="F138" s="158"/>
      <c r="G138" s="157"/>
      <c r="H138" s="157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ht="14.25" customHeight="1" x14ac:dyDescent="0.25">
      <c r="A139" s="157"/>
      <c r="B139" s="157"/>
      <c r="C139" s="157"/>
      <c r="D139" s="158"/>
      <c r="E139" s="157"/>
      <c r="F139" s="158"/>
      <c r="G139" s="157"/>
      <c r="H139" s="157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ht="14.25" customHeight="1" x14ac:dyDescent="0.25">
      <c r="A140" s="157"/>
      <c r="B140" s="157"/>
      <c r="C140" s="157"/>
      <c r="D140" s="158"/>
      <c r="E140" s="157"/>
      <c r="F140" s="158"/>
      <c r="G140" s="157"/>
      <c r="H140" s="157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ht="14.25" customHeight="1" x14ac:dyDescent="0.25">
      <c r="A141" s="157"/>
      <c r="B141" s="157"/>
      <c r="C141" s="157"/>
      <c r="D141" s="158"/>
      <c r="E141" s="157"/>
      <c r="F141" s="158"/>
      <c r="G141" s="157"/>
      <c r="H141" s="157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ht="14.25" customHeight="1" x14ac:dyDescent="0.25">
      <c r="A142" s="157"/>
      <c r="B142" s="157"/>
      <c r="C142" s="157"/>
      <c r="D142" s="158"/>
      <c r="E142" s="157"/>
      <c r="F142" s="158"/>
      <c r="G142" s="157"/>
      <c r="H142" s="157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ht="14.25" customHeight="1" x14ac:dyDescent="0.25">
      <c r="A143" s="157"/>
      <c r="B143" s="157"/>
      <c r="C143" s="157"/>
      <c r="D143" s="158"/>
      <c r="E143" s="157"/>
      <c r="F143" s="158"/>
      <c r="G143" s="157"/>
      <c r="H143" s="157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ht="14.25" customHeight="1" x14ac:dyDescent="0.25">
      <c r="A144" s="157"/>
      <c r="B144" s="157"/>
      <c r="C144" s="157"/>
      <c r="D144" s="158"/>
      <c r="E144" s="157"/>
      <c r="F144" s="158"/>
      <c r="G144" s="157"/>
      <c r="H144" s="157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ht="14.25" customHeight="1" x14ac:dyDescent="0.25">
      <c r="A145" s="157"/>
      <c r="B145" s="157"/>
      <c r="C145" s="157"/>
      <c r="D145" s="158"/>
      <c r="E145" s="157"/>
      <c r="F145" s="158"/>
      <c r="G145" s="157"/>
      <c r="H145" s="157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spans="1:26" ht="14.25" customHeight="1" x14ac:dyDescent="0.25">
      <c r="A146" s="157"/>
      <c r="B146" s="157"/>
      <c r="C146" s="157"/>
      <c r="D146" s="158"/>
      <c r="E146" s="157"/>
      <c r="F146" s="158"/>
      <c r="G146" s="157"/>
      <c r="H146" s="157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spans="1:26" ht="14.25" customHeight="1" x14ac:dyDescent="0.25">
      <c r="A147" s="157"/>
      <c r="B147" s="157"/>
      <c r="C147" s="157"/>
      <c r="D147" s="158"/>
      <c r="E147" s="157"/>
      <c r="F147" s="158"/>
      <c r="G147" s="157"/>
      <c r="H147" s="157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spans="1:26" ht="14.25" customHeight="1" x14ac:dyDescent="0.25">
      <c r="A148" s="157"/>
      <c r="B148" s="157"/>
      <c r="C148" s="157"/>
      <c r="D148" s="158"/>
      <c r="E148" s="157"/>
      <c r="F148" s="158"/>
      <c r="G148" s="157"/>
      <c r="H148" s="157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spans="1:26" ht="14.25" customHeight="1" x14ac:dyDescent="0.25">
      <c r="A149" s="157"/>
      <c r="B149" s="157"/>
      <c r="C149" s="157"/>
      <c r="D149" s="158"/>
      <c r="E149" s="157"/>
      <c r="F149" s="158"/>
      <c r="G149" s="157"/>
      <c r="H149" s="157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spans="1:26" ht="14.25" customHeight="1" x14ac:dyDescent="0.25">
      <c r="A150" s="157"/>
      <c r="B150" s="157"/>
      <c r="C150" s="157"/>
      <c r="D150" s="158"/>
      <c r="E150" s="157"/>
      <c r="F150" s="158"/>
      <c r="G150" s="157"/>
      <c r="H150" s="157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spans="1:26" ht="14.25" customHeight="1" x14ac:dyDescent="0.25">
      <c r="A151" s="157"/>
      <c r="B151" s="157"/>
      <c r="C151" s="157"/>
      <c r="D151" s="158"/>
      <c r="E151" s="157"/>
      <c r="F151" s="158"/>
      <c r="G151" s="157"/>
      <c r="H151" s="157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</row>
    <row r="152" spans="1:26" ht="14.25" customHeight="1" x14ac:dyDescent="0.25">
      <c r="A152" s="157"/>
      <c r="B152" s="157"/>
      <c r="C152" s="157"/>
      <c r="D152" s="158"/>
      <c r="E152" s="157"/>
      <c r="F152" s="158"/>
      <c r="G152" s="157"/>
      <c r="H152" s="157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</row>
    <row r="153" spans="1:26" ht="14.25" customHeight="1" x14ac:dyDescent="0.25">
      <c r="A153" s="157"/>
      <c r="B153" s="157"/>
      <c r="C153" s="157"/>
      <c r="D153" s="158"/>
      <c r="E153" s="157"/>
      <c r="F153" s="158"/>
      <c r="G153" s="157"/>
      <c r="H153" s="157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</row>
    <row r="154" spans="1:26" ht="14.25" customHeight="1" x14ac:dyDescent="0.25">
      <c r="A154" s="157"/>
      <c r="B154" s="157"/>
      <c r="C154" s="157"/>
      <c r="D154" s="158"/>
      <c r="E154" s="157"/>
      <c r="F154" s="158"/>
      <c r="G154" s="157"/>
      <c r="H154" s="157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</row>
    <row r="155" spans="1:26" ht="14.25" customHeight="1" x14ac:dyDescent="0.25">
      <c r="A155" s="157"/>
      <c r="B155" s="157"/>
      <c r="C155" s="157"/>
      <c r="D155" s="158"/>
      <c r="E155" s="157"/>
      <c r="F155" s="158"/>
      <c r="G155" s="157"/>
      <c r="H155" s="157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spans="1:26" ht="14.25" customHeight="1" x14ac:dyDescent="0.25">
      <c r="A156" s="157"/>
      <c r="B156" s="157"/>
      <c r="C156" s="157"/>
      <c r="D156" s="158"/>
      <c r="E156" s="157"/>
      <c r="F156" s="158"/>
      <c r="G156" s="157"/>
      <c r="H156" s="157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spans="1:26" ht="14.25" customHeight="1" x14ac:dyDescent="0.25">
      <c r="A157" s="157"/>
      <c r="B157" s="157"/>
      <c r="C157" s="157"/>
      <c r="D157" s="158"/>
      <c r="E157" s="157"/>
      <c r="F157" s="158"/>
      <c r="G157" s="157"/>
      <c r="H157" s="157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spans="1:26" ht="14.25" customHeight="1" x14ac:dyDescent="0.25">
      <c r="A158" s="157"/>
      <c r="B158" s="157"/>
      <c r="C158" s="157"/>
      <c r="D158" s="158"/>
      <c r="E158" s="157"/>
      <c r="F158" s="158"/>
      <c r="G158" s="157"/>
      <c r="H158" s="157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  <row r="159" spans="1:26" ht="14.25" customHeight="1" x14ac:dyDescent="0.25">
      <c r="A159" s="157"/>
      <c r="B159" s="157"/>
      <c r="C159" s="157"/>
      <c r="D159" s="158"/>
      <c r="E159" s="157"/>
      <c r="F159" s="158"/>
      <c r="G159" s="157"/>
      <c r="H159" s="157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</row>
    <row r="160" spans="1:26" ht="14.25" customHeight="1" x14ac:dyDescent="0.25">
      <c r="A160" s="157"/>
      <c r="B160" s="157"/>
      <c r="C160" s="157"/>
      <c r="D160" s="158"/>
      <c r="E160" s="157"/>
      <c r="F160" s="158"/>
      <c r="G160" s="157"/>
      <c r="H160" s="157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</row>
    <row r="161" spans="1:26" ht="14.25" customHeight="1" x14ac:dyDescent="0.25">
      <c r="A161" s="157"/>
      <c r="B161" s="157"/>
      <c r="C161" s="157"/>
      <c r="D161" s="158"/>
      <c r="E161" s="157"/>
      <c r="F161" s="158"/>
      <c r="G161" s="157"/>
      <c r="H161" s="157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</row>
    <row r="162" spans="1:26" ht="14.25" customHeight="1" x14ac:dyDescent="0.25">
      <c r="A162" s="157"/>
      <c r="B162" s="157"/>
      <c r="C162" s="157"/>
      <c r="D162" s="158"/>
      <c r="E162" s="157"/>
      <c r="F162" s="158"/>
      <c r="G162" s="157"/>
      <c r="H162" s="157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</row>
    <row r="163" spans="1:26" ht="14.25" customHeight="1" x14ac:dyDescent="0.25">
      <c r="A163" s="157"/>
      <c r="B163" s="157"/>
      <c r="C163" s="157"/>
      <c r="D163" s="158"/>
      <c r="E163" s="157"/>
      <c r="F163" s="158"/>
      <c r="G163" s="157"/>
      <c r="H163" s="157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</row>
    <row r="164" spans="1:26" ht="14.25" customHeight="1" x14ac:dyDescent="0.25">
      <c r="A164" s="157"/>
      <c r="B164" s="157"/>
      <c r="C164" s="157"/>
      <c r="D164" s="158"/>
      <c r="E164" s="157"/>
      <c r="F164" s="158"/>
      <c r="G164" s="157"/>
      <c r="H164" s="157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</row>
    <row r="165" spans="1:26" ht="14.25" customHeight="1" x14ac:dyDescent="0.25">
      <c r="A165" s="157"/>
      <c r="B165" s="157"/>
      <c r="C165" s="157"/>
      <c r="D165" s="158"/>
      <c r="E165" s="157"/>
      <c r="F165" s="158"/>
      <c r="G165" s="157"/>
      <c r="H165" s="157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</row>
    <row r="166" spans="1:26" ht="14.25" customHeight="1" x14ac:dyDescent="0.25">
      <c r="A166" s="157"/>
      <c r="B166" s="157"/>
      <c r="C166" s="157"/>
      <c r="D166" s="158"/>
      <c r="E166" s="157"/>
      <c r="F166" s="158"/>
      <c r="G166" s="157"/>
      <c r="H166" s="157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</row>
    <row r="167" spans="1:26" ht="14.25" customHeight="1" x14ac:dyDescent="0.25">
      <c r="A167" s="157"/>
      <c r="B167" s="157"/>
      <c r="C167" s="157"/>
      <c r="D167" s="158"/>
      <c r="E167" s="157"/>
      <c r="F167" s="158"/>
      <c r="G167" s="157"/>
      <c r="H167" s="157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</row>
    <row r="168" spans="1:26" ht="14.25" customHeight="1" x14ac:dyDescent="0.25">
      <c r="A168" s="157"/>
      <c r="B168" s="157"/>
      <c r="C168" s="157"/>
      <c r="D168" s="158"/>
      <c r="E168" s="157"/>
      <c r="F168" s="158"/>
      <c r="G168" s="157"/>
      <c r="H168" s="157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</row>
    <row r="169" spans="1:26" ht="14.25" customHeight="1" x14ac:dyDescent="0.25">
      <c r="A169" s="157"/>
      <c r="B169" s="157"/>
      <c r="C169" s="157"/>
      <c r="D169" s="158"/>
      <c r="E169" s="157"/>
      <c r="F169" s="158"/>
      <c r="G169" s="157"/>
      <c r="H169" s="157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</row>
    <row r="170" spans="1:26" ht="14.25" customHeight="1" x14ac:dyDescent="0.25">
      <c r="A170" s="157"/>
      <c r="B170" s="157"/>
      <c r="C170" s="157"/>
      <c r="D170" s="158"/>
      <c r="E170" s="157"/>
      <c r="F170" s="158"/>
      <c r="G170" s="157"/>
      <c r="H170" s="157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</row>
    <row r="171" spans="1:26" ht="14.25" customHeight="1" x14ac:dyDescent="0.25">
      <c r="A171" s="157"/>
      <c r="B171" s="157"/>
      <c r="C171" s="157"/>
      <c r="D171" s="158"/>
      <c r="E171" s="157"/>
      <c r="F171" s="158"/>
      <c r="G171" s="157"/>
      <c r="H171" s="157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</row>
    <row r="172" spans="1:26" ht="14.25" customHeight="1" x14ac:dyDescent="0.25">
      <c r="A172" s="157"/>
      <c r="B172" s="157"/>
      <c r="C172" s="157"/>
      <c r="D172" s="158"/>
      <c r="E172" s="157"/>
      <c r="F172" s="158"/>
      <c r="G172" s="157"/>
      <c r="H172" s="157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</row>
    <row r="173" spans="1:26" ht="14.25" customHeight="1" x14ac:dyDescent="0.25">
      <c r="A173" s="157"/>
      <c r="B173" s="157"/>
      <c r="C173" s="157"/>
      <c r="D173" s="158"/>
      <c r="E173" s="157"/>
      <c r="F173" s="158"/>
      <c r="G173" s="157"/>
      <c r="H173" s="157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</row>
    <row r="174" spans="1:26" ht="14.25" customHeight="1" x14ac:dyDescent="0.25">
      <c r="A174" s="157"/>
      <c r="B174" s="157"/>
      <c r="C174" s="157"/>
      <c r="D174" s="158"/>
      <c r="E174" s="157"/>
      <c r="F174" s="158"/>
      <c r="G174" s="157"/>
      <c r="H174" s="157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</row>
    <row r="175" spans="1:26" ht="14.25" customHeight="1" x14ac:dyDescent="0.25">
      <c r="A175" s="157"/>
      <c r="B175" s="157"/>
      <c r="C175" s="157"/>
      <c r="D175" s="158"/>
      <c r="E175" s="157"/>
      <c r="F175" s="158"/>
      <c r="G175" s="157"/>
      <c r="H175" s="157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</row>
    <row r="176" spans="1:26" ht="14.25" customHeight="1" x14ac:dyDescent="0.25">
      <c r="A176" s="157"/>
      <c r="B176" s="157"/>
      <c r="C176" s="157"/>
      <c r="D176" s="158"/>
      <c r="E176" s="157"/>
      <c r="F176" s="158"/>
      <c r="G176" s="157"/>
      <c r="H176" s="157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</row>
    <row r="177" spans="1:26" ht="14.25" customHeight="1" x14ac:dyDescent="0.25">
      <c r="A177" s="157"/>
      <c r="B177" s="157"/>
      <c r="C177" s="157"/>
      <c r="D177" s="158"/>
      <c r="E177" s="157"/>
      <c r="F177" s="158"/>
      <c r="G177" s="157"/>
      <c r="H177" s="157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</row>
    <row r="178" spans="1:26" ht="14.25" customHeight="1" x14ac:dyDescent="0.25">
      <c r="A178" s="157"/>
      <c r="B178" s="157"/>
      <c r="C178" s="157"/>
      <c r="D178" s="158"/>
      <c r="E178" s="157"/>
      <c r="F178" s="158"/>
      <c r="G178" s="157"/>
      <c r="H178" s="157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</row>
    <row r="179" spans="1:26" ht="14.25" customHeight="1" x14ac:dyDescent="0.25">
      <c r="A179" s="157"/>
      <c r="B179" s="157"/>
      <c r="C179" s="157"/>
      <c r="D179" s="158"/>
      <c r="E179" s="157"/>
      <c r="F179" s="158"/>
      <c r="G179" s="157"/>
      <c r="H179" s="157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</row>
    <row r="180" spans="1:26" ht="14.25" customHeight="1" x14ac:dyDescent="0.25">
      <c r="A180" s="157"/>
      <c r="B180" s="157"/>
      <c r="C180" s="157"/>
      <c r="D180" s="158"/>
      <c r="E180" s="157"/>
      <c r="F180" s="158"/>
      <c r="G180" s="157"/>
      <c r="H180" s="157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</row>
    <row r="181" spans="1:26" ht="14.25" customHeight="1" x14ac:dyDescent="0.25">
      <c r="A181" s="157"/>
      <c r="B181" s="157"/>
      <c r="C181" s="157"/>
      <c r="D181" s="158"/>
      <c r="E181" s="157"/>
      <c r="F181" s="158"/>
      <c r="G181" s="157"/>
      <c r="H181" s="157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</row>
    <row r="182" spans="1:26" ht="14.25" customHeight="1" x14ac:dyDescent="0.25">
      <c r="A182" s="157"/>
      <c r="B182" s="157"/>
      <c r="C182" s="157"/>
      <c r="D182" s="158"/>
      <c r="E182" s="157"/>
      <c r="F182" s="158"/>
      <c r="G182" s="157"/>
      <c r="H182" s="157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</row>
    <row r="183" spans="1:26" ht="14.25" customHeight="1" x14ac:dyDescent="0.25">
      <c r="A183" s="157"/>
      <c r="B183" s="157"/>
      <c r="C183" s="157"/>
      <c r="D183" s="158"/>
      <c r="E183" s="157"/>
      <c r="F183" s="158"/>
      <c r="G183" s="157"/>
      <c r="H183" s="157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</row>
    <row r="184" spans="1:26" ht="14.25" customHeight="1" x14ac:dyDescent="0.25">
      <c r="A184" s="157"/>
      <c r="B184" s="157"/>
      <c r="C184" s="157"/>
      <c r="D184" s="158"/>
      <c r="E184" s="157"/>
      <c r="F184" s="158"/>
      <c r="G184" s="157"/>
      <c r="H184" s="157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</row>
    <row r="185" spans="1:26" ht="14.25" customHeight="1" x14ac:dyDescent="0.25">
      <c r="A185" s="157"/>
      <c r="B185" s="157"/>
      <c r="C185" s="157"/>
      <c r="D185" s="158"/>
      <c r="E185" s="157"/>
      <c r="F185" s="158"/>
      <c r="G185" s="157"/>
      <c r="H185" s="157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</row>
    <row r="186" spans="1:26" ht="14.25" customHeight="1" x14ac:dyDescent="0.25">
      <c r="A186" s="157"/>
      <c r="B186" s="157"/>
      <c r="C186" s="157"/>
      <c r="D186" s="158"/>
      <c r="E186" s="157"/>
      <c r="F186" s="158"/>
      <c r="G186" s="157"/>
      <c r="H186" s="157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</row>
    <row r="187" spans="1:26" ht="14.25" customHeight="1" x14ac:dyDescent="0.25">
      <c r="A187" s="157"/>
      <c r="B187" s="157"/>
      <c r="C187" s="157"/>
      <c r="D187" s="158"/>
      <c r="E187" s="157"/>
      <c r="F187" s="158"/>
      <c r="G187" s="157"/>
      <c r="H187" s="157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</row>
    <row r="188" spans="1:26" ht="14.25" customHeight="1" x14ac:dyDescent="0.25">
      <c r="A188" s="157"/>
      <c r="B188" s="157"/>
      <c r="C188" s="157"/>
      <c r="D188" s="158"/>
      <c r="E188" s="157"/>
      <c r="F188" s="158"/>
      <c r="G188" s="157"/>
      <c r="H188" s="157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</row>
    <row r="189" spans="1:26" ht="14.25" customHeight="1" x14ac:dyDescent="0.25">
      <c r="A189" s="157"/>
      <c r="B189" s="157"/>
      <c r="C189" s="157"/>
      <c r="D189" s="158"/>
      <c r="E189" s="157"/>
      <c r="F189" s="158"/>
      <c r="G189" s="157"/>
      <c r="H189" s="157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</row>
    <row r="190" spans="1:26" ht="14.25" customHeight="1" x14ac:dyDescent="0.25">
      <c r="A190" s="157"/>
      <c r="B190" s="157"/>
      <c r="C190" s="157"/>
      <c r="D190" s="158"/>
      <c r="E190" s="157"/>
      <c r="F190" s="158"/>
      <c r="G190" s="157"/>
      <c r="H190" s="157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</row>
    <row r="191" spans="1:26" ht="14.25" customHeight="1" x14ac:dyDescent="0.25">
      <c r="A191" s="157"/>
      <c r="B191" s="157"/>
      <c r="C191" s="157"/>
      <c r="D191" s="158"/>
      <c r="E191" s="157"/>
      <c r="F191" s="158"/>
      <c r="G191" s="157"/>
      <c r="H191" s="157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</row>
    <row r="192" spans="1:26" ht="14.25" customHeight="1" x14ac:dyDescent="0.25">
      <c r="A192" s="157"/>
      <c r="B192" s="157"/>
      <c r="C192" s="157"/>
      <c r="D192" s="158"/>
      <c r="E192" s="157"/>
      <c r="F192" s="158"/>
      <c r="G192" s="157"/>
      <c r="H192" s="157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</row>
    <row r="193" spans="1:26" ht="14.25" customHeight="1" x14ac:dyDescent="0.25">
      <c r="A193" s="157"/>
      <c r="B193" s="157"/>
      <c r="C193" s="157"/>
      <c r="D193" s="158"/>
      <c r="E193" s="157"/>
      <c r="F193" s="158"/>
      <c r="G193" s="157"/>
      <c r="H193" s="157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</row>
    <row r="194" spans="1:26" ht="14.25" customHeight="1" x14ac:dyDescent="0.25">
      <c r="A194" s="157"/>
      <c r="B194" s="157"/>
      <c r="C194" s="157"/>
      <c r="D194" s="158"/>
      <c r="E194" s="157"/>
      <c r="F194" s="158"/>
      <c r="G194" s="157"/>
      <c r="H194" s="157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</row>
    <row r="195" spans="1:26" ht="14.25" customHeight="1" x14ac:dyDescent="0.25">
      <c r="A195" s="157"/>
      <c r="B195" s="157"/>
      <c r="C195" s="157"/>
      <c r="D195" s="158"/>
      <c r="E195" s="157"/>
      <c r="F195" s="158"/>
      <c r="G195" s="157"/>
      <c r="H195" s="157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</row>
    <row r="196" spans="1:26" ht="14.25" customHeight="1" x14ac:dyDescent="0.25">
      <c r="A196" s="157"/>
      <c r="B196" s="157"/>
      <c r="C196" s="157"/>
      <c r="D196" s="158"/>
      <c r="E196" s="157"/>
      <c r="F196" s="158"/>
      <c r="G196" s="157"/>
      <c r="H196" s="157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</row>
    <row r="197" spans="1:26" ht="14.25" customHeight="1" x14ac:dyDescent="0.25">
      <c r="A197" s="157"/>
      <c r="B197" s="157"/>
      <c r="C197" s="157"/>
      <c r="D197" s="158"/>
      <c r="E197" s="157"/>
      <c r="F197" s="158"/>
      <c r="G197" s="157"/>
      <c r="H197" s="157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</row>
    <row r="198" spans="1:26" ht="14.25" customHeight="1" x14ac:dyDescent="0.25">
      <c r="A198" s="157"/>
      <c r="B198" s="157"/>
      <c r="C198" s="157"/>
      <c r="D198" s="158"/>
      <c r="E198" s="157"/>
      <c r="F198" s="158"/>
      <c r="G198" s="157"/>
      <c r="H198" s="157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</row>
    <row r="199" spans="1:26" ht="14.25" customHeight="1" x14ac:dyDescent="0.25">
      <c r="A199" s="157"/>
      <c r="B199" s="157"/>
      <c r="C199" s="157"/>
      <c r="D199" s="158"/>
      <c r="E199" s="157"/>
      <c r="F199" s="158"/>
      <c r="G199" s="157"/>
      <c r="H199" s="157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</row>
    <row r="200" spans="1:26" ht="14.25" customHeight="1" x14ac:dyDescent="0.25">
      <c r="A200" s="157"/>
      <c r="B200" s="157"/>
      <c r="C200" s="157"/>
      <c r="D200" s="158"/>
      <c r="E200" s="157"/>
      <c r="F200" s="158"/>
      <c r="G200" s="157"/>
      <c r="H200" s="157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</row>
    <row r="201" spans="1:26" ht="14.25" customHeight="1" x14ac:dyDescent="0.25">
      <c r="A201" s="157"/>
      <c r="B201" s="157"/>
      <c r="C201" s="157"/>
      <c r="D201" s="158"/>
      <c r="E201" s="157"/>
      <c r="F201" s="158"/>
      <c r="G201" s="157"/>
      <c r="H201" s="157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</row>
    <row r="202" spans="1:26" ht="14.25" customHeight="1" x14ac:dyDescent="0.25">
      <c r="A202" s="157"/>
      <c r="B202" s="157"/>
      <c r="C202" s="157"/>
      <c r="D202" s="158"/>
      <c r="E202" s="157"/>
      <c r="F202" s="158"/>
      <c r="G202" s="157"/>
      <c r="H202" s="157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</row>
    <row r="203" spans="1:26" ht="14.25" customHeight="1" x14ac:dyDescent="0.25">
      <c r="A203" s="157"/>
      <c r="B203" s="157"/>
      <c r="C203" s="157"/>
      <c r="D203" s="158"/>
      <c r="E203" s="157"/>
      <c r="F203" s="158"/>
      <c r="G203" s="157"/>
      <c r="H203" s="157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</row>
    <row r="204" spans="1:26" ht="14.25" customHeight="1" x14ac:dyDescent="0.25">
      <c r="A204" s="157"/>
      <c r="B204" s="157"/>
      <c r="C204" s="157"/>
      <c r="D204" s="158"/>
      <c r="E204" s="157"/>
      <c r="F204" s="158"/>
      <c r="G204" s="157"/>
      <c r="H204" s="157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</row>
    <row r="205" spans="1:26" ht="14.25" customHeight="1" x14ac:dyDescent="0.25">
      <c r="A205" s="157"/>
      <c r="B205" s="157"/>
      <c r="C205" s="157"/>
      <c r="D205" s="158"/>
      <c r="E205" s="157"/>
      <c r="F205" s="158"/>
      <c r="G205" s="157"/>
      <c r="H205" s="157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</row>
    <row r="206" spans="1:26" ht="14.25" customHeight="1" x14ac:dyDescent="0.25">
      <c r="A206" s="157"/>
      <c r="B206" s="157"/>
      <c r="C206" s="157"/>
      <c r="D206" s="158"/>
      <c r="E206" s="157"/>
      <c r="F206" s="158"/>
      <c r="G206" s="157"/>
      <c r="H206" s="157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</row>
    <row r="207" spans="1:26" ht="14.25" customHeight="1" x14ac:dyDescent="0.25">
      <c r="A207" s="157"/>
      <c r="B207" s="157"/>
      <c r="C207" s="157"/>
      <c r="D207" s="158"/>
      <c r="E207" s="157"/>
      <c r="F207" s="158"/>
      <c r="G207" s="157"/>
      <c r="H207" s="157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</row>
    <row r="208" spans="1:26" ht="14.25" customHeight="1" x14ac:dyDescent="0.25">
      <c r="A208" s="157"/>
      <c r="B208" s="157"/>
      <c r="C208" s="157"/>
      <c r="D208" s="158"/>
      <c r="E208" s="157"/>
      <c r="F208" s="158"/>
      <c r="G208" s="157"/>
      <c r="H208" s="157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</row>
    <row r="209" spans="1:26" ht="14.25" customHeight="1" x14ac:dyDescent="0.25">
      <c r="A209" s="157"/>
      <c r="B209" s="157"/>
      <c r="C209" s="157"/>
      <c r="D209" s="158"/>
      <c r="E209" s="157"/>
      <c r="F209" s="158"/>
      <c r="G209" s="157"/>
      <c r="H209" s="157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</row>
    <row r="210" spans="1:26" ht="14.25" customHeight="1" x14ac:dyDescent="0.25">
      <c r="A210" s="157"/>
      <c r="B210" s="157"/>
      <c r="C210" s="157"/>
      <c r="D210" s="158"/>
      <c r="E210" s="157"/>
      <c r="F210" s="158"/>
      <c r="G210" s="157"/>
      <c r="H210" s="157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</row>
    <row r="211" spans="1:26" ht="14.25" customHeight="1" x14ac:dyDescent="0.25">
      <c r="A211" s="157"/>
      <c r="B211" s="157"/>
      <c r="C211" s="157"/>
      <c r="D211" s="158"/>
      <c r="E211" s="157"/>
      <c r="F211" s="158"/>
      <c r="G211" s="157"/>
      <c r="H211" s="157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</row>
    <row r="212" spans="1:26" ht="14.25" customHeight="1" x14ac:dyDescent="0.25">
      <c r="A212" s="157"/>
      <c r="B212" s="157"/>
      <c r="C212" s="157"/>
      <c r="D212" s="158"/>
      <c r="E212" s="157"/>
      <c r="F212" s="158"/>
      <c r="G212" s="157"/>
      <c r="H212" s="157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</row>
    <row r="213" spans="1:26" ht="14.25" customHeight="1" x14ac:dyDescent="0.25">
      <c r="A213" s="157"/>
      <c r="B213" s="157"/>
      <c r="C213" s="157"/>
      <c r="D213" s="158"/>
      <c r="E213" s="157"/>
      <c r="F213" s="158"/>
      <c r="G213" s="157"/>
      <c r="H213" s="157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</row>
    <row r="214" spans="1:26" ht="14.25" customHeight="1" x14ac:dyDescent="0.25">
      <c r="A214" s="157"/>
      <c r="B214" s="157"/>
      <c r="C214" s="157"/>
      <c r="D214" s="158"/>
      <c r="E214" s="157"/>
      <c r="F214" s="158"/>
      <c r="G214" s="157"/>
      <c r="H214" s="157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</row>
    <row r="215" spans="1:26" ht="14.25" customHeight="1" x14ac:dyDescent="0.25">
      <c r="A215" s="157"/>
      <c r="B215" s="157"/>
      <c r="C215" s="157"/>
      <c r="D215" s="158"/>
      <c r="E215" s="157"/>
      <c r="F215" s="158"/>
      <c r="G215" s="157"/>
      <c r="H215" s="157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</row>
    <row r="216" spans="1:26" ht="14.25" customHeight="1" x14ac:dyDescent="0.25">
      <c r="A216" s="157"/>
      <c r="B216" s="157"/>
      <c r="C216" s="157"/>
      <c r="D216" s="158"/>
      <c r="E216" s="157"/>
      <c r="F216" s="158"/>
      <c r="G216" s="157"/>
      <c r="H216" s="157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</row>
    <row r="217" spans="1:26" ht="14.25" customHeight="1" x14ac:dyDescent="0.25">
      <c r="A217" s="157"/>
      <c r="B217" s="157"/>
      <c r="C217" s="157"/>
      <c r="D217" s="158"/>
      <c r="E217" s="157"/>
      <c r="F217" s="158"/>
      <c r="G217" s="157"/>
      <c r="H217" s="157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</row>
    <row r="218" spans="1:26" ht="14.25" customHeight="1" x14ac:dyDescent="0.25">
      <c r="A218" s="157"/>
      <c r="B218" s="157"/>
      <c r="C218" s="157"/>
      <c r="D218" s="158"/>
      <c r="E218" s="157"/>
      <c r="F218" s="158"/>
      <c r="G218" s="157"/>
      <c r="H218" s="157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</row>
    <row r="219" spans="1:26" ht="14.25" customHeight="1" x14ac:dyDescent="0.25">
      <c r="A219" s="157"/>
      <c r="B219" s="157"/>
      <c r="C219" s="157"/>
      <c r="D219" s="158"/>
      <c r="E219" s="157"/>
      <c r="F219" s="158"/>
      <c r="G219" s="157"/>
      <c r="H219" s="157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</row>
    <row r="220" spans="1:26" ht="14.25" customHeight="1" x14ac:dyDescent="0.25">
      <c r="A220" s="157"/>
      <c r="B220" s="157"/>
      <c r="C220" s="157"/>
      <c r="D220" s="158"/>
      <c r="E220" s="157"/>
      <c r="F220" s="158"/>
      <c r="G220" s="157"/>
      <c r="H220" s="157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spans="1:26" ht="14.25" customHeight="1" x14ac:dyDescent="0.25">
      <c r="A221" s="157"/>
      <c r="B221" s="157"/>
      <c r="C221" s="157"/>
      <c r="D221" s="158"/>
      <c r="E221" s="157"/>
      <c r="F221" s="158"/>
      <c r="G221" s="157"/>
      <c r="H221" s="157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</row>
    <row r="222" spans="1:26" ht="14.25" customHeight="1" x14ac:dyDescent="0.25">
      <c r="A222" s="157"/>
      <c r="B222" s="157"/>
      <c r="C222" s="157"/>
      <c r="D222" s="158"/>
      <c r="E222" s="157"/>
      <c r="F222" s="158"/>
      <c r="G222" s="157"/>
      <c r="H222" s="157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</row>
    <row r="223" spans="1:26" ht="14.25" customHeight="1" x14ac:dyDescent="0.25">
      <c r="A223" s="157"/>
      <c r="B223" s="157"/>
      <c r="C223" s="157"/>
      <c r="D223" s="158"/>
      <c r="E223" s="157"/>
      <c r="F223" s="158"/>
      <c r="G223" s="157"/>
      <c r="H223" s="157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</row>
    <row r="224" spans="1:26" ht="14.25" customHeight="1" x14ac:dyDescent="0.25">
      <c r="A224" s="157"/>
      <c r="B224" s="157"/>
      <c r="C224" s="157"/>
      <c r="D224" s="158"/>
      <c r="E224" s="157"/>
      <c r="F224" s="158"/>
      <c r="G224" s="157"/>
      <c r="H224" s="157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</row>
    <row r="225" spans="1:26" ht="14.25" customHeight="1" x14ac:dyDescent="0.25">
      <c r="A225" s="157"/>
      <c r="B225" s="157"/>
      <c r="C225" s="157"/>
      <c r="D225" s="158"/>
      <c r="E225" s="157"/>
      <c r="F225" s="158"/>
      <c r="G225" s="157"/>
      <c r="H225" s="157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</row>
    <row r="226" spans="1:26" ht="14.25" customHeight="1" x14ac:dyDescent="0.25">
      <c r="A226" s="157"/>
      <c r="B226" s="157"/>
      <c r="C226" s="157"/>
      <c r="D226" s="158"/>
      <c r="E226" s="157"/>
      <c r="F226" s="158"/>
      <c r="G226" s="157"/>
      <c r="H226" s="157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</row>
    <row r="227" spans="1:26" ht="14.25" customHeight="1" x14ac:dyDescent="0.25">
      <c r="A227" s="157"/>
      <c r="B227" s="157"/>
      <c r="C227" s="157"/>
      <c r="D227" s="158"/>
      <c r="E227" s="157"/>
      <c r="F227" s="158"/>
      <c r="G227" s="157"/>
      <c r="H227" s="157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</row>
    <row r="228" spans="1:26" ht="14.25" customHeight="1" x14ac:dyDescent="0.25">
      <c r="A228" s="157"/>
      <c r="B228" s="157"/>
      <c r="C228" s="157"/>
      <c r="D228" s="158"/>
      <c r="E228" s="157"/>
      <c r="F228" s="158"/>
      <c r="G228" s="157"/>
      <c r="H228" s="157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</row>
    <row r="229" spans="1:26" ht="14.25" customHeight="1" x14ac:dyDescent="0.25">
      <c r="A229" s="157"/>
      <c r="B229" s="157"/>
      <c r="C229" s="157"/>
      <c r="D229" s="158"/>
      <c r="E229" s="157"/>
      <c r="F229" s="158"/>
      <c r="G229" s="157"/>
      <c r="H229" s="157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</row>
    <row r="230" spans="1:26" ht="14.25" customHeight="1" x14ac:dyDescent="0.25">
      <c r="A230" s="157"/>
      <c r="B230" s="157"/>
      <c r="C230" s="157"/>
      <c r="D230" s="158"/>
      <c r="E230" s="157"/>
      <c r="F230" s="158"/>
      <c r="G230" s="157"/>
      <c r="H230" s="157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</row>
    <row r="231" spans="1:26" ht="14.25" customHeight="1" x14ac:dyDescent="0.25">
      <c r="A231" s="157"/>
      <c r="B231" s="157"/>
      <c r="C231" s="157"/>
      <c r="D231" s="158"/>
      <c r="E231" s="157"/>
      <c r="F231" s="158"/>
      <c r="G231" s="157"/>
      <c r="H231" s="157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</row>
    <row r="232" spans="1:26" ht="14.25" customHeight="1" x14ac:dyDescent="0.25">
      <c r="A232" s="157"/>
      <c r="B232" s="157"/>
      <c r="C232" s="157"/>
      <c r="D232" s="158"/>
      <c r="E232" s="157"/>
      <c r="F232" s="158"/>
      <c r="G232" s="157"/>
      <c r="H232" s="157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</row>
    <row r="233" spans="1:26" ht="14.25" customHeight="1" x14ac:dyDescent="0.25">
      <c r="A233" s="157"/>
      <c r="B233" s="157"/>
      <c r="C233" s="157"/>
      <c r="D233" s="158"/>
      <c r="E233" s="157"/>
      <c r="F233" s="158"/>
      <c r="G233" s="157"/>
      <c r="H233" s="157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</row>
    <row r="234" spans="1:26" ht="14.25" customHeight="1" x14ac:dyDescent="0.25">
      <c r="A234" s="157"/>
      <c r="B234" s="157"/>
      <c r="C234" s="157"/>
      <c r="D234" s="158"/>
      <c r="E234" s="157"/>
      <c r="F234" s="158"/>
      <c r="G234" s="157"/>
      <c r="H234" s="157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</row>
    <row r="235" spans="1:26" ht="14.25" customHeight="1" x14ac:dyDescent="0.25">
      <c r="A235" s="157"/>
      <c r="B235" s="157"/>
      <c r="C235" s="157"/>
      <c r="D235" s="158"/>
      <c r="E235" s="157"/>
      <c r="F235" s="158"/>
      <c r="G235" s="157"/>
      <c r="H235" s="157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</row>
    <row r="236" spans="1:26" ht="14.25" customHeight="1" x14ac:dyDescent="0.25">
      <c r="A236" s="157"/>
      <c r="B236" s="157"/>
      <c r="C236" s="157"/>
      <c r="D236" s="158"/>
      <c r="E236" s="157"/>
      <c r="F236" s="158"/>
      <c r="G236" s="157"/>
      <c r="H236" s="157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</row>
    <row r="237" spans="1:26" ht="14.25" customHeight="1" x14ac:dyDescent="0.25">
      <c r="A237" s="157"/>
      <c r="B237" s="157"/>
      <c r="C237" s="157"/>
      <c r="D237" s="158"/>
      <c r="E237" s="157"/>
      <c r="F237" s="158"/>
      <c r="G237" s="157"/>
      <c r="H237" s="157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</row>
    <row r="238" spans="1:26" ht="14.25" customHeight="1" x14ac:dyDescent="0.25">
      <c r="A238" s="157"/>
      <c r="B238" s="157"/>
      <c r="C238" s="157"/>
      <c r="D238" s="158"/>
      <c r="E238" s="157"/>
      <c r="F238" s="158"/>
      <c r="G238" s="157"/>
      <c r="H238" s="157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</row>
    <row r="239" spans="1:26" ht="14.25" customHeight="1" x14ac:dyDescent="0.25">
      <c r="A239" s="157"/>
      <c r="B239" s="157"/>
      <c r="C239" s="157"/>
      <c r="D239" s="158"/>
      <c r="E239" s="157"/>
      <c r="F239" s="158"/>
      <c r="G239" s="157"/>
      <c r="H239" s="157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</row>
    <row r="240" spans="1:26" ht="14.25" customHeight="1" x14ac:dyDescent="0.25">
      <c r="A240" s="157"/>
      <c r="B240" s="157"/>
      <c r="C240" s="157"/>
      <c r="D240" s="158"/>
      <c r="E240" s="157"/>
      <c r="F240" s="158"/>
      <c r="G240" s="157"/>
      <c r="H240" s="157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</row>
    <row r="241" spans="1:26" ht="14.25" customHeight="1" x14ac:dyDescent="0.25">
      <c r="A241" s="157"/>
      <c r="B241" s="157"/>
      <c r="C241" s="157"/>
      <c r="D241" s="158"/>
      <c r="E241" s="157"/>
      <c r="F241" s="158"/>
      <c r="G241" s="157"/>
      <c r="H241" s="157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</row>
    <row r="242" spans="1:26" ht="14.25" customHeight="1" x14ac:dyDescent="0.25">
      <c r="A242" s="157"/>
      <c r="B242" s="157"/>
      <c r="C242" s="157"/>
      <c r="D242" s="158"/>
      <c r="E242" s="157"/>
      <c r="F242" s="158"/>
      <c r="G242" s="157"/>
      <c r="H242" s="157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</row>
    <row r="243" spans="1:26" ht="14.25" customHeight="1" x14ac:dyDescent="0.25">
      <c r="A243" s="157"/>
      <c r="B243" s="157"/>
      <c r="C243" s="157"/>
      <c r="D243" s="158"/>
      <c r="E243" s="157"/>
      <c r="F243" s="158"/>
      <c r="G243" s="157"/>
      <c r="H243" s="157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</row>
    <row r="244" spans="1:26" ht="14.25" customHeight="1" x14ac:dyDescent="0.25">
      <c r="A244" s="157"/>
      <c r="B244" s="157"/>
      <c r="C244" s="157"/>
      <c r="D244" s="158"/>
      <c r="E244" s="157"/>
      <c r="F244" s="158"/>
      <c r="G244" s="157"/>
      <c r="H244" s="157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</row>
    <row r="245" spans="1:26" ht="14.25" customHeight="1" x14ac:dyDescent="0.25">
      <c r="A245" s="157"/>
      <c r="B245" s="157"/>
      <c r="C245" s="157"/>
      <c r="D245" s="158"/>
      <c r="E245" s="157"/>
      <c r="F245" s="158"/>
      <c r="G245" s="157"/>
      <c r="H245" s="157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</row>
    <row r="246" spans="1:26" ht="14.25" customHeight="1" x14ac:dyDescent="0.25">
      <c r="A246" s="157"/>
      <c r="B246" s="157"/>
      <c r="C246" s="157"/>
      <c r="D246" s="158"/>
      <c r="E246" s="157"/>
      <c r="F246" s="158"/>
      <c r="G246" s="157"/>
      <c r="H246" s="157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</row>
    <row r="247" spans="1:26" ht="14.25" customHeight="1" x14ac:dyDescent="0.25">
      <c r="A247" s="157"/>
      <c r="B247" s="157"/>
      <c r="C247" s="157"/>
      <c r="D247" s="158"/>
      <c r="E247" s="157"/>
      <c r="F247" s="158"/>
      <c r="G247" s="157"/>
      <c r="H247" s="157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</row>
    <row r="248" spans="1:26" ht="14.25" customHeight="1" x14ac:dyDescent="0.25">
      <c r="A248" s="157"/>
      <c r="B248" s="157"/>
      <c r="C248" s="157"/>
      <c r="D248" s="158"/>
      <c r="E248" s="157"/>
      <c r="F248" s="158"/>
      <c r="G248" s="157"/>
      <c r="H248" s="157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</row>
    <row r="249" spans="1:26" ht="14.25" customHeight="1" x14ac:dyDescent="0.25">
      <c r="A249" s="157"/>
      <c r="B249" s="157"/>
      <c r="C249" s="157"/>
      <c r="D249" s="158"/>
      <c r="E249" s="157"/>
      <c r="F249" s="158"/>
      <c r="G249" s="157"/>
      <c r="H249" s="157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</row>
    <row r="250" spans="1:26" ht="14.25" customHeight="1" x14ac:dyDescent="0.25">
      <c r="A250" s="157"/>
      <c r="B250" s="157"/>
      <c r="C250" s="157"/>
      <c r="D250" s="158"/>
      <c r="E250" s="157"/>
      <c r="F250" s="158"/>
      <c r="G250" s="157"/>
      <c r="H250" s="157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</row>
    <row r="251" spans="1:26" ht="14.25" customHeight="1" x14ac:dyDescent="0.25">
      <c r="A251" s="157"/>
      <c r="B251" s="157"/>
      <c r="C251" s="157"/>
      <c r="D251" s="158"/>
      <c r="E251" s="157"/>
      <c r="F251" s="158"/>
      <c r="G251" s="157"/>
      <c r="H251" s="157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</row>
    <row r="252" spans="1:26" ht="14.25" customHeight="1" x14ac:dyDescent="0.25">
      <c r="A252" s="157"/>
      <c r="B252" s="157"/>
      <c r="C252" s="157"/>
      <c r="D252" s="158"/>
      <c r="E252" s="157"/>
      <c r="F252" s="158"/>
      <c r="G252" s="157"/>
      <c r="H252" s="157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</row>
    <row r="253" spans="1:26" ht="14.25" customHeight="1" x14ac:dyDescent="0.25">
      <c r="A253" s="157"/>
      <c r="B253" s="157"/>
      <c r="C253" s="157"/>
      <c r="D253" s="158"/>
      <c r="E253" s="157"/>
      <c r="F253" s="158"/>
      <c r="G253" s="157"/>
      <c r="H253" s="157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</row>
    <row r="254" spans="1:26" ht="14.25" customHeight="1" x14ac:dyDescent="0.25">
      <c r="A254" s="157"/>
      <c r="B254" s="157"/>
      <c r="C254" s="157"/>
      <c r="D254" s="158"/>
      <c r="E254" s="157"/>
      <c r="F254" s="158"/>
      <c r="G254" s="157"/>
      <c r="H254" s="157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</row>
    <row r="255" spans="1:26" ht="14.25" customHeight="1" x14ac:dyDescent="0.25">
      <c r="A255" s="157"/>
      <c r="B255" s="157"/>
      <c r="C255" s="157"/>
      <c r="D255" s="158"/>
      <c r="E255" s="157"/>
      <c r="F255" s="158"/>
      <c r="G255" s="157"/>
      <c r="H255" s="157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</row>
    <row r="256" spans="1:26" ht="14.25" customHeight="1" x14ac:dyDescent="0.25">
      <c r="A256" s="157"/>
      <c r="B256" s="157"/>
      <c r="C256" s="157"/>
      <c r="D256" s="158"/>
      <c r="E256" s="157"/>
      <c r="F256" s="158"/>
      <c r="G256" s="157"/>
      <c r="H256" s="157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</row>
    <row r="257" spans="1:26" ht="14.25" customHeight="1" x14ac:dyDescent="0.25">
      <c r="A257" s="157"/>
      <c r="B257" s="157"/>
      <c r="C257" s="157"/>
      <c r="D257" s="158"/>
      <c r="E257" s="157"/>
      <c r="F257" s="158"/>
      <c r="G257" s="157"/>
      <c r="H257" s="157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</row>
    <row r="258" spans="1:26" ht="14.25" customHeight="1" x14ac:dyDescent="0.25">
      <c r="A258" s="157"/>
      <c r="B258" s="157"/>
      <c r="C258" s="157"/>
      <c r="D258" s="158"/>
      <c r="E258" s="157"/>
      <c r="F258" s="158"/>
      <c r="G258" s="157"/>
      <c r="H258" s="157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</row>
    <row r="259" spans="1:26" ht="14.25" customHeight="1" x14ac:dyDescent="0.25">
      <c r="A259" s="157"/>
      <c r="B259" s="157"/>
      <c r="C259" s="157"/>
      <c r="D259" s="158"/>
      <c r="E259" s="157"/>
      <c r="F259" s="158"/>
      <c r="G259" s="157"/>
      <c r="H259" s="157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</row>
    <row r="260" spans="1:26" ht="14.25" customHeight="1" x14ac:dyDescent="0.25">
      <c r="A260" s="157"/>
      <c r="B260" s="157"/>
      <c r="C260" s="157"/>
      <c r="D260" s="158"/>
      <c r="E260" s="157"/>
      <c r="F260" s="158"/>
      <c r="G260" s="157"/>
      <c r="H260" s="157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</row>
    <row r="261" spans="1:26" ht="14.25" customHeight="1" x14ac:dyDescent="0.25">
      <c r="A261" s="157"/>
      <c r="B261" s="157"/>
      <c r="C261" s="157"/>
      <c r="D261" s="158"/>
      <c r="E261" s="157"/>
      <c r="F261" s="158"/>
      <c r="G261" s="157"/>
      <c r="H261" s="157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</row>
    <row r="262" spans="1:26" ht="14.25" customHeight="1" x14ac:dyDescent="0.25">
      <c r="A262" s="157"/>
      <c r="B262" s="157"/>
      <c r="C262" s="157"/>
      <c r="D262" s="158"/>
      <c r="E262" s="157"/>
      <c r="F262" s="158"/>
      <c r="G262" s="157"/>
      <c r="H262" s="157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</row>
    <row r="263" spans="1:26" ht="14.25" customHeight="1" x14ac:dyDescent="0.25">
      <c r="A263" s="157"/>
      <c r="B263" s="157"/>
      <c r="C263" s="157"/>
      <c r="D263" s="158"/>
      <c r="E263" s="157"/>
      <c r="F263" s="158"/>
      <c r="G263" s="157"/>
      <c r="H263" s="157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</row>
    <row r="264" spans="1:26" ht="14.25" customHeight="1" x14ac:dyDescent="0.25">
      <c r="A264" s="157"/>
      <c r="B264" s="157"/>
      <c r="C264" s="157"/>
      <c r="D264" s="158"/>
      <c r="E264" s="157"/>
      <c r="F264" s="158"/>
      <c r="G264" s="157"/>
      <c r="H264" s="157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</row>
    <row r="265" spans="1:26" ht="14.25" customHeight="1" x14ac:dyDescent="0.25">
      <c r="A265" s="157"/>
      <c r="B265" s="157"/>
      <c r="C265" s="157"/>
      <c r="D265" s="158"/>
      <c r="E265" s="157"/>
      <c r="F265" s="158"/>
      <c r="G265" s="157"/>
      <c r="H265" s="157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</row>
    <row r="266" spans="1:26" ht="14.25" customHeight="1" x14ac:dyDescent="0.25">
      <c r="A266" s="157"/>
      <c r="B266" s="157"/>
      <c r="C266" s="157"/>
      <c r="D266" s="158"/>
      <c r="E266" s="157"/>
      <c r="F266" s="158"/>
      <c r="G266" s="157"/>
      <c r="H266" s="157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</row>
    <row r="267" spans="1:26" ht="14.25" customHeight="1" x14ac:dyDescent="0.25">
      <c r="A267" s="157"/>
      <c r="B267" s="157"/>
      <c r="C267" s="157"/>
      <c r="D267" s="158"/>
      <c r="E267" s="157"/>
      <c r="F267" s="158"/>
      <c r="G267" s="157"/>
      <c r="H267" s="157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</row>
    <row r="268" spans="1:26" ht="14.25" customHeight="1" x14ac:dyDescent="0.25">
      <c r="A268" s="157"/>
      <c r="B268" s="157"/>
      <c r="C268" s="157"/>
      <c r="D268" s="158"/>
      <c r="E268" s="157"/>
      <c r="F268" s="158"/>
      <c r="G268" s="157"/>
      <c r="H268" s="157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</row>
    <row r="269" spans="1:26" ht="14.25" customHeight="1" x14ac:dyDescent="0.25">
      <c r="A269" s="157"/>
      <c r="B269" s="157"/>
      <c r="C269" s="157"/>
      <c r="D269" s="158"/>
      <c r="E269" s="157"/>
      <c r="F269" s="158"/>
      <c r="G269" s="157"/>
      <c r="H269" s="157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</row>
    <row r="270" spans="1:26" ht="14.25" customHeight="1" x14ac:dyDescent="0.25">
      <c r="A270" s="157"/>
      <c r="B270" s="157"/>
      <c r="C270" s="157"/>
      <c r="D270" s="158"/>
      <c r="E270" s="157"/>
      <c r="F270" s="158"/>
      <c r="G270" s="157"/>
      <c r="H270" s="157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</row>
    <row r="271" spans="1:26" ht="14.25" customHeight="1" x14ac:dyDescent="0.25">
      <c r="A271" s="157"/>
      <c r="B271" s="157"/>
      <c r="C271" s="157"/>
      <c r="D271" s="158"/>
      <c r="E271" s="157"/>
      <c r="F271" s="158"/>
      <c r="G271" s="157"/>
      <c r="H271" s="157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</row>
    <row r="272" spans="1:26" ht="14.25" customHeight="1" x14ac:dyDescent="0.25">
      <c r="A272" s="157"/>
      <c r="B272" s="157"/>
      <c r="C272" s="157"/>
      <c r="D272" s="158"/>
      <c r="E272" s="157"/>
      <c r="F272" s="158"/>
      <c r="G272" s="157"/>
      <c r="H272" s="157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</row>
    <row r="273" spans="1:26" ht="14.25" customHeight="1" x14ac:dyDescent="0.25">
      <c r="A273" s="157"/>
      <c r="B273" s="157"/>
      <c r="C273" s="157"/>
      <c r="D273" s="158"/>
      <c r="E273" s="157"/>
      <c r="F273" s="158"/>
      <c r="G273" s="157"/>
      <c r="H273" s="157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</row>
    <row r="274" spans="1:26" ht="14.25" customHeight="1" x14ac:dyDescent="0.25">
      <c r="A274" s="157"/>
      <c r="B274" s="157"/>
      <c r="C274" s="157"/>
      <c r="D274" s="158"/>
      <c r="E274" s="157"/>
      <c r="F274" s="158"/>
      <c r="G274" s="157"/>
      <c r="H274" s="157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</row>
    <row r="275" spans="1:26" ht="14.25" customHeight="1" x14ac:dyDescent="0.25">
      <c r="A275" s="157"/>
      <c r="B275" s="157"/>
      <c r="C275" s="157"/>
      <c r="D275" s="158"/>
      <c r="E275" s="157"/>
      <c r="F275" s="158"/>
      <c r="G275" s="157"/>
      <c r="H275" s="157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</row>
    <row r="276" spans="1:26" ht="14.25" customHeight="1" x14ac:dyDescent="0.25">
      <c r="A276" s="157"/>
      <c r="B276" s="157"/>
      <c r="C276" s="157"/>
      <c r="D276" s="158"/>
      <c r="E276" s="157"/>
      <c r="F276" s="158"/>
      <c r="G276" s="157"/>
      <c r="H276" s="157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</row>
    <row r="277" spans="1:26" ht="14.25" customHeight="1" x14ac:dyDescent="0.25">
      <c r="A277" s="157"/>
      <c r="B277" s="157"/>
      <c r="C277" s="157"/>
      <c r="D277" s="158"/>
      <c r="E277" s="157"/>
      <c r="F277" s="158"/>
      <c r="G277" s="157"/>
      <c r="H277" s="157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</row>
    <row r="278" spans="1:26" ht="15.75" customHeight="1" x14ac:dyDescent="0.25"/>
    <row r="279" spans="1:26" ht="15.75" customHeight="1" x14ac:dyDescent="0.25"/>
    <row r="280" spans="1:26" ht="15.75" customHeight="1" x14ac:dyDescent="0.25"/>
    <row r="281" spans="1:26" ht="15.75" customHeight="1" x14ac:dyDescent="0.25"/>
    <row r="282" spans="1:26" ht="15.75" customHeight="1" x14ac:dyDescent="0.25"/>
    <row r="283" spans="1:26" ht="15.75" customHeight="1" x14ac:dyDescent="0.25"/>
    <row r="284" spans="1:26" ht="15.75" customHeight="1" x14ac:dyDescent="0.25"/>
    <row r="285" spans="1:26" ht="15.75" customHeight="1" x14ac:dyDescent="0.25"/>
    <row r="286" spans="1:26" ht="15.75" customHeight="1" x14ac:dyDescent="0.25"/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</sheetData>
  <mergeCells count="9">
    <mergeCell ref="B11:D11"/>
    <mergeCell ref="E11:J11"/>
    <mergeCell ref="B75:C75"/>
    <mergeCell ref="B8:J8"/>
    <mergeCell ref="H2:J2"/>
    <mergeCell ref="H3:J3"/>
    <mergeCell ref="B5:J5"/>
    <mergeCell ref="B6:J6"/>
    <mergeCell ref="B7:J7"/>
  </mergeCells>
  <pageMargins left="0.7" right="0.7" top="0.75" bottom="0.75" header="0" footer="0"/>
  <pageSetup paperSize="9" scale="6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filmm</cp:lastModifiedBy>
  <cp:lastPrinted>2021-01-23T19:23:42Z</cp:lastPrinted>
  <dcterms:created xsi:type="dcterms:W3CDTF">2021-01-20T11:16:46Z</dcterms:created>
  <dcterms:modified xsi:type="dcterms:W3CDTF">2021-01-23T19:27:17Z</dcterms:modified>
</cp:coreProperties>
</file>