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кса\OneDrive\Документи\Arthouse traffic\Держкiно\Культфонд\Інст. підтримка 2020\"/>
    </mc:Choice>
  </mc:AlternateContent>
  <bookViews>
    <workbookView xWindow="0" yWindow="0" windowWidth="21600" windowHeight="9735"/>
  </bookViews>
  <sheets>
    <sheet name="Table 1" sheetId="1" r:id="rId1"/>
    <sheet name="Table 2" sheetId="2" r:id="rId2"/>
  </sheets>
  <calcPr calcId="152511"/>
</workbook>
</file>

<file path=xl/calcChain.xml><?xml version="1.0" encoding="utf-8"?>
<calcChain xmlns="http://schemas.openxmlformats.org/spreadsheetml/2006/main">
  <c r="U82" i="1" l="1"/>
  <c r="T82" i="1"/>
  <c r="S82" i="1"/>
  <c r="R82" i="1"/>
  <c r="O82" i="1"/>
  <c r="U81" i="1"/>
  <c r="T81" i="1"/>
  <c r="S81" i="1"/>
  <c r="R81" i="1"/>
  <c r="O81" i="1"/>
  <c r="T80" i="1"/>
  <c r="S80" i="1"/>
  <c r="U80" i="1" s="1"/>
  <c r="U43" i="1"/>
  <c r="T43" i="1"/>
  <c r="S43" i="1"/>
  <c r="R43" i="1"/>
  <c r="O43" i="1"/>
  <c r="U39" i="1"/>
  <c r="T39" i="1"/>
  <c r="S39" i="1"/>
  <c r="R39" i="1"/>
  <c r="O39" i="1"/>
  <c r="U15" i="1"/>
  <c r="T15" i="1"/>
  <c r="S15" i="1"/>
  <c r="R15" i="1"/>
  <c r="O15" i="1"/>
  <c r="U42" i="1"/>
  <c r="U4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T42" i="1"/>
  <c r="S42" i="1"/>
  <c r="T41" i="1"/>
  <c r="S41" i="1"/>
  <c r="R42" i="1"/>
  <c r="R41" i="1"/>
  <c r="O42" i="1"/>
  <c r="O4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</calcChain>
</file>

<file path=xl/sharedStrings.xml><?xml version="1.0" encoding="utf-8"?>
<sst xmlns="http://schemas.openxmlformats.org/spreadsheetml/2006/main" count="493" uniqueCount="131">
  <si>
    <r>
      <rPr>
        <b/>
        <sz val="5"/>
        <rFont val="Arial"/>
        <family val="2"/>
      </rPr>
      <t>0,00</t>
    </r>
  </si>
  <si>
    <r>
      <rPr>
        <b/>
        <sz val="5"/>
        <rFont val="Arial"/>
        <family val="2"/>
      </rPr>
      <t>РЕЗУЛЬТАТ ІНСТИТУЦІЙНОЇ ПІДТРИМКИ</t>
    </r>
  </si>
  <si>
    <t>Повна назва організації Заявника: ТОВ "ТРАФІК ФІЛМЗ"</t>
  </si>
  <si>
    <t>ЗВІТ</t>
  </si>
  <si>
    <t>про надходження та використання коштів для реалізації Проєкту інституційної підтримки</t>
  </si>
  <si>
    <r>
      <rPr>
        <sz val="7"/>
        <rFont val="Calibri"/>
        <family val="2"/>
      </rPr>
      <t>Додаток № 4</t>
    </r>
  </si>
  <si>
    <r>
      <rPr>
        <sz val="7"/>
        <rFont val="Calibri"/>
        <family val="2"/>
      </rPr>
      <t>до Договору про надання гранту інституційної підтримки</t>
    </r>
  </si>
  <si>
    <r>
      <rPr>
        <b/>
        <sz val="7"/>
        <rFont val="Arial"/>
        <family val="2"/>
      </rPr>
      <t>Стовпці:</t>
    </r>
  </si>
  <si>
    <r>
      <rPr>
        <b/>
        <sz val="7"/>
        <rFont val="Arial"/>
        <family val="2"/>
      </rPr>
      <t>Розділ:</t>
    </r>
  </si>
  <si>
    <r>
      <rPr>
        <b/>
        <sz val="7"/>
        <rFont val="Arial"/>
        <family val="2"/>
      </rPr>
      <t>І</t>
    </r>
  </si>
  <si>
    <r>
      <rPr>
        <b/>
        <sz val="7"/>
        <rFont val="Arial"/>
        <family val="2"/>
      </rPr>
      <t>Надходження:</t>
    </r>
  </si>
  <si>
    <r>
      <rPr>
        <b/>
        <sz val="7"/>
        <rFont val="Arial"/>
        <family val="2"/>
      </rPr>
      <t>Стаття:</t>
    </r>
  </si>
  <si>
    <r>
      <rPr>
        <sz val="7"/>
        <rFont val="Arial"/>
        <family val="2"/>
      </rPr>
      <t>Український культурний фонд</t>
    </r>
  </si>
  <si>
    <r>
      <rPr>
        <sz val="7"/>
        <rFont val="Arial"/>
        <family val="2"/>
      </rPr>
      <t>грн</t>
    </r>
  </si>
  <si>
    <r>
      <rPr>
        <sz val="7"/>
        <rFont val="Arial"/>
        <family val="2"/>
      </rPr>
      <t>0,00</t>
    </r>
  </si>
  <si>
    <r>
      <rPr>
        <b/>
        <i/>
        <sz val="7"/>
        <rFont val="Arial"/>
        <family val="2"/>
      </rPr>
      <t>Всього по розділу І "Надходження":</t>
    </r>
  </si>
  <si>
    <r>
      <rPr>
        <b/>
        <sz val="7"/>
        <rFont val="Arial"/>
        <family val="2"/>
      </rPr>
      <t>0,00</t>
    </r>
  </si>
  <si>
    <r>
      <rPr>
        <b/>
        <sz val="7"/>
        <rFont val="Arial"/>
        <family val="2"/>
      </rPr>
      <t>ІІ</t>
    </r>
  </si>
  <si>
    <r>
      <rPr>
        <b/>
        <sz val="7"/>
        <rFont val="Arial"/>
        <family val="2"/>
      </rPr>
      <t>Витрати:</t>
    </r>
  </si>
  <si>
    <r>
      <rPr>
        <b/>
        <sz val="7"/>
        <rFont val="Arial"/>
        <family val="2"/>
      </rPr>
      <t>Оплата праці</t>
    </r>
  </si>
  <si>
    <r>
      <rPr>
        <b/>
        <sz val="7"/>
        <rFont val="Arial"/>
        <family val="2"/>
      </rPr>
      <t>Підстаття</t>
    </r>
  </si>
  <si>
    <r>
      <rPr>
        <b/>
        <sz val="7"/>
        <rFont val="Arial"/>
        <family val="2"/>
      </rPr>
      <t>Штатних працівників</t>
    </r>
  </si>
  <si>
    <r>
      <rPr>
        <b/>
        <sz val="7"/>
        <rFont val="Arial"/>
        <family val="2"/>
      </rPr>
      <t>Пункт</t>
    </r>
  </si>
  <si>
    <r>
      <rPr>
        <sz val="7"/>
        <rFont val="Arial"/>
        <family val="2"/>
      </rPr>
      <t>Повне ПІБ, посада</t>
    </r>
  </si>
  <si>
    <r>
      <rPr>
        <sz val="7"/>
        <rFont val="Arial"/>
        <family val="2"/>
      </rPr>
      <t>місяців</t>
    </r>
  </si>
  <si>
    <r>
      <rPr>
        <b/>
        <sz val="7"/>
        <rFont val="Arial"/>
        <family val="2"/>
      </rPr>
      <t>За договорами ЦПХ</t>
    </r>
  </si>
  <si>
    <r>
      <rPr>
        <b/>
        <sz val="7"/>
        <rFont val="Arial"/>
        <family val="2"/>
      </rPr>
      <t>1.2.1</t>
    </r>
  </si>
  <si>
    <r>
      <rPr>
        <sz val="7"/>
        <rFont val="Arial"/>
        <family val="2"/>
      </rPr>
      <t>НЕ ЗАПОВНЮЄТЬСЯ!</t>
    </r>
  </si>
  <si>
    <r>
      <rPr>
        <b/>
        <sz val="7"/>
        <rFont val="Arial"/>
        <family val="2"/>
      </rPr>
      <t>1.2.2</t>
    </r>
  </si>
  <si>
    <r>
      <rPr>
        <b/>
        <sz val="7"/>
        <rFont val="Arial"/>
        <family val="2"/>
      </rPr>
      <t>1.2.3</t>
    </r>
  </si>
  <si>
    <r>
      <rPr>
        <b/>
        <sz val="7"/>
        <rFont val="Arial"/>
        <family val="2"/>
      </rPr>
      <t>За договорами з ФОП</t>
    </r>
  </si>
  <si>
    <r>
      <rPr>
        <b/>
        <sz val="7"/>
        <rFont val="Arial"/>
        <family val="2"/>
      </rPr>
      <t>1.3.1</t>
    </r>
  </si>
  <si>
    <r>
      <rPr>
        <b/>
        <sz val="7"/>
        <rFont val="Arial"/>
        <family val="2"/>
      </rPr>
      <t>1.3.2</t>
    </r>
  </si>
  <si>
    <r>
      <rPr>
        <b/>
        <sz val="7"/>
        <rFont val="Arial"/>
        <family val="2"/>
      </rPr>
      <t>1.3.3</t>
    </r>
  </si>
  <si>
    <r>
      <rPr>
        <b/>
        <sz val="7"/>
        <rFont val="Arial"/>
        <family val="2"/>
      </rPr>
      <t>Всього по статті 1 "Оплата праці "</t>
    </r>
  </si>
  <si>
    <r>
      <rPr>
        <b/>
        <sz val="7"/>
        <rFont val="Arial"/>
        <family val="2"/>
      </rPr>
      <t>Соціальні внески з оплати праці (нарахування ЄСВ)</t>
    </r>
  </si>
  <si>
    <r>
      <rPr>
        <sz val="7"/>
        <rFont val="Arial"/>
        <family val="2"/>
      </rPr>
      <t>Штатні працівники</t>
    </r>
  </si>
  <si>
    <r>
      <rPr>
        <sz val="7"/>
        <color rgb="FFFF0000"/>
        <rFont val="Arial"/>
        <family val="2"/>
      </rPr>
      <t>0,22</t>
    </r>
  </si>
  <si>
    <r>
      <rPr>
        <b/>
        <sz val="7"/>
        <rFont val="Arial"/>
        <family val="2"/>
      </rPr>
      <t>Всього по статті 2 "Соціальні внески з оплати праці (нарахування ЄСВ)"</t>
    </r>
  </si>
  <si>
    <r>
      <rPr>
        <b/>
        <sz val="7"/>
        <rFont val="Arial"/>
        <family val="2"/>
      </rPr>
      <t>Оренда приміщень та земельних ділянок</t>
    </r>
  </si>
  <si>
    <r>
      <rPr>
        <sz val="7"/>
        <rFont val="Arial"/>
        <family val="2"/>
      </rPr>
      <t>Адреса орендованого приміщення/земельної діляники, із зазначенням метражу</t>
    </r>
  </si>
  <si>
    <r>
      <rPr>
        <sz val="7"/>
        <rFont val="Arial"/>
        <family val="2"/>
      </rPr>
      <t>Адреса орендованого приміщення/земельної
діляники, із зазначенням метражу</t>
    </r>
  </si>
  <si>
    <r>
      <rPr>
        <b/>
        <sz val="7"/>
        <rFont val="Arial"/>
        <family val="2"/>
      </rPr>
      <t>Всього по статті 3 "Оренда приміщень та земельних ділянок"</t>
    </r>
  </si>
  <si>
    <r>
      <rPr>
        <b/>
        <sz val="7"/>
        <rFont val="Arial"/>
        <family val="2"/>
      </rPr>
      <t>Експлуатаційні витрати на утримання приміщень та комунальні послуги</t>
    </r>
  </si>
  <si>
    <r>
      <rPr>
        <sz val="7"/>
        <rFont val="Arial"/>
        <family val="2"/>
      </rPr>
      <t>Водопостачання</t>
    </r>
  </si>
  <si>
    <r>
      <rPr>
        <sz val="7"/>
        <rFont val="Arial"/>
        <family val="2"/>
      </rPr>
      <t>Електроенергія</t>
    </r>
  </si>
  <si>
    <r>
      <rPr>
        <sz val="7"/>
        <rFont val="Arial"/>
        <family val="2"/>
      </rPr>
      <t>Опалення</t>
    </r>
  </si>
  <si>
    <r>
      <rPr>
        <sz val="7"/>
        <rFont val="Arial"/>
        <family val="2"/>
      </rPr>
      <t>Експлуатаційні витрати (обслуговування пожежної сигналізації, охоронні послуги, послуги прибирання тощо)</t>
    </r>
  </si>
  <si>
    <r>
      <rPr>
        <b/>
        <sz val="7"/>
        <rFont val="Arial"/>
        <family val="2"/>
      </rPr>
      <t>Всього по статті 4 "Експлуатаційні витрати на утримання приміщень та комунальні послуги"</t>
    </r>
  </si>
  <si>
    <r>
      <rPr>
        <b/>
        <sz val="7"/>
        <rFont val="Arial"/>
        <family val="2"/>
      </rPr>
      <t>Оренда техніки, обладнання та інструменту</t>
    </r>
  </si>
  <si>
    <r>
      <rPr>
        <sz val="7"/>
        <rFont val="Arial"/>
        <family val="2"/>
      </rPr>
      <t>Найменування техніки (з деталізацією технічних характеристик)</t>
    </r>
  </si>
  <si>
    <r>
      <rPr>
        <sz val="7"/>
        <rFont val="Arial"/>
        <family val="2"/>
      </rPr>
      <t>Найменування обладнання (з деталізацією технічних характеристик)</t>
    </r>
  </si>
  <si>
    <r>
      <rPr>
        <sz val="7"/>
        <rFont val="Arial"/>
        <family val="2"/>
      </rPr>
      <t>Найменування інструменту (з деталізацією
технічних характеристик)</t>
    </r>
  </si>
  <si>
    <r>
      <rPr>
        <b/>
        <sz val="7"/>
        <rFont val="Arial"/>
        <family val="2"/>
      </rPr>
      <t>Всього по статті 5 "Оренда техніки, обладнання та інструменту"</t>
    </r>
  </si>
  <si>
    <r>
      <rPr>
        <b/>
        <sz val="7"/>
        <rFont val="Arial"/>
        <family val="2"/>
      </rPr>
      <t>Матеріальні витрати (за винятком капітальних видатків)</t>
    </r>
  </si>
  <si>
    <r>
      <rPr>
        <sz val="7"/>
        <rFont val="Arial"/>
        <family val="2"/>
      </rPr>
      <t>Найменування</t>
    </r>
  </si>
  <si>
    <r>
      <rPr>
        <sz val="7"/>
        <rFont val="Arial"/>
        <family val="2"/>
      </rPr>
      <t>шт</t>
    </r>
  </si>
  <si>
    <r>
      <rPr>
        <b/>
        <sz val="7"/>
        <rFont val="Arial"/>
        <family val="2"/>
      </rPr>
      <t>Всього по статті 6 "Матеріальні витрати (за винятком капітальних видатків)"</t>
    </r>
  </si>
  <si>
    <r>
      <rPr>
        <b/>
        <sz val="7"/>
        <rFont val="Arial"/>
        <family val="2"/>
      </rPr>
      <t>Витрати на послуги зв'язку, інтернет, обслуговування сайтів та програмного забезпечення;</t>
    </r>
  </si>
  <si>
    <r>
      <rPr>
        <sz val="7"/>
        <rFont val="Arial"/>
        <family val="2"/>
      </rPr>
      <t>Послуги зв'язку</t>
    </r>
  </si>
  <si>
    <r>
      <rPr>
        <sz val="7"/>
        <rFont val="Arial"/>
        <family val="2"/>
      </rPr>
      <t>Послуги Internet</t>
    </r>
  </si>
  <si>
    <r>
      <rPr>
        <sz val="7"/>
        <rFont val="Arial"/>
        <family val="2"/>
      </rPr>
      <t>Обслуговування сайтів та програмного
забезпечення (деталізувати назву послуги)</t>
    </r>
  </si>
  <si>
    <r>
      <rPr>
        <b/>
        <sz val="7"/>
        <rFont val="Arial"/>
        <family val="2"/>
      </rPr>
      <t>Всього по статті 7 "Витрати на послуги зв'язку, інтернет, обслуговування програм"</t>
    </r>
  </si>
  <si>
    <r>
      <rPr>
        <b/>
        <sz val="7"/>
        <rFont val="Arial"/>
        <family val="2"/>
      </rPr>
      <t>Банківські витрати</t>
    </r>
  </si>
  <si>
    <r>
      <rPr>
        <sz val="7"/>
        <rFont val="Arial"/>
        <family val="2"/>
      </rPr>
      <t>Банківська комісія за переказ</t>
    </r>
  </si>
  <si>
    <r>
      <rPr>
        <sz val="7"/>
        <rFont val="Arial"/>
        <family val="2"/>
      </rPr>
      <t>Розрахунково-касове обслуговування</t>
    </r>
  </si>
  <si>
    <r>
      <rPr>
        <sz val="7"/>
        <rFont val="Arial"/>
        <family val="2"/>
      </rPr>
      <t>Інші банківські витрати</t>
    </r>
  </si>
  <si>
    <r>
      <rPr>
        <b/>
        <sz val="7"/>
        <rFont val="Arial"/>
        <family val="2"/>
      </rPr>
      <t>Всього по статті 8 "Банківські витрати"</t>
    </r>
  </si>
  <si>
    <r>
      <rPr>
        <b/>
        <sz val="7"/>
        <rFont val="Arial"/>
        <family val="2"/>
      </rPr>
      <t>Інші витрати пов'язані з основною
діяльністю організації</t>
    </r>
  </si>
  <si>
    <r>
      <rPr>
        <sz val="7"/>
        <rFont val="Arial"/>
        <family val="2"/>
      </rPr>
      <t>Інші витрати пов'язані з основною
діяльністю організації</t>
    </r>
  </si>
  <si>
    <r>
      <rPr>
        <b/>
        <sz val="7"/>
        <rFont val="Arial"/>
        <family val="2"/>
      </rPr>
      <t>Всього по статті 9 "Інші витрати пов'язані з основною діяльністю організації"</t>
    </r>
  </si>
  <si>
    <r>
      <rPr>
        <b/>
        <sz val="7"/>
        <rFont val="Arial"/>
        <family val="2"/>
      </rPr>
      <t>Аудиторські послуги</t>
    </r>
  </si>
  <si>
    <r>
      <rPr>
        <sz val="7"/>
        <rFont val="Arial"/>
        <family val="2"/>
      </rPr>
      <t>Аудиторські послуги</t>
    </r>
  </si>
  <si>
    <r>
      <rPr>
        <b/>
        <sz val="7"/>
        <rFont val="Arial"/>
        <family val="2"/>
      </rPr>
      <t>Всього по статті 9 "Аудиторські послуги"</t>
    </r>
  </si>
  <si>
    <r>
      <rPr>
        <b/>
        <i/>
        <sz val="7"/>
        <rFont val="Arial"/>
        <family val="2"/>
      </rPr>
      <t>Всього по розділу ІІ "Витрати":</t>
    </r>
  </si>
  <si>
    <r>
      <rPr>
        <b/>
        <sz val="5"/>
        <rFont val="Arial"/>
        <family val="2"/>
      </rPr>
      <t>Розділ: Стаття: Пункт:</t>
    </r>
  </si>
  <si>
    <r>
      <rPr>
        <b/>
        <sz val="5"/>
        <rFont val="Arial"/>
        <family val="2"/>
      </rPr>
      <t>№</t>
    </r>
  </si>
  <si>
    <r>
      <rPr>
        <b/>
        <sz val="5"/>
        <rFont val="Arial"/>
        <family val="2"/>
      </rPr>
      <t>Найменування витрат</t>
    </r>
  </si>
  <si>
    <r>
      <rPr>
        <b/>
        <sz val="5"/>
        <rFont val="Arial"/>
        <family val="2"/>
      </rPr>
      <t>Одиниця виміру</t>
    </r>
  </si>
  <si>
    <r>
      <rPr>
        <b/>
        <sz val="5"/>
        <rFont val="Arial"/>
        <family val="2"/>
      </rPr>
      <t>Планові витрати гранту інституційної підтримки УКФ
(кредиторська заборгованість) з 12.03.2020 року</t>
    </r>
  </si>
  <si>
    <r>
      <rPr>
        <b/>
        <sz val="5"/>
        <rFont val="Arial"/>
        <family val="2"/>
      </rPr>
      <t>Фактичні витрати гранту інституційної підтримки УКФ
(кредиторська заборгованість) з 12.03.2020 року</t>
    </r>
  </si>
  <si>
    <r>
      <rPr>
        <b/>
        <sz val="5"/>
        <rFont val="Arial"/>
        <family val="2"/>
      </rPr>
      <t>Планові витрати за рахунок інституційної підтримки УКФ
(заплановані витрати)  до 31.12.2020 року включно</t>
    </r>
  </si>
  <si>
    <r>
      <rPr>
        <b/>
        <sz val="5"/>
        <rFont val="Arial"/>
        <family val="2"/>
      </rPr>
      <t>Фактичні витрати за рахунок інституційної підтримки УКФ (заплановані витрати)
до 31.12.2020 року включно</t>
    </r>
  </si>
  <si>
    <r>
      <rPr>
        <b/>
        <sz val="5"/>
        <rFont val="Arial"/>
        <family val="2"/>
      </rPr>
      <t>Загальна сума витрат гранту інституційної підтримки УКФ</t>
    </r>
  </si>
  <si>
    <r>
      <rPr>
        <b/>
        <sz val="5"/>
        <rFont val="Arial"/>
        <family val="2"/>
      </rPr>
      <t>ПРИМІТКИ</t>
    </r>
  </si>
  <si>
    <r>
      <rPr>
        <b/>
        <sz val="5"/>
        <rFont val="Arial"/>
        <family val="2"/>
      </rPr>
      <t>Кількість/ Період</t>
    </r>
  </si>
  <si>
    <r>
      <rPr>
        <b/>
        <sz val="5"/>
        <rFont val="Arial"/>
        <family val="2"/>
      </rPr>
      <t>Вартість за одиницю, грн</t>
    </r>
  </si>
  <si>
    <r>
      <rPr>
        <b/>
        <sz val="5"/>
        <rFont val="Arial"/>
        <family val="2"/>
      </rPr>
      <t>Загальна сума, грн (=4*5)</t>
    </r>
  </si>
  <si>
    <r>
      <rPr>
        <b/>
        <sz val="5"/>
        <rFont val="Arial"/>
        <family val="2"/>
      </rPr>
      <t>Загальна сума, грн (=5*6)</t>
    </r>
  </si>
  <si>
    <r>
      <rPr>
        <b/>
        <sz val="5"/>
        <rFont val="Arial"/>
        <family val="2"/>
      </rPr>
      <t>Загальна сума, грн (=8*9)</t>
    </r>
  </si>
  <si>
    <r>
      <rPr>
        <b/>
        <sz val="5"/>
        <rFont val="Arial"/>
        <family val="2"/>
      </rPr>
      <t>Загальна сума, грн (=11*12)</t>
    </r>
  </si>
  <si>
    <r>
      <rPr>
        <b/>
        <sz val="5"/>
        <rFont val="Arial"/>
        <family val="2"/>
      </rPr>
      <t>планова сума, грн (=6+10)</t>
    </r>
  </si>
  <si>
    <r>
      <rPr>
        <b/>
        <sz val="5"/>
        <rFont val="Arial"/>
        <family val="2"/>
      </rPr>
      <t>фактична сума, грн (=7+13)</t>
    </r>
  </si>
  <si>
    <r>
      <rPr>
        <b/>
        <sz val="5"/>
        <rFont val="Arial"/>
        <family val="2"/>
      </rPr>
      <t>різниця, грн (=14-15)</t>
    </r>
  </si>
  <si>
    <t>1.1.3.</t>
  </si>
  <si>
    <t>1.1.1.</t>
  </si>
  <si>
    <t>1.1.2.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</si>
  <si>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</si>
  <si>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</si>
  <si>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</si>
  <si>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</si>
  <si>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</si>
  <si>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</si>
  <si>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</si>
  <si>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</si>
  <si>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</si>
  <si>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</si>
  <si>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</si>
  <si>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</si>
  <si>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Іванов Денис Віталійович, директор</t>
  </si>
  <si>
    <t>Новосад Олексій Святославович, виконавчий директор</t>
  </si>
  <si>
    <t>Лєвіна Юлія Сергіївна, головний бухгалтер</t>
  </si>
  <si>
    <t>Гаражун Тетяна Петрівна, бухгалтер</t>
  </si>
  <si>
    <t>Дядик Ілля Олександрович, директор програм</t>
  </si>
  <si>
    <t>Алексєєва Лілія Іванівна, методист зі складання кінопрограм</t>
  </si>
  <si>
    <t>Івашкевич Денис Вікторович, менеджер з логістики</t>
  </si>
  <si>
    <t>Новаківська Анастасія Олександрівна, фахівець з управління проектами</t>
  </si>
  <si>
    <t>Маркіна Віра Олегівна, фахівець з управління проектами</t>
  </si>
  <si>
    <t>Василевська Катерина, редактор з рекламування фільмів</t>
  </si>
  <si>
    <t>Греков Сергій, прес-аташе</t>
  </si>
  <si>
    <t>Осипович Тетяна Валеріївна, менеджер зі збуту</t>
  </si>
  <si>
    <t>Світлична Катерина Сергіївна, рекламіст</t>
  </si>
  <si>
    <t>Губенко Іван Ігорович, фахівець з комп"ютерного дизайну</t>
  </si>
  <si>
    <t>Джелмач Олександр Вікторович, кур"єр</t>
  </si>
  <si>
    <t>Єдиний соціальний внесок 8,41% (інвалідність)</t>
  </si>
  <si>
    <t>Головний бухгалтер</t>
  </si>
  <si>
    <t>Лєвіна Ю.С.</t>
  </si>
  <si>
    <t>ФОНД:                                                                                                                                 ГРАНТООТРИМУВАЧ:</t>
  </si>
  <si>
    <r>
      <rPr>
        <sz val="10"/>
        <rFont val="Arial"/>
        <family val="2"/>
        <charset val="204"/>
      </rPr>
      <t>Склав:</t>
    </r>
  </si>
  <si>
    <r>
      <rPr>
        <sz val="10"/>
        <rFont val="Arial"/>
        <family val="2"/>
        <charset val="204"/>
      </rPr>
      <t>(підпис та печатка)</t>
    </r>
  </si>
  <si>
    <t>№3INST11-01169 вiд 11.11.2020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</si>
</sst>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0.0"/>
  </numFmts>
  <fonts count="25" x14ac:knownFonts="1">
    <font>
      <sz val="10"/>
      <color rgb="FF000000"/>
      <name val="Times New Roman"/>
      <charset val="204"/>
    </font>
    <font>
      <sz val="4.5"/>
      <name val="Calibri"/>
    </font>
    <font>
      <b/>
      <sz val="4"/>
      <name val="Arial"/>
    </font>
    <font>
      <b/>
      <sz val="5"/>
      <name val="Arial"/>
      <family val="2"/>
    </font>
    <font>
      <b/>
      <sz val="4"/>
      <name val="Arial"/>
      <family val="2"/>
    </font>
    <font>
      <sz val="10"/>
      <color rgb="FF000000"/>
      <name val="Times New Roman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Calibri"/>
      <family val="2"/>
      <charset val="204"/>
    </font>
    <font>
      <sz val="7"/>
      <name val="Calibri"/>
      <family val="2"/>
    </font>
    <font>
      <sz val="7"/>
      <color rgb="FF000000"/>
      <name val="Times New Roman"/>
      <family val="1"/>
      <charset val="204"/>
    </font>
    <font>
      <b/>
      <sz val="7"/>
      <name val="Arial"/>
      <family val="2"/>
      <charset val="204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  <charset val="204"/>
    </font>
    <font>
      <sz val="7"/>
      <name val="Arial"/>
      <family val="2"/>
    </font>
    <font>
      <b/>
      <i/>
      <sz val="7"/>
      <name val="Arial"/>
      <family val="2"/>
      <charset val="204"/>
    </font>
    <font>
      <b/>
      <i/>
      <sz val="7"/>
      <name val="Arial"/>
      <family val="2"/>
    </font>
    <font>
      <sz val="7"/>
      <color rgb="FFFF0000"/>
      <name val="Arial"/>
      <family val="2"/>
    </font>
    <font>
      <b/>
      <sz val="5"/>
      <name val="Arial"/>
      <family val="2"/>
      <charset val="204"/>
    </font>
    <font>
      <sz val="5"/>
      <color rgb="FF000000"/>
      <name val="Times New Roman"/>
      <family val="1"/>
      <charset val="204"/>
    </font>
    <font>
      <sz val="7"/>
      <color theme="1"/>
      <name val="Arial"/>
      <family val="2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DF1CA"/>
      </patternFill>
    </fill>
    <fill>
      <patternFill patternType="solid">
        <fgColor rgb="FFFFFF00"/>
      </patternFill>
    </fill>
    <fill>
      <patternFill patternType="solid">
        <fgColor rgb="FFE1EED9"/>
      </patternFill>
    </fill>
    <fill>
      <patternFill patternType="solid">
        <fgColor rgb="FFD7D7D7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/>
    </xf>
    <xf numFmtId="0" fontId="11" fillId="3" borderId="24" xfId="0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shrinkToFit="1"/>
    </xf>
    <xf numFmtId="1" fontId="13" fillId="3" borderId="7" xfId="0" applyNumberFormat="1" applyFont="1" applyFill="1" applyBorder="1" applyAlignment="1">
      <alignment horizontal="right" vertical="top" indent="1" shrinkToFit="1"/>
    </xf>
    <xf numFmtId="1" fontId="13" fillId="3" borderId="9" xfId="0" applyNumberFormat="1" applyFont="1" applyFill="1" applyBorder="1" applyAlignment="1">
      <alignment horizontal="right" vertical="top" indent="1" shrinkToFit="1"/>
    </xf>
    <xf numFmtId="1" fontId="13" fillId="3" borderId="7" xfId="0" applyNumberFormat="1" applyFont="1" applyFill="1" applyBorder="1" applyAlignment="1">
      <alignment horizontal="center" vertical="top" shrinkToFit="1"/>
    </xf>
    <xf numFmtId="1" fontId="13" fillId="3" borderId="9" xfId="0" applyNumberFormat="1" applyFont="1" applyFill="1" applyBorder="1" applyAlignment="1">
      <alignment horizontal="center" vertical="top" shrinkToFit="1"/>
    </xf>
    <xf numFmtId="1" fontId="13" fillId="3" borderId="25" xfId="0" applyNumberFormat="1" applyFont="1" applyFill="1" applyBorder="1" applyAlignment="1">
      <alignment horizontal="center" vertical="top" shrinkToFit="1"/>
    </xf>
    <xf numFmtId="0" fontId="11" fillId="4" borderId="24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right" vertical="top" wrapText="1" indent="1"/>
    </xf>
    <xf numFmtId="0" fontId="14" fillId="0" borderId="9" xfId="0" applyFont="1" applyFill="1" applyBorder="1" applyAlignment="1">
      <alignment horizontal="right" vertical="top" wrapText="1" inden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right" vertical="top" wrapText="1"/>
    </xf>
    <xf numFmtId="0" fontId="14" fillId="0" borderId="9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top" wrapText="1"/>
    </xf>
    <xf numFmtId="0" fontId="16" fillId="4" borderId="27" xfId="0" applyFont="1" applyFill="1" applyBorder="1" applyAlignment="1">
      <alignment horizontal="left" vertical="top" wrapText="1"/>
    </xf>
    <xf numFmtId="0" fontId="16" fillId="4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wrapText="1"/>
    </xf>
    <xf numFmtId="0" fontId="10" fillId="4" borderId="28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  <xf numFmtId="0" fontId="11" fillId="4" borderId="29" xfId="0" applyFont="1" applyFill="1" applyBorder="1" applyAlignment="1">
      <alignment horizontal="right" vertical="top" wrapText="1"/>
    </xf>
    <xf numFmtId="0" fontId="11" fillId="4" borderId="28" xfId="0" applyFont="1" applyFill="1" applyBorder="1" applyAlignment="1">
      <alignment horizontal="right" vertical="top" wrapText="1"/>
    </xf>
    <xf numFmtId="0" fontId="11" fillId="4" borderId="30" xfId="0" applyFont="1" applyFill="1" applyBorder="1" applyAlignment="1">
      <alignment horizontal="right" vertical="top" wrapText="1"/>
    </xf>
    <xf numFmtId="0" fontId="10" fillId="4" borderId="3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/>
    </xf>
    <xf numFmtId="0" fontId="11" fillId="4" borderId="32" xfId="0" applyFont="1" applyFill="1" applyBorder="1" applyAlignment="1">
      <alignment horizontal="left" vertical="top" wrapText="1"/>
    </xf>
    <xf numFmtId="0" fontId="11" fillId="4" borderId="33" xfId="0" applyFont="1" applyFill="1" applyBorder="1" applyAlignment="1">
      <alignment horizontal="right" vertical="top" wrapText="1"/>
    </xf>
    <xf numFmtId="0" fontId="11" fillId="4" borderId="33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wrapText="1"/>
    </xf>
    <xf numFmtId="0" fontId="10" fillId="4" borderId="20" xfId="0" applyFont="1" applyFill="1" applyBorder="1" applyAlignment="1">
      <alignment horizontal="left" wrapText="1"/>
    </xf>
    <xf numFmtId="0" fontId="10" fillId="4" borderId="33" xfId="0" applyFont="1" applyFill="1" applyBorder="1" applyAlignment="1">
      <alignment horizontal="left" wrapText="1"/>
    </xf>
    <xf numFmtId="0" fontId="10" fillId="4" borderId="34" xfId="0" applyFont="1" applyFill="1" applyBorder="1" applyAlignment="1">
      <alignment horizontal="left" wrapText="1"/>
    </xf>
    <xf numFmtId="0" fontId="11" fillId="5" borderId="24" xfId="0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right" vertical="top" shrinkToFit="1"/>
    </xf>
    <xf numFmtId="0" fontId="11" fillId="5" borderId="7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 wrapText="1"/>
    </xf>
    <xf numFmtId="0" fontId="11" fillId="5" borderId="35" xfId="0" applyFont="1" applyFill="1" applyBorder="1" applyAlignment="1">
      <alignment horizontal="left" vertical="top" wrapText="1"/>
    </xf>
    <xf numFmtId="164" fontId="13" fillId="5" borderId="1" xfId="0" applyNumberFormat="1" applyFont="1" applyFill="1" applyBorder="1" applyAlignment="1">
      <alignment horizontal="right" vertical="top" shrinkToFit="1"/>
    </xf>
    <xf numFmtId="0" fontId="11" fillId="5" borderId="9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right" vertical="center" wrapText="1"/>
    </xf>
    <xf numFmtId="0" fontId="11" fillId="5" borderId="9" xfId="0" applyFont="1" applyFill="1" applyBorder="1" applyAlignment="1">
      <alignment horizontal="righ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 indent="4"/>
    </xf>
    <xf numFmtId="0" fontId="14" fillId="0" borderId="10" xfId="0" applyFont="1" applyFill="1" applyBorder="1" applyAlignment="1">
      <alignment horizontal="left" vertical="center" wrapText="1" indent="4"/>
    </xf>
    <xf numFmtId="0" fontId="14" fillId="0" borderId="4" xfId="0" applyFont="1" applyFill="1" applyBorder="1" applyAlignment="1">
      <alignment horizontal="left" vertical="center" wrapText="1" indent="4"/>
    </xf>
    <xf numFmtId="0" fontId="14" fillId="0" borderId="11" xfId="0" applyFont="1" applyFill="1" applyBorder="1" applyAlignment="1">
      <alignment horizontal="left" vertical="center" wrapText="1" indent="4"/>
    </xf>
    <xf numFmtId="0" fontId="14" fillId="0" borderId="0" xfId="0" applyFont="1" applyFill="1" applyBorder="1" applyAlignment="1">
      <alignment horizontal="left" vertical="center" wrapText="1" indent="4"/>
    </xf>
    <xf numFmtId="0" fontId="14" fillId="0" borderId="12" xfId="0" applyFont="1" applyFill="1" applyBorder="1" applyAlignment="1">
      <alignment horizontal="left" vertical="center" wrapText="1" indent="4"/>
    </xf>
    <xf numFmtId="0" fontId="14" fillId="0" borderId="5" xfId="0" applyFont="1" applyFill="1" applyBorder="1" applyAlignment="1">
      <alignment horizontal="left" vertical="center" wrapText="1" indent="4"/>
    </xf>
    <xf numFmtId="0" fontId="14" fillId="0" borderId="13" xfId="0" applyFont="1" applyFill="1" applyBorder="1" applyAlignment="1">
      <alignment horizontal="left" vertical="center" wrapText="1" indent="4"/>
    </xf>
    <xf numFmtId="0" fontId="14" fillId="0" borderId="6" xfId="0" applyFont="1" applyFill="1" applyBorder="1" applyAlignment="1">
      <alignment horizontal="left" vertical="center" wrapText="1" indent="4"/>
    </xf>
    <xf numFmtId="0" fontId="11" fillId="6" borderId="36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11" fillId="6" borderId="9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right" vertical="top" wrapText="1"/>
    </xf>
    <xf numFmtId="0" fontId="14" fillId="6" borderId="9" xfId="0" applyFont="1" applyFill="1" applyBorder="1" applyAlignment="1">
      <alignment horizontal="right" vertical="top" wrapText="1"/>
    </xf>
    <xf numFmtId="0" fontId="14" fillId="6" borderId="1" xfId="0" applyFont="1" applyFill="1" applyBorder="1" applyAlignment="1">
      <alignment horizontal="right" vertical="top" wrapText="1"/>
    </xf>
    <xf numFmtId="0" fontId="10" fillId="6" borderId="25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top" shrinkToFit="1"/>
    </xf>
    <xf numFmtId="0" fontId="1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right" vertical="top" wrapText="1"/>
    </xf>
    <xf numFmtId="0" fontId="14" fillId="0" borderId="6" xfId="0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right" vertical="top" wrapText="1"/>
    </xf>
    <xf numFmtId="0" fontId="10" fillId="0" borderId="23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1" fillId="5" borderId="24" xfId="0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right" vertical="center" shrinkToFi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 indent="4"/>
    </xf>
    <xf numFmtId="0" fontId="14" fillId="0" borderId="8" xfId="0" applyFont="1" applyFill="1" applyBorder="1" applyAlignment="1">
      <alignment horizontal="left" vertical="center" wrapText="1" indent="4"/>
    </xf>
    <xf numFmtId="0" fontId="14" fillId="0" borderId="9" xfId="0" applyFont="1" applyFill="1" applyBorder="1" applyAlignment="1">
      <alignment horizontal="left" vertical="center" wrapText="1" indent="4"/>
    </xf>
    <xf numFmtId="0" fontId="20" fillId="2" borderId="18" xfId="0" applyFont="1" applyFill="1" applyBorder="1" applyAlignment="1">
      <alignment horizontal="center" vertical="top" wrapText="1"/>
    </xf>
    <xf numFmtId="0" fontId="20" fillId="2" borderId="19" xfId="0" applyFont="1" applyFill="1" applyBorder="1" applyAlignment="1">
      <alignment horizontal="center" vertical="top" wrapText="1"/>
    </xf>
    <xf numFmtId="0" fontId="20" fillId="2" borderId="20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19" fillId="4" borderId="37" xfId="0" applyFont="1" applyFill="1" applyBorder="1" applyAlignment="1">
      <alignment horizontal="left" vertical="top" wrapText="1"/>
    </xf>
    <xf numFmtId="0" fontId="19" fillId="4" borderId="38" xfId="0" applyFont="1" applyFill="1" applyBorder="1" applyAlignment="1">
      <alignment horizontal="left" vertical="top" wrapText="1"/>
    </xf>
    <xf numFmtId="0" fontId="19" fillId="4" borderId="39" xfId="0" applyFont="1" applyFill="1" applyBorder="1" applyAlignment="1">
      <alignment horizontal="left" vertical="top" wrapText="1"/>
    </xf>
    <xf numFmtId="0" fontId="20" fillId="4" borderId="40" xfId="0" applyFont="1" applyFill="1" applyBorder="1" applyAlignment="1">
      <alignment horizontal="left" wrapText="1"/>
    </xf>
    <xf numFmtId="0" fontId="20" fillId="4" borderId="39" xfId="0" applyFont="1" applyFill="1" applyBorder="1" applyAlignment="1">
      <alignment horizontal="left" wrapText="1"/>
    </xf>
    <xf numFmtId="0" fontId="20" fillId="4" borderId="41" xfId="0" applyFont="1" applyFill="1" applyBorder="1" applyAlignment="1">
      <alignment horizontal="left" wrapText="1"/>
    </xf>
    <xf numFmtId="0" fontId="19" fillId="4" borderId="40" xfId="0" applyFont="1" applyFill="1" applyBorder="1" applyAlignment="1">
      <alignment horizontal="right" vertical="top" wrapText="1"/>
    </xf>
    <xf numFmtId="0" fontId="19" fillId="4" borderId="39" xfId="0" applyFont="1" applyFill="1" applyBorder="1" applyAlignment="1">
      <alignment horizontal="right" vertical="top" wrapText="1"/>
    </xf>
    <xf numFmtId="0" fontId="19" fillId="4" borderId="41" xfId="0" applyFont="1" applyFill="1" applyBorder="1" applyAlignment="1">
      <alignment horizontal="right" vertical="top" wrapText="1"/>
    </xf>
    <xf numFmtId="0" fontId="20" fillId="4" borderId="42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3" fontId="21" fillId="0" borderId="43" xfId="0" applyNumberFormat="1" applyFont="1" applyBorder="1" applyAlignment="1">
      <alignment horizontal="center" vertical="top" wrapText="1"/>
    </xf>
    <xf numFmtId="4" fontId="21" fillId="0" borderId="2" xfId="0" applyNumberFormat="1" applyFont="1" applyBorder="1" applyAlignment="1">
      <alignment horizontal="center" vertical="top" wrapText="1"/>
    </xf>
    <xf numFmtId="4" fontId="15" fillId="0" borderId="44" xfId="1" applyNumberFormat="1" applyFont="1" applyFill="1" applyBorder="1" applyAlignment="1">
      <alignment horizontal="right" vertical="top"/>
    </xf>
    <xf numFmtId="4" fontId="21" fillId="0" borderId="45" xfId="0" applyNumberFormat="1" applyFont="1" applyBorder="1" applyAlignment="1">
      <alignment horizontal="center" vertical="top" wrapText="1"/>
    </xf>
    <xf numFmtId="4" fontId="15" fillId="0" borderId="46" xfId="1" applyNumberFormat="1" applyFont="1" applyFill="1" applyBorder="1" applyAlignment="1">
      <alignment horizontal="right" vertical="top"/>
    </xf>
    <xf numFmtId="4" fontId="15" fillId="0" borderId="47" xfId="1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right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14" fontId="11" fillId="0" borderId="1" xfId="0" applyNumberFormat="1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right" vertical="top" wrapText="1"/>
    </xf>
    <xf numFmtId="0" fontId="14" fillId="0" borderId="9" xfId="0" applyFont="1" applyFill="1" applyBorder="1" applyAlignment="1">
      <alignment horizontal="right" vertical="top" wrapText="1"/>
    </xf>
    <xf numFmtId="0" fontId="10" fillId="5" borderId="7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right" vertical="top" wrapText="1"/>
    </xf>
    <xf numFmtId="4" fontId="11" fillId="5" borderId="1" xfId="0" applyNumberFormat="1" applyFont="1" applyFill="1" applyBorder="1" applyAlignment="1">
      <alignment horizontal="right" vertical="center" wrapText="1"/>
    </xf>
    <xf numFmtId="4" fontId="14" fillId="6" borderId="1" xfId="0" applyNumberFormat="1" applyFont="1" applyFill="1" applyBorder="1" applyAlignment="1">
      <alignment horizontal="right" vertical="top" wrapText="1"/>
    </xf>
    <xf numFmtId="2" fontId="14" fillId="6" borderId="1" xfId="0" applyNumberFormat="1" applyFont="1" applyFill="1" applyBorder="1" applyAlignment="1">
      <alignment horizontal="right" vertical="top" wrapText="1"/>
    </xf>
    <xf numFmtId="2" fontId="11" fillId="4" borderId="3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indent="5"/>
    </xf>
    <xf numFmtId="0" fontId="2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45228</xdr:colOff>
      <xdr:row>3</xdr:row>
      <xdr:rowOff>2506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97678" cy="472406"/>
        </a:xfrm>
        <a:prstGeom prst="rect">
          <a:avLst/>
        </a:prstGeom>
      </xdr:spPr>
    </xdr:pic>
    <xdr:clientData/>
  </xdr:twoCellAnchor>
  <xdr:oneCellAnchor>
    <xdr:from>
      <xdr:col>14</xdr:col>
      <xdr:colOff>425450</xdr:colOff>
      <xdr:row>92</xdr:row>
      <xdr:rowOff>5387</xdr:rowOff>
    </xdr:from>
    <xdr:ext cx="1118870" cy="0"/>
    <xdr:sp macro="" textlink="">
      <xdr:nvSpPr>
        <xdr:cNvPr id="3" name="Shape 3"/>
        <xdr:cNvSpPr/>
      </xdr:nvSpPr>
      <xdr:spPr>
        <a:xfrm>
          <a:off x="6705600" y="11994187"/>
          <a:ext cx="1118870" cy="0"/>
        </a:xfrm>
        <a:custGeom>
          <a:avLst/>
          <a:gdLst/>
          <a:ahLst/>
          <a:cxnLst/>
          <a:rect l="0" t="0" r="0" b="0"/>
          <a:pathLst>
            <a:path w="1097280">
              <a:moveTo>
                <a:pt x="0" y="0"/>
              </a:moveTo>
              <a:lnTo>
                <a:pt x="109728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0</xdr:col>
      <xdr:colOff>469900</xdr:colOff>
      <xdr:row>91</xdr:row>
      <xdr:rowOff>164498</xdr:rowOff>
    </xdr:from>
    <xdr:ext cx="1014730" cy="0"/>
    <xdr:sp macro="" textlink="">
      <xdr:nvSpPr>
        <xdr:cNvPr id="4" name="Shape 4"/>
        <xdr:cNvSpPr/>
      </xdr:nvSpPr>
      <xdr:spPr>
        <a:xfrm>
          <a:off x="469900" y="11988198"/>
          <a:ext cx="1014730" cy="0"/>
        </a:xfrm>
        <a:custGeom>
          <a:avLst/>
          <a:gdLst/>
          <a:ahLst/>
          <a:cxnLst/>
          <a:rect l="0" t="0" r="0" b="0"/>
          <a:pathLst>
            <a:path w="993140">
              <a:moveTo>
                <a:pt x="0" y="0"/>
              </a:moveTo>
              <a:lnTo>
                <a:pt x="992785" y="0"/>
              </a:lnTo>
            </a:path>
          </a:pathLst>
        </a:custGeom>
        <a:ln w="3648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2285</xdr:rowOff>
    </xdr:from>
    <xdr:ext cx="1233170" cy="0"/>
    <xdr:sp macro="" textlink="">
      <xdr:nvSpPr>
        <xdr:cNvPr id="5" name="Shape 5"/>
        <xdr:cNvSpPr/>
      </xdr:nvSpPr>
      <xdr:spPr>
        <a:xfrm>
          <a:off x="0" y="0"/>
          <a:ext cx="1233170" cy="0"/>
        </a:xfrm>
        <a:custGeom>
          <a:avLst/>
          <a:gdLst/>
          <a:ahLst/>
          <a:cxnLst/>
          <a:rect l="0" t="0" r="0" b="0"/>
          <a:pathLst>
            <a:path w="1233170">
              <a:moveTo>
                <a:pt x="0" y="0"/>
              </a:moveTo>
              <a:lnTo>
                <a:pt x="1232903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5</xdr:row>
      <xdr:rowOff>2285</xdr:rowOff>
    </xdr:from>
    <xdr:ext cx="858519" cy="0"/>
    <xdr:sp macro="" textlink="">
      <xdr:nvSpPr>
        <xdr:cNvPr id="6" name="Shape 6"/>
        <xdr:cNvSpPr/>
      </xdr:nvSpPr>
      <xdr:spPr>
        <a:xfrm>
          <a:off x="0" y="0"/>
          <a:ext cx="858519" cy="0"/>
        </a:xfrm>
        <a:custGeom>
          <a:avLst/>
          <a:gdLst/>
          <a:ahLst/>
          <a:cxnLst/>
          <a:rect l="0" t="0" r="0" b="0"/>
          <a:pathLst>
            <a:path w="858519">
              <a:moveTo>
                <a:pt x="0" y="0"/>
              </a:moveTo>
              <a:lnTo>
                <a:pt x="857999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  <xdr:oneCellAnchor>
    <xdr:from>
      <xdr:col>0</xdr:col>
      <xdr:colOff>0</xdr:colOff>
      <xdr:row>6</xdr:row>
      <xdr:rowOff>2285</xdr:rowOff>
    </xdr:from>
    <xdr:ext cx="1714500" cy="0"/>
    <xdr:sp macro="" textlink="">
      <xdr:nvSpPr>
        <xdr:cNvPr id="7" name="Shape 7"/>
        <xdr:cNvSpPr/>
      </xdr:nvSpPr>
      <xdr:spPr>
        <a:xfrm>
          <a:off x="0" y="0"/>
          <a:ext cx="1714500" cy="0"/>
        </a:xfrm>
        <a:custGeom>
          <a:avLst/>
          <a:gdLst/>
          <a:ahLst/>
          <a:cxnLst/>
          <a:rect l="0" t="0" r="0" b="0"/>
          <a:pathLst>
            <a:path w="1714500">
              <a:moveTo>
                <a:pt x="0" y="0"/>
              </a:moveTo>
              <a:lnTo>
                <a:pt x="1714500" y="0"/>
              </a:lnTo>
            </a:path>
          </a:pathLst>
        </a:custGeom>
        <a:ln w="4572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"/>
  <sheetViews>
    <sheetView tabSelected="1" topLeftCell="E1" zoomScale="150" zoomScaleNormal="150" workbookViewId="0">
      <selection activeCell="U4" sqref="U4"/>
    </sheetView>
  </sheetViews>
  <sheetFormatPr defaultRowHeight="12.75" x14ac:dyDescent="0.2"/>
  <cols>
    <col min="1" max="1" width="9.6640625" customWidth="1"/>
    <col min="2" max="2" width="6" customWidth="1"/>
    <col min="3" max="3" width="22.5" customWidth="1"/>
    <col min="4" max="4" width="0.6640625" customWidth="1"/>
    <col min="5" max="5" width="5.6640625" customWidth="1"/>
    <col min="6" max="6" width="6.5" customWidth="1"/>
    <col min="7" max="7" width="8.83203125" customWidth="1"/>
    <col min="8" max="8" width="1.5" customWidth="1"/>
    <col min="9" max="9" width="7.5" customWidth="1"/>
    <col min="10" max="10" width="6.5" customWidth="1"/>
    <col min="11" max="12" width="9.33203125" customWidth="1"/>
    <col min="13" max="13" width="6.1640625" customWidth="1"/>
    <col min="14" max="14" width="9.33203125" customWidth="1"/>
    <col min="15" max="15" width="10.5" customWidth="1"/>
    <col min="16" max="16" width="6.1640625" customWidth="1"/>
    <col min="17" max="17" width="9.33203125" customWidth="1"/>
    <col min="18" max="18" width="12.1640625" customWidth="1"/>
    <col min="19" max="19" width="9.33203125" customWidth="1"/>
    <col min="20" max="20" width="8.83203125" customWidth="1"/>
    <col min="21" max="21" width="9.33203125" customWidth="1"/>
    <col min="22" max="22" width="16.83203125" customWidth="1"/>
    <col min="23" max="23" width="2.6640625" customWidth="1"/>
  </cols>
  <sheetData>
    <row r="1" spans="1:23" x14ac:dyDescent="0.2">
      <c r="S1" s="3"/>
      <c r="T1" s="3"/>
      <c r="U1" s="6" t="s">
        <v>5</v>
      </c>
    </row>
    <row r="2" spans="1:23" x14ac:dyDescent="0.2">
      <c r="S2" s="4"/>
      <c r="T2" s="4"/>
      <c r="U2" s="6" t="s">
        <v>6</v>
      </c>
    </row>
    <row r="3" spans="1:23" x14ac:dyDescent="0.2">
      <c r="I3" s="5" t="s">
        <v>3</v>
      </c>
      <c r="J3" s="5"/>
      <c r="K3" s="5"/>
      <c r="L3" s="5"/>
      <c r="M3" s="5"/>
      <c r="N3" s="5"/>
      <c r="O3" s="5"/>
      <c r="P3" s="5"/>
      <c r="U3" s="168" t="s">
        <v>130</v>
      </c>
    </row>
    <row r="4" spans="1:23" ht="12.75" customHeight="1" x14ac:dyDescent="0.2">
      <c r="F4" s="142" t="s">
        <v>4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23" ht="6.75" customHeight="1" thickBot="1" x14ac:dyDescent="0.25">
      <c r="A5" s="2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35" customFormat="1" ht="28.35" customHeight="1" x14ac:dyDescent="0.2">
      <c r="A6" s="128" t="s">
        <v>75</v>
      </c>
      <c r="B6" s="129" t="s">
        <v>76</v>
      </c>
      <c r="C6" s="129" t="s">
        <v>77</v>
      </c>
      <c r="D6" s="130" t="s">
        <v>78</v>
      </c>
      <c r="E6" s="131"/>
      <c r="F6" s="108" t="s">
        <v>79</v>
      </c>
      <c r="G6" s="109"/>
      <c r="H6" s="109"/>
      <c r="I6" s="110"/>
      <c r="J6" s="108" t="s">
        <v>80</v>
      </c>
      <c r="K6" s="109"/>
      <c r="L6" s="110"/>
      <c r="M6" s="108" t="s">
        <v>81</v>
      </c>
      <c r="N6" s="109"/>
      <c r="O6" s="110"/>
      <c r="P6" s="108" t="s">
        <v>82</v>
      </c>
      <c r="Q6" s="109"/>
      <c r="R6" s="110"/>
      <c r="S6" s="132" t="s">
        <v>83</v>
      </c>
      <c r="T6" s="133"/>
      <c r="U6" s="134"/>
      <c r="V6" s="111" t="s">
        <v>84</v>
      </c>
    </row>
    <row r="7" spans="1:23" s="135" customFormat="1" ht="16.350000000000001" customHeight="1" x14ac:dyDescent="0.2">
      <c r="A7" s="136"/>
      <c r="B7" s="137"/>
      <c r="C7" s="137"/>
      <c r="D7" s="138"/>
      <c r="E7" s="139"/>
      <c r="F7" s="113" t="s">
        <v>85</v>
      </c>
      <c r="G7" s="113" t="s">
        <v>86</v>
      </c>
      <c r="H7" s="140" t="s">
        <v>87</v>
      </c>
      <c r="I7" s="141"/>
      <c r="J7" s="113" t="s">
        <v>85</v>
      </c>
      <c r="K7" s="113" t="s">
        <v>86</v>
      </c>
      <c r="L7" s="113" t="s">
        <v>88</v>
      </c>
      <c r="M7" s="113" t="s">
        <v>85</v>
      </c>
      <c r="N7" s="113" t="s">
        <v>86</v>
      </c>
      <c r="O7" s="113" t="s">
        <v>89</v>
      </c>
      <c r="P7" s="113" t="s">
        <v>85</v>
      </c>
      <c r="Q7" s="113" t="s">
        <v>86</v>
      </c>
      <c r="R7" s="113" t="s">
        <v>90</v>
      </c>
      <c r="S7" s="113" t="s">
        <v>91</v>
      </c>
      <c r="T7" s="113" t="s">
        <v>92</v>
      </c>
      <c r="U7" s="113" t="s">
        <v>93</v>
      </c>
      <c r="V7" s="114"/>
    </row>
    <row r="8" spans="1:23" s="112" customFormat="1" ht="18" x14ac:dyDescent="0.2">
      <c r="A8" s="7" t="s">
        <v>7</v>
      </c>
      <c r="B8" s="8">
        <v>1</v>
      </c>
      <c r="C8" s="8">
        <v>2</v>
      </c>
      <c r="D8" s="9">
        <v>3</v>
      </c>
      <c r="E8" s="10"/>
      <c r="F8" s="8">
        <v>4</v>
      </c>
      <c r="G8" s="8">
        <v>5</v>
      </c>
      <c r="H8" s="11">
        <v>6</v>
      </c>
      <c r="I8" s="12"/>
      <c r="J8" s="8">
        <v>5</v>
      </c>
      <c r="K8" s="8">
        <v>6</v>
      </c>
      <c r="L8" s="8">
        <v>7</v>
      </c>
      <c r="M8" s="8">
        <v>8</v>
      </c>
      <c r="N8" s="8">
        <v>9</v>
      </c>
      <c r="O8" s="8">
        <v>10</v>
      </c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8">
        <v>16</v>
      </c>
      <c r="V8" s="13">
        <v>11</v>
      </c>
    </row>
    <row r="9" spans="1:23" s="112" customFormat="1" ht="10.5" x14ac:dyDescent="0.2">
      <c r="A9" s="14" t="s">
        <v>8</v>
      </c>
      <c r="B9" s="15" t="s">
        <v>9</v>
      </c>
      <c r="C9" s="16" t="s">
        <v>10</v>
      </c>
      <c r="D9" s="17"/>
      <c r="E9" s="18"/>
      <c r="F9" s="19"/>
      <c r="G9" s="19"/>
      <c r="H9" s="17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3" s="112" customFormat="1" ht="19.5" x14ac:dyDescent="0.2">
      <c r="A10" s="21" t="s">
        <v>11</v>
      </c>
      <c r="B10" s="22">
        <v>1</v>
      </c>
      <c r="C10" s="23" t="s">
        <v>12</v>
      </c>
      <c r="D10" s="24" t="s">
        <v>13</v>
      </c>
      <c r="E10" s="25"/>
      <c r="F10" s="26"/>
      <c r="G10" s="26"/>
      <c r="H10" s="27" t="s">
        <v>14</v>
      </c>
      <c r="I10" s="28"/>
      <c r="J10" s="26"/>
      <c r="K10" s="26"/>
      <c r="L10" s="29" t="s">
        <v>14</v>
      </c>
      <c r="M10" s="26"/>
      <c r="N10" s="26"/>
      <c r="O10" s="159">
        <v>454505</v>
      </c>
      <c r="P10" s="26"/>
      <c r="Q10" s="26"/>
      <c r="R10" s="159">
        <v>454505</v>
      </c>
      <c r="S10" s="159">
        <v>454505</v>
      </c>
      <c r="T10" s="159">
        <v>454505</v>
      </c>
      <c r="U10" s="29" t="s">
        <v>14</v>
      </c>
      <c r="V10" s="30"/>
    </row>
    <row r="11" spans="1:23" s="112" customFormat="1" ht="11.25" thickBot="1" x14ac:dyDescent="0.25">
      <c r="A11" s="31" t="s">
        <v>15</v>
      </c>
      <c r="B11" s="32"/>
      <c r="C11" s="33"/>
      <c r="D11" s="34"/>
      <c r="E11" s="35"/>
      <c r="F11" s="36"/>
      <c r="G11" s="36"/>
      <c r="H11" s="37" t="s">
        <v>16</v>
      </c>
      <c r="I11" s="38"/>
      <c r="J11" s="36"/>
      <c r="K11" s="36"/>
      <c r="L11" s="39" t="s">
        <v>16</v>
      </c>
      <c r="M11" s="36"/>
      <c r="N11" s="36"/>
      <c r="O11" s="39" t="s">
        <v>16</v>
      </c>
      <c r="P11" s="36"/>
      <c r="Q11" s="36"/>
      <c r="R11" s="39" t="s">
        <v>16</v>
      </c>
      <c r="S11" s="39" t="s">
        <v>16</v>
      </c>
      <c r="T11" s="39" t="s">
        <v>16</v>
      </c>
      <c r="U11" s="39" t="s">
        <v>16</v>
      </c>
      <c r="V11" s="40"/>
    </row>
    <row r="12" spans="1:23" s="112" customFormat="1" ht="11.25" thickBot="1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3" s="112" customFormat="1" ht="10.5" x14ac:dyDescent="0.2">
      <c r="A13" s="42" t="s">
        <v>8</v>
      </c>
      <c r="B13" s="43" t="s">
        <v>17</v>
      </c>
      <c r="C13" s="44" t="s">
        <v>18</v>
      </c>
      <c r="D13" s="45"/>
      <c r="E13" s="46"/>
      <c r="F13" s="47"/>
      <c r="G13" s="47"/>
      <c r="H13" s="45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</row>
    <row r="14" spans="1:23" s="112" customFormat="1" ht="9" x14ac:dyDescent="0.2">
      <c r="A14" s="49" t="s">
        <v>11</v>
      </c>
      <c r="B14" s="50">
        <v>1</v>
      </c>
      <c r="C14" s="51" t="s">
        <v>19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</row>
    <row r="15" spans="1:23" s="112" customFormat="1" ht="10.5" x14ac:dyDescent="0.2">
      <c r="A15" s="49" t="s">
        <v>20</v>
      </c>
      <c r="B15" s="54">
        <v>1.1000000000000001</v>
      </c>
      <c r="C15" s="51" t="s">
        <v>21</v>
      </c>
      <c r="D15" s="52"/>
      <c r="E15" s="52"/>
      <c r="F15" s="52"/>
      <c r="G15" s="55"/>
      <c r="H15" s="56" t="s">
        <v>16</v>
      </c>
      <c r="I15" s="57"/>
      <c r="J15" s="58"/>
      <c r="K15" s="59"/>
      <c r="L15" s="60" t="s">
        <v>16</v>
      </c>
      <c r="M15" s="58"/>
      <c r="N15" s="59"/>
      <c r="O15" s="160">
        <f>SUM(O16:O30)</f>
        <v>360250</v>
      </c>
      <c r="P15" s="58"/>
      <c r="Q15" s="59"/>
      <c r="R15" s="160">
        <f t="shared" ref="R15:U15" si="0">SUM(R16:R30)</f>
        <v>362443.755</v>
      </c>
      <c r="S15" s="160">
        <f t="shared" si="0"/>
        <v>360250</v>
      </c>
      <c r="T15" s="160">
        <f t="shared" si="0"/>
        <v>362443.755</v>
      </c>
      <c r="U15" s="160">
        <f t="shared" si="0"/>
        <v>-2193.755000000001</v>
      </c>
      <c r="V15" s="61"/>
    </row>
    <row r="16" spans="1:23" s="112" customFormat="1" ht="19.5" x14ac:dyDescent="0.2">
      <c r="A16" s="62" t="s">
        <v>22</v>
      </c>
      <c r="B16" s="149" t="s">
        <v>95</v>
      </c>
      <c r="C16" s="23" t="s">
        <v>109</v>
      </c>
      <c r="D16" s="27" t="s">
        <v>24</v>
      </c>
      <c r="E16" s="28"/>
      <c r="F16" s="26"/>
      <c r="G16" s="26"/>
      <c r="H16" s="27" t="s">
        <v>14</v>
      </c>
      <c r="I16" s="28"/>
      <c r="J16" s="26"/>
      <c r="K16" s="26"/>
      <c r="L16" s="29" t="s">
        <v>14</v>
      </c>
      <c r="M16" s="143">
        <v>5</v>
      </c>
      <c r="N16" s="144">
        <v>3250</v>
      </c>
      <c r="O16" s="145">
        <f>M16*N16</f>
        <v>16250</v>
      </c>
      <c r="P16" s="147">
        <v>5</v>
      </c>
      <c r="Q16" s="148">
        <v>3250</v>
      </c>
      <c r="R16" s="145">
        <f>P16*Q16</f>
        <v>16250</v>
      </c>
      <c r="S16" s="150">
        <f>O16</f>
        <v>16250</v>
      </c>
      <c r="T16" s="150">
        <f>R16</f>
        <v>16250</v>
      </c>
      <c r="U16" s="150">
        <f>S16-T16</f>
        <v>0</v>
      </c>
      <c r="V16" s="30"/>
    </row>
    <row r="17" spans="1:22" s="112" customFormat="1" ht="29.25" x14ac:dyDescent="0.2">
      <c r="A17" s="62" t="s">
        <v>22</v>
      </c>
      <c r="B17" s="149" t="s">
        <v>96</v>
      </c>
      <c r="C17" s="23" t="s">
        <v>110</v>
      </c>
      <c r="D17" s="27" t="s">
        <v>24</v>
      </c>
      <c r="E17" s="28"/>
      <c r="F17" s="26"/>
      <c r="G17" s="26"/>
      <c r="H17" s="27" t="s">
        <v>14</v>
      </c>
      <c r="I17" s="28"/>
      <c r="J17" s="26"/>
      <c r="K17" s="26"/>
      <c r="L17" s="29" t="s">
        <v>14</v>
      </c>
      <c r="M17" s="143">
        <v>5</v>
      </c>
      <c r="N17" s="144">
        <v>6250</v>
      </c>
      <c r="O17" s="145">
        <f>M17*N17</f>
        <v>31250</v>
      </c>
      <c r="P17" s="147">
        <v>5</v>
      </c>
      <c r="Q17" s="148">
        <v>6250</v>
      </c>
      <c r="R17" s="145">
        <f>P17*Q17</f>
        <v>31250</v>
      </c>
      <c r="S17" s="150">
        <f t="shared" ref="S17:S30" si="1">O17</f>
        <v>31250</v>
      </c>
      <c r="T17" s="150">
        <f t="shared" ref="T17:T30" si="2">R17</f>
        <v>31250</v>
      </c>
      <c r="U17" s="150">
        <f t="shared" ref="U17:U30" si="3">S17-T17</f>
        <v>0</v>
      </c>
      <c r="V17" s="30"/>
    </row>
    <row r="18" spans="1:22" s="112" customFormat="1" ht="19.5" x14ac:dyDescent="0.2">
      <c r="A18" s="62" t="s">
        <v>22</v>
      </c>
      <c r="B18" s="151" t="s">
        <v>94</v>
      </c>
      <c r="C18" s="23" t="s">
        <v>111</v>
      </c>
      <c r="D18" s="152"/>
      <c r="E18" s="153"/>
      <c r="F18" s="26"/>
      <c r="G18" s="26"/>
      <c r="H18" s="152"/>
      <c r="I18" s="153"/>
      <c r="J18" s="26"/>
      <c r="K18" s="26"/>
      <c r="L18" s="29"/>
      <c r="M18" s="143">
        <v>5</v>
      </c>
      <c r="N18" s="144">
        <v>6000</v>
      </c>
      <c r="O18" s="145">
        <f t="shared" ref="O18:O30" si="4">M18*N18</f>
        <v>30000</v>
      </c>
      <c r="P18" s="147">
        <v>5</v>
      </c>
      <c r="Q18" s="148">
        <v>6000</v>
      </c>
      <c r="R18" s="145">
        <f t="shared" ref="R18:R30" si="5">P18*Q18</f>
        <v>30000</v>
      </c>
      <c r="S18" s="150">
        <f t="shared" si="1"/>
        <v>30000</v>
      </c>
      <c r="T18" s="150">
        <f t="shared" si="2"/>
        <v>30000</v>
      </c>
      <c r="U18" s="150">
        <f t="shared" si="3"/>
        <v>0</v>
      </c>
      <c r="V18" s="30"/>
    </row>
    <row r="19" spans="1:22" s="112" customFormat="1" ht="19.5" x14ac:dyDescent="0.2">
      <c r="A19" s="62" t="s">
        <v>22</v>
      </c>
      <c r="B19" s="63" t="s">
        <v>97</v>
      </c>
      <c r="C19" s="23" t="s">
        <v>112</v>
      </c>
      <c r="D19" s="152"/>
      <c r="E19" s="153"/>
      <c r="F19" s="26"/>
      <c r="G19" s="26"/>
      <c r="H19" s="152"/>
      <c r="I19" s="153"/>
      <c r="J19" s="26"/>
      <c r="K19" s="26"/>
      <c r="L19" s="29"/>
      <c r="M19" s="143">
        <v>5</v>
      </c>
      <c r="N19" s="144">
        <v>5250</v>
      </c>
      <c r="O19" s="145">
        <f t="shared" si="4"/>
        <v>26250</v>
      </c>
      <c r="P19" s="147">
        <v>5</v>
      </c>
      <c r="Q19" s="148">
        <v>5250</v>
      </c>
      <c r="R19" s="145">
        <f t="shared" si="5"/>
        <v>26250</v>
      </c>
      <c r="S19" s="150">
        <f t="shared" si="1"/>
        <v>26250</v>
      </c>
      <c r="T19" s="150">
        <f t="shared" si="2"/>
        <v>26250</v>
      </c>
      <c r="U19" s="150">
        <f t="shared" si="3"/>
        <v>0</v>
      </c>
      <c r="V19" s="30"/>
    </row>
    <row r="20" spans="1:22" s="112" customFormat="1" ht="19.5" x14ac:dyDescent="0.2">
      <c r="A20" s="62" t="s">
        <v>22</v>
      </c>
      <c r="B20" s="63" t="s">
        <v>98</v>
      </c>
      <c r="C20" s="23" t="s">
        <v>113</v>
      </c>
      <c r="D20" s="152"/>
      <c r="E20" s="153"/>
      <c r="F20" s="26"/>
      <c r="G20" s="26"/>
      <c r="H20" s="152"/>
      <c r="I20" s="153"/>
      <c r="J20" s="26"/>
      <c r="K20" s="26"/>
      <c r="L20" s="29"/>
      <c r="M20" s="143">
        <v>5</v>
      </c>
      <c r="N20" s="144">
        <v>5750</v>
      </c>
      <c r="O20" s="145">
        <f t="shared" si="4"/>
        <v>28750</v>
      </c>
      <c r="P20" s="147">
        <v>5</v>
      </c>
      <c r="Q20" s="148">
        <v>5750</v>
      </c>
      <c r="R20" s="145">
        <f t="shared" si="5"/>
        <v>28750</v>
      </c>
      <c r="S20" s="150">
        <f t="shared" si="1"/>
        <v>28750</v>
      </c>
      <c r="T20" s="150">
        <f t="shared" si="2"/>
        <v>28750</v>
      </c>
      <c r="U20" s="150">
        <f t="shared" si="3"/>
        <v>0</v>
      </c>
      <c r="V20" s="30"/>
    </row>
    <row r="21" spans="1:22" s="112" customFormat="1" ht="29.25" x14ac:dyDescent="0.2">
      <c r="A21" s="62" t="s">
        <v>22</v>
      </c>
      <c r="B21" s="63" t="s">
        <v>99</v>
      </c>
      <c r="C21" s="23" t="s">
        <v>114</v>
      </c>
      <c r="D21" s="152"/>
      <c r="E21" s="153"/>
      <c r="F21" s="26"/>
      <c r="G21" s="26"/>
      <c r="H21" s="152"/>
      <c r="I21" s="153"/>
      <c r="J21" s="26"/>
      <c r="K21" s="26"/>
      <c r="L21" s="29"/>
      <c r="M21" s="143">
        <v>5</v>
      </c>
      <c r="N21" s="144">
        <v>5250</v>
      </c>
      <c r="O21" s="145">
        <f t="shared" si="4"/>
        <v>26250</v>
      </c>
      <c r="P21" s="147">
        <v>5</v>
      </c>
      <c r="Q21" s="148">
        <v>5250</v>
      </c>
      <c r="R21" s="145">
        <f t="shared" si="5"/>
        <v>26250</v>
      </c>
      <c r="S21" s="150">
        <f t="shared" si="1"/>
        <v>26250</v>
      </c>
      <c r="T21" s="150">
        <f t="shared" si="2"/>
        <v>26250</v>
      </c>
      <c r="U21" s="150">
        <f t="shared" si="3"/>
        <v>0</v>
      </c>
      <c r="V21" s="30"/>
    </row>
    <row r="22" spans="1:22" s="112" customFormat="1" ht="29.25" x14ac:dyDescent="0.2">
      <c r="A22" s="62" t="s">
        <v>22</v>
      </c>
      <c r="B22" s="63" t="s">
        <v>100</v>
      </c>
      <c r="C22" s="23" t="s">
        <v>115</v>
      </c>
      <c r="D22" s="152"/>
      <c r="E22" s="153"/>
      <c r="F22" s="26"/>
      <c r="G22" s="26"/>
      <c r="H22" s="152"/>
      <c r="I22" s="153"/>
      <c r="J22" s="26"/>
      <c r="K22" s="26"/>
      <c r="L22" s="29"/>
      <c r="M22" s="143">
        <v>5</v>
      </c>
      <c r="N22" s="144">
        <v>5250</v>
      </c>
      <c r="O22" s="145">
        <f t="shared" si="4"/>
        <v>26250</v>
      </c>
      <c r="P22" s="147">
        <v>5</v>
      </c>
      <c r="Q22" s="148">
        <v>5250</v>
      </c>
      <c r="R22" s="145">
        <f t="shared" si="5"/>
        <v>26250</v>
      </c>
      <c r="S22" s="150">
        <f t="shared" si="1"/>
        <v>26250</v>
      </c>
      <c r="T22" s="150">
        <f t="shared" si="2"/>
        <v>26250</v>
      </c>
      <c r="U22" s="150">
        <f t="shared" si="3"/>
        <v>0</v>
      </c>
      <c r="V22" s="30"/>
    </row>
    <row r="23" spans="1:22" s="112" customFormat="1" ht="29.25" x14ac:dyDescent="0.2">
      <c r="A23" s="62" t="s">
        <v>22</v>
      </c>
      <c r="B23" s="63" t="s">
        <v>101</v>
      </c>
      <c r="C23" s="23" t="s">
        <v>116</v>
      </c>
      <c r="D23" s="152"/>
      <c r="E23" s="153"/>
      <c r="F23" s="26"/>
      <c r="G23" s="26"/>
      <c r="H23" s="152"/>
      <c r="I23" s="153"/>
      <c r="J23" s="26"/>
      <c r="K23" s="26"/>
      <c r="L23" s="29"/>
      <c r="M23" s="143">
        <v>5</v>
      </c>
      <c r="N23" s="144">
        <v>5250</v>
      </c>
      <c r="O23" s="145">
        <f t="shared" si="4"/>
        <v>26250</v>
      </c>
      <c r="P23" s="147">
        <v>5</v>
      </c>
      <c r="Q23" s="148">
        <v>5250</v>
      </c>
      <c r="R23" s="145">
        <f t="shared" si="5"/>
        <v>26250</v>
      </c>
      <c r="S23" s="150">
        <f t="shared" si="1"/>
        <v>26250</v>
      </c>
      <c r="T23" s="150">
        <f t="shared" si="2"/>
        <v>26250</v>
      </c>
      <c r="U23" s="150">
        <f t="shared" si="3"/>
        <v>0</v>
      </c>
      <c r="V23" s="30"/>
    </row>
    <row r="24" spans="1:22" s="112" customFormat="1" ht="29.25" x14ac:dyDescent="0.2">
      <c r="A24" s="62" t="s">
        <v>22</v>
      </c>
      <c r="B24" s="63" t="s">
        <v>102</v>
      </c>
      <c r="C24" s="23" t="s">
        <v>117</v>
      </c>
      <c r="D24" s="152"/>
      <c r="E24" s="153"/>
      <c r="F24" s="26"/>
      <c r="G24" s="26"/>
      <c r="H24" s="152"/>
      <c r="I24" s="153"/>
      <c r="J24" s="26"/>
      <c r="K24" s="26"/>
      <c r="L24" s="29"/>
      <c r="M24" s="143">
        <v>5</v>
      </c>
      <c r="N24" s="144">
        <v>5250</v>
      </c>
      <c r="O24" s="145">
        <f t="shared" si="4"/>
        <v>26250</v>
      </c>
      <c r="P24" s="147">
        <v>5</v>
      </c>
      <c r="Q24" s="148">
        <v>5250</v>
      </c>
      <c r="R24" s="145">
        <f t="shared" si="5"/>
        <v>26250</v>
      </c>
      <c r="S24" s="150">
        <f t="shared" si="1"/>
        <v>26250</v>
      </c>
      <c r="T24" s="150">
        <f t="shared" si="2"/>
        <v>26250</v>
      </c>
      <c r="U24" s="150">
        <f t="shared" si="3"/>
        <v>0</v>
      </c>
      <c r="V24" s="30"/>
    </row>
    <row r="25" spans="1:22" s="112" customFormat="1" ht="29.25" x14ac:dyDescent="0.2">
      <c r="A25" s="62" t="s">
        <v>22</v>
      </c>
      <c r="B25" s="63" t="s">
        <v>103</v>
      </c>
      <c r="C25" s="23" t="s">
        <v>118</v>
      </c>
      <c r="D25" s="152"/>
      <c r="E25" s="153"/>
      <c r="F25" s="26"/>
      <c r="G25" s="26"/>
      <c r="H25" s="152"/>
      <c r="I25" s="153"/>
      <c r="J25" s="26"/>
      <c r="K25" s="26"/>
      <c r="L25" s="29"/>
      <c r="M25" s="143">
        <v>3</v>
      </c>
      <c r="N25" s="144">
        <v>5250</v>
      </c>
      <c r="O25" s="145">
        <f t="shared" si="4"/>
        <v>15750</v>
      </c>
      <c r="P25" s="147">
        <v>3</v>
      </c>
      <c r="Q25" s="148">
        <v>5250</v>
      </c>
      <c r="R25" s="145">
        <f t="shared" si="5"/>
        <v>15750</v>
      </c>
      <c r="S25" s="150">
        <f t="shared" si="1"/>
        <v>15750</v>
      </c>
      <c r="T25" s="150">
        <f t="shared" si="2"/>
        <v>15750</v>
      </c>
      <c r="U25" s="150">
        <f t="shared" si="3"/>
        <v>0</v>
      </c>
      <c r="V25" s="30"/>
    </row>
    <row r="26" spans="1:22" s="112" customFormat="1" ht="10.5" x14ac:dyDescent="0.2">
      <c r="A26" s="62" t="s">
        <v>22</v>
      </c>
      <c r="B26" s="63" t="s">
        <v>104</v>
      </c>
      <c r="C26" s="23" t="s">
        <v>119</v>
      </c>
      <c r="D26" s="152"/>
      <c r="E26" s="153"/>
      <c r="F26" s="26"/>
      <c r="G26" s="26"/>
      <c r="H26" s="152"/>
      <c r="I26" s="153"/>
      <c r="J26" s="26"/>
      <c r="K26" s="26"/>
      <c r="L26" s="29"/>
      <c r="M26" s="143">
        <v>2</v>
      </c>
      <c r="N26" s="144">
        <v>5250</v>
      </c>
      <c r="O26" s="145">
        <f t="shared" si="4"/>
        <v>10500</v>
      </c>
      <c r="P26" s="147">
        <v>2</v>
      </c>
      <c r="Q26" s="148">
        <v>5250</v>
      </c>
      <c r="R26" s="145">
        <f t="shared" si="5"/>
        <v>10500</v>
      </c>
      <c r="S26" s="150">
        <f t="shared" si="1"/>
        <v>10500</v>
      </c>
      <c r="T26" s="150">
        <f t="shared" si="2"/>
        <v>10500</v>
      </c>
      <c r="U26" s="150">
        <f t="shared" si="3"/>
        <v>0</v>
      </c>
      <c r="V26" s="30"/>
    </row>
    <row r="27" spans="1:22" s="112" customFormat="1" ht="19.5" x14ac:dyDescent="0.2">
      <c r="A27" s="62" t="s">
        <v>22</v>
      </c>
      <c r="B27" s="63" t="s">
        <v>105</v>
      </c>
      <c r="C27" s="23" t="s">
        <v>120</v>
      </c>
      <c r="D27" s="152"/>
      <c r="E27" s="153"/>
      <c r="F27" s="26"/>
      <c r="G27" s="26"/>
      <c r="H27" s="152"/>
      <c r="I27" s="153"/>
      <c r="J27" s="26"/>
      <c r="K27" s="26"/>
      <c r="L27" s="29"/>
      <c r="M27" s="143">
        <v>5</v>
      </c>
      <c r="N27" s="144">
        <v>5250</v>
      </c>
      <c r="O27" s="145">
        <f t="shared" si="4"/>
        <v>26250</v>
      </c>
      <c r="P27" s="147">
        <v>5</v>
      </c>
      <c r="Q27" s="148">
        <v>5250</v>
      </c>
      <c r="R27" s="145">
        <f t="shared" si="5"/>
        <v>26250</v>
      </c>
      <c r="S27" s="150">
        <f t="shared" si="1"/>
        <v>26250</v>
      </c>
      <c r="T27" s="150">
        <f t="shared" si="2"/>
        <v>26250</v>
      </c>
      <c r="U27" s="150">
        <f t="shared" si="3"/>
        <v>0</v>
      </c>
      <c r="V27" s="30"/>
    </row>
    <row r="28" spans="1:22" s="112" customFormat="1" ht="19.5" x14ac:dyDescent="0.2">
      <c r="A28" s="62" t="s">
        <v>22</v>
      </c>
      <c r="B28" s="63" t="s">
        <v>106</v>
      </c>
      <c r="C28" s="23" t="s">
        <v>121</v>
      </c>
      <c r="D28" s="152"/>
      <c r="E28" s="153"/>
      <c r="F28" s="26"/>
      <c r="G28" s="26"/>
      <c r="H28" s="152"/>
      <c r="I28" s="153"/>
      <c r="J28" s="26"/>
      <c r="K28" s="26"/>
      <c r="L28" s="29"/>
      <c r="M28" s="143">
        <v>5</v>
      </c>
      <c r="N28" s="144">
        <v>5250</v>
      </c>
      <c r="O28" s="145">
        <f t="shared" si="4"/>
        <v>26250</v>
      </c>
      <c r="P28" s="147">
        <v>5</v>
      </c>
      <c r="Q28" s="148">
        <v>5250</v>
      </c>
      <c r="R28" s="145">
        <f t="shared" si="5"/>
        <v>26250</v>
      </c>
      <c r="S28" s="150">
        <f t="shared" si="1"/>
        <v>26250</v>
      </c>
      <c r="T28" s="150">
        <f t="shared" si="2"/>
        <v>26250</v>
      </c>
      <c r="U28" s="150">
        <f t="shared" si="3"/>
        <v>0</v>
      </c>
      <c r="V28" s="30"/>
    </row>
    <row r="29" spans="1:22" s="112" customFormat="1" ht="29.25" x14ac:dyDescent="0.2">
      <c r="A29" s="62" t="s">
        <v>22</v>
      </c>
      <c r="B29" s="63" t="s">
        <v>107</v>
      </c>
      <c r="C29" s="23" t="s">
        <v>122</v>
      </c>
      <c r="D29" s="152"/>
      <c r="E29" s="153"/>
      <c r="F29" s="26"/>
      <c r="G29" s="26"/>
      <c r="H29" s="152"/>
      <c r="I29" s="153"/>
      <c r="J29" s="26"/>
      <c r="K29" s="26"/>
      <c r="L29" s="29"/>
      <c r="M29" s="143">
        <v>5</v>
      </c>
      <c r="N29" s="144">
        <v>5300</v>
      </c>
      <c r="O29" s="145">
        <f t="shared" si="4"/>
        <v>26500</v>
      </c>
      <c r="P29" s="147">
        <v>5</v>
      </c>
      <c r="Q29" s="148">
        <v>5300</v>
      </c>
      <c r="R29" s="145">
        <f t="shared" si="5"/>
        <v>26500</v>
      </c>
      <c r="S29" s="150">
        <f t="shared" si="1"/>
        <v>26500</v>
      </c>
      <c r="T29" s="150">
        <f t="shared" si="2"/>
        <v>26500</v>
      </c>
      <c r="U29" s="150">
        <f t="shared" si="3"/>
        <v>0</v>
      </c>
      <c r="V29" s="30"/>
    </row>
    <row r="30" spans="1:22" s="112" customFormat="1" ht="19.5" x14ac:dyDescent="0.2">
      <c r="A30" s="62" t="s">
        <v>22</v>
      </c>
      <c r="B30" s="63" t="s">
        <v>108</v>
      </c>
      <c r="C30" s="23" t="s">
        <v>123</v>
      </c>
      <c r="D30" s="152"/>
      <c r="E30" s="153"/>
      <c r="F30" s="26"/>
      <c r="G30" s="26"/>
      <c r="H30" s="152"/>
      <c r="I30" s="153"/>
      <c r="J30" s="26"/>
      <c r="K30" s="26"/>
      <c r="L30" s="29"/>
      <c r="M30" s="143">
        <v>5</v>
      </c>
      <c r="N30" s="146">
        <v>3500</v>
      </c>
      <c r="O30" s="145">
        <f t="shared" si="4"/>
        <v>17500</v>
      </c>
      <c r="P30" s="147">
        <v>5</v>
      </c>
      <c r="Q30" s="148">
        <v>3938.7510000000002</v>
      </c>
      <c r="R30" s="145">
        <f t="shared" si="5"/>
        <v>19693.755000000001</v>
      </c>
      <c r="S30" s="150">
        <f t="shared" si="1"/>
        <v>17500</v>
      </c>
      <c r="T30" s="150">
        <f t="shared" si="2"/>
        <v>19693.755000000001</v>
      </c>
      <c r="U30" s="150">
        <f t="shared" si="3"/>
        <v>-2193.755000000001</v>
      </c>
      <c r="V30" s="30"/>
    </row>
    <row r="31" spans="1:22" s="112" customFormat="1" ht="10.5" x14ac:dyDescent="0.2">
      <c r="A31" s="49" t="s">
        <v>20</v>
      </c>
      <c r="B31" s="54">
        <v>1.2</v>
      </c>
      <c r="C31" s="51" t="s">
        <v>25</v>
      </c>
      <c r="D31" s="52"/>
      <c r="E31" s="52"/>
      <c r="F31" s="52"/>
      <c r="G31" s="55"/>
      <c r="H31" s="58"/>
      <c r="I31" s="59"/>
      <c r="J31" s="58"/>
      <c r="K31" s="59"/>
      <c r="L31" s="64"/>
      <c r="M31" s="58"/>
      <c r="N31" s="59"/>
      <c r="O31" s="60" t="s">
        <v>16</v>
      </c>
      <c r="P31" s="58"/>
      <c r="Q31" s="59"/>
      <c r="R31" s="60" t="s">
        <v>16</v>
      </c>
      <c r="S31" s="60" t="s">
        <v>16</v>
      </c>
      <c r="T31" s="60" t="s">
        <v>16</v>
      </c>
      <c r="U31" s="60" t="s">
        <v>16</v>
      </c>
      <c r="V31" s="61"/>
    </row>
    <row r="32" spans="1:22" s="112" customFormat="1" ht="10.5" hidden="1" x14ac:dyDescent="0.2">
      <c r="A32" s="62" t="s">
        <v>22</v>
      </c>
      <c r="B32" s="63" t="s">
        <v>26</v>
      </c>
      <c r="C32" s="23" t="s">
        <v>23</v>
      </c>
      <c r="D32" s="65"/>
      <c r="E32" s="66"/>
      <c r="F32" s="67" t="s">
        <v>27</v>
      </c>
      <c r="G32" s="68"/>
      <c r="H32" s="68"/>
      <c r="I32" s="69"/>
      <c r="J32" s="67" t="s">
        <v>27</v>
      </c>
      <c r="K32" s="68"/>
      <c r="L32" s="69"/>
      <c r="M32" s="26"/>
      <c r="N32" s="26"/>
      <c r="O32" s="29" t="s">
        <v>14</v>
      </c>
      <c r="P32" s="26"/>
      <c r="Q32" s="26"/>
      <c r="R32" s="29" t="s">
        <v>14</v>
      </c>
      <c r="S32" s="29" t="s">
        <v>14</v>
      </c>
      <c r="T32" s="29" t="s">
        <v>14</v>
      </c>
      <c r="U32" s="29" t="s">
        <v>14</v>
      </c>
      <c r="V32" s="30"/>
    </row>
    <row r="33" spans="1:22" s="112" customFormat="1" ht="10.5" hidden="1" x14ac:dyDescent="0.2">
      <c r="A33" s="62" t="s">
        <v>22</v>
      </c>
      <c r="B33" s="63" t="s">
        <v>28</v>
      </c>
      <c r="C33" s="23" t="s">
        <v>23</v>
      </c>
      <c r="D33" s="65"/>
      <c r="E33" s="66"/>
      <c r="F33" s="70"/>
      <c r="G33" s="71"/>
      <c r="H33" s="71"/>
      <c r="I33" s="72"/>
      <c r="J33" s="70"/>
      <c r="K33" s="71"/>
      <c r="L33" s="72"/>
      <c r="M33" s="26"/>
      <c r="N33" s="26"/>
      <c r="O33" s="29" t="s">
        <v>14</v>
      </c>
      <c r="P33" s="26"/>
      <c r="Q33" s="26"/>
      <c r="R33" s="29" t="s">
        <v>14</v>
      </c>
      <c r="S33" s="29" t="s">
        <v>14</v>
      </c>
      <c r="T33" s="29" t="s">
        <v>14</v>
      </c>
      <c r="U33" s="29" t="s">
        <v>14</v>
      </c>
      <c r="V33" s="30"/>
    </row>
    <row r="34" spans="1:22" s="112" customFormat="1" ht="10.5" hidden="1" x14ac:dyDescent="0.2">
      <c r="A34" s="62" t="s">
        <v>22</v>
      </c>
      <c r="B34" s="63" t="s">
        <v>29</v>
      </c>
      <c r="C34" s="23" t="s">
        <v>23</v>
      </c>
      <c r="D34" s="65"/>
      <c r="E34" s="66"/>
      <c r="F34" s="73"/>
      <c r="G34" s="74"/>
      <c r="H34" s="74"/>
      <c r="I34" s="75"/>
      <c r="J34" s="73"/>
      <c r="K34" s="74"/>
      <c r="L34" s="75"/>
      <c r="M34" s="26"/>
      <c r="N34" s="26"/>
      <c r="O34" s="29" t="s">
        <v>14</v>
      </c>
      <c r="P34" s="26"/>
      <c r="Q34" s="26"/>
      <c r="R34" s="29" t="s">
        <v>14</v>
      </c>
      <c r="S34" s="29" t="s">
        <v>14</v>
      </c>
      <c r="T34" s="29" t="s">
        <v>14</v>
      </c>
      <c r="U34" s="29" t="s">
        <v>14</v>
      </c>
      <c r="V34" s="30"/>
    </row>
    <row r="35" spans="1:22" s="112" customFormat="1" ht="10.5" x14ac:dyDescent="0.2">
      <c r="A35" s="49" t="s">
        <v>20</v>
      </c>
      <c r="B35" s="54">
        <v>1.3</v>
      </c>
      <c r="C35" s="51" t="s">
        <v>30</v>
      </c>
      <c r="D35" s="52"/>
      <c r="E35" s="52"/>
      <c r="F35" s="52"/>
      <c r="G35" s="55"/>
      <c r="H35" s="58"/>
      <c r="I35" s="59"/>
      <c r="J35" s="58"/>
      <c r="K35" s="59"/>
      <c r="L35" s="64"/>
      <c r="M35" s="58"/>
      <c r="N35" s="59"/>
      <c r="O35" s="60" t="s">
        <v>16</v>
      </c>
      <c r="P35" s="58"/>
      <c r="Q35" s="59"/>
      <c r="R35" s="60" t="s">
        <v>16</v>
      </c>
      <c r="S35" s="60" t="s">
        <v>16</v>
      </c>
      <c r="T35" s="60" t="s">
        <v>16</v>
      </c>
      <c r="U35" s="60" t="s">
        <v>16</v>
      </c>
      <c r="V35" s="61"/>
    </row>
    <row r="36" spans="1:22" s="112" customFormat="1" ht="10.5" hidden="1" x14ac:dyDescent="0.2">
      <c r="A36" s="62" t="s">
        <v>22</v>
      </c>
      <c r="B36" s="63" t="s">
        <v>31</v>
      </c>
      <c r="C36" s="23" t="s">
        <v>23</v>
      </c>
      <c r="D36" s="65"/>
      <c r="E36" s="66"/>
      <c r="F36" s="67" t="s">
        <v>27</v>
      </c>
      <c r="G36" s="68"/>
      <c r="H36" s="68"/>
      <c r="I36" s="69"/>
      <c r="J36" s="67" t="s">
        <v>27</v>
      </c>
      <c r="K36" s="68"/>
      <c r="L36" s="69"/>
      <c r="M36" s="26"/>
      <c r="N36" s="26"/>
      <c r="O36" s="29" t="s">
        <v>14</v>
      </c>
      <c r="P36" s="26"/>
      <c r="Q36" s="26"/>
      <c r="R36" s="29" t="s">
        <v>14</v>
      </c>
      <c r="S36" s="29" t="s">
        <v>14</v>
      </c>
      <c r="T36" s="29" t="s">
        <v>14</v>
      </c>
      <c r="U36" s="29" t="s">
        <v>14</v>
      </c>
      <c r="V36" s="30"/>
    </row>
    <row r="37" spans="1:22" s="112" customFormat="1" ht="10.5" hidden="1" x14ac:dyDescent="0.2">
      <c r="A37" s="62" t="s">
        <v>22</v>
      </c>
      <c r="B37" s="63" t="s">
        <v>32</v>
      </c>
      <c r="C37" s="23" t="s">
        <v>23</v>
      </c>
      <c r="D37" s="65"/>
      <c r="E37" s="66"/>
      <c r="F37" s="70"/>
      <c r="G37" s="71"/>
      <c r="H37" s="71"/>
      <c r="I37" s="72"/>
      <c r="J37" s="70"/>
      <c r="K37" s="71"/>
      <c r="L37" s="72"/>
      <c r="M37" s="26"/>
      <c r="N37" s="26"/>
      <c r="O37" s="29" t="s">
        <v>14</v>
      </c>
      <c r="P37" s="26"/>
      <c r="Q37" s="26"/>
      <c r="R37" s="29" t="s">
        <v>14</v>
      </c>
      <c r="S37" s="29" t="s">
        <v>14</v>
      </c>
      <c r="T37" s="29" t="s">
        <v>14</v>
      </c>
      <c r="U37" s="29" t="s">
        <v>14</v>
      </c>
      <c r="V37" s="30"/>
    </row>
    <row r="38" spans="1:22" s="112" customFormat="1" ht="10.5" hidden="1" x14ac:dyDescent="0.2">
      <c r="A38" s="62" t="s">
        <v>22</v>
      </c>
      <c r="B38" s="63" t="s">
        <v>33</v>
      </c>
      <c r="C38" s="23" t="s">
        <v>23</v>
      </c>
      <c r="D38" s="65"/>
      <c r="E38" s="66"/>
      <c r="F38" s="73"/>
      <c r="G38" s="74"/>
      <c r="H38" s="74"/>
      <c r="I38" s="75"/>
      <c r="J38" s="73"/>
      <c r="K38" s="74"/>
      <c r="L38" s="75"/>
      <c r="M38" s="26"/>
      <c r="N38" s="26"/>
      <c r="O38" s="29" t="s">
        <v>14</v>
      </c>
      <c r="P38" s="26"/>
      <c r="Q38" s="26"/>
      <c r="R38" s="29" t="s">
        <v>14</v>
      </c>
      <c r="S38" s="29" t="s">
        <v>14</v>
      </c>
      <c r="T38" s="29" t="s">
        <v>14</v>
      </c>
      <c r="U38" s="29" t="s">
        <v>14</v>
      </c>
      <c r="V38" s="30"/>
    </row>
    <row r="39" spans="1:22" s="112" customFormat="1" ht="10.5" x14ac:dyDescent="0.2">
      <c r="A39" s="76" t="s">
        <v>34</v>
      </c>
      <c r="B39" s="77"/>
      <c r="C39" s="78"/>
      <c r="D39" s="79"/>
      <c r="E39" s="80"/>
      <c r="F39" s="81"/>
      <c r="G39" s="81"/>
      <c r="H39" s="82" t="s">
        <v>14</v>
      </c>
      <c r="I39" s="83"/>
      <c r="J39" s="81"/>
      <c r="K39" s="81"/>
      <c r="L39" s="84" t="s">
        <v>14</v>
      </c>
      <c r="M39" s="81"/>
      <c r="N39" s="81"/>
      <c r="O39" s="161">
        <f>O15</f>
        <v>360250</v>
      </c>
      <c r="P39" s="81"/>
      <c r="Q39" s="81"/>
      <c r="R39" s="161">
        <f>R15</f>
        <v>362443.755</v>
      </c>
      <c r="S39" s="161">
        <f t="shared" ref="S39:U39" si="6">S15</f>
        <v>360250</v>
      </c>
      <c r="T39" s="161">
        <f t="shared" si="6"/>
        <v>362443.755</v>
      </c>
      <c r="U39" s="161">
        <f t="shared" si="6"/>
        <v>-2193.755000000001</v>
      </c>
      <c r="V39" s="85"/>
    </row>
    <row r="40" spans="1:22" s="112" customFormat="1" ht="9" x14ac:dyDescent="0.2">
      <c r="A40" s="49" t="s">
        <v>11</v>
      </c>
      <c r="B40" s="50">
        <v>2</v>
      </c>
      <c r="C40" s="51" t="s">
        <v>35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</row>
    <row r="41" spans="1:22" s="112" customFormat="1" ht="10.5" x14ac:dyDescent="0.2">
      <c r="A41" s="62" t="s">
        <v>22</v>
      </c>
      <c r="B41" s="86">
        <v>2.1</v>
      </c>
      <c r="C41" s="23" t="s">
        <v>36</v>
      </c>
      <c r="D41" s="65"/>
      <c r="E41" s="66"/>
      <c r="F41" s="26"/>
      <c r="G41" s="87" t="s">
        <v>37</v>
      </c>
      <c r="H41" s="27" t="s">
        <v>14</v>
      </c>
      <c r="I41" s="28"/>
      <c r="J41" s="26"/>
      <c r="K41" s="87" t="s">
        <v>37</v>
      </c>
      <c r="L41" s="29" t="s">
        <v>14</v>
      </c>
      <c r="M41" s="26"/>
      <c r="N41" s="87">
        <v>0.22</v>
      </c>
      <c r="O41" s="159">
        <f>SUM(O16:O29)*0.22</f>
        <v>75405</v>
      </c>
      <c r="P41" s="26"/>
      <c r="Q41" s="87">
        <v>0.22</v>
      </c>
      <c r="R41" s="159">
        <f>SUM(R16:R29)*0.22</f>
        <v>75405</v>
      </c>
      <c r="S41" s="150">
        <f t="shared" ref="S41:S42" si="7">O41</f>
        <v>75405</v>
      </c>
      <c r="T41" s="150">
        <f t="shared" ref="T41:T42" si="8">R41</f>
        <v>75405</v>
      </c>
      <c r="U41" s="150">
        <f t="shared" ref="U41:U42" si="9">S41-T41</f>
        <v>0</v>
      </c>
      <c r="V41" s="30"/>
    </row>
    <row r="42" spans="1:22" s="112" customFormat="1" ht="19.5" x14ac:dyDescent="0.2">
      <c r="A42" s="62" t="s">
        <v>22</v>
      </c>
      <c r="B42" s="86">
        <v>2.2000000000000002</v>
      </c>
      <c r="C42" s="158" t="s">
        <v>124</v>
      </c>
      <c r="D42" s="65"/>
      <c r="E42" s="66"/>
      <c r="F42" s="26"/>
      <c r="G42" s="87" t="s">
        <v>37</v>
      </c>
      <c r="H42" s="27" t="s">
        <v>14</v>
      </c>
      <c r="I42" s="28"/>
      <c r="J42" s="26"/>
      <c r="K42" s="87" t="s">
        <v>37</v>
      </c>
      <c r="L42" s="29" t="s">
        <v>14</v>
      </c>
      <c r="M42" s="26"/>
      <c r="N42" s="87">
        <v>0.22</v>
      </c>
      <c r="O42" s="159">
        <f>O30*0.22</f>
        <v>3850</v>
      </c>
      <c r="P42" s="26"/>
      <c r="Q42" s="87">
        <v>0.84099999999999997</v>
      </c>
      <c r="R42" s="159">
        <f>R30*0.0841</f>
        <v>1656.2447955</v>
      </c>
      <c r="S42" s="150">
        <f t="shared" si="7"/>
        <v>3850</v>
      </c>
      <c r="T42" s="150">
        <f t="shared" si="8"/>
        <v>1656.2447955</v>
      </c>
      <c r="U42" s="150">
        <f t="shared" si="9"/>
        <v>2193.7552045000002</v>
      </c>
      <c r="V42" s="30"/>
    </row>
    <row r="43" spans="1:22" s="112" customFormat="1" ht="10.5" x14ac:dyDescent="0.2">
      <c r="A43" s="76" t="s">
        <v>38</v>
      </c>
      <c r="B43" s="77"/>
      <c r="C43" s="77"/>
      <c r="D43" s="77"/>
      <c r="E43" s="78"/>
      <c r="F43" s="81"/>
      <c r="G43" s="81"/>
      <c r="H43" s="82" t="s">
        <v>14</v>
      </c>
      <c r="I43" s="83"/>
      <c r="J43" s="81"/>
      <c r="K43" s="81"/>
      <c r="L43" s="84" t="s">
        <v>14</v>
      </c>
      <c r="M43" s="81"/>
      <c r="N43" s="81"/>
      <c r="O43" s="162">
        <f>SUM(O41:O42)</f>
        <v>79255</v>
      </c>
      <c r="P43" s="81"/>
      <c r="Q43" s="81"/>
      <c r="R43" s="162">
        <f t="shared" ref="R43:U43" si="10">SUM(R41:R42)</f>
        <v>77061.244795499995</v>
      </c>
      <c r="S43" s="162">
        <f t="shared" si="10"/>
        <v>79255</v>
      </c>
      <c r="T43" s="162">
        <f t="shared" si="10"/>
        <v>77061.244795499995</v>
      </c>
      <c r="U43" s="162">
        <f t="shared" si="10"/>
        <v>2193.7552045000002</v>
      </c>
      <c r="V43" s="85"/>
    </row>
    <row r="44" spans="1:22" s="112" customFormat="1" ht="9" x14ac:dyDescent="0.2">
      <c r="A44" s="49" t="s">
        <v>11</v>
      </c>
      <c r="B44" s="50">
        <v>3</v>
      </c>
      <c r="C44" s="51" t="s">
        <v>39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</row>
    <row r="45" spans="1:22" s="112" customFormat="1" ht="39" hidden="1" x14ac:dyDescent="0.2">
      <c r="A45" s="62" t="s">
        <v>22</v>
      </c>
      <c r="B45" s="86">
        <v>3.1</v>
      </c>
      <c r="C45" s="23" t="s">
        <v>40</v>
      </c>
      <c r="D45" s="27" t="s">
        <v>24</v>
      </c>
      <c r="E45" s="28"/>
      <c r="F45" s="26"/>
      <c r="G45" s="26"/>
      <c r="H45" s="27" t="s">
        <v>14</v>
      </c>
      <c r="I45" s="28"/>
      <c r="J45" s="26"/>
      <c r="K45" s="26"/>
      <c r="L45" s="29" t="s">
        <v>14</v>
      </c>
      <c r="M45" s="26"/>
      <c r="N45" s="26"/>
      <c r="O45" s="29" t="s">
        <v>14</v>
      </c>
      <c r="P45" s="26"/>
      <c r="Q45" s="26"/>
      <c r="R45" s="29" t="s">
        <v>14</v>
      </c>
      <c r="S45" s="29" t="s">
        <v>14</v>
      </c>
      <c r="T45" s="29" t="s">
        <v>14</v>
      </c>
      <c r="U45" s="29" t="s">
        <v>14</v>
      </c>
      <c r="V45" s="30"/>
    </row>
    <row r="46" spans="1:22" s="112" customFormat="1" ht="39" hidden="1" x14ac:dyDescent="0.2">
      <c r="A46" s="62" t="s">
        <v>22</v>
      </c>
      <c r="B46" s="86">
        <v>3.2</v>
      </c>
      <c r="C46" s="23" t="s">
        <v>40</v>
      </c>
      <c r="D46" s="27" t="s">
        <v>24</v>
      </c>
      <c r="E46" s="28"/>
      <c r="F46" s="26"/>
      <c r="G46" s="26"/>
      <c r="H46" s="27" t="s">
        <v>14</v>
      </c>
      <c r="I46" s="28"/>
      <c r="J46" s="26"/>
      <c r="K46" s="26"/>
      <c r="L46" s="29" t="s">
        <v>14</v>
      </c>
      <c r="M46" s="26"/>
      <c r="N46" s="26"/>
      <c r="O46" s="29" t="s">
        <v>14</v>
      </c>
      <c r="P46" s="26"/>
      <c r="Q46" s="26"/>
      <c r="R46" s="29" t="s">
        <v>14</v>
      </c>
      <c r="S46" s="29" t="s">
        <v>14</v>
      </c>
      <c r="T46" s="29" t="s">
        <v>14</v>
      </c>
      <c r="U46" s="29" t="s">
        <v>14</v>
      </c>
      <c r="V46" s="30"/>
    </row>
    <row r="47" spans="1:22" s="112" customFormat="1" ht="39" hidden="1" x14ac:dyDescent="0.2">
      <c r="A47" s="62" t="s">
        <v>22</v>
      </c>
      <c r="B47" s="86">
        <v>3.3</v>
      </c>
      <c r="C47" s="88" t="s">
        <v>41</v>
      </c>
      <c r="D47" s="27" t="s">
        <v>24</v>
      </c>
      <c r="E47" s="28"/>
      <c r="F47" s="26"/>
      <c r="G47" s="26"/>
      <c r="H47" s="27" t="s">
        <v>14</v>
      </c>
      <c r="I47" s="28"/>
      <c r="J47" s="26"/>
      <c r="K47" s="26"/>
      <c r="L47" s="29" t="s">
        <v>14</v>
      </c>
      <c r="M47" s="26"/>
      <c r="N47" s="26"/>
      <c r="O47" s="29" t="s">
        <v>14</v>
      </c>
      <c r="P47" s="26"/>
      <c r="Q47" s="26"/>
      <c r="R47" s="29" t="s">
        <v>14</v>
      </c>
      <c r="S47" s="29" t="s">
        <v>14</v>
      </c>
      <c r="T47" s="29" t="s">
        <v>14</v>
      </c>
      <c r="U47" s="29" t="s">
        <v>14</v>
      </c>
      <c r="V47" s="30"/>
    </row>
    <row r="48" spans="1:22" s="112" customFormat="1" ht="10.5" x14ac:dyDescent="0.2">
      <c r="A48" s="76" t="s">
        <v>42</v>
      </c>
      <c r="B48" s="77"/>
      <c r="C48" s="78"/>
      <c r="D48" s="79"/>
      <c r="E48" s="80"/>
      <c r="F48" s="81"/>
      <c r="G48" s="81"/>
      <c r="H48" s="82" t="s">
        <v>14</v>
      </c>
      <c r="I48" s="83"/>
      <c r="J48" s="81"/>
      <c r="K48" s="81"/>
      <c r="L48" s="84" t="s">
        <v>14</v>
      </c>
      <c r="M48" s="81"/>
      <c r="N48" s="81"/>
      <c r="O48" s="84" t="s">
        <v>14</v>
      </c>
      <c r="P48" s="81"/>
      <c r="Q48" s="81"/>
      <c r="R48" s="84" t="s">
        <v>14</v>
      </c>
      <c r="S48" s="84" t="s">
        <v>14</v>
      </c>
      <c r="T48" s="84" t="s">
        <v>14</v>
      </c>
      <c r="U48" s="84" t="s">
        <v>14</v>
      </c>
      <c r="V48" s="85"/>
    </row>
    <row r="49" spans="1:22" s="112" customFormat="1" ht="9" x14ac:dyDescent="0.2">
      <c r="A49" s="49" t="s">
        <v>11</v>
      </c>
      <c r="B49" s="50">
        <v>4</v>
      </c>
      <c r="C49" s="51" t="s">
        <v>43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</row>
    <row r="50" spans="1:22" s="112" customFormat="1" ht="10.5" hidden="1" x14ac:dyDescent="0.2">
      <c r="A50" s="62" t="s">
        <v>22</v>
      </c>
      <c r="B50" s="86">
        <v>4.0999999999999996</v>
      </c>
      <c r="C50" s="23" t="s">
        <v>44</v>
      </c>
      <c r="D50" s="27" t="s">
        <v>24</v>
      </c>
      <c r="E50" s="28"/>
      <c r="F50" s="26"/>
      <c r="G50" s="26"/>
      <c r="H50" s="27" t="s">
        <v>14</v>
      </c>
      <c r="I50" s="28"/>
      <c r="J50" s="26"/>
      <c r="K50" s="26"/>
      <c r="L50" s="29" t="s">
        <v>14</v>
      </c>
      <c r="M50" s="26"/>
      <c r="N50" s="26"/>
      <c r="O50" s="29" t="s">
        <v>14</v>
      </c>
      <c r="P50" s="26"/>
      <c r="Q50" s="26"/>
      <c r="R50" s="29" t="s">
        <v>14</v>
      </c>
      <c r="S50" s="29" t="s">
        <v>14</v>
      </c>
      <c r="T50" s="29" t="s">
        <v>14</v>
      </c>
      <c r="U50" s="29" t="s">
        <v>14</v>
      </c>
      <c r="V50" s="30"/>
    </row>
    <row r="51" spans="1:22" s="112" customFormat="1" ht="10.5" hidden="1" x14ac:dyDescent="0.2">
      <c r="A51" s="62" t="s">
        <v>22</v>
      </c>
      <c r="B51" s="86">
        <v>4.2</v>
      </c>
      <c r="C51" s="23" t="s">
        <v>45</v>
      </c>
      <c r="D51" s="27" t="s">
        <v>24</v>
      </c>
      <c r="E51" s="28"/>
      <c r="F51" s="26"/>
      <c r="G51" s="26"/>
      <c r="H51" s="27" t="s">
        <v>14</v>
      </c>
      <c r="I51" s="28"/>
      <c r="J51" s="26"/>
      <c r="K51" s="26"/>
      <c r="L51" s="29" t="s">
        <v>14</v>
      </c>
      <c r="M51" s="26"/>
      <c r="N51" s="26"/>
      <c r="O51" s="29" t="s">
        <v>14</v>
      </c>
      <c r="P51" s="26"/>
      <c r="Q51" s="26"/>
      <c r="R51" s="29" t="s">
        <v>14</v>
      </c>
      <c r="S51" s="29" t="s">
        <v>14</v>
      </c>
      <c r="T51" s="29" t="s">
        <v>14</v>
      </c>
      <c r="U51" s="29" t="s">
        <v>14</v>
      </c>
      <c r="V51" s="30"/>
    </row>
    <row r="52" spans="1:22" s="112" customFormat="1" ht="10.5" hidden="1" x14ac:dyDescent="0.2">
      <c r="A52" s="62" t="s">
        <v>22</v>
      </c>
      <c r="B52" s="86">
        <v>4.3</v>
      </c>
      <c r="C52" s="23" t="s">
        <v>46</v>
      </c>
      <c r="D52" s="27" t="s">
        <v>24</v>
      </c>
      <c r="E52" s="28"/>
      <c r="F52" s="26"/>
      <c r="G52" s="26"/>
      <c r="H52" s="27" t="s">
        <v>14</v>
      </c>
      <c r="I52" s="28"/>
      <c r="J52" s="26"/>
      <c r="K52" s="26"/>
      <c r="L52" s="29" t="s">
        <v>14</v>
      </c>
      <c r="M52" s="26"/>
      <c r="N52" s="26"/>
      <c r="O52" s="29" t="s">
        <v>14</v>
      </c>
      <c r="P52" s="26"/>
      <c r="Q52" s="26"/>
      <c r="R52" s="29" t="s">
        <v>14</v>
      </c>
      <c r="S52" s="29" t="s">
        <v>14</v>
      </c>
      <c r="T52" s="29" t="s">
        <v>14</v>
      </c>
      <c r="U52" s="29" t="s">
        <v>14</v>
      </c>
      <c r="V52" s="30"/>
    </row>
    <row r="53" spans="1:22" s="112" customFormat="1" ht="48.75" hidden="1" x14ac:dyDescent="0.2">
      <c r="A53" s="62" t="s">
        <v>22</v>
      </c>
      <c r="B53" s="86">
        <v>4.4000000000000004</v>
      </c>
      <c r="C53" s="23" t="s">
        <v>47</v>
      </c>
      <c r="D53" s="27" t="s">
        <v>24</v>
      </c>
      <c r="E53" s="28"/>
      <c r="F53" s="26"/>
      <c r="G53" s="26"/>
      <c r="H53" s="27" t="s">
        <v>14</v>
      </c>
      <c r="I53" s="28"/>
      <c r="J53" s="26"/>
      <c r="K53" s="26"/>
      <c r="L53" s="29" t="s">
        <v>14</v>
      </c>
      <c r="M53" s="26"/>
      <c r="N53" s="26"/>
      <c r="O53" s="29" t="s">
        <v>14</v>
      </c>
      <c r="P53" s="26"/>
      <c r="Q53" s="26"/>
      <c r="R53" s="29" t="s">
        <v>14</v>
      </c>
      <c r="S53" s="29" t="s">
        <v>14</v>
      </c>
      <c r="T53" s="29" t="s">
        <v>14</v>
      </c>
      <c r="U53" s="29" t="s">
        <v>14</v>
      </c>
      <c r="V53" s="30"/>
    </row>
    <row r="54" spans="1:22" s="112" customFormat="1" ht="10.5" x14ac:dyDescent="0.2">
      <c r="A54" s="76" t="s">
        <v>48</v>
      </c>
      <c r="B54" s="77"/>
      <c r="C54" s="77"/>
      <c r="D54" s="77"/>
      <c r="E54" s="77"/>
      <c r="F54" s="77"/>
      <c r="G54" s="78"/>
      <c r="H54" s="82" t="s">
        <v>14</v>
      </c>
      <c r="I54" s="83"/>
      <c r="J54" s="81"/>
      <c r="K54" s="81"/>
      <c r="L54" s="84" t="s">
        <v>14</v>
      </c>
      <c r="M54" s="81"/>
      <c r="N54" s="81"/>
      <c r="O54" s="84" t="s">
        <v>14</v>
      </c>
      <c r="P54" s="81"/>
      <c r="Q54" s="81"/>
      <c r="R54" s="84" t="s">
        <v>14</v>
      </c>
      <c r="S54" s="84" t="s">
        <v>14</v>
      </c>
      <c r="T54" s="84" t="s">
        <v>14</v>
      </c>
      <c r="U54" s="84" t="s">
        <v>14</v>
      </c>
      <c r="V54" s="85"/>
    </row>
    <row r="55" spans="1:22" s="112" customFormat="1" ht="9" x14ac:dyDescent="0.2">
      <c r="A55" s="49" t="s">
        <v>11</v>
      </c>
      <c r="B55" s="50">
        <v>5</v>
      </c>
      <c r="C55" s="51" t="s">
        <v>49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</row>
    <row r="56" spans="1:22" s="112" customFormat="1" ht="29.25" hidden="1" x14ac:dyDescent="0.2">
      <c r="A56" s="62" t="s">
        <v>22</v>
      </c>
      <c r="B56" s="86">
        <v>5.0999999999999996</v>
      </c>
      <c r="C56" s="23" t="s">
        <v>50</v>
      </c>
      <c r="D56" s="27" t="s">
        <v>24</v>
      </c>
      <c r="E56" s="28"/>
      <c r="F56" s="26"/>
      <c r="G56" s="26"/>
      <c r="H56" s="27" t="s">
        <v>14</v>
      </c>
      <c r="I56" s="28"/>
      <c r="J56" s="26"/>
      <c r="K56" s="26"/>
      <c r="L56" s="29" t="s">
        <v>14</v>
      </c>
      <c r="M56" s="26"/>
      <c r="N56" s="26"/>
      <c r="O56" s="29" t="s">
        <v>14</v>
      </c>
      <c r="P56" s="26"/>
      <c r="Q56" s="26"/>
      <c r="R56" s="29" t="s">
        <v>14</v>
      </c>
      <c r="S56" s="29" t="s">
        <v>14</v>
      </c>
      <c r="T56" s="29" t="s">
        <v>14</v>
      </c>
      <c r="U56" s="29" t="s">
        <v>14</v>
      </c>
      <c r="V56" s="30"/>
    </row>
    <row r="57" spans="1:22" s="112" customFormat="1" ht="29.25" hidden="1" x14ac:dyDescent="0.2">
      <c r="A57" s="62" t="s">
        <v>22</v>
      </c>
      <c r="B57" s="86">
        <v>5.2</v>
      </c>
      <c r="C57" s="23" t="s">
        <v>51</v>
      </c>
      <c r="D57" s="27" t="s">
        <v>24</v>
      </c>
      <c r="E57" s="28"/>
      <c r="F57" s="26"/>
      <c r="G57" s="26"/>
      <c r="H57" s="27" t="s">
        <v>14</v>
      </c>
      <c r="I57" s="28"/>
      <c r="J57" s="26"/>
      <c r="K57" s="26"/>
      <c r="L57" s="29" t="s">
        <v>14</v>
      </c>
      <c r="M57" s="26"/>
      <c r="N57" s="26"/>
      <c r="O57" s="29" t="s">
        <v>14</v>
      </c>
      <c r="P57" s="26"/>
      <c r="Q57" s="26"/>
      <c r="R57" s="29" t="s">
        <v>14</v>
      </c>
      <c r="S57" s="29" t="s">
        <v>14</v>
      </c>
      <c r="T57" s="29" t="s">
        <v>14</v>
      </c>
      <c r="U57" s="29" t="s">
        <v>14</v>
      </c>
      <c r="V57" s="30"/>
    </row>
    <row r="58" spans="1:22" s="112" customFormat="1" ht="29.25" hidden="1" x14ac:dyDescent="0.2">
      <c r="A58" s="89" t="s">
        <v>22</v>
      </c>
      <c r="B58" s="86">
        <v>5.3</v>
      </c>
      <c r="C58" s="88" t="s">
        <v>52</v>
      </c>
      <c r="D58" s="90" t="s">
        <v>24</v>
      </c>
      <c r="E58" s="91"/>
      <c r="F58" s="92"/>
      <c r="G58" s="92"/>
      <c r="H58" s="93" t="s">
        <v>14</v>
      </c>
      <c r="I58" s="94"/>
      <c r="J58" s="92"/>
      <c r="K58" s="92"/>
      <c r="L58" s="95" t="s">
        <v>14</v>
      </c>
      <c r="M58" s="92"/>
      <c r="N58" s="92"/>
      <c r="O58" s="95" t="s">
        <v>14</v>
      </c>
      <c r="P58" s="92"/>
      <c r="Q58" s="92"/>
      <c r="R58" s="95" t="s">
        <v>14</v>
      </c>
      <c r="S58" s="95" t="s">
        <v>14</v>
      </c>
      <c r="T58" s="95" t="s">
        <v>14</v>
      </c>
      <c r="U58" s="95" t="s">
        <v>14</v>
      </c>
      <c r="V58" s="96"/>
    </row>
    <row r="59" spans="1:22" s="112" customFormat="1" ht="10.5" x14ac:dyDescent="0.2">
      <c r="A59" s="76" t="s">
        <v>53</v>
      </c>
      <c r="B59" s="77"/>
      <c r="C59" s="77"/>
      <c r="D59" s="77"/>
      <c r="E59" s="78"/>
      <c r="F59" s="81"/>
      <c r="G59" s="81"/>
      <c r="H59" s="82" t="s">
        <v>14</v>
      </c>
      <c r="I59" s="83"/>
      <c r="J59" s="81"/>
      <c r="K59" s="81"/>
      <c r="L59" s="84" t="s">
        <v>14</v>
      </c>
      <c r="M59" s="81"/>
      <c r="N59" s="81"/>
      <c r="O59" s="84" t="s">
        <v>14</v>
      </c>
      <c r="P59" s="81"/>
      <c r="Q59" s="81"/>
      <c r="R59" s="84" t="s">
        <v>14</v>
      </c>
      <c r="S59" s="84" t="s">
        <v>14</v>
      </c>
      <c r="T59" s="84" t="s">
        <v>14</v>
      </c>
      <c r="U59" s="84" t="s">
        <v>14</v>
      </c>
      <c r="V59" s="85"/>
    </row>
    <row r="60" spans="1:22" s="112" customFormat="1" ht="9" x14ac:dyDescent="0.2">
      <c r="A60" s="97" t="s">
        <v>11</v>
      </c>
      <c r="B60" s="50">
        <v>6</v>
      </c>
      <c r="C60" s="51" t="s">
        <v>54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</row>
    <row r="61" spans="1:22" s="112" customFormat="1" ht="10.5" hidden="1" x14ac:dyDescent="0.2">
      <c r="A61" s="89" t="s">
        <v>22</v>
      </c>
      <c r="B61" s="86">
        <v>6.1</v>
      </c>
      <c r="C61" s="23" t="s">
        <v>55</v>
      </c>
      <c r="D61" s="98" t="s">
        <v>56</v>
      </c>
      <c r="E61" s="99"/>
      <c r="F61" s="26"/>
      <c r="G61" s="26"/>
      <c r="H61" s="27" t="s">
        <v>14</v>
      </c>
      <c r="I61" s="28"/>
      <c r="J61" s="26"/>
      <c r="K61" s="26"/>
      <c r="L61" s="29" t="s">
        <v>14</v>
      </c>
      <c r="M61" s="26"/>
      <c r="N61" s="26"/>
      <c r="O61" s="29" t="s">
        <v>14</v>
      </c>
      <c r="P61" s="26"/>
      <c r="Q61" s="26"/>
      <c r="R61" s="29" t="s">
        <v>14</v>
      </c>
      <c r="S61" s="29" t="s">
        <v>14</v>
      </c>
      <c r="T61" s="29" t="s">
        <v>14</v>
      </c>
      <c r="U61" s="29" t="s">
        <v>14</v>
      </c>
      <c r="V61" s="30"/>
    </row>
    <row r="62" spans="1:22" s="112" customFormat="1" ht="10.5" hidden="1" x14ac:dyDescent="0.2">
      <c r="A62" s="89" t="s">
        <v>22</v>
      </c>
      <c r="B62" s="86">
        <v>6.2</v>
      </c>
      <c r="C62" s="23" t="s">
        <v>55</v>
      </c>
      <c r="D62" s="98" t="s">
        <v>56</v>
      </c>
      <c r="E62" s="99"/>
      <c r="F62" s="26"/>
      <c r="G62" s="26"/>
      <c r="H62" s="27" t="s">
        <v>14</v>
      </c>
      <c r="I62" s="28"/>
      <c r="J62" s="26"/>
      <c r="K62" s="26"/>
      <c r="L62" s="29" t="s">
        <v>14</v>
      </c>
      <c r="M62" s="26"/>
      <c r="N62" s="26"/>
      <c r="O62" s="29" t="s">
        <v>14</v>
      </c>
      <c r="P62" s="26"/>
      <c r="Q62" s="26"/>
      <c r="R62" s="29" t="s">
        <v>14</v>
      </c>
      <c r="S62" s="29" t="s">
        <v>14</v>
      </c>
      <c r="T62" s="29" t="s">
        <v>14</v>
      </c>
      <c r="U62" s="29" t="s">
        <v>14</v>
      </c>
      <c r="V62" s="30"/>
    </row>
    <row r="63" spans="1:22" s="112" customFormat="1" ht="10.5" hidden="1" x14ac:dyDescent="0.2">
      <c r="A63" s="89" t="s">
        <v>22</v>
      </c>
      <c r="B63" s="86">
        <v>6.3</v>
      </c>
      <c r="C63" s="23" t="s">
        <v>55</v>
      </c>
      <c r="D63" s="98" t="s">
        <v>56</v>
      </c>
      <c r="E63" s="99"/>
      <c r="F63" s="26"/>
      <c r="G63" s="26"/>
      <c r="H63" s="27" t="s">
        <v>14</v>
      </c>
      <c r="I63" s="28"/>
      <c r="J63" s="26"/>
      <c r="K63" s="26"/>
      <c r="L63" s="29" t="s">
        <v>14</v>
      </c>
      <c r="M63" s="26"/>
      <c r="N63" s="26"/>
      <c r="O63" s="29" t="s">
        <v>14</v>
      </c>
      <c r="P63" s="26"/>
      <c r="Q63" s="26"/>
      <c r="R63" s="29" t="s">
        <v>14</v>
      </c>
      <c r="S63" s="29" t="s">
        <v>14</v>
      </c>
      <c r="T63" s="29" t="s">
        <v>14</v>
      </c>
      <c r="U63" s="29" t="s">
        <v>14</v>
      </c>
      <c r="V63" s="30"/>
    </row>
    <row r="64" spans="1:22" s="112" customFormat="1" ht="10.5" x14ac:dyDescent="0.2">
      <c r="A64" s="76" t="s">
        <v>57</v>
      </c>
      <c r="B64" s="77"/>
      <c r="C64" s="77"/>
      <c r="D64" s="77"/>
      <c r="E64" s="77"/>
      <c r="F64" s="78"/>
      <c r="G64" s="81"/>
      <c r="H64" s="82" t="s">
        <v>14</v>
      </c>
      <c r="I64" s="83"/>
      <c r="J64" s="81"/>
      <c r="K64" s="81"/>
      <c r="L64" s="84" t="s">
        <v>14</v>
      </c>
      <c r="M64" s="81"/>
      <c r="N64" s="81"/>
      <c r="O64" s="84" t="s">
        <v>14</v>
      </c>
      <c r="P64" s="81"/>
      <c r="Q64" s="81"/>
      <c r="R64" s="84" t="s">
        <v>14</v>
      </c>
      <c r="S64" s="84" t="s">
        <v>14</v>
      </c>
      <c r="T64" s="84" t="s">
        <v>14</v>
      </c>
      <c r="U64" s="84" t="s">
        <v>14</v>
      </c>
      <c r="V64" s="85"/>
    </row>
    <row r="65" spans="1:22" s="112" customFormat="1" ht="9" x14ac:dyDescent="0.2">
      <c r="A65" s="100" t="s">
        <v>11</v>
      </c>
      <c r="B65" s="101">
        <v>7</v>
      </c>
      <c r="C65" s="51" t="s">
        <v>58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</row>
    <row r="66" spans="1:22" s="112" customFormat="1" ht="10.5" hidden="1" x14ac:dyDescent="0.2">
      <c r="A66" s="89" t="s">
        <v>22</v>
      </c>
      <c r="B66" s="86">
        <v>7.1</v>
      </c>
      <c r="C66" s="23" t="s">
        <v>59</v>
      </c>
      <c r="D66" s="98" t="s">
        <v>24</v>
      </c>
      <c r="E66" s="99"/>
      <c r="F66" s="26"/>
      <c r="G66" s="26"/>
      <c r="H66" s="27" t="s">
        <v>14</v>
      </c>
      <c r="I66" s="28"/>
      <c r="J66" s="26"/>
      <c r="K66" s="26"/>
      <c r="L66" s="29" t="s">
        <v>14</v>
      </c>
      <c r="M66" s="26"/>
      <c r="N66" s="26"/>
      <c r="O66" s="29" t="s">
        <v>14</v>
      </c>
      <c r="P66" s="26"/>
      <c r="Q66" s="26"/>
      <c r="R66" s="29" t="s">
        <v>14</v>
      </c>
      <c r="S66" s="29" t="s">
        <v>14</v>
      </c>
      <c r="T66" s="29" t="s">
        <v>14</v>
      </c>
      <c r="U66" s="29" t="s">
        <v>14</v>
      </c>
      <c r="V66" s="30"/>
    </row>
    <row r="67" spans="1:22" s="112" customFormat="1" ht="10.5" hidden="1" x14ac:dyDescent="0.2">
      <c r="A67" s="89" t="s">
        <v>22</v>
      </c>
      <c r="B67" s="86">
        <v>7.2</v>
      </c>
      <c r="C67" s="23" t="s">
        <v>60</v>
      </c>
      <c r="D67" s="98" t="s">
        <v>24</v>
      </c>
      <c r="E67" s="99"/>
      <c r="F67" s="26"/>
      <c r="G67" s="26"/>
      <c r="H67" s="27" t="s">
        <v>14</v>
      </c>
      <c r="I67" s="28"/>
      <c r="J67" s="26"/>
      <c r="K67" s="26"/>
      <c r="L67" s="29" t="s">
        <v>14</v>
      </c>
      <c r="M67" s="26"/>
      <c r="N67" s="26"/>
      <c r="O67" s="29" t="s">
        <v>14</v>
      </c>
      <c r="P67" s="26"/>
      <c r="Q67" s="26"/>
      <c r="R67" s="29" t="s">
        <v>14</v>
      </c>
      <c r="S67" s="29" t="s">
        <v>14</v>
      </c>
      <c r="T67" s="29" t="s">
        <v>14</v>
      </c>
      <c r="U67" s="29" t="s">
        <v>14</v>
      </c>
      <c r="V67" s="30"/>
    </row>
    <row r="68" spans="1:22" s="112" customFormat="1" ht="39" hidden="1" x14ac:dyDescent="0.2">
      <c r="A68" s="89" t="s">
        <v>22</v>
      </c>
      <c r="B68" s="86">
        <v>7.3</v>
      </c>
      <c r="C68" s="88" t="s">
        <v>61</v>
      </c>
      <c r="D68" s="98" t="s">
        <v>24</v>
      </c>
      <c r="E68" s="99"/>
      <c r="F68" s="26"/>
      <c r="G68" s="26"/>
      <c r="H68" s="27" t="s">
        <v>14</v>
      </c>
      <c r="I68" s="28"/>
      <c r="J68" s="26"/>
      <c r="K68" s="26"/>
      <c r="L68" s="29" t="s">
        <v>14</v>
      </c>
      <c r="M68" s="26"/>
      <c r="N68" s="26"/>
      <c r="O68" s="29" t="s">
        <v>14</v>
      </c>
      <c r="P68" s="26"/>
      <c r="Q68" s="26"/>
      <c r="R68" s="29" t="s">
        <v>14</v>
      </c>
      <c r="S68" s="29" t="s">
        <v>14</v>
      </c>
      <c r="T68" s="29" t="s">
        <v>14</v>
      </c>
      <c r="U68" s="29" t="s">
        <v>14</v>
      </c>
      <c r="V68" s="30"/>
    </row>
    <row r="69" spans="1:22" s="112" customFormat="1" ht="10.5" x14ac:dyDescent="0.2">
      <c r="A69" s="76" t="s">
        <v>62</v>
      </c>
      <c r="B69" s="77"/>
      <c r="C69" s="77"/>
      <c r="D69" s="77"/>
      <c r="E69" s="77"/>
      <c r="F69" s="78"/>
      <c r="G69" s="81"/>
      <c r="H69" s="82" t="s">
        <v>14</v>
      </c>
      <c r="I69" s="83"/>
      <c r="J69" s="81"/>
      <c r="K69" s="81"/>
      <c r="L69" s="84" t="s">
        <v>14</v>
      </c>
      <c r="M69" s="81"/>
      <c r="N69" s="81"/>
      <c r="O69" s="84" t="s">
        <v>14</v>
      </c>
      <c r="P69" s="81"/>
      <c r="Q69" s="81"/>
      <c r="R69" s="84" t="s">
        <v>14</v>
      </c>
      <c r="S69" s="84" t="s">
        <v>14</v>
      </c>
      <c r="T69" s="84" t="s">
        <v>14</v>
      </c>
      <c r="U69" s="84" t="s">
        <v>14</v>
      </c>
      <c r="V69" s="85"/>
    </row>
    <row r="70" spans="1:22" s="112" customFormat="1" ht="9" x14ac:dyDescent="0.2">
      <c r="A70" s="97" t="s">
        <v>11</v>
      </c>
      <c r="B70" s="50">
        <v>8</v>
      </c>
      <c r="C70" s="51" t="s">
        <v>63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3"/>
    </row>
    <row r="71" spans="1:22" s="112" customFormat="1" ht="10.5" hidden="1" x14ac:dyDescent="0.2">
      <c r="A71" s="89" t="s">
        <v>22</v>
      </c>
      <c r="B71" s="86">
        <v>8.1</v>
      </c>
      <c r="C71" s="23" t="s">
        <v>64</v>
      </c>
      <c r="D71" s="65"/>
      <c r="E71" s="66"/>
      <c r="F71" s="26"/>
      <c r="G71" s="26"/>
      <c r="H71" s="27" t="s">
        <v>14</v>
      </c>
      <c r="I71" s="28"/>
      <c r="J71" s="26"/>
      <c r="K71" s="26"/>
      <c r="L71" s="29" t="s">
        <v>14</v>
      </c>
      <c r="M71" s="26"/>
      <c r="N71" s="26"/>
      <c r="O71" s="29" t="s">
        <v>14</v>
      </c>
      <c r="P71" s="26"/>
      <c r="Q71" s="26"/>
      <c r="R71" s="29" t="s">
        <v>14</v>
      </c>
      <c r="S71" s="29" t="s">
        <v>14</v>
      </c>
      <c r="T71" s="29" t="s">
        <v>14</v>
      </c>
      <c r="U71" s="29" t="s">
        <v>14</v>
      </c>
      <c r="V71" s="30"/>
    </row>
    <row r="72" spans="1:22" s="112" customFormat="1" ht="19.5" hidden="1" x14ac:dyDescent="0.2">
      <c r="A72" s="89" t="s">
        <v>22</v>
      </c>
      <c r="B72" s="86">
        <v>8.1999999999999993</v>
      </c>
      <c r="C72" s="23" t="s">
        <v>65</v>
      </c>
      <c r="D72" s="65"/>
      <c r="E72" s="66"/>
      <c r="F72" s="26"/>
      <c r="G72" s="26"/>
      <c r="H72" s="27" t="s">
        <v>14</v>
      </c>
      <c r="I72" s="28"/>
      <c r="J72" s="26"/>
      <c r="K72" s="26"/>
      <c r="L72" s="29" t="s">
        <v>14</v>
      </c>
      <c r="M72" s="26"/>
      <c r="N72" s="26"/>
      <c r="O72" s="29" t="s">
        <v>14</v>
      </c>
      <c r="P72" s="26"/>
      <c r="Q72" s="26"/>
      <c r="R72" s="29" t="s">
        <v>14</v>
      </c>
      <c r="S72" s="29" t="s">
        <v>14</v>
      </c>
      <c r="T72" s="29" t="s">
        <v>14</v>
      </c>
      <c r="U72" s="29" t="s">
        <v>14</v>
      </c>
      <c r="V72" s="30"/>
    </row>
    <row r="73" spans="1:22" s="112" customFormat="1" ht="10.5" hidden="1" x14ac:dyDescent="0.2">
      <c r="A73" s="89" t="s">
        <v>22</v>
      </c>
      <c r="B73" s="86">
        <v>8.3000000000000007</v>
      </c>
      <c r="C73" s="23" t="s">
        <v>66</v>
      </c>
      <c r="D73" s="65"/>
      <c r="E73" s="66"/>
      <c r="F73" s="26"/>
      <c r="G73" s="26"/>
      <c r="H73" s="27" t="s">
        <v>14</v>
      </c>
      <c r="I73" s="28"/>
      <c r="J73" s="26"/>
      <c r="K73" s="26"/>
      <c r="L73" s="29" t="s">
        <v>14</v>
      </c>
      <c r="M73" s="26"/>
      <c r="N73" s="26"/>
      <c r="O73" s="29" t="s">
        <v>14</v>
      </c>
      <c r="P73" s="26"/>
      <c r="Q73" s="26"/>
      <c r="R73" s="29" t="s">
        <v>14</v>
      </c>
      <c r="S73" s="29" t="s">
        <v>14</v>
      </c>
      <c r="T73" s="29" t="s">
        <v>14</v>
      </c>
      <c r="U73" s="29" t="s">
        <v>14</v>
      </c>
      <c r="V73" s="30"/>
    </row>
    <row r="74" spans="1:22" s="112" customFormat="1" ht="10.5" x14ac:dyDescent="0.2">
      <c r="A74" s="76" t="s">
        <v>67</v>
      </c>
      <c r="B74" s="77"/>
      <c r="C74" s="78"/>
      <c r="D74" s="79"/>
      <c r="E74" s="80"/>
      <c r="F74" s="81"/>
      <c r="G74" s="81"/>
      <c r="H74" s="82" t="s">
        <v>14</v>
      </c>
      <c r="I74" s="83"/>
      <c r="J74" s="81"/>
      <c r="K74" s="81"/>
      <c r="L74" s="84" t="s">
        <v>14</v>
      </c>
      <c r="M74" s="81"/>
      <c r="N74" s="81"/>
      <c r="O74" s="84" t="s">
        <v>14</v>
      </c>
      <c r="P74" s="81"/>
      <c r="Q74" s="81"/>
      <c r="R74" s="84" t="s">
        <v>14</v>
      </c>
      <c r="S74" s="84" t="s">
        <v>14</v>
      </c>
      <c r="T74" s="84" t="s">
        <v>14</v>
      </c>
      <c r="U74" s="84" t="s">
        <v>14</v>
      </c>
      <c r="V74" s="85"/>
    </row>
    <row r="75" spans="1:22" s="112" customFormat="1" ht="10.5" x14ac:dyDescent="0.2">
      <c r="A75" s="97" t="s">
        <v>11</v>
      </c>
      <c r="B75" s="101">
        <v>9</v>
      </c>
      <c r="C75" s="157" t="s">
        <v>68</v>
      </c>
      <c r="D75" s="154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6"/>
    </row>
    <row r="76" spans="1:22" s="112" customFormat="1" ht="29.25" hidden="1" x14ac:dyDescent="0.2">
      <c r="A76" s="89" t="s">
        <v>22</v>
      </c>
      <c r="B76" s="86">
        <v>9.1</v>
      </c>
      <c r="C76" s="88" t="s">
        <v>69</v>
      </c>
      <c r="D76" s="65"/>
      <c r="E76" s="66"/>
      <c r="F76" s="67" t="s">
        <v>27</v>
      </c>
      <c r="G76" s="68"/>
      <c r="H76" s="68"/>
      <c r="I76" s="69"/>
      <c r="J76" s="67" t="s">
        <v>27</v>
      </c>
      <c r="K76" s="68"/>
      <c r="L76" s="69"/>
      <c r="M76" s="26"/>
      <c r="N76" s="26"/>
      <c r="O76" s="29" t="s">
        <v>14</v>
      </c>
      <c r="P76" s="26"/>
      <c r="Q76" s="26"/>
      <c r="R76" s="29" t="s">
        <v>14</v>
      </c>
      <c r="S76" s="29" t="s">
        <v>14</v>
      </c>
      <c r="T76" s="29" t="s">
        <v>14</v>
      </c>
      <c r="U76" s="29" t="s">
        <v>14</v>
      </c>
      <c r="V76" s="30"/>
    </row>
    <row r="77" spans="1:22" s="112" customFormat="1" ht="29.25" hidden="1" x14ac:dyDescent="0.2">
      <c r="A77" s="89" t="s">
        <v>22</v>
      </c>
      <c r="B77" s="86">
        <v>9.1999999999999993</v>
      </c>
      <c r="C77" s="88" t="s">
        <v>69</v>
      </c>
      <c r="D77" s="65"/>
      <c r="E77" s="66"/>
      <c r="F77" s="73"/>
      <c r="G77" s="74"/>
      <c r="H77" s="74"/>
      <c r="I77" s="75"/>
      <c r="J77" s="73"/>
      <c r="K77" s="74"/>
      <c r="L77" s="75"/>
      <c r="M77" s="26"/>
      <c r="N77" s="26"/>
      <c r="O77" s="29" t="s">
        <v>14</v>
      </c>
      <c r="P77" s="26"/>
      <c r="Q77" s="26"/>
      <c r="R77" s="29" t="s">
        <v>14</v>
      </c>
      <c r="S77" s="29" t="s">
        <v>14</v>
      </c>
      <c r="T77" s="29" t="s">
        <v>14</v>
      </c>
      <c r="U77" s="29" t="s">
        <v>14</v>
      </c>
      <c r="V77" s="30"/>
    </row>
    <row r="78" spans="1:22" s="112" customFormat="1" ht="10.5" x14ac:dyDescent="0.2">
      <c r="A78" s="76" t="s">
        <v>70</v>
      </c>
      <c r="B78" s="77"/>
      <c r="C78" s="77"/>
      <c r="D78" s="77"/>
      <c r="E78" s="77"/>
      <c r="F78" s="78"/>
      <c r="G78" s="81"/>
      <c r="H78" s="82" t="s">
        <v>14</v>
      </c>
      <c r="I78" s="83"/>
      <c r="J78" s="81"/>
      <c r="K78" s="81"/>
      <c r="L78" s="84" t="s">
        <v>14</v>
      </c>
      <c r="M78" s="81"/>
      <c r="N78" s="81"/>
      <c r="O78" s="84" t="s">
        <v>14</v>
      </c>
      <c r="P78" s="81"/>
      <c r="Q78" s="81"/>
      <c r="R78" s="84" t="s">
        <v>14</v>
      </c>
      <c r="S78" s="84" t="s">
        <v>14</v>
      </c>
      <c r="T78" s="84" t="s">
        <v>14</v>
      </c>
      <c r="U78" s="84" t="s">
        <v>14</v>
      </c>
      <c r="V78" s="85"/>
    </row>
    <row r="79" spans="1:22" s="112" customFormat="1" ht="10.5" x14ac:dyDescent="0.2">
      <c r="A79" s="97" t="s">
        <v>11</v>
      </c>
      <c r="B79" s="101">
        <v>10</v>
      </c>
      <c r="C79" s="104" t="s">
        <v>71</v>
      </c>
      <c r="D79" s="58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3"/>
    </row>
    <row r="80" spans="1:22" s="112" customFormat="1" ht="10.5" x14ac:dyDescent="0.2">
      <c r="A80" s="89" t="s">
        <v>22</v>
      </c>
      <c r="B80" s="86">
        <v>10.1</v>
      </c>
      <c r="C80" s="23" t="s">
        <v>72</v>
      </c>
      <c r="D80" s="65"/>
      <c r="E80" s="66"/>
      <c r="F80" s="105" t="s">
        <v>27</v>
      </c>
      <c r="G80" s="106"/>
      <c r="H80" s="106"/>
      <c r="I80" s="107"/>
      <c r="J80" s="105" t="s">
        <v>27</v>
      </c>
      <c r="K80" s="106"/>
      <c r="L80" s="107"/>
      <c r="M80" s="26"/>
      <c r="N80" s="26"/>
      <c r="O80" s="159">
        <v>15000</v>
      </c>
      <c r="P80" s="26"/>
      <c r="Q80" s="26"/>
      <c r="R80" s="159">
        <v>15000</v>
      </c>
      <c r="S80" s="150">
        <f t="shared" ref="S80" si="11">O80</f>
        <v>15000</v>
      </c>
      <c r="T80" s="150">
        <f t="shared" ref="T80" si="12">R80</f>
        <v>15000</v>
      </c>
      <c r="U80" s="150">
        <f t="shared" ref="U80" si="13">S80-T80</f>
        <v>0</v>
      </c>
      <c r="V80" s="30"/>
    </row>
    <row r="81" spans="1:22" s="112" customFormat="1" ht="10.5" x14ac:dyDescent="0.2">
      <c r="A81" s="76" t="s">
        <v>73</v>
      </c>
      <c r="B81" s="77"/>
      <c r="C81" s="78"/>
      <c r="D81" s="79"/>
      <c r="E81" s="80"/>
      <c r="F81" s="81"/>
      <c r="G81" s="81"/>
      <c r="H81" s="82" t="s">
        <v>14</v>
      </c>
      <c r="I81" s="83"/>
      <c r="J81" s="81"/>
      <c r="K81" s="81"/>
      <c r="L81" s="84" t="s">
        <v>14</v>
      </c>
      <c r="M81" s="81"/>
      <c r="N81" s="81"/>
      <c r="O81" s="162">
        <f>O80</f>
        <v>15000</v>
      </c>
      <c r="P81" s="81"/>
      <c r="Q81" s="81"/>
      <c r="R81" s="162">
        <f t="shared" ref="R81:U81" si="14">R80</f>
        <v>15000</v>
      </c>
      <c r="S81" s="162">
        <f t="shared" si="14"/>
        <v>15000</v>
      </c>
      <c r="T81" s="162">
        <f t="shared" si="14"/>
        <v>15000</v>
      </c>
      <c r="U81" s="162">
        <f t="shared" si="14"/>
        <v>0</v>
      </c>
      <c r="V81" s="85"/>
    </row>
    <row r="82" spans="1:22" s="112" customFormat="1" ht="11.25" thickBot="1" x14ac:dyDescent="0.25">
      <c r="A82" s="31" t="s">
        <v>74</v>
      </c>
      <c r="B82" s="32"/>
      <c r="C82" s="33"/>
      <c r="D82" s="34"/>
      <c r="E82" s="35"/>
      <c r="F82" s="36"/>
      <c r="G82" s="36"/>
      <c r="H82" s="37" t="s">
        <v>16</v>
      </c>
      <c r="I82" s="38"/>
      <c r="J82" s="36"/>
      <c r="K82" s="36"/>
      <c r="L82" s="39" t="s">
        <v>16</v>
      </c>
      <c r="M82" s="36"/>
      <c r="N82" s="36"/>
      <c r="O82" s="163">
        <f>O81+O78+O64+O59+O54+O48+O43+O39</f>
        <v>454505</v>
      </c>
      <c r="P82" s="36"/>
      <c r="Q82" s="36"/>
      <c r="R82" s="163">
        <f t="shared" ref="R82:U82" si="15">R81+R78+R64+R59+R54+R48+R43+R39</f>
        <v>454504.99979550001</v>
      </c>
      <c r="S82" s="163">
        <f t="shared" si="15"/>
        <v>454505</v>
      </c>
      <c r="T82" s="163">
        <f t="shared" si="15"/>
        <v>454504.99979550001</v>
      </c>
      <c r="U82" s="163">
        <f t="shared" si="15"/>
        <v>2.0449999919947004E-4</v>
      </c>
      <c r="V82" s="40"/>
    </row>
    <row r="83" spans="1:22" s="112" customFormat="1" ht="8.25" thickBot="1" x14ac:dyDescent="0.2">
      <c r="A83" s="115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7"/>
    </row>
    <row r="84" spans="1:22" s="112" customFormat="1" ht="9" thickBot="1" x14ac:dyDescent="0.2">
      <c r="A84" s="118" t="s">
        <v>1</v>
      </c>
      <c r="B84" s="119"/>
      <c r="C84" s="120"/>
      <c r="D84" s="121"/>
      <c r="E84" s="122"/>
      <c r="F84" s="123"/>
      <c r="G84" s="123"/>
      <c r="H84" s="124" t="s">
        <v>0</v>
      </c>
      <c r="I84" s="125"/>
      <c r="J84" s="123"/>
      <c r="K84" s="123"/>
      <c r="L84" s="126" t="s">
        <v>0</v>
      </c>
      <c r="M84" s="123"/>
      <c r="N84" s="123"/>
      <c r="O84" s="126" t="s">
        <v>0</v>
      </c>
      <c r="P84" s="123"/>
      <c r="Q84" s="123"/>
      <c r="R84" s="126" t="s">
        <v>0</v>
      </c>
      <c r="S84" s="126" t="s">
        <v>0</v>
      </c>
      <c r="T84" s="126" t="s">
        <v>0</v>
      </c>
      <c r="U84" s="126" t="s">
        <v>0</v>
      </c>
      <c r="V84" s="127"/>
    </row>
    <row r="87" spans="1:22" s="164" customFormat="1" x14ac:dyDescent="0.2">
      <c r="A87" s="164" t="s">
        <v>128</v>
      </c>
      <c r="B87" s="165" t="s">
        <v>125</v>
      </c>
      <c r="E87" s="164" t="s">
        <v>126</v>
      </c>
    </row>
    <row r="88" spans="1:22" s="164" customFormat="1" x14ac:dyDescent="0.2">
      <c r="J88" s="164" t="s">
        <v>129</v>
      </c>
    </row>
    <row r="89" spans="1:22" s="164" customFormat="1" x14ac:dyDescent="0.2"/>
    <row r="90" spans="1:22" s="167" customFormat="1" ht="15.75" x14ac:dyDescent="0.2">
      <c r="A90" s="166" t="s">
        <v>127</v>
      </c>
      <c r="B90" s="166"/>
      <c r="C90" s="166"/>
      <c r="D90" s="166"/>
    </row>
    <row r="91" spans="1:22" s="164" customFormat="1" x14ac:dyDescent="0.2"/>
    <row r="92" spans="1:22" s="164" customFormat="1" x14ac:dyDescent="0.2"/>
    <row r="93" spans="1:22" s="164" customFormat="1" x14ac:dyDescent="0.2"/>
    <row r="94" spans="1:22" s="164" customFormat="1" x14ac:dyDescent="0.2"/>
  </sheetData>
  <mergeCells count="142">
    <mergeCell ref="I3:P3"/>
    <mergeCell ref="A81:C81"/>
    <mergeCell ref="D81:E81"/>
    <mergeCell ref="H81:I81"/>
    <mergeCell ref="A82:C82"/>
    <mergeCell ref="D82:E82"/>
    <mergeCell ref="H82:I82"/>
    <mergeCell ref="A83:V83"/>
    <mergeCell ref="A84:C84"/>
    <mergeCell ref="D84:E84"/>
    <mergeCell ref="H84:I84"/>
    <mergeCell ref="D76:E76"/>
    <mergeCell ref="F76:I77"/>
    <mergeCell ref="J76:L77"/>
    <mergeCell ref="D77:E77"/>
    <mergeCell ref="A78:F78"/>
    <mergeCell ref="H78:I78"/>
    <mergeCell ref="D79:V79"/>
    <mergeCell ref="D80:E80"/>
    <mergeCell ref="F80:I80"/>
    <mergeCell ref="J80:L80"/>
    <mergeCell ref="D71:E71"/>
    <mergeCell ref="H71:I71"/>
    <mergeCell ref="D72:E72"/>
    <mergeCell ref="H72:I72"/>
    <mergeCell ref="D73:E73"/>
    <mergeCell ref="H73:I73"/>
    <mergeCell ref="A74:C74"/>
    <mergeCell ref="D74:E74"/>
    <mergeCell ref="H74:I74"/>
    <mergeCell ref="D66:E66"/>
    <mergeCell ref="H66:I66"/>
    <mergeCell ref="D67:E67"/>
    <mergeCell ref="H67:I67"/>
    <mergeCell ref="D68:E68"/>
    <mergeCell ref="H68:I68"/>
    <mergeCell ref="A69:F69"/>
    <mergeCell ref="H69:I69"/>
    <mergeCell ref="C70:V70"/>
    <mergeCell ref="D61:E61"/>
    <mergeCell ref="H61:I61"/>
    <mergeCell ref="D62:E62"/>
    <mergeCell ref="H62:I62"/>
    <mergeCell ref="D63:E63"/>
    <mergeCell ref="H63:I63"/>
    <mergeCell ref="A64:F64"/>
    <mergeCell ref="H64:I64"/>
    <mergeCell ref="C65:V65"/>
    <mergeCell ref="D56:E56"/>
    <mergeCell ref="H56:I56"/>
    <mergeCell ref="D57:E57"/>
    <mergeCell ref="H57:I57"/>
    <mergeCell ref="D58:E58"/>
    <mergeCell ref="H58:I58"/>
    <mergeCell ref="A59:E59"/>
    <mergeCell ref="H59:I59"/>
    <mergeCell ref="C60:V60"/>
    <mergeCell ref="D51:E51"/>
    <mergeCell ref="H51:I51"/>
    <mergeCell ref="D52:E52"/>
    <mergeCell ref="H52:I52"/>
    <mergeCell ref="D53:E53"/>
    <mergeCell ref="H53:I53"/>
    <mergeCell ref="A54:G54"/>
    <mergeCell ref="H54:I54"/>
    <mergeCell ref="C55:V55"/>
    <mergeCell ref="D46:E46"/>
    <mergeCell ref="H46:I46"/>
    <mergeCell ref="D47:E47"/>
    <mergeCell ref="H47:I47"/>
    <mergeCell ref="A48:C48"/>
    <mergeCell ref="D48:E48"/>
    <mergeCell ref="H48:I48"/>
    <mergeCell ref="C49:V49"/>
    <mergeCell ref="D50:E50"/>
    <mergeCell ref="H50:I50"/>
    <mergeCell ref="C40:V40"/>
    <mergeCell ref="D41:E41"/>
    <mergeCell ref="H41:I41"/>
    <mergeCell ref="D42:E42"/>
    <mergeCell ref="H42:I42"/>
    <mergeCell ref="A43:E43"/>
    <mergeCell ref="H43:I43"/>
    <mergeCell ref="C44:V44"/>
    <mergeCell ref="D45:E45"/>
    <mergeCell ref="H45:I45"/>
    <mergeCell ref="P35:Q35"/>
    <mergeCell ref="D36:E36"/>
    <mergeCell ref="F36:I38"/>
    <mergeCell ref="J36:L38"/>
    <mergeCell ref="D37:E37"/>
    <mergeCell ref="D38:E38"/>
    <mergeCell ref="A39:C39"/>
    <mergeCell ref="D39:E39"/>
    <mergeCell ref="H39:I39"/>
    <mergeCell ref="D32:E32"/>
    <mergeCell ref="F32:I34"/>
    <mergeCell ref="J32:L34"/>
    <mergeCell ref="D33:E33"/>
    <mergeCell ref="D34:E34"/>
    <mergeCell ref="C35:G35"/>
    <mergeCell ref="H35:I35"/>
    <mergeCell ref="J35:K35"/>
    <mergeCell ref="M35:N35"/>
    <mergeCell ref="D17:E17"/>
    <mergeCell ref="H17:I17"/>
    <mergeCell ref="C31:G31"/>
    <mergeCell ref="H31:I31"/>
    <mergeCell ref="J31:K31"/>
    <mergeCell ref="M31:N31"/>
    <mergeCell ref="P31:Q31"/>
    <mergeCell ref="D13:E13"/>
    <mergeCell ref="H13:I13"/>
    <mergeCell ref="C14:V14"/>
    <mergeCell ref="C15:G15"/>
    <mergeCell ref="H15:I15"/>
    <mergeCell ref="J15:K15"/>
    <mergeCell ref="M15:N15"/>
    <mergeCell ref="P15:Q15"/>
    <mergeCell ref="D16:E16"/>
    <mergeCell ref="H16:I16"/>
    <mergeCell ref="D8:E8"/>
    <mergeCell ref="H8:I8"/>
    <mergeCell ref="D9:E9"/>
    <mergeCell ref="H9:I9"/>
    <mergeCell ref="D10:E10"/>
    <mergeCell ref="H10:I10"/>
    <mergeCell ref="A11:C11"/>
    <mergeCell ref="D11:E11"/>
    <mergeCell ref="H11:I11"/>
    <mergeCell ref="A5:W5"/>
    <mergeCell ref="A6:A7"/>
    <mergeCell ref="B6:B7"/>
    <mergeCell ref="C6:C7"/>
    <mergeCell ref="D6:E7"/>
    <mergeCell ref="F6:I6"/>
    <mergeCell ref="J6:L6"/>
    <mergeCell ref="M6:O6"/>
    <mergeCell ref="P6:R6"/>
    <mergeCell ref="S6:U6"/>
    <mergeCell ref="V6:V7"/>
    <mergeCell ref="H7:I7"/>
  </mergeCells>
  <pageMargins left="0.7" right="0.7" top="0.75" bottom="0.75" header="0.3" footer="0.3"/>
  <pageSetup paperSize="9" scale="75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150" zoomScaleNormal="150" workbookViewId="0">
      <selection sqref="A1:D3"/>
    </sheetView>
  </sheetViews>
  <sheetFormatPr defaultRowHeight="12.75" x14ac:dyDescent="0.2"/>
  <cols>
    <col min="1" max="1" width="11.5" customWidth="1"/>
    <col min="2" max="2" width="20.1640625" customWidth="1"/>
    <col min="3" max="3" width="30.6640625" customWidth="1"/>
    <col min="4" max="4" width="130" customWidth="1"/>
  </cols>
  <sheetData>
    <row r="1" ht="15" customHeight="1" x14ac:dyDescent="0.2"/>
    <row r="2" ht="9" customHeight="1" x14ac:dyDescent="0.2"/>
    <row r="3" ht="0.95" customHeight="1" x14ac:dyDescent="0.2"/>
    <row r="4" ht="0.95" customHeight="1" x14ac:dyDescent="0.2"/>
    <row r="5" ht="0.95" customHeight="1" x14ac:dyDescent="0.2"/>
    <row r="6" ht="0.95" customHeight="1" x14ac:dyDescent="0.2"/>
    <row r="7" ht="0.9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Олекса</cp:lastModifiedBy>
  <cp:lastPrinted>2021-01-05T12:59:27Z</cp:lastPrinted>
  <dcterms:created xsi:type="dcterms:W3CDTF">2020-12-31T09:31:15Z</dcterms:created>
  <dcterms:modified xsi:type="dcterms:W3CDTF">2021-01-05T13:09:39Z</dcterms:modified>
</cp:coreProperties>
</file>