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driimac/Google Диск/UFC cryza/Гуд Монінг Дістрібьюшн/звіт/"/>
    </mc:Choice>
  </mc:AlternateContent>
  <xr:revisionPtr revIDLastSave="0" documentId="13_ncr:1_{B1B3F6F0-7080-584C-9373-D62A84C13226}" xr6:coauthVersionLast="46" xr6:coauthVersionMax="46" xr10:uidLastSave="{00000000-0000-0000-0000-000000000000}"/>
  <bookViews>
    <workbookView xWindow="580" yWindow="500" windowWidth="30860" windowHeight="20500" xr2:uid="{00000000-000D-0000-FFFF-FFFF00000000}"/>
  </bookViews>
  <sheets>
    <sheet name="Table 1" sheetId="1" r:id="rId1"/>
  </sheets>
  <calcPr calcId="191029" iterateDelta="1E-4"/>
</workbook>
</file>

<file path=xl/calcChain.xml><?xml version="1.0" encoding="utf-8"?>
<calcChain xmlns="http://schemas.openxmlformats.org/spreadsheetml/2006/main">
  <c r="Q61" i="1" l="1"/>
  <c r="M61" i="1"/>
  <c r="J61" i="1"/>
  <c r="G61" i="1"/>
  <c r="Q11" i="1"/>
  <c r="M11" i="1"/>
  <c r="J11" i="1"/>
  <c r="G11" i="1"/>
  <c r="S51" i="1"/>
  <c r="R51" i="1"/>
  <c r="Q51" i="1"/>
  <c r="P51" i="1"/>
  <c r="M51" i="1"/>
  <c r="J51" i="1"/>
  <c r="G51" i="1"/>
  <c r="R49" i="1"/>
  <c r="Q49" i="1"/>
  <c r="S49" i="1" s="1"/>
  <c r="P49" i="1"/>
  <c r="Q58" i="1"/>
  <c r="M58" i="1"/>
  <c r="Q57" i="1"/>
  <c r="P57" i="1"/>
  <c r="R57" i="1" s="1"/>
  <c r="R58" i="1" s="1"/>
  <c r="M57" i="1"/>
  <c r="Q46" i="1"/>
  <c r="P46" i="1"/>
  <c r="M46" i="1"/>
  <c r="J46" i="1"/>
  <c r="G46" i="1"/>
  <c r="R45" i="1"/>
  <c r="Q45" i="1"/>
  <c r="S45" i="1" s="1"/>
  <c r="Q44" i="1"/>
  <c r="R36" i="1"/>
  <c r="Q36" i="1"/>
  <c r="S36" i="1" s="1"/>
  <c r="R35" i="1"/>
  <c r="Q35" i="1"/>
  <c r="S35" i="1" s="1"/>
  <c r="R34" i="1"/>
  <c r="Q34" i="1"/>
  <c r="S34" i="1" s="1"/>
  <c r="R33" i="1"/>
  <c r="Q33" i="1"/>
  <c r="S33" i="1" s="1"/>
  <c r="S37" i="1" s="1"/>
  <c r="R30" i="1"/>
  <c r="Q30" i="1"/>
  <c r="S30" i="1" s="1"/>
  <c r="R27" i="1"/>
  <c r="Q27" i="1"/>
  <c r="S27" i="1" s="1"/>
  <c r="R24" i="1"/>
  <c r="Q24" i="1"/>
  <c r="S24" i="1" s="1"/>
  <c r="Q18" i="1"/>
  <c r="S18" i="1" s="1"/>
  <c r="R18" i="1"/>
  <c r="Q19" i="1"/>
  <c r="R19" i="1"/>
  <c r="S19" i="1" s="1"/>
  <c r="Q20" i="1"/>
  <c r="R20" i="1"/>
  <c r="S20" i="1" s="1"/>
  <c r="Q21" i="1"/>
  <c r="R21" i="1"/>
  <c r="S21" i="1"/>
  <c r="P45" i="1"/>
  <c r="P44" i="1"/>
  <c r="R44" i="1" s="1"/>
  <c r="R46" i="1" s="1"/>
  <c r="M44" i="1"/>
  <c r="J44" i="1"/>
  <c r="G44" i="1"/>
  <c r="P36" i="1"/>
  <c r="P35" i="1"/>
  <c r="P34" i="1"/>
  <c r="P33" i="1"/>
  <c r="M36" i="1"/>
  <c r="M37" i="1" s="1"/>
  <c r="M35" i="1"/>
  <c r="M34" i="1"/>
  <c r="M33" i="1"/>
  <c r="J36" i="1"/>
  <c r="J35" i="1"/>
  <c r="J34" i="1"/>
  <c r="J33" i="1"/>
  <c r="G36" i="1"/>
  <c r="G35" i="1"/>
  <c r="G34" i="1"/>
  <c r="G33" i="1"/>
  <c r="G37" i="1" s="1"/>
  <c r="S44" i="1" l="1"/>
  <c r="S46" i="1" s="1"/>
  <c r="S57" i="1"/>
  <c r="S58" i="1" s="1"/>
  <c r="P58" i="1"/>
  <c r="J37" i="1"/>
  <c r="R37" i="1"/>
  <c r="Q37" i="1"/>
  <c r="P37" i="1"/>
  <c r="S31" i="1" l="1"/>
  <c r="P30" i="1"/>
  <c r="P31" i="1" s="1"/>
  <c r="M30" i="1"/>
  <c r="M31" i="1" s="1"/>
  <c r="J30" i="1"/>
  <c r="J31" i="1" s="1"/>
  <c r="G30" i="1"/>
  <c r="G31" i="1" s="1"/>
  <c r="J25" i="1"/>
  <c r="G25" i="1"/>
  <c r="S28" i="1"/>
  <c r="P27" i="1"/>
  <c r="P28" i="1" s="1"/>
  <c r="M27" i="1"/>
  <c r="M28" i="1" s="1"/>
  <c r="J27" i="1"/>
  <c r="J28" i="1" s="1"/>
  <c r="G27" i="1"/>
  <c r="G28" i="1" s="1"/>
  <c r="J22" i="1"/>
  <c r="G22" i="1"/>
  <c r="O24" i="1"/>
  <c r="P24" i="1" s="1"/>
  <c r="R25" i="1" s="1"/>
  <c r="L24" i="1"/>
  <c r="M24" i="1" s="1"/>
  <c r="S25" i="1" s="1"/>
  <c r="P21" i="1"/>
  <c r="P20" i="1"/>
  <c r="P19" i="1"/>
  <c r="P18" i="1"/>
  <c r="P17" i="1"/>
  <c r="R17" i="1" s="1"/>
  <c r="M21" i="1"/>
  <c r="M20" i="1"/>
  <c r="M19" i="1"/>
  <c r="M18" i="1"/>
  <c r="M17" i="1"/>
  <c r="Q17" i="1" s="1"/>
  <c r="Q31" i="1" l="1"/>
  <c r="R31" i="1"/>
  <c r="Q28" i="1"/>
  <c r="P25" i="1"/>
  <c r="G59" i="1"/>
  <c r="R28" i="1"/>
  <c r="Q25" i="1"/>
  <c r="M25" i="1"/>
  <c r="J59" i="1"/>
  <c r="M16" i="1"/>
  <c r="S17" i="1"/>
  <c r="S16" i="1" s="1"/>
  <c r="Q16" i="1"/>
  <c r="P16" i="1"/>
  <c r="R16" i="1"/>
  <c r="Q22" i="1" l="1"/>
  <c r="Q59" i="1" s="1"/>
  <c r="M22" i="1"/>
  <c r="M59" i="1" s="1"/>
  <c r="R22" i="1"/>
  <c r="R59" i="1" s="1"/>
  <c r="S22" i="1"/>
  <c r="S59" i="1" s="1"/>
  <c r="P22" i="1"/>
  <c r="P59" i="1" s="1"/>
  <c r="P11" i="1" l="1"/>
  <c r="P61" i="1"/>
  <c r="S61" i="1"/>
  <c r="S11" i="1"/>
  <c r="R61" i="1"/>
  <c r="R11" i="1"/>
</calcChain>
</file>

<file path=xl/sharedStrings.xml><?xml version="1.0" encoding="utf-8"?>
<sst xmlns="http://schemas.openxmlformats.org/spreadsheetml/2006/main" count="173" uniqueCount="116">
  <si>
    <r>
      <rPr>
        <sz val="10"/>
        <rFont val="Arial"/>
        <family val="2"/>
      </rPr>
      <t>Додаток № 4</t>
    </r>
  </si>
  <si>
    <r>
      <rPr>
        <sz val="10"/>
        <rFont val="Arial"/>
        <family val="2"/>
      </rPr>
      <t>до Договору про надання гранту інституційної підтримки</t>
    </r>
  </si>
  <si>
    <r>
      <rPr>
        <b/>
        <sz val="10"/>
        <rFont val="Arial"/>
        <family val="2"/>
      </rPr>
      <t>ЗВІТ</t>
    </r>
  </si>
  <si>
    <r>
      <rPr>
        <b/>
        <sz val="10"/>
        <rFont val="Arial"/>
        <family val="2"/>
      </rPr>
      <t>про надходження та використання коштів для реалізації Проєкту інституційної підтримки</t>
    </r>
  </si>
  <si>
    <r>
      <rPr>
        <b/>
        <sz val="10"/>
        <rFont val="Arial"/>
        <family val="2"/>
      </rPr>
      <t>Розділ:</t>
    </r>
  </si>
  <si>
    <r>
      <rPr>
        <b/>
        <sz val="10"/>
        <rFont val="Arial"/>
        <family val="2"/>
      </rPr>
      <t>І</t>
    </r>
  </si>
  <si>
    <r>
      <rPr>
        <b/>
        <sz val="10"/>
        <rFont val="Arial"/>
        <family val="2"/>
      </rPr>
      <t>Надходження:</t>
    </r>
  </si>
  <si>
    <r>
      <rPr>
        <b/>
        <sz val="10"/>
        <rFont val="Arial"/>
        <family val="2"/>
      </rPr>
      <t>Стаття:</t>
    </r>
  </si>
  <si>
    <r>
      <rPr>
        <sz val="10"/>
        <rFont val="Arial"/>
        <family val="2"/>
      </rPr>
      <t>Український культурний фонд</t>
    </r>
  </si>
  <si>
    <r>
      <rPr>
        <sz val="10"/>
        <rFont val="Arial"/>
        <family val="2"/>
      </rPr>
      <t>грн</t>
    </r>
  </si>
  <si>
    <r>
      <rPr>
        <b/>
        <i/>
        <sz val="10"/>
        <rFont val="Arial-BoldItalicMT"/>
        <family val="2"/>
      </rPr>
      <t>Всього по розділу І "Надходження":</t>
    </r>
  </si>
  <si>
    <r>
      <rPr>
        <b/>
        <sz val="10"/>
        <rFont val="Arial"/>
        <family val="2"/>
      </rPr>
      <t>ІІ</t>
    </r>
  </si>
  <si>
    <r>
      <rPr>
        <b/>
        <sz val="10"/>
        <rFont val="Arial"/>
        <family val="2"/>
      </rPr>
      <t>Витрати:</t>
    </r>
  </si>
  <si>
    <r>
      <rPr>
        <b/>
        <sz val="10"/>
        <rFont val="Arial"/>
        <family val="2"/>
      </rPr>
      <t>Оплата праці</t>
    </r>
  </si>
  <si>
    <r>
      <rPr>
        <b/>
        <sz val="10"/>
        <rFont val="Arial"/>
        <family val="2"/>
      </rPr>
      <t>Підстаття</t>
    </r>
  </si>
  <si>
    <r>
      <rPr>
        <b/>
        <sz val="10"/>
        <rFont val="Arial"/>
        <family val="2"/>
      </rPr>
      <t>1.1</t>
    </r>
  </si>
  <si>
    <r>
      <rPr>
        <b/>
        <sz val="10"/>
        <rFont val="Arial"/>
        <family val="2"/>
      </rPr>
      <t>Штатних працівників</t>
    </r>
  </si>
  <si>
    <r>
      <rPr>
        <b/>
        <sz val="10"/>
        <rFont val="Arial"/>
        <family val="2"/>
      </rPr>
      <t>Пункт</t>
    </r>
  </si>
  <si>
    <r>
      <rPr>
        <b/>
        <sz val="10"/>
        <rFont val="Arial"/>
        <family val="2"/>
      </rPr>
      <t>1.1.1</t>
    </r>
  </si>
  <si>
    <r>
      <rPr>
        <sz val="10"/>
        <rFont val="Arial"/>
        <family val="2"/>
      </rPr>
      <t>місяців</t>
    </r>
  </si>
  <si>
    <r>
      <rPr>
        <b/>
        <sz val="10"/>
        <rFont val="Arial"/>
        <family val="2"/>
      </rPr>
      <t>1.1.2</t>
    </r>
  </si>
  <si>
    <r>
      <rPr>
        <b/>
        <sz val="10"/>
        <rFont val="Arial"/>
        <family val="2"/>
      </rPr>
      <t>Всього по статті 1 "Оплата праці "</t>
    </r>
  </si>
  <si>
    <r>
      <rPr>
        <b/>
        <sz val="10"/>
        <rFont val="Arial"/>
        <family val="2"/>
      </rPr>
      <t>Соціальні внески з оплати праці (нарахування ЄСВ)</t>
    </r>
  </si>
  <si>
    <r>
      <rPr>
        <b/>
        <sz val="10"/>
        <rFont val="Arial"/>
        <family val="2"/>
      </rPr>
      <t>2.1</t>
    </r>
  </si>
  <si>
    <r>
      <rPr>
        <sz val="10"/>
        <rFont val="Arial"/>
        <family val="2"/>
      </rPr>
      <t>Штатні працівники</t>
    </r>
  </si>
  <si>
    <r>
      <rPr>
        <b/>
        <sz val="10"/>
        <rFont val="Arial"/>
        <family val="2"/>
      </rPr>
      <t>Всього по статті 2 "Соціальні внески з оплати праці (нарахування ЄСВ)"</t>
    </r>
  </si>
  <si>
    <r>
      <rPr>
        <b/>
        <sz val="10"/>
        <rFont val="Arial"/>
        <family val="2"/>
      </rPr>
      <t>Оренда приміщень та земельних ділянок</t>
    </r>
  </si>
  <si>
    <r>
      <rPr>
        <b/>
        <sz val="10"/>
        <rFont val="Arial"/>
        <family val="2"/>
      </rPr>
      <t>3.1</t>
    </r>
  </si>
  <si>
    <r>
      <rPr>
        <b/>
        <sz val="10"/>
        <rFont val="Arial"/>
        <family val="2"/>
      </rPr>
      <t>Всього по статті 3 "Оренда приміщень та земельних ділянок"</t>
    </r>
  </si>
  <si>
    <r>
      <rPr>
        <b/>
        <sz val="10"/>
        <rFont val="Arial"/>
        <family val="2"/>
      </rPr>
      <t>Експлуатаційні витрати на утримання приміщень та комунальні послуги</t>
    </r>
  </si>
  <si>
    <r>
      <rPr>
        <b/>
        <sz val="10"/>
        <rFont val="Arial"/>
        <family val="2"/>
      </rPr>
      <t>4.4</t>
    </r>
  </si>
  <si>
    <r>
      <rPr>
        <b/>
        <sz val="10"/>
        <rFont val="Arial"/>
        <family val="2"/>
      </rPr>
      <t>Всього по статті 4 "Експлуатаційні витрати на утримання приміщень та комунальні послуги"</t>
    </r>
  </si>
  <si>
    <r>
      <rPr>
        <b/>
        <sz val="10"/>
        <rFont val="Arial"/>
        <family val="2"/>
      </rPr>
      <t>Оренда техніки, обладнання та інструменту</t>
    </r>
  </si>
  <si>
    <r>
      <rPr>
        <b/>
        <sz val="10"/>
        <rFont val="Arial"/>
        <family val="2"/>
      </rPr>
      <t>5.1</t>
    </r>
  </si>
  <si>
    <r>
      <rPr>
        <b/>
        <sz val="10"/>
        <rFont val="Arial"/>
        <family val="2"/>
      </rPr>
      <t>5.2</t>
    </r>
  </si>
  <si>
    <r>
      <rPr>
        <b/>
        <sz val="10"/>
        <rFont val="Arial"/>
        <family val="2"/>
      </rPr>
      <t>Всього по статті 5 "Оренда техніки, обладнання та інструменту"</t>
    </r>
  </si>
  <si>
    <r>
      <rPr>
        <b/>
        <sz val="10"/>
        <rFont val="Arial"/>
        <family val="2"/>
      </rPr>
      <t>Матеріальні витрати (за винятком капітальних видатків)</t>
    </r>
  </si>
  <si>
    <r>
      <rPr>
        <b/>
        <sz val="10"/>
        <rFont val="Arial"/>
        <family val="2"/>
      </rPr>
      <t>6.1</t>
    </r>
  </si>
  <si>
    <r>
      <rPr>
        <sz val="10"/>
        <rFont val="Arial"/>
        <family val="2"/>
      </rPr>
      <t>Найменування</t>
    </r>
  </si>
  <si>
    <r>
      <rPr>
        <sz val="10"/>
        <rFont val="Arial"/>
        <family val="2"/>
      </rPr>
      <t>шт</t>
    </r>
  </si>
  <si>
    <r>
      <rPr>
        <b/>
        <sz val="10"/>
        <rFont val="Arial"/>
        <family val="2"/>
      </rPr>
      <t>6.2</t>
    </r>
  </si>
  <si>
    <r>
      <rPr>
        <b/>
        <sz val="10"/>
        <rFont val="Arial"/>
        <family val="2"/>
      </rPr>
      <t>6.3</t>
    </r>
  </si>
  <si>
    <r>
      <rPr>
        <b/>
        <sz val="10"/>
        <rFont val="Arial"/>
        <family val="2"/>
      </rPr>
      <t>Всього по статті 6 "Матеріальні витрати (за винятком капітальних видатків)"</t>
    </r>
  </si>
  <si>
    <r>
      <rPr>
        <b/>
        <sz val="10"/>
        <rFont val="Arial"/>
        <family val="2"/>
      </rPr>
      <t>Витрати на послуги зв'язку, інтернет, обслуговування сайтів та програмного забезпечення;</t>
    </r>
  </si>
  <si>
    <r>
      <rPr>
        <b/>
        <sz val="10"/>
        <rFont val="Arial"/>
        <family val="2"/>
      </rPr>
      <t>Всього по статті 7 "Витрати на послуги зв'язку, інтернет, обслуговування програм"</t>
    </r>
  </si>
  <si>
    <r>
      <rPr>
        <b/>
        <sz val="10"/>
        <rFont val="Arial"/>
        <family val="2"/>
      </rPr>
      <t>Банківські витрати</t>
    </r>
  </si>
  <si>
    <r>
      <rPr>
        <b/>
        <sz val="10"/>
        <rFont val="Arial"/>
        <family val="2"/>
      </rPr>
      <t>8.1</t>
    </r>
  </si>
  <si>
    <r>
      <rPr>
        <sz val="10"/>
        <rFont val="Arial"/>
        <family val="2"/>
      </rPr>
      <t>Банківська комісія за переказ</t>
    </r>
  </si>
  <si>
    <r>
      <rPr>
        <b/>
        <sz val="10"/>
        <rFont val="Arial"/>
        <family val="2"/>
      </rPr>
      <t>8.2</t>
    </r>
  </si>
  <si>
    <r>
      <rPr>
        <b/>
        <sz val="10"/>
        <rFont val="Arial"/>
        <family val="2"/>
      </rPr>
      <t>8.3</t>
    </r>
  </si>
  <si>
    <r>
      <rPr>
        <sz val="10"/>
        <rFont val="Arial"/>
        <family val="2"/>
      </rPr>
      <t>Інші банківські витрати</t>
    </r>
  </si>
  <si>
    <r>
      <rPr>
        <b/>
        <sz val="10"/>
        <rFont val="Arial"/>
        <family val="2"/>
      </rPr>
      <t>Всього по статті 8 "Банківські витрати"</t>
    </r>
  </si>
  <si>
    <r>
      <rPr>
        <b/>
        <sz val="10"/>
        <rFont val="Arial"/>
        <family val="2"/>
      </rPr>
      <t>Інші витрати пов'язані з основною
діяльністю організації</t>
    </r>
  </si>
  <si>
    <r>
      <rPr>
        <b/>
        <sz val="10"/>
        <rFont val="Arial"/>
        <family val="2"/>
      </rPr>
      <t>9.1</t>
    </r>
  </si>
  <si>
    <r>
      <rPr>
        <sz val="10"/>
        <rFont val="Arial"/>
        <family val="2"/>
      </rPr>
      <t>Інші витрати пов'язані з основною
діяльністю організації</t>
    </r>
  </si>
  <si>
    <r>
      <rPr>
        <b/>
        <sz val="10"/>
        <rFont val="Arial"/>
        <family val="2"/>
      </rPr>
      <t>9.2</t>
    </r>
  </si>
  <si>
    <r>
      <rPr>
        <b/>
        <sz val="10"/>
        <rFont val="Arial"/>
        <family val="2"/>
      </rPr>
      <t>Всього по статті 9 "Інші витрати пов'язані з основною діяльністю організації"</t>
    </r>
  </si>
  <si>
    <r>
      <rPr>
        <b/>
        <sz val="10"/>
        <rFont val="Arial"/>
        <family val="2"/>
      </rPr>
      <t>Аудиторські послуги</t>
    </r>
  </si>
  <si>
    <r>
      <rPr>
        <b/>
        <sz val="10"/>
        <rFont val="Arial"/>
        <family val="2"/>
      </rPr>
      <t>10.1</t>
    </r>
  </si>
  <si>
    <r>
      <rPr>
        <sz val="10"/>
        <rFont val="Arial"/>
        <family val="2"/>
      </rPr>
      <t>Аудиторські послуги</t>
    </r>
  </si>
  <si>
    <r>
      <rPr>
        <b/>
        <sz val="10"/>
        <rFont val="Arial"/>
        <family val="2"/>
      </rPr>
      <t>Всього по статті 9 "Аудиторські послуги"</t>
    </r>
  </si>
  <si>
    <r>
      <rPr>
        <b/>
        <i/>
        <sz val="10"/>
        <rFont val="Arial-BoldItalicMT"/>
        <family val="2"/>
      </rPr>
      <t>Всього по розділу ІІ "Витрати":</t>
    </r>
  </si>
  <si>
    <r>
      <rPr>
        <b/>
        <sz val="10"/>
        <rFont val="Arial"/>
        <family val="2"/>
      </rPr>
      <t>РЕЗУЛЬТАТ ІНСТИТУЦІЙНОЇ ПІДТРИМКИ</t>
    </r>
  </si>
  <si>
    <r>
      <rPr>
        <b/>
        <sz val="10"/>
        <rFont val="Times New Roman"/>
        <family val="1"/>
      </rPr>
      <t>ФОНД:                                                                                                                                                                                                                                                                                                           ГРАНТООТРИМУВАЧ:</t>
    </r>
  </si>
  <si>
    <r>
      <rPr>
        <b/>
        <sz val="8"/>
        <rFont val="Arial"/>
        <family val="2"/>
      </rPr>
      <t>Розділ: Стаття: Пункт:</t>
    </r>
  </si>
  <si>
    <r>
      <rPr>
        <b/>
        <sz val="8"/>
        <rFont val="Arial"/>
        <family val="2"/>
      </rPr>
      <t>№</t>
    </r>
  </si>
  <si>
    <r>
      <rPr>
        <b/>
        <sz val="8"/>
        <rFont val="Arial"/>
        <family val="2"/>
      </rPr>
      <t>Найменування витрат</t>
    </r>
  </si>
  <si>
    <r>
      <rPr>
        <b/>
        <sz val="8"/>
        <rFont val="Arial"/>
        <family val="2"/>
      </rPr>
      <t>Одиниця виміру</t>
    </r>
  </si>
  <si>
    <r>
      <rPr>
        <b/>
        <sz val="8"/>
        <rFont val="Arial"/>
        <family val="2"/>
      </rPr>
      <t>Планові витрати гранту інституційної підтримки УКФ
(кредиторська заборгованість) з 12.03.2020 року</t>
    </r>
  </si>
  <si>
    <r>
      <rPr>
        <b/>
        <sz val="8"/>
        <rFont val="Arial"/>
        <family val="2"/>
      </rPr>
      <t>Фактичні витрати гранту інституційної підтримки УКФ
(кредиторська заборгованість) з 12.03.2020 року</t>
    </r>
  </si>
  <si>
    <r>
      <rPr>
        <b/>
        <sz val="8"/>
        <rFont val="Arial"/>
        <family val="2"/>
      </rPr>
      <t>Планові витрати за рахунок інституційної підтримки УКФ
(заплановані витрати)  до 31.12.2020 року включно</t>
    </r>
  </si>
  <si>
    <r>
      <rPr>
        <b/>
        <sz val="8"/>
        <rFont val="Arial"/>
        <family val="2"/>
      </rPr>
      <t>Фактичні витрати за рахунок інституційної підтримки УКФ (заплановані витрати)
до 31.12.2020 року включно</t>
    </r>
  </si>
  <si>
    <r>
      <rPr>
        <b/>
        <sz val="8"/>
        <rFont val="Arial"/>
        <family val="2"/>
      </rPr>
      <t>Загальна сума витрат гранту інституційної підтримки УКФ</t>
    </r>
  </si>
  <si>
    <r>
      <rPr>
        <b/>
        <sz val="8"/>
        <rFont val="Arial"/>
        <family val="2"/>
      </rPr>
      <t>ПРИМІТКИ</t>
    </r>
  </si>
  <si>
    <r>
      <rPr>
        <b/>
        <sz val="8"/>
        <rFont val="Arial"/>
        <family val="2"/>
      </rPr>
      <t>Стовпці:</t>
    </r>
  </si>
  <si>
    <r>
      <rPr>
        <b/>
        <sz val="7"/>
        <rFont val="Arial"/>
        <family val="2"/>
      </rPr>
      <t>Кількість/ Період</t>
    </r>
  </si>
  <si>
    <r>
      <rPr>
        <b/>
        <sz val="7"/>
        <rFont val="Arial"/>
        <family val="2"/>
      </rPr>
      <t>Вартість за одиницю, грн</t>
    </r>
  </si>
  <si>
    <r>
      <rPr>
        <b/>
        <sz val="7"/>
        <rFont val="Arial"/>
        <family val="2"/>
      </rPr>
      <t>Загальна сума, грн (=4*5)</t>
    </r>
  </si>
  <si>
    <r>
      <rPr>
        <b/>
        <sz val="7"/>
        <rFont val="Arial"/>
        <family val="2"/>
      </rPr>
      <t>Загальна сума, грн (=5*6)</t>
    </r>
  </si>
  <si>
    <r>
      <rPr>
        <b/>
        <sz val="7"/>
        <rFont val="Arial"/>
        <family val="2"/>
      </rPr>
      <t>Загальна сума, грн (=8*9)</t>
    </r>
  </si>
  <si>
    <r>
      <rPr>
        <b/>
        <sz val="7"/>
        <rFont val="Arial"/>
        <family val="2"/>
      </rPr>
      <t>Загальна сума, грн (=11*12)</t>
    </r>
  </si>
  <si>
    <r>
      <rPr>
        <b/>
        <sz val="7"/>
        <rFont val="Arial"/>
        <family val="2"/>
      </rPr>
      <t>планова сума, грн (=6+10)</t>
    </r>
  </si>
  <si>
    <r>
      <rPr>
        <b/>
        <sz val="7"/>
        <rFont val="Arial"/>
        <family val="2"/>
      </rPr>
      <t>фактична сума, грн (=7+13)</t>
    </r>
  </si>
  <si>
    <r>
      <rPr>
        <b/>
        <sz val="7"/>
        <rFont val="Arial"/>
        <family val="2"/>
      </rPr>
      <t>різниця, грн (=14-15)</t>
    </r>
  </si>
  <si>
    <t>НЕ ЗАПОВНЮЄТЬСЯ!</t>
  </si>
  <si>
    <r>
      <rPr>
        <b/>
        <sz val="10"/>
        <rFont val="Arial"/>
        <family val="2"/>
      </rPr>
      <t>1.1.3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</si>
  <si>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0"/>
        <rFont val="Arial"/>
        <family val="2"/>
      </rPr>
      <t>1.1.4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</si>
  <si>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0"/>
        <rFont val="Arial"/>
        <family val="2"/>
      </rPr>
      <t>1.1.5</t>
    </r>
    <r>
      <rPr>
        <sz val="12"/>
        <color theme="1"/>
        <rFont val="Calibri"/>
        <family val="2"/>
        <charset val="204"/>
        <scheme val="minor"/>
      </rPr>
      <t/>
    </r>
  </si>
  <si>
    <t xml:space="preserve"> Корнієнко Андрій Вікторович, директор</t>
  </si>
  <si>
    <t xml:space="preserve"> Колесніков Денис Володимирович, режисер</t>
  </si>
  <si>
    <t xml:space="preserve"> Ноздрин Данил, асистент режисера</t>
  </si>
  <si>
    <t xml:space="preserve"> Науменко Ярослав В'ячеславович, кінооператор</t>
  </si>
  <si>
    <t xml:space="preserve"> Заглинський Дмитро Олександрович, асистент оператора </t>
  </si>
  <si>
    <t>Оренда офісу компанії (70 кв.м.) за адресою м.Київ, вул. Велика Васильківська, 116, офіс 62</t>
  </si>
  <si>
    <t xml:space="preserve">Експлуатаційні витрати (обслуговування пожежної сигналізації, охоронні послуги, послуги прибирання тощо) </t>
  </si>
  <si>
    <r>
      <rPr>
        <b/>
        <sz val="10"/>
        <rFont val="Arial"/>
        <family val="2"/>
      </rPr>
      <t>5.3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</si>
  <si>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0"/>
        <rFont val="Arial"/>
        <family val="2"/>
      </rPr>
      <t>5.4</t>
    </r>
    <r>
      <rPr>
        <sz val="12"/>
        <color theme="1"/>
        <rFont val="Calibri"/>
        <family val="2"/>
        <charset val="204"/>
        <scheme val="minor"/>
      </rPr>
      <t/>
    </r>
  </si>
  <si>
    <t>Послуги з оренди монтажної станції та станції цветокорекції Apple MacBook Pro 15" (MQWE4)</t>
  </si>
  <si>
    <t>Послуги з оренди камери Canon 5D Mark III та Canon set-об'єктивів: Canon EF 24-105mm f/4L IS II USM, Canon Ef 50mm f/1.4, 
Canon EF 100mm f/2,8L Macro IS USM</t>
  </si>
  <si>
    <t xml:space="preserve">Послуги з оренди стабілізатора dji osmo та dji drone </t>
  </si>
  <si>
    <t>Послуги з оренди світлового обладнання Arri Set</t>
  </si>
  <si>
    <t>Пункт</t>
  </si>
  <si>
    <t xml:space="preserve">Обслуговування сайтів та програмного забезпечення (деталізувати назву послуги): Послуги керування програмним забезпеченням та ліцензіями пакета Adobe Creative Cloud </t>
  </si>
  <si>
    <t>місяців</t>
  </si>
  <si>
    <t>7.1</t>
  </si>
  <si>
    <t>7.2</t>
  </si>
  <si>
    <t>Обслуговування сайтів та програмного забезпечення (деталізувати назву послуги): Реєстрація (продовження) домена www.gmd.ua за кодом клієнта 750 685 812</t>
  </si>
  <si>
    <r>
      <rPr>
        <sz val="10"/>
        <rFont val="Arial"/>
        <family val="2"/>
      </rPr>
      <t>Розрахунково-касове обслуговування-</t>
    </r>
    <r>
      <rPr>
        <sz val="10"/>
        <rFont val="Arial"/>
        <family val="2"/>
        <charset val="204"/>
      </rPr>
      <t>Комісія по рах. UA373510050000026002878953201</t>
    </r>
  </si>
  <si>
    <t>Склав:</t>
  </si>
  <si>
    <t>директор</t>
  </si>
  <si>
    <t>Корнієнко Андрій Вікторович</t>
  </si>
  <si>
    <t>(посада)</t>
  </si>
  <si>
    <t>(підпис та печатка)</t>
  </si>
  <si>
    <t>(ПІБ)</t>
  </si>
  <si>
    <t xml:space="preserve"> Повна назва організації Заявника: ТОВАРИСТВО З ОБМЕЖЕНОЮ ВІДПОВІДАЛЬНІСТЮ "ГУД МОНІНГ ДІСТРІБЬЮШН"</t>
  </si>
  <si>
    <r>
      <rPr>
        <sz val="10"/>
        <rFont val="Arial"/>
        <family val="2"/>
      </rPr>
      <t xml:space="preserve">№ </t>
    </r>
    <r>
      <rPr>
        <u/>
        <sz val="10"/>
        <rFont val="Times New Roman"/>
        <family val="1"/>
      </rPr>
      <t>№ 3INST11-00085 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від "20" жовтня 2020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</si>
</sst>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[Red]0.00"/>
    <numFmt numFmtId="165" formatCode="_-* #,##0.00\ _₴_-;\-* #,##0.00\ _₴_-;_-* &quot;-&quot;??\ _₴_-;_-@"/>
    <numFmt numFmtId="166" formatCode="_-* #,##0.00_-;\-* #,##0.00_-;_-* &quot;-&quot;??_-;_-@"/>
  </numFmts>
  <fonts count="31">
    <font>
      <sz val="10"/>
      <color rgb="FF000000"/>
      <name val="Times New Roman"/>
      <charset val="204"/>
    </font>
    <font>
      <sz val="12"/>
      <color theme="1"/>
      <name val="Calibri"/>
      <family val="2"/>
      <charset val="204"/>
      <scheme val="minor"/>
    </font>
    <font>
      <sz val="10"/>
      <color rgb="FF000000"/>
      <name val="Times New Roman"/>
      <family val="1"/>
    </font>
    <font>
      <sz val="10"/>
      <name val="Arial"/>
      <family val="2"/>
      <charset val="204"/>
    </font>
    <font>
      <sz val="10"/>
      <name val="Arial"/>
      <family val="2"/>
    </font>
    <font>
      <u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name val="Arial-BoldItalicMT"/>
      <charset val="204"/>
    </font>
    <font>
      <b/>
      <i/>
      <sz val="10"/>
      <name val="Arial-BoldItalicMT"/>
      <family val="2"/>
    </font>
    <font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7"/>
      <name val="Arial"/>
      <family val="2"/>
      <charset val="204"/>
    </font>
    <font>
      <b/>
      <sz val="7"/>
      <name val="Arial"/>
      <family val="2"/>
    </font>
    <font>
      <sz val="7"/>
      <color rgb="FF000000"/>
      <name val="Times New Roman"/>
      <family val="1"/>
      <charset val="204"/>
    </font>
    <font>
      <sz val="8"/>
      <name val="Arial"/>
      <family val="2"/>
    </font>
    <font>
      <sz val="8"/>
      <name val="Times New Roman"/>
      <family val="1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0"/>
      <name val="Times New Roman"/>
      <family val="2"/>
    </font>
  </fonts>
  <fills count="8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DF1CA"/>
      </patternFill>
    </fill>
    <fill>
      <patternFill patternType="solid">
        <fgColor rgb="FFFFFF00"/>
      </patternFill>
    </fill>
    <fill>
      <patternFill patternType="solid">
        <fgColor rgb="FFE1EED9"/>
      </patternFill>
    </fill>
    <fill>
      <patternFill patternType="solid">
        <fgColor rgb="FFD7D7D7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right" vertical="top" wrapText="1"/>
    </xf>
    <xf numFmtId="165" fontId="27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center" wrapText="1"/>
    </xf>
    <xf numFmtId="2" fontId="10" fillId="0" borderId="2" xfId="0" applyNumberFormat="1" applyFont="1" applyFill="1" applyBorder="1" applyAlignment="1">
      <alignment horizontal="right" vertical="top" shrinkToFit="1"/>
    </xf>
    <xf numFmtId="3" fontId="26" fillId="0" borderId="2" xfId="0" applyNumberFormat="1" applyFont="1" applyBorder="1" applyAlignment="1">
      <alignment horizontal="center" vertical="center" wrapText="1"/>
    </xf>
    <xf numFmtId="4" fontId="26" fillId="0" borderId="2" xfId="0" applyNumberFormat="1" applyFont="1" applyBorder="1" applyAlignment="1">
      <alignment horizontal="center" vertical="center" wrapText="1"/>
    </xf>
    <xf numFmtId="4" fontId="26" fillId="0" borderId="2" xfId="0" applyNumberFormat="1" applyFont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left" vertical="top"/>
    </xf>
    <xf numFmtId="1" fontId="26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166" fontId="4" fillId="0" borderId="2" xfId="0" applyNumberFormat="1" applyFont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top" wrapText="1"/>
    </xf>
    <xf numFmtId="0" fontId="21" fillId="2" borderId="2" xfId="0" applyFont="1" applyFill="1" applyBorder="1" applyAlignment="1">
      <alignment horizontal="center" vertical="top" wrapText="1"/>
    </xf>
    <xf numFmtId="0" fontId="21" fillId="2" borderId="2" xfId="0" applyFont="1" applyFill="1" applyBorder="1" applyAlignment="1">
      <alignment horizontal="left" vertical="top" wrapText="1" indent="3"/>
    </xf>
    <xf numFmtId="0" fontId="21" fillId="2" borderId="2" xfId="0" applyFont="1" applyFill="1" applyBorder="1" applyAlignment="1">
      <alignment horizontal="left" vertical="top" wrapText="1" indent="1"/>
    </xf>
    <xf numFmtId="0" fontId="17" fillId="3" borderId="2" xfId="0" applyFont="1" applyFill="1" applyBorder="1" applyAlignment="1">
      <alignment horizontal="left" vertical="top" wrapText="1"/>
    </xf>
    <xf numFmtId="1" fontId="20" fillId="3" borderId="2" xfId="0" applyNumberFormat="1" applyFont="1" applyFill="1" applyBorder="1" applyAlignment="1">
      <alignment horizontal="right" vertical="top" shrinkToFit="1"/>
    </xf>
    <xf numFmtId="1" fontId="20" fillId="3" borderId="2" xfId="0" applyNumberFormat="1" applyFont="1" applyFill="1" applyBorder="1" applyAlignment="1">
      <alignment horizontal="center" vertical="top" shrinkToFit="1"/>
    </xf>
    <xf numFmtId="1" fontId="20" fillId="3" borderId="2" xfId="0" applyNumberFormat="1" applyFont="1" applyFill="1" applyBorder="1" applyAlignment="1">
      <alignment horizontal="right" vertical="top" indent="2" shrinkToFit="1"/>
    </xf>
    <xf numFmtId="1" fontId="20" fillId="3" borderId="2" xfId="0" applyNumberFormat="1" applyFont="1" applyFill="1" applyBorder="1" applyAlignment="1">
      <alignment horizontal="left" vertical="top" indent="2" shrinkToFit="1"/>
    </xf>
    <xf numFmtId="0" fontId="7" fillId="4" borderId="2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right" vertical="top" wrapText="1"/>
    </xf>
    <xf numFmtId="0" fontId="2" fillId="4" borderId="2" xfId="0" applyFont="1" applyFill="1" applyBorder="1" applyAlignment="1">
      <alignment horizontal="left" wrapText="1"/>
    </xf>
    <xf numFmtId="1" fontId="9" fillId="0" borderId="2" xfId="0" applyNumberFormat="1" applyFont="1" applyFill="1" applyBorder="1" applyAlignment="1">
      <alignment horizontal="right" vertical="top" shrinkToFit="1"/>
    </xf>
    <xf numFmtId="0" fontId="3" fillId="0" borderId="2" xfId="0" applyFont="1" applyFill="1" applyBorder="1" applyAlignment="1">
      <alignment horizontal="left" vertical="top" wrapText="1"/>
    </xf>
    <xf numFmtId="2" fontId="9" fillId="4" borderId="2" xfId="0" applyNumberFormat="1" applyFont="1" applyFill="1" applyBorder="1" applyAlignment="1">
      <alignment horizontal="right" vertical="top" shrinkToFit="1"/>
    </xf>
    <xf numFmtId="0" fontId="2" fillId="0" borderId="2" xfId="0" applyFont="1" applyFill="1" applyBorder="1" applyAlignment="1">
      <alignment horizontal="left" wrapText="1"/>
    </xf>
    <xf numFmtId="0" fontId="7" fillId="5" borderId="2" xfId="0" applyFont="1" applyFill="1" applyBorder="1" applyAlignment="1">
      <alignment horizontal="left" vertical="top" wrapText="1"/>
    </xf>
    <xf numFmtId="1" fontId="9" fillId="5" borderId="2" xfId="0" applyNumberFormat="1" applyFont="1" applyFill="1" applyBorder="1" applyAlignment="1">
      <alignment horizontal="right" vertical="top" shrinkToFit="1"/>
    </xf>
    <xf numFmtId="0" fontId="7" fillId="5" borderId="2" xfId="0" applyFont="1" applyFill="1" applyBorder="1" applyAlignment="1">
      <alignment horizontal="right" vertical="top" wrapText="1"/>
    </xf>
    <xf numFmtId="2" fontId="9" fillId="5" borderId="2" xfId="0" applyNumberFormat="1" applyFont="1" applyFill="1" applyBorder="1" applyAlignment="1">
      <alignment horizontal="right" vertical="top" shrinkToFit="1"/>
    </xf>
    <xf numFmtId="4" fontId="9" fillId="5" borderId="2" xfId="0" applyNumberFormat="1" applyFont="1" applyFill="1" applyBorder="1" applyAlignment="1">
      <alignment horizontal="right" vertical="top" shrinkToFit="1"/>
    </xf>
    <xf numFmtId="0" fontId="2" fillId="5" borderId="2" xfId="0" applyFont="1" applyFill="1" applyBorder="1" applyAlignment="1">
      <alignment horizontal="left" vertical="center" wrapText="1"/>
    </xf>
    <xf numFmtId="4" fontId="2" fillId="6" borderId="2" xfId="0" applyNumberFormat="1" applyFont="1" applyFill="1" applyBorder="1" applyAlignment="1">
      <alignment horizontal="left" vertical="center" wrapText="1"/>
    </xf>
    <xf numFmtId="4" fontId="10" fillId="6" borderId="2" xfId="0" applyNumberFormat="1" applyFont="1" applyFill="1" applyBorder="1" applyAlignment="1">
      <alignment horizontal="right" vertical="top" shrinkToFit="1"/>
    </xf>
    <xf numFmtId="164" fontId="13" fillId="0" borderId="2" xfId="0" applyNumberFormat="1" applyFont="1" applyFill="1" applyBorder="1" applyAlignment="1">
      <alignment horizontal="right" vertical="top" indent="2" shrinkToFit="1"/>
    </xf>
    <xf numFmtId="0" fontId="2" fillId="6" borderId="2" xfId="0" applyFont="1" applyFill="1" applyBorder="1" applyAlignment="1">
      <alignment horizontal="left" vertical="center" wrapText="1"/>
    </xf>
    <xf numFmtId="166" fontId="26" fillId="0" borderId="2" xfId="0" applyNumberFormat="1" applyFont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2" fontId="10" fillId="6" borderId="2" xfId="0" applyNumberFormat="1" applyFont="1" applyFill="1" applyBorder="1" applyAlignment="1">
      <alignment horizontal="right" vertical="top" shrinkToFit="1"/>
    </xf>
    <xf numFmtId="0" fontId="7" fillId="5" borderId="2" xfId="0" applyFont="1" applyFill="1" applyBorder="1" applyAlignment="1">
      <alignment horizontal="center" vertical="center" wrapText="1"/>
    </xf>
    <xf numFmtId="1" fontId="9" fillId="5" borderId="2" xfId="0" applyNumberFormat="1" applyFont="1" applyFill="1" applyBorder="1" applyAlignment="1">
      <alignment horizontal="right" vertical="center" shrinkToFit="1"/>
    </xf>
    <xf numFmtId="165" fontId="28" fillId="0" borderId="2" xfId="0" applyNumberFormat="1" applyFont="1" applyBorder="1" applyAlignment="1">
      <alignment vertical="center" wrapText="1"/>
    </xf>
    <xf numFmtId="49" fontId="28" fillId="0" borderId="2" xfId="0" applyNumberFormat="1" applyFont="1" applyBorder="1" applyAlignment="1">
      <alignment horizontal="right" vertical="center" wrapText="1"/>
    </xf>
    <xf numFmtId="165" fontId="26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right" vertical="center" shrinkToFit="1"/>
    </xf>
    <xf numFmtId="0" fontId="2" fillId="5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horizontal="left" vertical="center" wrapText="1"/>
    </xf>
    <xf numFmtId="4" fontId="14" fillId="7" borderId="2" xfId="0" applyNumberFormat="1" applyFont="1" applyFill="1" applyBorder="1" applyAlignment="1">
      <alignment horizontal="right" vertical="center"/>
    </xf>
    <xf numFmtId="0" fontId="26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" fontId="26" fillId="0" borderId="1" xfId="0" applyNumberFormat="1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0" fillId="0" borderId="0" xfId="0" applyAlignment="1">
      <alignment vertical="center"/>
    </xf>
    <xf numFmtId="3" fontId="26" fillId="0" borderId="0" xfId="0" applyNumberFormat="1" applyFont="1" applyAlignment="1">
      <alignment vertical="center" wrapText="1"/>
    </xf>
    <xf numFmtId="0" fontId="26" fillId="0" borderId="0" xfId="0" applyFont="1" applyAlignment="1">
      <alignment horizontal="right" vertical="center" wrapText="1"/>
    </xf>
    <xf numFmtId="3" fontId="26" fillId="0" borderId="0" xfId="0" applyNumberFormat="1" applyFont="1" applyBorder="1" applyAlignment="1">
      <alignment vertical="center" wrapText="1"/>
    </xf>
    <xf numFmtId="0" fontId="26" fillId="0" borderId="0" xfId="0" applyFont="1" applyBorder="1" applyAlignment="1">
      <alignment horizontal="right" vertical="center" wrapText="1"/>
    </xf>
    <xf numFmtId="0" fontId="26" fillId="0" borderId="0" xfId="0" applyFont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 indent="5"/>
    </xf>
    <xf numFmtId="3" fontId="26" fillId="0" borderId="1" xfId="0" applyNumberFormat="1" applyFont="1" applyBorder="1" applyAlignment="1">
      <alignment horizontal="center" vertical="center" wrapText="1"/>
    </xf>
    <xf numFmtId="3" fontId="26" fillId="0" borderId="0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wrapText="1"/>
    </xf>
    <xf numFmtId="0" fontId="7" fillId="4" borderId="2" xfId="0" applyFont="1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left" vertical="top" wrapText="1"/>
    </xf>
    <xf numFmtId="0" fontId="11" fillId="4" borderId="2" xfId="0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 indent="4"/>
    </xf>
    <xf numFmtId="0" fontId="24" fillId="0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top" wrapText="1"/>
    </xf>
    <xf numFmtId="4" fontId="7" fillId="6" borderId="2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 indent="29"/>
    </xf>
    <xf numFmtId="0" fontId="3" fillId="0" borderId="0" xfId="0" applyFont="1" applyFill="1" applyBorder="1" applyAlignment="1">
      <alignment horizontal="right" vertical="top" wrapText="1" indent="18"/>
    </xf>
    <xf numFmtId="0" fontId="2" fillId="0" borderId="0" xfId="0" applyFont="1" applyFill="1" applyBorder="1" applyAlignment="1">
      <alignment horizontal="right" vertical="top" wrapText="1" indent="16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 indent="3"/>
    </xf>
    <xf numFmtId="0" fontId="19" fillId="2" borderId="2" xfId="0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horizontal="left" vertical="top" wrapText="1" indent="1"/>
    </xf>
    <xf numFmtId="0" fontId="17" fillId="2" borderId="2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right" vertical="top" wrapText="1" indent="16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130184</xdr:colOff>
      <xdr:row>0</xdr:row>
      <xdr:rowOff>65127</xdr:rowOff>
    </xdr:from>
    <xdr:ext cx="847795" cy="659521"/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84" y="65127"/>
          <a:ext cx="847795" cy="659521"/>
        </a:xfrm>
        <a:prstGeom prst="rect">
          <a:avLst/>
        </a:prstGeom>
      </xdr:spPr>
    </xdr:pic>
    <xdr:clientData/>
  </xdr:oneCellAnchor>
  <xdr:oneCellAnchor>
    <xdr:from>
      <xdr:col>2</xdr:col>
      <xdr:colOff>30987</xdr:colOff>
      <xdr:row>66</xdr:row>
      <xdr:rowOff>1463</xdr:rowOff>
    </xdr:from>
    <xdr:ext cx="1097280" cy="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1097280" cy="0"/>
        </a:xfrm>
        <a:custGeom>
          <a:avLst/>
          <a:gdLst/>
          <a:ahLst/>
          <a:cxnLst/>
          <a:rect l="0" t="0" r="0" b="0"/>
          <a:pathLst>
            <a:path w="1097280">
              <a:moveTo>
                <a:pt x="0" y="0"/>
              </a:moveTo>
              <a:lnTo>
                <a:pt x="1097280" y="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15</xdr:col>
      <xdr:colOff>20319</xdr:colOff>
      <xdr:row>67</xdr:row>
      <xdr:rowOff>1824</xdr:rowOff>
    </xdr:from>
    <xdr:ext cx="993140" cy="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993140" cy="0"/>
        </a:xfrm>
        <a:custGeom>
          <a:avLst/>
          <a:gdLst/>
          <a:ahLst/>
          <a:cxnLst/>
          <a:rect l="0" t="0" r="0" b="0"/>
          <a:pathLst>
            <a:path w="993140">
              <a:moveTo>
                <a:pt x="0" y="0"/>
              </a:moveTo>
              <a:lnTo>
                <a:pt x="992785" y="0"/>
              </a:lnTo>
            </a:path>
          </a:pathLst>
        </a:custGeom>
        <a:ln w="3648">
          <a:solidFill>
            <a:srgbClr val="000000"/>
          </a:solidFill>
        </a:ln>
      </xdr:spPr>
    </xdr:sp>
    <xdr:clientData/>
  </xdr:oneCellAnchor>
  <xdr:oneCellAnchor>
    <xdr:from>
      <xdr:col>2</xdr:col>
      <xdr:colOff>508</xdr:colOff>
      <xdr:row>63</xdr:row>
      <xdr:rowOff>239268</xdr:rowOff>
    </xdr:from>
    <xdr:ext cx="1233170" cy="508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1233170" cy="5080"/>
        </a:xfrm>
        <a:custGeom>
          <a:avLst/>
          <a:gdLst/>
          <a:ahLst/>
          <a:cxnLst/>
          <a:rect l="0" t="0" r="0" b="0"/>
          <a:pathLst>
            <a:path w="1233170" h="5080">
              <a:moveTo>
                <a:pt x="1232903" y="0"/>
              </a:moveTo>
              <a:lnTo>
                <a:pt x="0" y="0"/>
              </a:lnTo>
              <a:lnTo>
                <a:pt x="0" y="4572"/>
              </a:lnTo>
              <a:lnTo>
                <a:pt x="1232903" y="4572"/>
              </a:lnTo>
              <a:lnTo>
                <a:pt x="1232903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3</xdr:col>
      <xdr:colOff>1523</xdr:colOff>
      <xdr:row>63</xdr:row>
      <xdr:rowOff>243712</xdr:rowOff>
    </xdr:from>
    <xdr:ext cx="858519" cy="508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0"/>
          <a:ext cx="858519" cy="5080"/>
        </a:xfrm>
        <a:custGeom>
          <a:avLst/>
          <a:gdLst/>
          <a:ahLst/>
          <a:cxnLst/>
          <a:rect l="0" t="0" r="0" b="0"/>
          <a:pathLst>
            <a:path w="858519" h="5080">
              <a:moveTo>
                <a:pt x="857999" y="0"/>
              </a:moveTo>
              <a:lnTo>
                <a:pt x="0" y="0"/>
              </a:lnTo>
              <a:lnTo>
                <a:pt x="0" y="4572"/>
              </a:lnTo>
              <a:lnTo>
                <a:pt x="857999" y="4572"/>
              </a:lnTo>
              <a:lnTo>
                <a:pt x="857999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7</xdr:col>
      <xdr:colOff>5079</xdr:colOff>
      <xdr:row>63</xdr:row>
      <xdr:rowOff>243712</xdr:rowOff>
    </xdr:from>
    <xdr:ext cx="1714500" cy="508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0"/>
          <a:ext cx="1714500" cy="5080"/>
        </a:xfrm>
        <a:custGeom>
          <a:avLst/>
          <a:gdLst/>
          <a:ahLst/>
          <a:cxnLst/>
          <a:rect l="0" t="0" r="0" b="0"/>
          <a:pathLst>
            <a:path w="1714500" h="5080">
              <a:moveTo>
                <a:pt x="1714500" y="0"/>
              </a:moveTo>
              <a:lnTo>
                <a:pt x="0" y="0"/>
              </a:lnTo>
              <a:lnTo>
                <a:pt x="0" y="4572"/>
              </a:lnTo>
              <a:lnTo>
                <a:pt x="1714500" y="4572"/>
              </a:lnTo>
              <a:lnTo>
                <a:pt x="171450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68"/>
  <sheetViews>
    <sheetView tabSelected="1" topLeftCell="A36" zoomScale="96" zoomScaleNormal="96" workbookViewId="0">
      <selection activeCell="D52" sqref="D52:T52"/>
    </sheetView>
  </sheetViews>
  <sheetFormatPr baseColWidth="10" defaultColWidth="9" defaultRowHeight="13"/>
  <cols>
    <col min="1" max="1" width="11.796875" style="2" customWidth="1"/>
    <col min="2" max="2" width="9" style="2" customWidth="1"/>
    <col min="3" max="3" width="52.19921875" style="2" customWidth="1"/>
    <col min="4" max="4" width="8" style="2" customWidth="1"/>
    <col min="5" max="5" width="7.796875" style="2" customWidth="1"/>
    <col min="6" max="6" width="11" style="2" customWidth="1"/>
    <col min="7" max="7" width="15.3984375" style="2" customWidth="1"/>
    <col min="8" max="8" width="6.796875" style="2" customWidth="1"/>
    <col min="9" max="9" width="11.19921875" style="2" customWidth="1"/>
    <col min="10" max="10" width="16.19921875" style="2" customWidth="1"/>
    <col min="11" max="11" width="7.3984375" style="2" customWidth="1"/>
    <col min="12" max="12" width="13.3984375" style="2" customWidth="1"/>
    <col min="13" max="13" width="14.3984375" style="2" customWidth="1"/>
    <col min="14" max="14" width="7.59765625" style="2" customWidth="1"/>
    <col min="15" max="15" width="11.19921875" style="2" customWidth="1"/>
    <col min="16" max="16" width="18.59765625" style="2" customWidth="1"/>
    <col min="17" max="18" width="13.59765625" style="2" customWidth="1"/>
    <col min="19" max="19" width="11.19921875" style="2" customWidth="1"/>
    <col min="20" max="20" width="16.19921875" style="2" customWidth="1"/>
    <col min="21" max="21" width="3.3984375" style="2" customWidth="1"/>
    <col min="22" max="16384" width="9" style="2"/>
  </cols>
  <sheetData>
    <row r="1" spans="1:21" ht="15" customHeight="1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1"/>
    </row>
    <row r="2" spans="1:21" ht="27" customHeight="1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3"/>
    </row>
    <row r="3" spans="1:21" ht="46" customHeight="1">
      <c r="A3" s="102" t="s">
        <v>115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4"/>
    </row>
    <row r="4" spans="1:21" ht="20" customHeight="1">
      <c r="A4" s="94" t="s">
        <v>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3"/>
    </row>
    <row r="5" spans="1:21" ht="21" customHeight="1">
      <c r="A5" s="94" t="s">
        <v>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1"/>
    </row>
    <row r="6" spans="1:21" ht="23" customHeight="1">
      <c r="A6" s="95" t="s">
        <v>114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</row>
    <row r="7" spans="1:21" s="6" customFormat="1" ht="63" customHeight="1">
      <c r="A7" s="97" t="s">
        <v>64</v>
      </c>
      <c r="B7" s="97" t="s">
        <v>65</v>
      </c>
      <c r="C7" s="98" t="s">
        <v>66</v>
      </c>
      <c r="D7" s="97" t="s">
        <v>67</v>
      </c>
      <c r="E7" s="99" t="s">
        <v>68</v>
      </c>
      <c r="F7" s="99"/>
      <c r="G7" s="99"/>
      <c r="H7" s="99" t="s">
        <v>69</v>
      </c>
      <c r="I7" s="99"/>
      <c r="J7" s="99"/>
      <c r="K7" s="100" t="s">
        <v>70</v>
      </c>
      <c r="L7" s="100"/>
      <c r="M7" s="100"/>
      <c r="N7" s="99" t="s">
        <v>71</v>
      </c>
      <c r="O7" s="99"/>
      <c r="P7" s="99"/>
      <c r="Q7" s="97" t="s">
        <v>72</v>
      </c>
      <c r="R7" s="97"/>
      <c r="S7" s="97"/>
      <c r="T7" s="101" t="s">
        <v>73</v>
      </c>
      <c r="U7" s="5"/>
    </row>
    <row r="8" spans="1:21" s="9" customFormat="1" ht="38" customHeight="1">
      <c r="A8" s="97"/>
      <c r="B8" s="97"/>
      <c r="C8" s="98"/>
      <c r="D8" s="97"/>
      <c r="E8" s="25" t="s">
        <v>75</v>
      </c>
      <c r="F8" s="26" t="s">
        <v>76</v>
      </c>
      <c r="G8" s="25" t="s">
        <v>77</v>
      </c>
      <c r="H8" s="25" t="s">
        <v>75</v>
      </c>
      <c r="I8" s="26" t="s">
        <v>76</v>
      </c>
      <c r="J8" s="25" t="s">
        <v>78</v>
      </c>
      <c r="K8" s="25" t="s">
        <v>75</v>
      </c>
      <c r="L8" s="26" t="s">
        <v>76</v>
      </c>
      <c r="M8" s="25" t="s">
        <v>79</v>
      </c>
      <c r="N8" s="25" t="s">
        <v>75</v>
      </c>
      <c r="O8" s="26" t="s">
        <v>76</v>
      </c>
      <c r="P8" s="27" t="s">
        <v>80</v>
      </c>
      <c r="Q8" s="25" t="s">
        <v>81</v>
      </c>
      <c r="R8" s="25" t="s">
        <v>82</v>
      </c>
      <c r="S8" s="28" t="s">
        <v>83</v>
      </c>
      <c r="T8" s="101"/>
      <c r="U8" s="8"/>
    </row>
    <row r="9" spans="1:21" s="6" customFormat="1" ht="15" customHeight="1">
      <c r="A9" s="29" t="s">
        <v>74</v>
      </c>
      <c r="B9" s="30">
        <v>1</v>
      </c>
      <c r="C9" s="31">
        <v>2</v>
      </c>
      <c r="D9" s="31">
        <v>3</v>
      </c>
      <c r="E9" s="31">
        <v>4</v>
      </c>
      <c r="F9" s="32">
        <v>5</v>
      </c>
      <c r="G9" s="31">
        <v>6</v>
      </c>
      <c r="H9" s="31">
        <v>5</v>
      </c>
      <c r="I9" s="33">
        <v>6</v>
      </c>
      <c r="J9" s="31">
        <v>7</v>
      </c>
      <c r="K9" s="31">
        <v>8</v>
      </c>
      <c r="L9" s="31">
        <v>9</v>
      </c>
      <c r="M9" s="31">
        <v>10</v>
      </c>
      <c r="N9" s="31">
        <v>11</v>
      </c>
      <c r="O9" s="31">
        <v>12</v>
      </c>
      <c r="P9" s="31">
        <v>13</v>
      </c>
      <c r="Q9" s="31">
        <v>14</v>
      </c>
      <c r="R9" s="31">
        <v>15</v>
      </c>
      <c r="S9" s="31">
        <v>16</v>
      </c>
      <c r="T9" s="31">
        <v>11</v>
      </c>
      <c r="U9" s="7"/>
    </row>
    <row r="10" spans="1:21" ht="15" customHeight="1">
      <c r="A10" s="34" t="s">
        <v>4</v>
      </c>
      <c r="B10" s="35" t="s">
        <v>5</v>
      </c>
      <c r="C10" s="34" t="s">
        <v>6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"/>
    </row>
    <row r="11" spans="1:21" ht="15" customHeight="1">
      <c r="A11" s="10" t="s">
        <v>7</v>
      </c>
      <c r="B11" s="37">
        <v>1</v>
      </c>
      <c r="C11" s="38" t="s">
        <v>8</v>
      </c>
      <c r="D11" s="13" t="s">
        <v>9</v>
      </c>
      <c r="E11" s="14"/>
      <c r="F11" s="14"/>
      <c r="G11" s="18">
        <f>G59</f>
        <v>251908</v>
      </c>
      <c r="H11" s="14"/>
      <c r="I11" s="14"/>
      <c r="J11" s="18">
        <f>J59</f>
        <v>251908</v>
      </c>
      <c r="K11" s="14"/>
      <c r="L11" s="14"/>
      <c r="M11" s="18">
        <f>M59</f>
        <v>741462</v>
      </c>
      <c r="N11" s="14"/>
      <c r="O11" s="14"/>
      <c r="P11" s="18">
        <f>P59</f>
        <v>741462</v>
      </c>
      <c r="Q11" s="18">
        <f t="shared" ref="Q11:S11" si="0">Q59</f>
        <v>993370</v>
      </c>
      <c r="R11" s="18">
        <f t="shared" si="0"/>
        <v>993370</v>
      </c>
      <c r="S11" s="18">
        <f t="shared" si="0"/>
        <v>0</v>
      </c>
      <c r="T11" s="14"/>
      <c r="U11" s="1"/>
    </row>
    <row r="12" spans="1:21" ht="15" customHeight="1">
      <c r="A12" s="85" t="s">
        <v>10</v>
      </c>
      <c r="B12" s="85"/>
      <c r="C12" s="85"/>
      <c r="D12" s="36"/>
      <c r="E12" s="36"/>
      <c r="F12" s="36"/>
      <c r="G12" s="39">
        <v>0</v>
      </c>
      <c r="H12" s="36"/>
      <c r="I12" s="36"/>
      <c r="J12" s="39">
        <v>0</v>
      </c>
      <c r="K12" s="36"/>
      <c r="L12" s="36"/>
      <c r="M12" s="39">
        <v>0</v>
      </c>
      <c r="N12" s="36"/>
      <c r="O12" s="36"/>
      <c r="P12" s="39">
        <v>0</v>
      </c>
      <c r="Q12" s="39">
        <v>0</v>
      </c>
      <c r="R12" s="39">
        <v>0</v>
      </c>
      <c r="S12" s="39">
        <v>0</v>
      </c>
      <c r="T12" s="36"/>
      <c r="U12" s="3"/>
    </row>
    <row r="13" spans="1:21" ht="15" customHeight="1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3"/>
    </row>
    <row r="14" spans="1:21" ht="15" customHeight="1">
      <c r="A14" s="34" t="s">
        <v>4</v>
      </c>
      <c r="B14" s="35" t="s">
        <v>11</v>
      </c>
      <c r="C14" s="34" t="s">
        <v>12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"/>
    </row>
    <row r="15" spans="1:21" ht="15" customHeight="1">
      <c r="A15" s="41" t="s">
        <v>7</v>
      </c>
      <c r="B15" s="42">
        <v>1</v>
      </c>
      <c r="C15" s="89" t="s">
        <v>13</v>
      </c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1"/>
    </row>
    <row r="16" spans="1:21" ht="15" customHeight="1">
      <c r="A16" s="41" t="s">
        <v>14</v>
      </c>
      <c r="B16" s="43" t="s">
        <v>15</v>
      </c>
      <c r="C16" s="89" t="s">
        <v>16</v>
      </c>
      <c r="D16" s="89"/>
      <c r="E16" s="89"/>
      <c r="F16" s="89"/>
      <c r="G16" s="44">
        <v>0</v>
      </c>
      <c r="H16" s="86"/>
      <c r="I16" s="86"/>
      <c r="J16" s="44">
        <v>0</v>
      </c>
      <c r="K16" s="86"/>
      <c r="L16" s="86"/>
      <c r="M16" s="45">
        <f>SUM(M17:M21)</f>
        <v>330000</v>
      </c>
      <c r="N16" s="86"/>
      <c r="O16" s="86"/>
      <c r="P16" s="45">
        <f>SUM(P17:P21)</f>
        <v>330000</v>
      </c>
      <c r="Q16" s="45">
        <f t="shared" ref="Q16:S16" si="1">SUM(Q17:Q21)</f>
        <v>330000</v>
      </c>
      <c r="R16" s="45">
        <f t="shared" si="1"/>
        <v>330000</v>
      </c>
      <c r="S16" s="45">
        <f t="shared" si="1"/>
        <v>0</v>
      </c>
      <c r="T16" s="46"/>
      <c r="U16" s="1"/>
    </row>
    <row r="17" spans="1:21" ht="45" customHeight="1">
      <c r="A17" s="10" t="s">
        <v>17</v>
      </c>
      <c r="B17" s="11" t="s">
        <v>18</v>
      </c>
      <c r="C17" s="12" t="s">
        <v>88</v>
      </c>
      <c r="D17" s="13" t="s">
        <v>19</v>
      </c>
      <c r="E17" s="14"/>
      <c r="F17" s="14"/>
      <c r="G17" s="15">
        <v>0</v>
      </c>
      <c r="H17" s="14"/>
      <c r="I17" s="14"/>
      <c r="J17" s="15">
        <v>0</v>
      </c>
      <c r="K17" s="16">
        <v>5</v>
      </c>
      <c r="L17" s="17">
        <v>14000</v>
      </c>
      <c r="M17" s="18">
        <f t="shared" ref="M17:M21" si="2">K17*L17</f>
        <v>70000</v>
      </c>
      <c r="N17" s="16">
        <v>5</v>
      </c>
      <c r="O17" s="17">
        <v>14000</v>
      </c>
      <c r="P17" s="18">
        <f t="shared" ref="P17:P21" si="3">N17*O17</f>
        <v>70000</v>
      </c>
      <c r="Q17" s="18">
        <f>G17+M17</f>
        <v>70000</v>
      </c>
      <c r="R17" s="18">
        <f>J17+P17</f>
        <v>70000</v>
      </c>
      <c r="S17" s="18">
        <f>Q17-R17</f>
        <v>0</v>
      </c>
      <c r="T17" s="14"/>
      <c r="U17" s="1"/>
    </row>
    <row r="18" spans="1:21" ht="45" customHeight="1">
      <c r="A18" s="10" t="s">
        <v>17</v>
      </c>
      <c r="B18" s="11" t="s">
        <v>20</v>
      </c>
      <c r="C18" s="12" t="s">
        <v>89</v>
      </c>
      <c r="D18" s="13" t="s">
        <v>19</v>
      </c>
      <c r="E18" s="14"/>
      <c r="F18" s="14"/>
      <c r="G18" s="15">
        <v>0</v>
      </c>
      <c r="H18" s="14"/>
      <c r="I18" s="14"/>
      <c r="J18" s="15">
        <v>0</v>
      </c>
      <c r="K18" s="16">
        <v>5</v>
      </c>
      <c r="L18" s="17">
        <v>14000</v>
      </c>
      <c r="M18" s="18">
        <f t="shared" si="2"/>
        <v>70000</v>
      </c>
      <c r="N18" s="16">
        <v>5</v>
      </c>
      <c r="O18" s="17">
        <v>14000</v>
      </c>
      <c r="P18" s="18">
        <f t="shared" si="3"/>
        <v>70000</v>
      </c>
      <c r="Q18" s="18">
        <f t="shared" ref="Q18:Q21" si="4">G18+M18</f>
        <v>70000</v>
      </c>
      <c r="R18" s="18">
        <f t="shared" ref="R18:R21" si="5">J18+P18</f>
        <v>70000</v>
      </c>
      <c r="S18" s="18">
        <f t="shared" ref="S18:S21" si="6">Q18-R18</f>
        <v>0</v>
      </c>
      <c r="T18" s="14"/>
      <c r="U18" s="1"/>
    </row>
    <row r="19" spans="1:21" ht="45" customHeight="1">
      <c r="A19" s="10" t="s">
        <v>17</v>
      </c>
      <c r="B19" s="11" t="s">
        <v>85</v>
      </c>
      <c r="C19" s="12" t="s">
        <v>90</v>
      </c>
      <c r="D19" s="13" t="s">
        <v>19</v>
      </c>
      <c r="E19" s="14"/>
      <c r="F19" s="14"/>
      <c r="G19" s="15">
        <v>0</v>
      </c>
      <c r="H19" s="14"/>
      <c r="I19" s="14"/>
      <c r="J19" s="15">
        <v>0</v>
      </c>
      <c r="K19" s="16">
        <v>5</v>
      </c>
      <c r="L19" s="17">
        <v>12000</v>
      </c>
      <c r="M19" s="18">
        <f t="shared" si="2"/>
        <v>60000</v>
      </c>
      <c r="N19" s="16">
        <v>5</v>
      </c>
      <c r="O19" s="17">
        <v>12000</v>
      </c>
      <c r="P19" s="18">
        <f t="shared" si="3"/>
        <v>60000</v>
      </c>
      <c r="Q19" s="18">
        <f t="shared" si="4"/>
        <v>60000</v>
      </c>
      <c r="R19" s="18">
        <f t="shared" si="5"/>
        <v>60000</v>
      </c>
      <c r="S19" s="18">
        <f t="shared" si="6"/>
        <v>0</v>
      </c>
      <c r="T19" s="14"/>
      <c r="U19" s="1"/>
    </row>
    <row r="20" spans="1:21" ht="45" customHeight="1">
      <c r="A20" s="10" t="s">
        <v>17</v>
      </c>
      <c r="B20" s="11" t="s">
        <v>86</v>
      </c>
      <c r="C20" s="12" t="s">
        <v>91</v>
      </c>
      <c r="D20" s="13" t="s">
        <v>19</v>
      </c>
      <c r="E20" s="14"/>
      <c r="F20" s="14"/>
      <c r="G20" s="15">
        <v>0</v>
      </c>
      <c r="H20" s="14"/>
      <c r="I20" s="14"/>
      <c r="J20" s="15">
        <v>0</v>
      </c>
      <c r="K20" s="16">
        <v>5</v>
      </c>
      <c r="L20" s="17">
        <v>14000</v>
      </c>
      <c r="M20" s="18">
        <f t="shared" si="2"/>
        <v>70000</v>
      </c>
      <c r="N20" s="16">
        <v>5</v>
      </c>
      <c r="O20" s="17">
        <v>14000</v>
      </c>
      <c r="P20" s="18">
        <f t="shared" si="3"/>
        <v>70000</v>
      </c>
      <c r="Q20" s="18">
        <f t="shared" si="4"/>
        <v>70000</v>
      </c>
      <c r="R20" s="18">
        <f t="shared" si="5"/>
        <v>70000</v>
      </c>
      <c r="S20" s="18">
        <f t="shared" si="6"/>
        <v>0</v>
      </c>
      <c r="T20" s="14"/>
      <c r="U20" s="1"/>
    </row>
    <row r="21" spans="1:21" ht="45" customHeight="1">
      <c r="A21" s="10" t="s">
        <v>17</v>
      </c>
      <c r="B21" s="11" t="s">
        <v>87</v>
      </c>
      <c r="C21" s="12" t="s">
        <v>92</v>
      </c>
      <c r="D21" s="13" t="s">
        <v>19</v>
      </c>
      <c r="E21" s="14"/>
      <c r="F21" s="14"/>
      <c r="G21" s="15">
        <v>0</v>
      </c>
      <c r="H21" s="14"/>
      <c r="I21" s="14"/>
      <c r="J21" s="15">
        <v>0</v>
      </c>
      <c r="K21" s="16">
        <v>5</v>
      </c>
      <c r="L21" s="17">
        <v>12000</v>
      </c>
      <c r="M21" s="18">
        <f t="shared" si="2"/>
        <v>60000</v>
      </c>
      <c r="N21" s="16">
        <v>5</v>
      </c>
      <c r="O21" s="17">
        <v>12000</v>
      </c>
      <c r="P21" s="18">
        <f t="shared" si="3"/>
        <v>60000</v>
      </c>
      <c r="Q21" s="18">
        <f t="shared" si="4"/>
        <v>60000</v>
      </c>
      <c r="R21" s="18">
        <f t="shared" si="5"/>
        <v>60000</v>
      </c>
      <c r="S21" s="18">
        <f t="shared" si="6"/>
        <v>0</v>
      </c>
      <c r="T21" s="14"/>
      <c r="U21" s="1"/>
    </row>
    <row r="22" spans="1:21" s="20" customFormat="1" ht="15" customHeight="1">
      <c r="A22" s="90" t="s">
        <v>21</v>
      </c>
      <c r="B22" s="90"/>
      <c r="C22" s="90"/>
      <c r="D22" s="47"/>
      <c r="E22" s="47"/>
      <c r="F22" s="47"/>
      <c r="G22" s="48">
        <f>G16</f>
        <v>0</v>
      </c>
      <c r="H22" s="47"/>
      <c r="I22" s="47"/>
      <c r="J22" s="48">
        <f>J16</f>
        <v>0</v>
      </c>
      <c r="K22" s="47"/>
      <c r="L22" s="47"/>
      <c r="M22" s="48">
        <f>M16</f>
        <v>330000</v>
      </c>
      <c r="N22" s="47"/>
      <c r="O22" s="47"/>
      <c r="P22" s="48">
        <f>P16</f>
        <v>330000</v>
      </c>
      <c r="Q22" s="48">
        <f>Q16</f>
        <v>330000</v>
      </c>
      <c r="R22" s="48">
        <f>R16</f>
        <v>330000</v>
      </c>
      <c r="S22" s="48">
        <f>S16</f>
        <v>0</v>
      </c>
      <c r="T22" s="47"/>
      <c r="U22" s="19"/>
    </row>
    <row r="23" spans="1:21" ht="15" customHeight="1">
      <c r="A23" s="41" t="s">
        <v>7</v>
      </c>
      <c r="B23" s="42">
        <v>2</v>
      </c>
      <c r="C23" s="89" t="s">
        <v>22</v>
      </c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1"/>
    </row>
    <row r="24" spans="1:21" ht="15" customHeight="1">
      <c r="A24" s="10" t="s">
        <v>17</v>
      </c>
      <c r="B24" s="11" t="s">
        <v>23</v>
      </c>
      <c r="C24" s="38" t="s">
        <v>24</v>
      </c>
      <c r="D24" s="14"/>
      <c r="E24" s="14"/>
      <c r="F24" s="49">
        <v>0.22</v>
      </c>
      <c r="G24" s="15">
        <v>0</v>
      </c>
      <c r="H24" s="14"/>
      <c r="I24" s="49">
        <v>0.22</v>
      </c>
      <c r="J24" s="15">
        <v>0</v>
      </c>
      <c r="K24" s="16">
        <v>5</v>
      </c>
      <c r="L24" s="17">
        <f>(L17+L18+L19+L20+L21)*0.22</f>
        <v>14520</v>
      </c>
      <c r="M24" s="18">
        <f t="shared" ref="M24" si="7">K24*L24</f>
        <v>72600</v>
      </c>
      <c r="N24" s="16">
        <v>5</v>
      </c>
      <c r="O24" s="17">
        <f>(O17+O18+O19+O20+O21)*0.22</f>
        <v>14520</v>
      </c>
      <c r="P24" s="18">
        <f t="shared" ref="P24" si="8">N24*O24</f>
        <v>72600</v>
      </c>
      <c r="Q24" s="18">
        <f t="shared" ref="Q24" si="9">G24+M24</f>
        <v>72600</v>
      </c>
      <c r="R24" s="18">
        <f t="shared" ref="R24" si="10">J24+P24</f>
        <v>72600</v>
      </c>
      <c r="S24" s="18">
        <f t="shared" ref="S24" si="11">Q24-R24</f>
        <v>0</v>
      </c>
      <c r="T24" s="14"/>
      <c r="U24" s="1"/>
    </row>
    <row r="25" spans="1:21" ht="15" customHeight="1">
      <c r="A25" s="84" t="s">
        <v>25</v>
      </c>
      <c r="B25" s="84"/>
      <c r="C25" s="84"/>
      <c r="D25" s="84"/>
      <c r="E25" s="50"/>
      <c r="F25" s="50"/>
      <c r="G25" s="48">
        <f>SUM(G24)</f>
        <v>0</v>
      </c>
      <c r="H25" s="50"/>
      <c r="I25" s="50"/>
      <c r="J25" s="48">
        <f>SUM(J24)</f>
        <v>0</v>
      </c>
      <c r="K25" s="50"/>
      <c r="L25" s="50"/>
      <c r="M25" s="48">
        <f>SUM(M24)</f>
        <v>72600</v>
      </c>
      <c r="N25" s="50"/>
      <c r="O25" s="50"/>
      <c r="P25" s="48">
        <f>SUM(P24)</f>
        <v>72600</v>
      </c>
      <c r="Q25" s="48">
        <f>SUM(Q24)</f>
        <v>72600</v>
      </c>
      <c r="R25" s="48">
        <f>SUM(R24)</f>
        <v>72600</v>
      </c>
      <c r="S25" s="48">
        <f>SUM(S24)</f>
        <v>0</v>
      </c>
      <c r="T25" s="50"/>
      <c r="U25" s="1"/>
    </row>
    <row r="26" spans="1:21" ht="15" customHeight="1">
      <c r="A26" s="41" t="s">
        <v>7</v>
      </c>
      <c r="B26" s="42">
        <v>3</v>
      </c>
      <c r="C26" s="89" t="s">
        <v>26</v>
      </c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1"/>
    </row>
    <row r="27" spans="1:21" ht="42" customHeight="1">
      <c r="A27" s="10" t="s">
        <v>17</v>
      </c>
      <c r="B27" s="11" t="s">
        <v>27</v>
      </c>
      <c r="C27" s="22" t="s">
        <v>93</v>
      </c>
      <c r="D27" s="13" t="s">
        <v>19</v>
      </c>
      <c r="E27" s="21">
        <v>4</v>
      </c>
      <c r="F27" s="17">
        <v>25000</v>
      </c>
      <c r="G27" s="18">
        <f t="shared" ref="G27" si="12">E27*F27</f>
        <v>100000</v>
      </c>
      <c r="H27" s="21">
        <v>4</v>
      </c>
      <c r="I27" s="17">
        <v>25000</v>
      </c>
      <c r="J27" s="18">
        <f t="shared" ref="J27" si="13">H27*I27</f>
        <v>100000</v>
      </c>
      <c r="K27" s="16">
        <v>5</v>
      </c>
      <c r="L27" s="17">
        <v>25000</v>
      </c>
      <c r="M27" s="18">
        <f t="shared" ref="M27" si="14">K27*L27</f>
        <v>125000</v>
      </c>
      <c r="N27" s="16">
        <v>5</v>
      </c>
      <c r="O27" s="17">
        <v>25000</v>
      </c>
      <c r="P27" s="18">
        <f t="shared" ref="P27" si="15">N27*O27</f>
        <v>125000</v>
      </c>
      <c r="Q27" s="18">
        <f t="shared" ref="Q27" si="16">G27+M27</f>
        <v>225000</v>
      </c>
      <c r="R27" s="18">
        <f t="shared" ref="R27" si="17">J27+P27</f>
        <v>225000</v>
      </c>
      <c r="S27" s="18">
        <f t="shared" ref="S27" si="18">Q27-R27</f>
        <v>0</v>
      </c>
      <c r="T27" s="14"/>
      <c r="U27" s="1"/>
    </row>
    <row r="28" spans="1:21" s="20" customFormat="1" ht="15" customHeight="1">
      <c r="A28" s="90" t="s">
        <v>28</v>
      </c>
      <c r="B28" s="90"/>
      <c r="C28" s="90"/>
      <c r="D28" s="47"/>
      <c r="E28" s="47"/>
      <c r="F28" s="47"/>
      <c r="G28" s="48">
        <f>SUM(G27)</f>
        <v>100000</v>
      </c>
      <c r="H28" s="47"/>
      <c r="I28" s="47"/>
      <c r="J28" s="48">
        <f>SUM(J27)</f>
        <v>100000</v>
      </c>
      <c r="K28" s="47"/>
      <c r="L28" s="47"/>
      <c r="M28" s="48">
        <f>SUM(M27)</f>
        <v>125000</v>
      </c>
      <c r="N28" s="47"/>
      <c r="O28" s="47"/>
      <c r="P28" s="48">
        <f>SUM(P27)</f>
        <v>125000</v>
      </c>
      <c r="Q28" s="48">
        <f>SUM(Q27)</f>
        <v>225000</v>
      </c>
      <c r="R28" s="48">
        <f>SUM(R27)</f>
        <v>225000</v>
      </c>
      <c r="S28" s="48">
        <f>SUM(S27)</f>
        <v>0</v>
      </c>
      <c r="T28" s="47"/>
      <c r="U28" s="19"/>
    </row>
    <row r="29" spans="1:21" ht="15" customHeight="1">
      <c r="A29" s="41" t="s">
        <v>7</v>
      </c>
      <c r="B29" s="42">
        <v>4</v>
      </c>
      <c r="C29" s="89" t="s">
        <v>29</v>
      </c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1"/>
    </row>
    <row r="30" spans="1:21" ht="53" customHeight="1">
      <c r="A30" s="10" t="s">
        <v>17</v>
      </c>
      <c r="B30" s="11" t="s">
        <v>30</v>
      </c>
      <c r="C30" s="23" t="s">
        <v>94</v>
      </c>
      <c r="D30" s="13" t="s">
        <v>19</v>
      </c>
      <c r="E30" s="21">
        <v>4</v>
      </c>
      <c r="F30" s="17">
        <v>7474</v>
      </c>
      <c r="G30" s="18">
        <f t="shared" ref="G30" si="19">E30*F30</f>
        <v>29896</v>
      </c>
      <c r="H30" s="21">
        <v>4</v>
      </c>
      <c r="I30" s="17">
        <v>7474</v>
      </c>
      <c r="J30" s="18">
        <f t="shared" ref="J30" si="20">H30*I30</f>
        <v>29896</v>
      </c>
      <c r="K30" s="16">
        <v>5</v>
      </c>
      <c r="L30" s="17">
        <v>7474</v>
      </c>
      <c r="M30" s="18">
        <f t="shared" ref="M30" si="21">K30*L30</f>
        <v>37370</v>
      </c>
      <c r="N30" s="16">
        <v>5</v>
      </c>
      <c r="O30" s="17">
        <v>7474</v>
      </c>
      <c r="P30" s="18">
        <f t="shared" ref="P30" si="22">N30*O30</f>
        <v>37370</v>
      </c>
      <c r="Q30" s="18">
        <f t="shared" ref="Q30" si="23">G30+M30</f>
        <v>67266</v>
      </c>
      <c r="R30" s="18">
        <f t="shared" ref="R30" si="24">J30+P30</f>
        <v>67266</v>
      </c>
      <c r="S30" s="18">
        <f t="shared" ref="S30" si="25">Q30-R30</f>
        <v>0</v>
      </c>
      <c r="T30" s="14"/>
      <c r="U30" s="1"/>
    </row>
    <row r="31" spans="1:21" ht="15" customHeight="1">
      <c r="A31" s="84" t="s">
        <v>31</v>
      </c>
      <c r="B31" s="84"/>
      <c r="C31" s="84"/>
      <c r="D31" s="84"/>
      <c r="E31" s="84"/>
      <c r="F31" s="84"/>
      <c r="G31" s="48">
        <f>SUM(G30)</f>
        <v>29896</v>
      </c>
      <c r="H31" s="50"/>
      <c r="I31" s="50"/>
      <c r="J31" s="48">
        <f>SUM(J30)</f>
        <v>29896</v>
      </c>
      <c r="K31" s="50"/>
      <c r="L31" s="50"/>
      <c r="M31" s="48">
        <f>SUM(M30)</f>
        <v>37370</v>
      </c>
      <c r="N31" s="50"/>
      <c r="O31" s="50"/>
      <c r="P31" s="48">
        <f>SUM(P30)</f>
        <v>37370</v>
      </c>
      <c r="Q31" s="48">
        <f>SUM(Q30)</f>
        <v>67266</v>
      </c>
      <c r="R31" s="48">
        <f>SUM(R30)</f>
        <v>67266</v>
      </c>
      <c r="S31" s="48">
        <f>SUM(S30)</f>
        <v>0</v>
      </c>
      <c r="T31" s="50"/>
      <c r="U31" s="1"/>
    </row>
    <row r="32" spans="1:21" ht="15" customHeight="1">
      <c r="A32" s="41" t="s">
        <v>7</v>
      </c>
      <c r="B32" s="42">
        <v>5</v>
      </c>
      <c r="C32" s="89" t="s">
        <v>32</v>
      </c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1"/>
    </row>
    <row r="33" spans="1:21" ht="72" customHeight="1">
      <c r="A33" s="10" t="s">
        <v>17</v>
      </c>
      <c r="B33" s="11" t="s">
        <v>33</v>
      </c>
      <c r="C33" s="51" t="s">
        <v>97</v>
      </c>
      <c r="D33" s="13" t="s">
        <v>19</v>
      </c>
      <c r="E33" s="21">
        <v>4</v>
      </c>
      <c r="F33" s="17">
        <v>3800</v>
      </c>
      <c r="G33" s="18">
        <f t="shared" ref="G33:G36" si="26">E33*F33</f>
        <v>15200</v>
      </c>
      <c r="H33" s="21">
        <v>4</v>
      </c>
      <c r="I33" s="17">
        <v>3800</v>
      </c>
      <c r="J33" s="18">
        <f t="shared" ref="J33:J36" si="27">H33*I33</f>
        <v>15200</v>
      </c>
      <c r="K33" s="16">
        <v>5</v>
      </c>
      <c r="L33" s="17">
        <v>3800</v>
      </c>
      <c r="M33" s="18">
        <f t="shared" ref="M33:M36" si="28">K33*L33</f>
        <v>19000</v>
      </c>
      <c r="N33" s="16">
        <v>5</v>
      </c>
      <c r="O33" s="17">
        <v>3800</v>
      </c>
      <c r="P33" s="18">
        <f t="shared" ref="P33:P36" si="29">N33*O33</f>
        <v>19000</v>
      </c>
      <c r="Q33" s="18">
        <f t="shared" ref="Q33:Q36" si="30">G33+M33</f>
        <v>34200</v>
      </c>
      <c r="R33" s="18">
        <f t="shared" ref="R33:R36" si="31">J33+P33</f>
        <v>34200</v>
      </c>
      <c r="S33" s="18">
        <f t="shared" ref="S33:S36" si="32">Q33-R33</f>
        <v>0</v>
      </c>
      <c r="T33" s="14"/>
      <c r="U33" s="1"/>
    </row>
    <row r="34" spans="1:21" ht="72" customHeight="1">
      <c r="A34" s="10" t="s">
        <v>17</v>
      </c>
      <c r="B34" s="11" t="s">
        <v>34</v>
      </c>
      <c r="C34" s="51" t="s">
        <v>98</v>
      </c>
      <c r="D34" s="13" t="s">
        <v>19</v>
      </c>
      <c r="E34" s="21">
        <v>4</v>
      </c>
      <c r="F34" s="17">
        <v>14200</v>
      </c>
      <c r="G34" s="18">
        <f t="shared" si="26"/>
        <v>56800</v>
      </c>
      <c r="H34" s="21">
        <v>4</v>
      </c>
      <c r="I34" s="17">
        <v>14200</v>
      </c>
      <c r="J34" s="18">
        <f t="shared" si="27"/>
        <v>56800</v>
      </c>
      <c r="K34" s="16">
        <v>5</v>
      </c>
      <c r="L34" s="17">
        <v>14200</v>
      </c>
      <c r="M34" s="18">
        <f t="shared" si="28"/>
        <v>71000</v>
      </c>
      <c r="N34" s="16">
        <v>5</v>
      </c>
      <c r="O34" s="17">
        <v>14200</v>
      </c>
      <c r="P34" s="18">
        <f t="shared" si="29"/>
        <v>71000</v>
      </c>
      <c r="Q34" s="18">
        <f t="shared" si="30"/>
        <v>127800</v>
      </c>
      <c r="R34" s="18">
        <f t="shared" si="31"/>
        <v>127800</v>
      </c>
      <c r="S34" s="18">
        <f t="shared" si="32"/>
        <v>0</v>
      </c>
      <c r="T34" s="14"/>
      <c r="U34" s="1"/>
    </row>
    <row r="35" spans="1:21" ht="72" customHeight="1">
      <c r="A35" s="10" t="s">
        <v>17</v>
      </c>
      <c r="B35" s="11" t="s">
        <v>95</v>
      </c>
      <c r="C35" s="51" t="s">
        <v>99</v>
      </c>
      <c r="D35" s="13" t="s">
        <v>19</v>
      </c>
      <c r="E35" s="21">
        <v>4</v>
      </c>
      <c r="F35" s="17">
        <v>1850</v>
      </c>
      <c r="G35" s="18">
        <f t="shared" si="26"/>
        <v>7400</v>
      </c>
      <c r="H35" s="21">
        <v>4</v>
      </c>
      <c r="I35" s="17">
        <v>1850</v>
      </c>
      <c r="J35" s="18">
        <f t="shared" si="27"/>
        <v>7400</v>
      </c>
      <c r="K35" s="16">
        <v>5</v>
      </c>
      <c r="L35" s="17">
        <v>1850</v>
      </c>
      <c r="M35" s="18">
        <f t="shared" si="28"/>
        <v>9250</v>
      </c>
      <c r="N35" s="16">
        <v>5</v>
      </c>
      <c r="O35" s="17">
        <v>1850</v>
      </c>
      <c r="P35" s="18">
        <f t="shared" si="29"/>
        <v>9250</v>
      </c>
      <c r="Q35" s="18">
        <f t="shared" si="30"/>
        <v>16650</v>
      </c>
      <c r="R35" s="18">
        <f t="shared" si="31"/>
        <v>16650</v>
      </c>
      <c r="S35" s="18">
        <f t="shared" si="32"/>
        <v>0</v>
      </c>
      <c r="T35" s="14"/>
      <c r="U35" s="1"/>
    </row>
    <row r="36" spans="1:21" ht="72" customHeight="1">
      <c r="A36" s="10" t="s">
        <v>17</v>
      </c>
      <c r="B36" s="11" t="s">
        <v>96</v>
      </c>
      <c r="C36" s="51" t="s">
        <v>100</v>
      </c>
      <c r="D36" s="13" t="s">
        <v>19</v>
      </c>
      <c r="E36" s="21">
        <v>4</v>
      </c>
      <c r="F36" s="17">
        <v>6000</v>
      </c>
      <c r="G36" s="18">
        <f t="shared" si="26"/>
        <v>24000</v>
      </c>
      <c r="H36" s="21">
        <v>4</v>
      </c>
      <c r="I36" s="17">
        <v>6000</v>
      </c>
      <c r="J36" s="18">
        <f t="shared" si="27"/>
        <v>24000</v>
      </c>
      <c r="K36" s="16">
        <v>5</v>
      </c>
      <c r="L36" s="17">
        <v>6000</v>
      </c>
      <c r="M36" s="18">
        <f t="shared" si="28"/>
        <v>30000</v>
      </c>
      <c r="N36" s="16">
        <v>5</v>
      </c>
      <c r="O36" s="17">
        <v>6000</v>
      </c>
      <c r="P36" s="18">
        <f t="shared" si="29"/>
        <v>30000</v>
      </c>
      <c r="Q36" s="18">
        <f t="shared" si="30"/>
        <v>54000</v>
      </c>
      <c r="R36" s="18">
        <f t="shared" si="31"/>
        <v>54000</v>
      </c>
      <c r="S36" s="18">
        <f t="shared" si="32"/>
        <v>0</v>
      </c>
      <c r="T36" s="14"/>
      <c r="U36" s="1"/>
    </row>
    <row r="37" spans="1:21" ht="15" customHeight="1">
      <c r="A37" s="84" t="s">
        <v>35</v>
      </c>
      <c r="B37" s="84"/>
      <c r="C37" s="84"/>
      <c r="D37" s="84"/>
      <c r="E37" s="50"/>
      <c r="F37" s="50"/>
      <c r="G37" s="48">
        <f>SUM(G33:G36)</f>
        <v>103400</v>
      </c>
      <c r="H37" s="50"/>
      <c r="I37" s="50"/>
      <c r="J37" s="48">
        <f>SUM(J33:J36)</f>
        <v>103400</v>
      </c>
      <c r="K37" s="50"/>
      <c r="L37" s="50"/>
      <c r="M37" s="48">
        <f>SUM(M33:M36)</f>
        <v>129250</v>
      </c>
      <c r="N37" s="50"/>
      <c r="O37" s="50"/>
      <c r="P37" s="48">
        <f>SUM(P33:P36)</f>
        <v>129250</v>
      </c>
      <c r="Q37" s="48">
        <f t="shared" ref="Q37:S37" si="33">SUM(Q33:Q36)</f>
        <v>232650</v>
      </c>
      <c r="R37" s="48">
        <f t="shared" si="33"/>
        <v>232650</v>
      </c>
      <c r="S37" s="48">
        <f t="shared" si="33"/>
        <v>0</v>
      </c>
      <c r="T37" s="50"/>
      <c r="U37" s="1"/>
    </row>
    <row r="38" spans="1:21" ht="15" customHeight="1">
      <c r="A38" s="52" t="s">
        <v>7</v>
      </c>
      <c r="B38" s="42">
        <v>6</v>
      </c>
      <c r="C38" s="89" t="s">
        <v>36</v>
      </c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1"/>
    </row>
    <row r="39" spans="1:21" ht="15" customHeight="1">
      <c r="A39" s="53" t="s">
        <v>17</v>
      </c>
      <c r="B39" s="11" t="s">
        <v>37</v>
      </c>
      <c r="C39" s="38" t="s">
        <v>38</v>
      </c>
      <c r="D39" s="13" t="s">
        <v>39</v>
      </c>
      <c r="E39" s="14"/>
      <c r="F39" s="14"/>
      <c r="G39" s="15">
        <v>0</v>
      </c>
      <c r="H39" s="14"/>
      <c r="I39" s="14"/>
      <c r="J39" s="15">
        <v>0</v>
      </c>
      <c r="K39" s="14"/>
      <c r="L39" s="14"/>
      <c r="M39" s="15">
        <v>0</v>
      </c>
      <c r="N39" s="14"/>
      <c r="O39" s="14"/>
      <c r="P39" s="15">
        <v>0</v>
      </c>
      <c r="Q39" s="15">
        <v>0</v>
      </c>
      <c r="R39" s="15">
        <v>0</v>
      </c>
      <c r="S39" s="15">
        <v>0</v>
      </c>
      <c r="T39" s="14"/>
      <c r="U39" s="1"/>
    </row>
    <row r="40" spans="1:21" ht="15" customHeight="1">
      <c r="A40" s="53" t="s">
        <v>17</v>
      </c>
      <c r="B40" s="11" t="s">
        <v>40</v>
      </c>
      <c r="C40" s="38" t="s">
        <v>38</v>
      </c>
      <c r="D40" s="13" t="s">
        <v>39</v>
      </c>
      <c r="E40" s="14"/>
      <c r="F40" s="14"/>
      <c r="G40" s="15">
        <v>0</v>
      </c>
      <c r="H40" s="14"/>
      <c r="I40" s="14"/>
      <c r="J40" s="15">
        <v>0</v>
      </c>
      <c r="K40" s="14"/>
      <c r="L40" s="14"/>
      <c r="M40" s="15">
        <v>0</v>
      </c>
      <c r="N40" s="14"/>
      <c r="O40" s="14"/>
      <c r="P40" s="15">
        <v>0</v>
      </c>
      <c r="Q40" s="15">
        <v>0</v>
      </c>
      <c r="R40" s="15">
        <v>0</v>
      </c>
      <c r="S40" s="15">
        <v>0</v>
      </c>
      <c r="T40" s="14"/>
      <c r="U40" s="1"/>
    </row>
    <row r="41" spans="1:21" ht="15" customHeight="1">
      <c r="A41" s="53" t="s">
        <v>17</v>
      </c>
      <c r="B41" s="11" t="s">
        <v>41</v>
      </c>
      <c r="C41" s="38" t="s">
        <v>38</v>
      </c>
      <c r="D41" s="13" t="s">
        <v>39</v>
      </c>
      <c r="E41" s="14"/>
      <c r="F41" s="14"/>
      <c r="G41" s="15">
        <v>0</v>
      </c>
      <c r="H41" s="14"/>
      <c r="I41" s="14"/>
      <c r="J41" s="15">
        <v>0</v>
      </c>
      <c r="K41" s="14"/>
      <c r="L41" s="14"/>
      <c r="M41" s="15">
        <v>0</v>
      </c>
      <c r="N41" s="14"/>
      <c r="O41" s="14"/>
      <c r="P41" s="15">
        <v>0</v>
      </c>
      <c r="Q41" s="15">
        <v>0</v>
      </c>
      <c r="R41" s="15">
        <v>0</v>
      </c>
      <c r="S41" s="15">
        <v>0</v>
      </c>
      <c r="T41" s="14"/>
      <c r="U41" s="1"/>
    </row>
    <row r="42" spans="1:21" ht="15" customHeight="1">
      <c r="A42" s="84" t="s">
        <v>42</v>
      </c>
      <c r="B42" s="84"/>
      <c r="C42" s="84"/>
      <c r="D42" s="84"/>
      <c r="E42" s="84"/>
      <c r="F42" s="50"/>
      <c r="G42" s="54">
        <v>0</v>
      </c>
      <c r="H42" s="50"/>
      <c r="I42" s="50"/>
      <c r="J42" s="54">
        <v>0</v>
      </c>
      <c r="K42" s="50"/>
      <c r="L42" s="50"/>
      <c r="M42" s="54">
        <v>0</v>
      </c>
      <c r="N42" s="50"/>
      <c r="O42" s="50"/>
      <c r="P42" s="54">
        <v>0</v>
      </c>
      <c r="Q42" s="54">
        <v>0</v>
      </c>
      <c r="R42" s="54">
        <v>0</v>
      </c>
      <c r="S42" s="54">
        <v>0</v>
      </c>
      <c r="T42" s="50"/>
      <c r="U42" s="1"/>
    </row>
    <row r="43" spans="1:21" ht="15" customHeight="1">
      <c r="A43" s="55" t="s">
        <v>7</v>
      </c>
      <c r="B43" s="56">
        <v>7</v>
      </c>
      <c r="C43" s="89" t="s">
        <v>43</v>
      </c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1"/>
    </row>
    <row r="44" spans="1:21" ht="72" customHeight="1">
      <c r="A44" s="57" t="s">
        <v>101</v>
      </c>
      <c r="B44" s="58" t="s">
        <v>104</v>
      </c>
      <c r="C44" s="51" t="s">
        <v>102</v>
      </c>
      <c r="D44" s="59" t="s">
        <v>103</v>
      </c>
      <c r="E44" s="21">
        <v>4</v>
      </c>
      <c r="F44" s="17">
        <v>4653</v>
      </c>
      <c r="G44" s="18">
        <f t="shared" ref="G44" si="34">E44*F44</f>
        <v>18612</v>
      </c>
      <c r="H44" s="21">
        <v>4</v>
      </c>
      <c r="I44" s="17">
        <v>4653</v>
      </c>
      <c r="J44" s="18">
        <f t="shared" ref="J44" si="35">H44*I44</f>
        <v>18612</v>
      </c>
      <c r="K44" s="16">
        <v>5</v>
      </c>
      <c r="L44" s="17">
        <v>4653</v>
      </c>
      <c r="M44" s="18">
        <f t="shared" ref="M44" si="36">K44*L44</f>
        <v>23265</v>
      </c>
      <c r="N44" s="16">
        <v>5</v>
      </c>
      <c r="O44" s="17">
        <v>4655</v>
      </c>
      <c r="P44" s="18">
        <f t="shared" ref="P44" si="37">N44*O44</f>
        <v>23275</v>
      </c>
      <c r="Q44" s="18">
        <f t="shared" ref="Q44:Q45" si="38">G44+M44</f>
        <v>41877</v>
      </c>
      <c r="R44" s="18">
        <f t="shared" ref="R44:R45" si="39">J44+P44</f>
        <v>41887</v>
      </c>
      <c r="S44" s="18">
        <f t="shared" ref="S44:S45" si="40">Q44-R44</f>
        <v>-10</v>
      </c>
      <c r="T44" s="14"/>
      <c r="U44" s="1"/>
    </row>
    <row r="45" spans="1:21" s="24" customFormat="1" ht="72" customHeight="1">
      <c r="A45" s="57" t="s">
        <v>101</v>
      </c>
      <c r="B45" s="58" t="s">
        <v>105</v>
      </c>
      <c r="C45" s="51" t="s">
        <v>106</v>
      </c>
      <c r="D45" s="60" t="s">
        <v>39</v>
      </c>
      <c r="E45" s="14"/>
      <c r="F45" s="14"/>
      <c r="G45" s="61">
        <v>0</v>
      </c>
      <c r="H45" s="14"/>
      <c r="I45" s="14"/>
      <c r="J45" s="61">
        <v>0</v>
      </c>
      <c r="K45" s="14"/>
      <c r="L45" s="14"/>
      <c r="M45" s="61">
        <v>0</v>
      </c>
      <c r="N45" s="16">
        <v>1</v>
      </c>
      <c r="O45" s="17">
        <v>2281</v>
      </c>
      <c r="P45" s="18">
        <f t="shared" ref="P45" si="41">N45*O45</f>
        <v>2281</v>
      </c>
      <c r="Q45" s="18">
        <f t="shared" si="38"/>
        <v>0</v>
      </c>
      <c r="R45" s="18">
        <f t="shared" si="39"/>
        <v>2281</v>
      </c>
      <c r="S45" s="18">
        <f t="shared" si="40"/>
        <v>-2281</v>
      </c>
      <c r="T45" s="14"/>
      <c r="U45" s="1"/>
    </row>
    <row r="46" spans="1:21" ht="15" customHeight="1">
      <c r="A46" s="84" t="s">
        <v>44</v>
      </c>
      <c r="B46" s="84"/>
      <c r="C46" s="84"/>
      <c r="D46" s="84"/>
      <c r="E46" s="84"/>
      <c r="F46" s="50"/>
      <c r="G46" s="48">
        <f>SUM(G44:G45)</f>
        <v>18612</v>
      </c>
      <c r="H46" s="50"/>
      <c r="I46" s="50"/>
      <c r="J46" s="48">
        <f>SUM(J44:J45)</f>
        <v>18612</v>
      </c>
      <c r="K46" s="50"/>
      <c r="L46" s="50"/>
      <c r="M46" s="48">
        <f>SUM(M44:M45)</f>
        <v>23265</v>
      </c>
      <c r="N46" s="50"/>
      <c r="O46" s="50"/>
      <c r="P46" s="48">
        <f>SUM(P44:P45)</f>
        <v>25556</v>
      </c>
      <c r="Q46" s="48">
        <f t="shared" ref="Q46:S46" si="42">SUM(Q44:Q45)</f>
        <v>41877</v>
      </c>
      <c r="R46" s="48">
        <f t="shared" si="42"/>
        <v>44168</v>
      </c>
      <c r="S46" s="48">
        <f t="shared" si="42"/>
        <v>-2291</v>
      </c>
      <c r="T46" s="50"/>
      <c r="U46" s="1"/>
    </row>
    <row r="47" spans="1:21" ht="15" customHeight="1">
      <c r="A47" s="52" t="s">
        <v>7</v>
      </c>
      <c r="B47" s="42">
        <v>8</v>
      </c>
      <c r="C47" s="89" t="s">
        <v>45</v>
      </c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1"/>
    </row>
    <row r="48" spans="1:21" ht="15" customHeight="1">
      <c r="A48" s="53" t="s">
        <v>17</v>
      </c>
      <c r="B48" s="11" t="s">
        <v>46</v>
      </c>
      <c r="C48" s="38" t="s">
        <v>47</v>
      </c>
      <c r="D48" s="14"/>
      <c r="E48" s="14"/>
      <c r="F48" s="14"/>
      <c r="G48" s="15">
        <v>0</v>
      </c>
      <c r="H48" s="14"/>
      <c r="I48" s="14"/>
      <c r="J48" s="15">
        <v>0</v>
      </c>
      <c r="K48" s="14"/>
      <c r="L48" s="14"/>
      <c r="M48" s="15">
        <v>0</v>
      </c>
      <c r="N48" s="14"/>
      <c r="O48" s="14"/>
      <c r="P48" s="15">
        <v>0</v>
      </c>
      <c r="Q48" s="15">
        <v>0</v>
      </c>
      <c r="R48" s="15">
        <v>0</v>
      </c>
      <c r="S48" s="15">
        <v>0</v>
      </c>
      <c r="T48" s="14"/>
      <c r="U48" s="1"/>
    </row>
    <row r="49" spans="1:29" ht="27" customHeight="1">
      <c r="A49" s="53" t="s">
        <v>17</v>
      </c>
      <c r="B49" s="11" t="s">
        <v>48</v>
      </c>
      <c r="C49" s="22" t="s">
        <v>107</v>
      </c>
      <c r="D49" s="14"/>
      <c r="E49" s="14"/>
      <c r="F49" s="14"/>
      <c r="G49" s="15">
        <v>0</v>
      </c>
      <c r="H49" s="14"/>
      <c r="I49" s="14"/>
      <c r="J49" s="15">
        <v>0</v>
      </c>
      <c r="K49" s="14"/>
      <c r="L49" s="14"/>
      <c r="M49" s="15">
        <v>0</v>
      </c>
      <c r="N49" s="16">
        <v>1</v>
      </c>
      <c r="O49" s="17">
        <v>915</v>
      </c>
      <c r="P49" s="18">
        <f t="shared" ref="P49" si="43">N49*O49</f>
        <v>915</v>
      </c>
      <c r="Q49" s="18">
        <f t="shared" ref="Q49" si="44">G49+M49</f>
        <v>0</v>
      </c>
      <c r="R49" s="18">
        <f t="shared" ref="R49" si="45">J49+P49</f>
        <v>915</v>
      </c>
      <c r="S49" s="18">
        <f t="shared" ref="S49" si="46">Q49-R49</f>
        <v>-915</v>
      </c>
      <c r="T49" s="14"/>
      <c r="U49" s="1"/>
    </row>
    <row r="50" spans="1:29" ht="15" customHeight="1">
      <c r="A50" s="53" t="s">
        <v>17</v>
      </c>
      <c r="B50" s="11" t="s">
        <v>49</v>
      </c>
      <c r="C50" s="38" t="s">
        <v>50</v>
      </c>
      <c r="D50" s="14"/>
      <c r="E50" s="14"/>
      <c r="F50" s="14"/>
      <c r="G50" s="15">
        <v>0</v>
      </c>
      <c r="H50" s="14"/>
      <c r="I50" s="14"/>
      <c r="J50" s="15">
        <v>0</v>
      </c>
      <c r="K50" s="14"/>
      <c r="L50" s="14"/>
      <c r="M50" s="15">
        <v>0</v>
      </c>
      <c r="N50" s="14"/>
      <c r="O50" s="14"/>
      <c r="P50" s="15">
        <v>0</v>
      </c>
      <c r="Q50" s="15">
        <v>0</v>
      </c>
      <c r="R50" s="15">
        <v>0</v>
      </c>
      <c r="S50" s="15">
        <v>0</v>
      </c>
      <c r="T50" s="14"/>
      <c r="U50" s="1"/>
    </row>
    <row r="51" spans="1:29" ht="15" customHeight="1">
      <c r="A51" s="84" t="s">
        <v>51</v>
      </c>
      <c r="B51" s="84"/>
      <c r="C51" s="84"/>
      <c r="D51" s="50"/>
      <c r="E51" s="50"/>
      <c r="F51" s="50"/>
      <c r="G51" s="48">
        <f>SUM(G48:G50)</f>
        <v>0</v>
      </c>
      <c r="H51" s="50"/>
      <c r="I51" s="50"/>
      <c r="J51" s="48">
        <f>SUM(J48:J50)</f>
        <v>0</v>
      </c>
      <c r="K51" s="50"/>
      <c r="L51" s="50"/>
      <c r="M51" s="48">
        <f>SUM(M48:M50)</f>
        <v>0</v>
      </c>
      <c r="N51" s="50"/>
      <c r="O51" s="50"/>
      <c r="P51" s="48">
        <f>SUM(P48:P50)</f>
        <v>915</v>
      </c>
      <c r="Q51" s="48">
        <f>SUM(Q48:Q50)</f>
        <v>0</v>
      </c>
      <c r="R51" s="48">
        <f t="shared" ref="R51:S51" si="47">SUM(R48:R50)</f>
        <v>915</v>
      </c>
      <c r="S51" s="48">
        <f t="shared" si="47"/>
        <v>-915</v>
      </c>
      <c r="T51" s="50"/>
      <c r="U51" s="1"/>
    </row>
    <row r="52" spans="1:29" ht="15" customHeight="1">
      <c r="A52" s="52" t="s">
        <v>7</v>
      </c>
      <c r="B52" s="56">
        <v>9</v>
      </c>
      <c r="C52" s="62" t="s">
        <v>52</v>
      </c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1"/>
    </row>
    <row r="53" spans="1:29" ht="15" customHeight="1">
      <c r="A53" s="53" t="s">
        <v>17</v>
      </c>
      <c r="B53" s="11" t="s">
        <v>53</v>
      </c>
      <c r="C53" s="63" t="s">
        <v>54</v>
      </c>
      <c r="D53" s="14"/>
      <c r="E53" s="87" t="s">
        <v>84</v>
      </c>
      <c r="F53" s="87"/>
      <c r="G53" s="87"/>
      <c r="H53" s="88" t="s">
        <v>84</v>
      </c>
      <c r="I53" s="88"/>
      <c r="J53" s="88"/>
      <c r="K53" s="14"/>
      <c r="L53" s="14"/>
      <c r="M53" s="15">
        <v>0</v>
      </c>
      <c r="N53" s="14"/>
      <c r="O53" s="14"/>
      <c r="P53" s="15">
        <v>0</v>
      </c>
      <c r="Q53" s="15">
        <v>0</v>
      </c>
      <c r="R53" s="15">
        <v>0</v>
      </c>
      <c r="S53" s="15">
        <v>0</v>
      </c>
      <c r="T53" s="14"/>
      <c r="U53" s="1"/>
    </row>
    <row r="54" spans="1:29" ht="15" customHeight="1">
      <c r="A54" s="53" t="s">
        <v>17</v>
      </c>
      <c r="B54" s="11" t="s">
        <v>55</v>
      </c>
      <c r="C54" s="63" t="s">
        <v>54</v>
      </c>
      <c r="D54" s="14"/>
      <c r="E54" s="87"/>
      <c r="F54" s="87"/>
      <c r="G54" s="87"/>
      <c r="H54" s="88"/>
      <c r="I54" s="88"/>
      <c r="J54" s="88"/>
      <c r="K54" s="14"/>
      <c r="L54" s="14"/>
      <c r="M54" s="15">
        <v>0</v>
      </c>
      <c r="N54" s="14"/>
      <c r="O54" s="14"/>
      <c r="P54" s="15">
        <v>0</v>
      </c>
      <c r="Q54" s="15">
        <v>0</v>
      </c>
      <c r="R54" s="15">
        <v>0</v>
      </c>
      <c r="S54" s="15">
        <v>0</v>
      </c>
      <c r="T54" s="14"/>
      <c r="U54" s="1"/>
    </row>
    <row r="55" spans="1:29" ht="15" customHeight="1">
      <c r="A55" s="84" t="s">
        <v>56</v>
      </c>
      <c r="B55" s="84"/>
      <c r="C55" s="84"/>
      <c r="D55" s="84"/>
      <c r="E55" s="84"/>
      <c r="F55" s="50"/>
      <c r="G55" s="54">
        <v>0</v>
      </c>
      <c r="H55" s="50"/>
      <c r="I55" s="50"/>
      <c r="J55" s="54">
        <v>0</v>
      </c>
      <c r="K55" s="50"/>
      <c r="L55" s="50"/>
      <c r="M55" s="54">
        <v>0</v>
      </c>
      <c r="N55" s="50"/>
      <c r="O55" s="50"/>
      <c r="P55" s="54">
        <v>0</v>
      </c>
      <c r="Q55" s="54">
        <v>0</v>
      </c>
      <c r="R55" s="54">
        <v>0</v>
      </c>
      <c r="S55" s="54">
        <v>0</v>
      </c>
      <c r="T55" s="50"/>
      <c r="U55" s="1"/>
    </row>
    <row r="56" spans="1:29" ht="15" customHeight="1">
      <c r="A56" s="52" t="s">
        <v>7</v>
      </c>
      <c r="B56" s="56">
        <v>10</v>
      </c>
      <c r="C56" s="64" t="s">
        <v>57</v>
      </c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1"/>
    </row>
    <row r="57" spans="1:29" ht="35" customHeight="1">
      <c r="A57" s="53" t="s">
        <v>17</v>
      </c>
      <c r="B57" s="11" t="s">
        <v>58</v>
      </c>
      <c r="C57" s="38" t="s">
        <v>59</v>
      </c>
      <c r="D57" s="14"/>
      <c r="E57" s="87" t="s">
        <v>84</v>
      </c>
      <c r="F57" s="87"/>
      <c r="G57" s="87"/>
      <c r="H57" s="88" t="s">
        <v>84</v>
      </c>
      <c r="I57" s="88"/>
      <c r="J57" s="88"/>
      <c r="K57" s="16">
        <v>1</v>
      </c>
      <c r="L57" s="17">
        <v>23977</v>
      </c>
      <c r="M57" s="18">
        <f>K57*L57</f>
        <v>23977</v>
      </c>
      <c r="N57" s="16">
        <v>1</v>
      </c>
      <c r="O57" s="17">
        <v>20771</v>
      </c>
      <c r="P57" s="18">
        <f>N57*O57</f>
        <v>20771</v>
      </c>
      <c r="Q57" s="18">
        <f t="shared" ref="Q57" si="48">G57+M57</f>
        <v>23977</v>
      </c>
      <c r="R57" s="18">
        <f t="shared" ref="R57" si="49">J57+P57</f>
        <v>20771</v>
      </c>
      <c r="S57" s="18">
        <f t="shared" ref="S57" si="50">Q57-R57</f>
        <v>3206</v>
      </c>
      <c r="T57" s="14"/>
      <c r="U57" s="1"/>
    </row>
    <row r="58" spans="1:29" ht="15" customHeight="1">
      <c r="A58" s="84" t="s">
        <v>60</v>
      </c>
      <c r="B58" s="84"/>
      <c r="C58" s="84"/>
      <c r="D58" s="50"/>
      <c r="E58" s="50"/>
      <c r="F58" s="50"/>
      <c r="G58" s="54">
        <v>0</v>
      </c>
      <c r="H58" s="50"/>
      <c r="I58" s="50"/>
      <c r="J58" s="54">
        <v>0</v>
      </c>
      <c r="K58" s="50"/>
      <c r="L58" s="50"/>
      <c r="M58" s="48">
        <f>SUM(M57)</f>
        <v>23977</v>
      </c>
      <c r="N58" s="50"/>
      <c r="O58" s="50"/>
      <c r="P58" s="48">
        <f>SUM(P57)</f>
        <v>20771</v>
      </c>
      <c r="Q58" s="48">
        <f t="shared" ref="Q58:S58" si="51">SUM(Q57)</f>
        <v>23977</v>
      </c>
      <c r="R58" s="48">
        <f t="shared" si="51"/>
        <v>20771</v>
      </c>
      <c r="S58" s="48">
        <f t="shared" si="51"/>
        <v>3206</v>
      </c>
      <c r="T58" s="50"/>
      <c r="U58" s="1"/>
    </row>
    <row r="59" spans="1:29" ht="15" customHeight="1">
      <c r="A59" s="85" t="s">
        <v>61</v>
      </c>
      <c r="B59" s="85"/>
      <c r="C59" s="85"/>
      <c r="D59" s="36"/>
      <c r="E59" s="36"/>
      <c r="F59" s="36"/>
      <c r="G59" s="65">
        <f>G22+G28+G31+G42+G46+G51+G55+G58+G37+G25</f>
        <v>251908</v>
      </c>
      <c r="H59" s="36"/>
      <c r="I59" s="36"/>
      <c r="J59" s="65">
        <f>J22+J28+J31+J42+J46+J51+J55+J58+J37+J25</f>
        <v>251908</v>
      </c>
      <c r="K59" s="36"/>
      <c r="L59" s="36"/>
      <c r="M59" s="65">
        <f>M22+M28+M31+M42+M46+M51+M55+M58+M37+M25</f>
        <v>741462</v>
      </c>
      <c r="N59" s="36"/>
      <c r="O59" s="36"/>
      <c r="P59" s="65">
        <f>P22+P28+P31+P42+P46+P51+P55+P58+P37+P25</f>
        <v>741462</v>
      </c>
      <c r="Q59" s="65">
        <f>Q22+Q28+Q31+Q42+Q46+Q51+Q55+Q58+Q37+Q25</f>
        <v>993370</v>
      </c>
      <c r="R59" s="65">
        <f>R22+R28+R31+R42+R46+R51+R55+R58+R37+R25</f>
        <v>993370</v>
      </c>
      <c r="S59" s="65">
        <f>S22+S28+S31+S42+S46+S51+S55+S58+S37+S25</f>
        <v>0</v>
      </c>
      <c r="T59" s="36"/>
      <c r="U59" s="3"/>
    </row>
    <row r="60" spans="1:29" ht="15" customHeight="1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3"/>
    </row>
    <row r="61" spans="1:29" ht="15" customHeight="1">
      <c r="A61" s="83" t="s">
        <v>62</v>
      </c>
      <c r="B61" s="83"/>
      <c r="C61" s="83"/>
      <c r="D61" s="36"/>
      <c r="E61" s="36"/>
      <c r="F61" s="36"/>
      <c r="G61" s="65">
        <f>G59</f>
        <v>251908</v>
      </c>
      <c r="H61" s="36"/>
      <c r="I61" s="36"/>
      <c r="J61" s="65">
        <f>J59</f>
        <v>251908</v>
      </c>
      <c r="K61" s="36"/>
      <c r="L61" s="36"/>
      <c r="M61" s="65">
        <f>M59</f>
        <v>741462</v>
      </c>
      <c r="N61" s="36"/>
      <c r="O61" s="36"/>
      <c r="P61" s="65">
        <f>P59</f>
        <v>741462</v>
      </c>
      <c r="Q61" s="65">
        <f>Q59</f>
        <v>993370</v>
      </c>
      <c r="R61" s="65">
        <f>R59</f>
        <v>993370</v>
      </c>
      <c r="S61" s="65">
        <f>S59</f>
        <v>0</v>
      </c>
      <c r="T61" s="36"/>
      <c r="U61" s="3"/>
    </row>
    <row r="62" spans="1:29" s="73" customFormat="1" ht="15.75" customHeight="1">
      <c r="A62" s="72"/>
      <c r="B62" s="72"/>
      <c r="C62" s="71"/>
      <c r="D62" s="66"/>
      <c r="E62" s="81"/>
      <c r="F62" s="81"/>
      <c r="G62" s="66"/>
      <c r="H62" s="74"/>
      <c r="I62" s="75"/>
      <c r="J62" s="66"/>
      <c r="K62" s="66"/>
      <c r="L62" s="71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</row>
    <row r="63" spans="1:29" s="73" customFormat="1" ht="15.75" customHeight="1">
      <c r="A63" s="72"/>
      <c r="B63" s="72"/>
      <c r="C63" s="71"/>
      <c r="D63" s="66"/>
      <c r="E63" s="81"/>
      <c r="F63" s="81"/>
      <c r="G63" s="66"/>
      <c r="H63" s="76"/>
      <c r="I63" s="77"/>
      <c r="J63" s="78"/>
      <c r="K63" s="78"/>
      <c r="L63" s="71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</row>
    <row r="64" spans="1:29" s="73" customFormat="1" ht="15.75" customHeight="1">
      <c r="A64" s="66" t="s">
        <v>108</v>
      </c>
      <c r="B64" s="67"/>
      <c r="C64" s="68" t="s">
        <v>109</v>
      </c>
      <c r="D64" s="66"/>
      <c r="E64" s="69"/>
      <c r="F64" s="70"/>
      <c r="G64" s="66"/>
      <c r="H64" s="80" t="s">
        <v>110</v>
      </c>
      <c r="I64" s="80"/>
      <c r="J64" s="80"/>
      <c r="K64" s="80"/>
      <c r="L64" s="71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</row>
    <row r="65" spans="1:29" s="73" customFormat="1" ht="15.75" customHeight="1">
      <c r="A65" s="72"/>
      <c r="B65" s="72"/>
      <c r="C65" s="71" t="s">
        <v>111</v>
      </c>
      <c r="D65" s="81" t="s">
        <v>112</v>
      </c>
      <c r="E65" s="81"/>
      <c r="F65" s="81"/>
      <c r="G65" s="81"/>
      <c r="H65" s="74"/>
      <c r="I65" s="75" t="s">
        <v>113</v>
      </c>
      <c r="J65" s="66"/>
      <c r="K65" s="66"/>
      <c r="L65" s="71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</row>
    <row r="66" spans="1:29" ht="36" customHeight="1">
      <c r="A66" s="79" t="s">
        <v>63</v>
      </c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</row>
    <row r="67" spans="1:29" ht="1" customHeight="1"/>
    <row r="68" spans="1:29" ht="1" customHeight="1"/>
  </sheetData>
  <mergeCells count="53">
    <mergeCell ref="T7:T8"/>
    <mergeCell ref="A12:C12"/>
    <mergeCell ref="A1:T1"/>
    <mergeCell ref="A2:T2"/>
    <mergeCell ref="A3:T3"/>
    <mergeCell ref="A4:T4"/>
    <mergeCell ref="A5:T5"/>
    <mergeCell ref="A6:U6"/>
    <mergeCell ref="A7:A8"/>
    <mergeCell ref="B7:B8"/>
    <mergeCell ref="C7:C8"/>
    <mergeCell ref="D7:D8"/>
    <mergeCell ref="E7:G7"/>
    <mergeCell ref="H7:J7"/>
    <mergeCell ref="K7:M7"/>
    <mergeCell ref="N7:P7"/>
    <mergeCell ref="Q7:S7"/>
    <mergeCell ref="C15:T15"/>
    <mergeCell ref="C16:F16"/>
    <mergeCell ref="H16:I16"/>
    <mergeCell ref="K16:L16"/>
    <mergeCell ref="N16:O16"/>
    <mergeCell ref="C29:T29"/>
    <mergeCell ref="A28:C28"/>
    <mergeCell ref="C26:T26"/>
    <mergeCell ref="A25:D25"/>
    <mergeCell ref="A22:C22"/>
    <mergeCell ref="C23:T23"/>
    <mergeCell ref="A42:E42"/>
    <mergeCell ref="C43:T43"/>
    <mergeCell ref="A37:D37"/>
    <mergeCell ref="C38:T38"/>
    <mergeCell ref="A31:F31"/>
    <mergeCell ref="C32:T32"/>
    <mergeCell ref="A51:C51"/>
    <mergeCell ref="D52:T52"/>
    <mergeCell ref="E53:G54"/>
    <mergeCell ref="H53:J54"/>
    <mergeCell ref="A46:E46"/>
    <mergeCell ref="C47:T47"/>
    <mergeCell ref="A60:T60"/>
    <mergeCell ref="A61:C61"/>
    <mergeCell ref="A58:C58"/>
    <mergeCell ref="A59:C59"/>
    <mergeCell ref="A55:E55"/>
    <mergeCell ref="D56:T56"/>
    <mergeCell ref="E57:G57"/>
    <mergeCell ref="H57:J57"/>
    <mergeCell ref="A66:U66"/>
    <mergeCell ref="H64:K64"/>
    <mergeCell ref="E63:F63"/>
    <mergeCell ref="D65:G65"/>
    <mergeCell ref="E62:F62"/>
  </mergeCells>
  <phoneticPr fontId="25" type="noConversion"/>
  <pageMargins left="0.7" right="0.7" top="0.75" bottom="0.75" header="0.3" footer="0.3"/>
  <pageSetup paperSize="9" scale="35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Andrii Korniienko</cp:lastModifiedBy>
  <cp:lastPrinted>2021-01-12T11:46:59Z</cp:lastPrinted>
  <dcterms:created xsi:type="dcterms:W3CDTF">2020-12-24T12:52:26Z</dcterms:created>
  <dcterms:modified xsi:type="dcterms:W3CDTF">2021-01-12T11:50:41Z</dcterms:modified>
</cp:coreProperties>
</file>