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/>
</workbook>
</file>

<file path=xl/calcChain.xml><?xml version="1.0" encoding="utf-8"?>
<calcChain xmlns="http://schemas.openxmlformats.org/spreadsheetml/2006/main">
  <c r="F67" i="3" l="1"/>
  <c r="D67" i="3"/>
  <c r="D25" i="3"/>
  <c r="D24" i="3"/>
  <c r="D23" i="3"/>
  <c r="D42" i="3" s="1"/>
  <c r="F25" i="3" l="1"/>
  <c r="F24" i="3"/>
  <c r="F23" i="3"/>
  <c r="F42" i="3" s="1"/>
  <c r="I23" i="3"/>
  <c r="I25" i="3"/>
  <c r="I24" i="3"/>
  <c r="I42" i="3" l="1"/>
  <c r="I67" i="3"/>
  <c r="M160" i="2" l="1"/>
  <c r="M159" i="2"/>
  <c r="AB158" i="2"/>
  <c r="Y158" i="2"/>
  <c r="V158" i="2"/>
  <c r="S158" i="2"/>
  <c r="P158" i="2"/>
  <c r="M158" i="2"/>
  <c r="J158" i="2"/>
  <c r="G158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D158" i="2" l="1"/>
  <c r="AC158" i="2"/>
  <c r="AD149" i="2"/>
  <c r="AD150" i="2"/>
  <c r="AD151" i="2"/>
  <c r="AD152" i="2"/>
  <c r="AD153" i="2"/>
  <c r="AD148" i="2"/>
  <c r="AC148" i="2"/>
  <c r="AC150" i="2"/>
  <c r="AC152" i="2"/>
  <c r="AC149" i="2"/>
  <c r="AC151" i="2"/>
  <c r="AE151" i="2" s="1"/>
  <c r="AF151" i="2" s="1"/>
  <c r="AC153" i="2"/>
  <c r="AB51" i="2"/>
  <c r="Y51" i="2"/>
  <c r="V51" i="2"/>
  <c r="S51" i="2"/>
  <c r="P51" i="2"/>
  <c r="M51" i="2"/>
  <c r="J51" i="2"/>
  <c r="G51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V46" i="2"/>
  <c r="S46" i="2"/>
  <c r="P46" i="2"/>
  <c r="M46" i="2"/>
  <c r="J46" i="2"/>
  <c r="G46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G27" i="2"/>
  <c r="AE158" i="2" l="1"/>
  <c r="AF158" i="2" s="1"/>
  <c r="AE149" i="2"/>
  <c r="AF149" i="2" s="1"/>
  <c r="AC54" i="2"/>
  <c r="AC46" i="2"/>
  <c r="AE153" i="2"/>
  <c r="AF153" i="2" s="1"/>
  <c r="AE150" i="2"/>
  <c r="AF150" i="2" s="1"/>
  <c r="AC52" i="2"/>
  <c r="AE152" i="2"/>
  <c r="AF152" i="2" s="1"/>
  <c r="AC53" i="2"/>
  <c r="AC47" i="2"/>
  <c r="AC48" i="2"/>
  <c r="AE148" i="2"/>
  <c r="AF148" i="2" s="1"/>
  <c r="AD53" i="2"/>
  <c r="AE53" i="2" s="1"/>
  <c r="AF53" i="2" s="1"/>
  <c r="AD52" i="2"/>
  <c r="AD54" i="2"/>
  <c r="AD46" i="2"/>
  <c r="AE46" i="2" s="1"/>
  <c r="AF46" i="2" s="1"/>
  <c r="AD47" i="2"/>
  <c r="AD48" i="2"/>
  <c r="AD49" i="2"/>
  <c r="AD50" i="2"/>
  <c r="AD51" i="2"/>
  <c r="AC49" i="2"/>
  <c r="AC50" i="2"/>
  <c r="AC51" i="2"/>
  <c r="AB160" i="2"/>
  <c r="Y160" i="2"/>
  <c r="V160" i="2"/>
  <c r="S160" i="2"/>
  <c r="P160" i="2"/>
  <c r="J160" i="2"/>
  <c r="G160" i="2"/>
  <c r="AB159" i="2"/>
  <c r="Y159" i="2"/>
  <c r="V159" i="2"/>
  <c r="S159" i="2"/>
  <c r="P159" i="2"/>
  <c r="J159" i="2"/>
  <c r="G159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M156" i="2"/>
  <c r="J156" i="2"/>
  <c r="G156" i="2"/>
  <c r="AB155" i="2"/>
  <c r="AB147" i="2" s="1"/>
  <c r="Y155" i="2"/>
  <c r="V155" i="2"/>
  <c r="S155" i="2"/>
  <c r="M155" i="2"/>
  <c r="J155" i="2"/>
  <c r="G155" i="2"/>
  <c r="AB154" i="2"/>
  <c r="Y154" i="2"/>
  <c r="Y147" i="2" s="1"/>
  <c r="V154" i="2"/>
  <c r="S154" i="2"/>
  <c r="P154" i="2"/>
  <c r="M154" i="2"/>
  <c r="M147" i="2" s="1"/>
  <c r="J154" i="2"/>
  <c r="G154" i="2"/>
  <c r="AA147" i="2"/>
  <c r="Z147" i="2"/>
  <c r="X147" i="2"/>
  <c r="W147" i="2"/>
  <c r="U147" i="2"/>
  <c r="T147" i="2"/>
  <c r="R147" i="2"/>
  <c r="Q147" i="2"/>
  <c r="O147" i="2"/>
  <c r="N147" i="2"/>
  <c r="L147" i="2"/>
  <c r="K147" i="2"/>
  <c r="I147" i="2"/>
  <c r="H147" i="2"/>
  <c r="F147" i="2"/>
  <c r="E147" i="2"/>
  <c r="AB146" i="2"/>
  <c r="Y146" i="2"/>
  <c r="V146" i="2"/>
  <c r="S146" i="2"/>
  <c r="P146" i="2"/>
  <c r="M146" i="2"/>
  <c r="J146" i="2"/>
  <c r="G146" i="2"/>
  <c r="AB145" i="2"/>
  <c r="Y145" i="2"/>
  <c r="V145" i="2"/>
  <c r="S145" i="2"/>
  <c r="P145" i="2"/>
  <c r="M145" i="2"/>
  <c r="J145" i="2"/>
  <c r="G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Y142" i="2"/>
  <c r="Y141" i="2" s="1"/>
  <c r="V142" i="2"/>
  <c r="V141" i="2" s="1"/>
  <c r="S142" i="2"/>
  <c r="S141" i="2" s="1"/>
  <c r="P142" i="2"/>
  <c r="P141" i="2" s="1"/>
  <c r="M142" i="2"/>
  <c r="M141" i="2" s="1"/>
  <c r="J142" i="2"/>
  <c r="G142" i="2"/>
  <c r="G141" i="2" s="1"/>
  <c r="AB141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F141" i="2"/>
  <c r="E141" i="2"/>
  <c r="AB140" i="2"/>
  <c r="Y140" i="2"/>
  <c r="V140" i="2"/>
  <c r="S140" i="2"/>
  <c r="P140" i="2"/>
  <c r="M140" i="2"/>
  <c r="J140" i="2"/>
  <c r="G140" i="2"/>
  <c r="AB139" i="2"/>
  <c r="Y139" i="2"/>
  <c r="V139" i="2"/>
  <c r="S139" i="2"/>
  <c r="P139" i="2"/>
  <c r="M139" i="2"/>
  <c r="J139" i="2"/>
  <c r="G139" i="2"/>
  <c r="AB138" i="2"/>
  <c r="Y138" i="2"/>
  <c r="Y137" i="2" s="1"/>
  <c r="V138" i="2"/>
  <c r="V137" i="2" s="1"/>
  <c r="S138" i="2"/>
  <c r="S137" i="2" s="1"/>
  <c r="P138" i="2"/>
  <c r="P137" i="2" s="1"/>
  <c r="M138" i="2"/>
  <c r="M137" i="2" s="1"/>
  <c r="J138" i="2"/>
  <c r="G138" i="2"/>
  <c r="G137" i="2" s="1"/>
  <c r="AB137" i="2"/>
  <c r="AA137" i="2"/>
  <c r="Z137" i="2"/>
  <c r="X137" i="2"/>
  <c r="W137" i="2"/>
  <c r="U137" i="2"/>
  <c r="T137" i="2"/>
  <c r="R137" i="2"/>
  <c r="Q137" i="2"/>
  <c r="O137" i="2"/>
  <c r="N137" i="2"/>
  <c r="L137" i="2"/>
  <c r="K137" i="2"/>
  <c r="I137" i="2"/>
  <c r="H137" i="2"/>
  <c r="F137" i="2"/>
  <c r="E137" i="2"/>
  <c r="AB136" i="2"/>
  <c r="Y136" i="2"/>
  <c r="V136" i="2"/>
  <c r="S136" i="2"/>
  <c r="P136" i="2"/>
  <c r="M136" i="2"/>
  <c r="J136" i="2"/>
  <c r="G136" i="2"/>
  <c r="AB135" i="2"/>
  <c r="Y135" i="2"/>
  <c r="V135" i="2"/>
  <c r="S135" i="2"/>
  <c r="P135" i="2"/>
  <c r="M135" i="2"/>
  <c r="J135" i="2"/>
  <c r="G135" i="2"/>
  <c r="AB134" i="2"/>
  <c r="Y134" i="2"/>
  <c r="Y133" i="2" s="1"/>
  <c r="V134" i="2"/>
  <c r="V133" i="2" s="1"/>
  <c r="S134" i="2"/>
  <c r="P134" i="2"/>
  <c r="P133" i="2" s="1"/>
  <c r="M134" i="2"/>
  <c r="M133" i="2" s="1"/>
  <c r="J134" i="2"/>
  <c r="J133" i="2" s="1"/>
  <c r="G134" i="2"/>
  <c r="G133" i="2" s="1"/>
  <c r="AB133" i="2"/>
  <c r="AA133" i="2"/>
  <c r="Z133" i="2"/>
  <c r="X133" i="2"/>
  <c r="W133" i="2"/>
  <c r="U133" i="2"/>
  <c r="T133" i="2"/>
  <c r="S133" i="2"/>
  <c r="R133" i="2"/>
  <c r="Q133" i="2"/>
  <c r="O133" i="2"/>
  <c r="N133" i="2"/>
  <c r="L133" i="2"/>
  <c r="K133" i="2"/>
  <c r="I133" i="2"/>
  <c r="H133" i="2"/>
  <c r="F133" i="2"/>
  <c r="E133" i="2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P129" i="2"/>
  <c r="M129" i="2"/>
  <c r="J129" i="2"/>
  <c r="G129" i="2"/>
  <c r="AB128" i="2"/>
  <c r="Y128" i="2"/>
  <c r="V128" i="2"/>
  <c r="S128" i="2"/>
  <c r="P128" i="2"/>
  <c r="M128" i="2"/>
  <c r="J128" i="2"/>
  <c r="G128" i="2"/>
  <c r="AB127" i="2"/>
  <c r="AB131" i="2" s="1"/>
  <c r="Y127" i="2"/>
  <c r="Y131" i="2" s="1"/>
  <c r="V127" i="2"/>
  <c r="V131" i="2" s="1"/>
  <c r="S127" i="2"/>
  <c r="S131" i="2" s="1"/>
  <c r="P127" i="2"/>
  <c r="P131" i="2" s="1"/>
  <c r="M127" i="2"/>
  <c r="M131" i="2" s="1"/>
  <c r="J127" i="2"/>
  <c r="J131" i="2" s="1"/>
  <c r="G127" i="2"/>
  <c r="G131" i="2" s="1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22" i="2"/>
  <c r="AB125" i="2" s="1"/>
  <c r="Y122" i="2"/>
  <c r="Y125" i="2" s="1"/>
  <c r="V122" i="2"/>
  <c r="V125" i="2" s="1"/>
  <c r="S122" i="2"/>
  <c r="S125" i="2" s="1"/>
  <c r="P122" i="2"/>
  <c r="P125" i="2" s="1"/>
  <c r="M122" i="2"/>
  <c r="M125" i="2" s="1"/>
  <c r="J122" i="2"/>
  <c r="J125" i="2" s="1"/>
  <c r="G122" i="2"/>
  <c r="G125" i="2" s="1"/>
  <c r="AA120" i="2"/>
  <c r="Z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G119" i="2"/>
  <c r="AB118" i="2"/>
  <c r="AB120" i="2" s="1"/>
  <c r="Y118" i="2"/>
  <c r="Y120" i="2" s="1"/>
  <c r="V118" i="2"/>
  <c r="V120" i="2" s="1"/>
  <c r="S118" i="2"/>
  <c r="S120" i="2" s="1"/>
  <c r="P118" i="2"/>
  <c r="P120" i="2" s="1"/>
  <c r="M118" i="2"/>
  <c r="M120" i="2" s="1"/>
  <c r="J118" i="2"/>
  <c r="J120" i="2" s="1"/>
  <c r="G118" i="2"/>
  <c r="G120" i="2" s="1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G115" i="2"/>
  <c r="AB114" i="2"/>
  <c r="AB116" i="2" s="1"/>
  <c r="Y114" i="2"/>
  <c r="Y116" i="2" s="1"/>
  <c r="V114" i="2"/>
  <c r="V116" i="2" s="1"/>
  <c r="S114" i="2"/>
  <c r="S116" i="2" s="1"/>
  <c r="P114" i="2"/>
  <c r="P116" i="2" s="1"/>
  <c r="M114" i="2"/>
  <c r="M116" i="2" s="1"/>
  <c r="J114" i="2"/>
  <c r="J116" i="2" s="1"/>
  <c r="G114" i="2"/>
  <c r="G116" i="2" s="1"/>
  <c r="AA112" i="2"/>
  <c r="Z112" i="2"/>
  <c r="X112" i="2"/>
  <c r="W112" i="2"/>
  <c r="U112" i="2"/>
  <c r="T112" i="2"/>
  <c r="R112" i="2"/>
  <c r="Q112" i="2"/>
  <c r="O112" i="2"/>
  <c r="N112" i="2"/>
  <c r="L112" i="2"/>
  <c r="K112" i="2"/>
  <c r="I112" i="2"/>
  <c r="H112" i="2"/>
  <c r="F112" i="2"/>
  <c r="E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AB112" i="2" s="1"/>
  <c r="Y108" i="2"/>
  <c r="Y112" i="2" s="1"/>
  <c r="V108" i="2"/>
  <c r="V112" i="2" s="1"/>
  <c r="S108" i="2"/>
  <c r="S112" i="2" s="1"/>
  <c r="P108" i="2"/>
  <c r="M108" i="2"/>
  <c r="M112" i="2" s="1"/>
  <c r="J108" i="2"/>
  <c r="G108" i="2"/>
  <c r="G112" i="2" s="1"/>
  <c r="AB105" i="2"/>
  <c r="Y105" i="2"/>
  <c r="Y104" i="2" s="1"/>
  <c r="Y106" i="2" s="1"/>
  <c r="V105" i="2"/>
  <c r="S105" i="2"/>
  <c r="S104" i="2" s="1"/>
  <c r="S106" i="2" s="1"/>
  <c r="P105" i="2"/>
  <c r="P104" i="2" s="1"/>
  <c r="P106" i="2" s="1"/>
  <c r="M105" i="2"/>
  <c r="M104" i="2" s="1"/>
  <c r="M106" i="2" s="1"/>
  <c r="J105" i="2"/>
  <c r="G105" i="2"/>
  <c r="AB104" i="2"/>
  <c r="AB106" i="2" s="1"/>
  <c r="AA104" i="2"/>
  <c r="AA106" i="2" s="1"/>
  <c r="Z104" i="2"/>
  <c r="Z106" i="2" s="1"/>
  <c r="X104" i="2"/>
  <c r="X106" i="2" s="1"/>
  <c r="W104" i="2"/>
  <c r="W106" i="2" s="1"/>
  <c r="V104" i="2"/>
  <c r="V106" i="2" s="1"/>
  <c r="U104" i="2"/>
  <c r="U106" i="2" s="1"/>
  <c r="T104" i="2"/>
  <c r="T106" i="2" s="1"/>
  <c r="R104" i="2"/>
  <c r="R106" i="2" s="1"/>
  <c r="Q104" i="2"/>
  <c r="Q106" i="2" s="1"/>
  <c r="O104" i="2"/>
  <c r="O106" i="2" s="1"/>
  <c r="N104" i="2"/>
  <c r="N106" i="2" s="1"/>
  <c r="L104" i="2"/>
  <c r="L106" i="2" s="1"/>
  <c r="K104" i="2"/>
  <c r="K106" i="2" s="1"/>
  <c r="I104" i="2"/>
  <c r="I106" i="2" s="1"/>
  <c r="H104" i="2"/>
  <c r="H106" i="2" s="1"/>
  <c r="F104" i="2"/>
  <c r="F106" i="2" s="1"/>
  <c r="E104" i="2"/>
  <c r="E106" i="2" s="1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V98" i="2" s="1"/>
  <c r="S99" i="2"/>
  <c r="P99" i="2"/>
  <c r="M99" i="2"/>
  <c r="J99" i="2"/>
  <c r="G99" i="2"/>
  <c r="AA98" i="2"/>
  <c r="Z98" i="2"/>
  <c r="X98" i="2"/>
  <c r="W98" i="2"/>
  <c r="U98" i="2"/>
  <c r="T98" i="2"/>
  <c r="R98" i="2"/>
  <c r="Q98" i="2"/>
  <c r="P98" i="2"/>
  <c r="O98" i="2"/>
  <c r="N98" i="2"/>
  <c r="L98" i="2"/>
  <c r="K98" i="2"/>
  <c r="I98" i="2"/>
  <c r="H98" i="2"/>
  <c r="F98" i="2"/>
  <c r="E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J95" i="2"/>
  <c r="AD95" i="2" s="1"/>
  <c r="G95" i="2"/>
  <c r="AA94" i="2"/>
  <c r="Z94" i="2"/>
  <c r="X94" i="2"/>
  <c r="W94" i="2"/>
  <c r="U94" i="2"/>
  <c r="T94" i="2"/>
  <c r="R94" i="2"/>
  <c r="Q94" i="2"/>
  <c r="P94" i="2"/>
  <c r="O94" i="2"/>
  <c r="N94" i="2"/>
  <c r="L94" i="2"/>
  <c r="K94" i="2"/>
  <c r="I94" i="2"/>
  <c r="H94" i="2"/>
  <c r="F94" i="2"/>
  <c r="E94" i="2"/>
  <c r="AB93" i="2"/>
  <c r="Y93" i="2"/>
  <c r="V93" i="2"/>
  <c r="V92" i="2" s="1"/>
  <c r="S93" i="2"/>
  <c r="P93" i="2"/>
  <c r="P92" i="2" s="1"/>
  <c r="M93" i="2"/>
  <c r="J93" i="2"/>
  <c r="G93" i="2"/>
  <c r="AA92" i="2"/>
  <c r="Z92" i="2"/>
  <c r="X92" i="2"/>
  <c r="W92" i="2"/>
  <c r="U92" i="2"/>
  <c r="T92" i="2"/>
  <c r="R92" i="2"/>
  <c r="Q92" i="2"/>
  <c r="O92" i="2"/>
  <c r="N92" i="2"/>
  <c r="L92" i="2"/>
  <c r="K92" i="2"/>
  <c r="I92" i="2"/>
  <c r="H92" i="2"/>
  <c r="F92" i="2"/>
  <c r="E92" i="2"/>
  <c r="AB89" i="2"/>
  <c r="Y89" i="2"/>
  <c r="V89" i="2"/>
  <c r="S89" i="2"/>
  <c r="P89" i="2"/>
  <c r="M89" i="2"/>
  <c r="J89" i="2"/>
  <c r="G89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P86" i="2" s="1"/>
  <c r="P90" i="2" s="1"/>
  <c r="M87" i="2"/>
  <c r="J87" i="2"/>
  <c r="G87" i="2"/>
  <c r="AA86" i="2"/>
  <c r="AA90" i="2" s="1"/>
  <c r="Z86" i="2"/>
  <c r="Z90" i="2" s="1"/>
  <c r="X86" i="2"/>
  <c r="X90" i="2" s="1"/>
  <c r="W86" i="2"/>
  <c r="W90" i="2" s="1"/>
  <c r="U86" i="2"/>
  <c r="U90" i="2" s="1"/>
  <c r="T86" i="2"/>
  <c r="T90" i="2" s="1"/>
  <c r="R86" i="2"/>
  <c r="R90" i="2" s="1"/>
  <c r="Q86" i="2"/>
  <c r="Q90" i="2" s="1"/>
  <c r="O86" i="2"/>
  <c r="O90" i="2" s="1"/>
  <c r="N86" i="2"/>
  <c r="N90" i="2" s="1"/>
  <c r="L86" i="2"/>
  <c r="L90" i="2" s="1"/>
  <c r="K86" i="2"/>
  <c r="K90" i="2" s="1"/>
  <c r="I86" i="2"/>
  <c r="I90" i="2" s="1"/>
  <c r="H86" i="2"/>
  <c r="H90" i="2" s="1"/>
  <c r="F86" i="2"/>
  <c r="F90" i="2" s="1"/>
  <c r="E86" i="2"/>
  <c r="E90" i="2" s="1"/>
  <c r="AF85" i="2"/>
  <c r="AE85" i="2"/>
  <c r="AB83" i="2"/>
  <c r="Y83" i="2"/>
  <c r="V83" i="2"/>
  <c r="S83" i="2"/>
  <c r="P83" i="2"/>
  <c r="M83" i="2"/>
  <c r="J83" i="2"/>
  <c r="G83" i="2"/>
  <c r="AB82" i="2"/>
  <c r="Y82" i="2"/>
  <c r="V82" i="2"/>
  <c r="S82" i="2"/>
  <c r="P82" i="2"/>
  <c r="M82" i="2"/>
  <c r="J82" i="2"/>
  <c r="G82" i="2"/>
  <c r="AB81" i="2"/>
  <c r="Y81" i="2"/>
  <c r="Y80" i="2" s="1"/>
  <c r="V81" i="2"/>
  <c r="S81" i="2"/>
  <c r="P81" i="2"/>
  <c r="M81" i="2"/>
  <c r="M80" i="2" s="1"/>
  <c r="J81" i="2"/>
  <c r="G81" i="2"/>
  <c r="AA80" i="2"/>
  <c r="Z80" i="2"/>
  <c r="X80" i="2"/>
  <c r="W80" i="2"/>
  <c r="U80" i="2"/>
  <c r="T80" i="2"/>
  <c r="R80" i="2"/>
  <c r="Q80" i="2"/>
  <c r="P80" i="2"/>
  <c r="O80" i="2"/>
  <c r="N80" i="2"/>
  <c r="L80" i="2"/>
  <c r="K80" i="2"/>
  <c r="I80" i="2"/>
  <c r="H80" i="2"/>
  <c r="F80" i="2"/>
  <c r="E80" i="2"/>
  <c r="AB79" i="2"/>
  <c r="Y79" i="2"/>
  <c r="V79" i="2"/>
  <c r="S79" i="2"/>
  <c r="P79" i="2"/>
  <c r="M79" i="2"/>
  <c r="J79" i="2"/>
  <c r="G79" i="2"/>
  <c r="AB78" i="2"/>
  <c r="Y78" i="2"/>
  <c r="V78" i="2"/>
  <c r="S78" i="2"/>
  <c r="P78" i="2"/>
  <c r="M78" i="2"/>
  <c r="J78" i="2"/>
  <c r="G78" i="2"/>
  <c r="AB77" i="2"/>
  <c r="Y77" i="2"/>
  <c r="Y76" i="2" s="1"/>
  <c r="V77" i="2"/>
  <c r="V76" i="2" s="1"/>
  <c r="S77" i="2"/>
  <c r="P77" i="2"/>
  <c r="M77" i="2"/>
  <c r="M76" i="2" s="1"/>
  <c r="J77" i="2"/>
  <c r="AD77" i="2" s="1"/>
  <c r="G77" i="2"/>
  <c r="AA76" i="2"/>
  <c r="Z76" i="2"/>
  <c r="X76" i="2"/>
  <c r="W76" i="2"/>
  <c r="U76" i="2"/>
  <c r="T76" i="2"/>
  <c r="R76" i="2"/>
  <c r="Q76" i="2"/>
  <c r="P76" i="2"/>
  <c r="O76" i="2"/>
  <c r="N76" i="2"/>
  <c r="L76" i="2"/>
  <c r="K76" i="2"/>
  <c r="I76" i="2"/>
  <c r="H76" i="2"/>
  <c r="F76" i="2"/>
  <c r="E76" i="2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Y73" i="2"/>
  <c r="Y72" i="2" s="1"/>
  <c r="V73" i="2"/>
  <c r="S73" i="2"/>
  <c r="P73" i="2"/>
  <c r="M73" i="2"/>
  <c r="M72" i="2" s="1"/>
  <c r="J73" i="2"/>
  <c r="G73" i="2"/>
  <c r="AA72" i="2"/>
  <c r="Z72" i="2"/>
  <c r="X72" i="2"/>
  <c r="W72" i="2"/>
  <c r="U72" i="2"/>
  <c r="T72" i="2"/>
  <c r="R72" i="2"/>
  <c r="Q72" i="2"/>
  <c r="P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69" i="2"/>
  <c r="Y69" i="2"/>
  <c r="Y68" i="2" s="1"/>
  <c r="V69" i="2"/>
  <c r="V68" i="2" s="1"/>
  <c r="S69" i="2"/>
  <c r="P69" i="2"/>
  <c r="M69" i="2"/>
  <c r="M68" i="2" s="1"/>
  <c r="J69" i="2"/>
  <c r="G69" i="2"/>
  <c r="AA68" i="2"/>
  <c r="Z68" i="2"/>
  <c r="X68" i="2"/>
  <c r="W68" i="2"/>
  <c r="U68" i="2"/>
  <c r="T68" i="2"/>
  <c r="R68" i="2"/>
  <c r="Q68" i="2"/>
  <c r="P68" i="2"/>
  <c r="O68" i="2"/>
  <c r="N68" i="2"/>
  <c r="L68" i="2"/>
  <c r="K68" i="2"/>
  <c r="I68" i="2"/>
  <c r="H68" i="2"/>
  <c r="F68" i="2"/>
  <c r="E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C66" i="2" s="1"/>
  <c r="AB65" i="2"/>
  <c r="Y65" i="2"/>
  <c r="Y64" i="2" s="1"/>
  <c r="V65" i="2"/>
  <c r="S65" i="2"/>
  <c r="P65" i="2"/>
  <c r="M65" i="2"/>
  <c r="M64" i="2" s="1"/>
  <c r="J65" i="2"/>
  <c r="G65" i="2"/>
  <c r="AA64" i="2"/>
  <c r="Z64" i="2"/>
  <c r="X64" i="2"/>
  <c r="W64" i="2"/>
  <c r="U64" i="2"/>
  <c r="T64" i="2"/>
  <c r="R64" i="2"/>
  <c r="Q64" i="2"/>
  <c r="P64" i="2"/>
  <c r="O64" i="2"/>
  <c r="N64" i="2"/>
  <c r="L64" i="2"/>
  <c r="K64" i="2"/>
  <c r="I64" i="2"/>
  <c r="H64" i="2"/>
  <c r="F64" i="2"/>
  <c r="E64" i="2"/>
  <c r="AB61" i="2"/>
  <c r="Y61" i="2"/>
  <c r="V61" i="2"/>
  <c r="S61" i="2"/>
  <c r="P61" i="2"/>
  <c r="M61" i="2"/>
  <c r="J61" i="2"/>
  <c r="G61" i="2"/>
  <c r="AB60" i="2"/>
  <c r="Y60" i="2"/>
  <c r="V60" i="2"/>
  <c r="S60" i="2"/>
  <c r="P60" i="2"/>
  <c r="M60" i="2"/>
  <c r="J60" i="2"/>
  <c r="G60" i="2"/>
  <c r="AB59" i="2"/>
  <c r="Y59" i="2"/>
  <c r="Y58" i="2" s="1"/>
  <c r="V59" i="2"/>
  <c r="S59" i="2"/>
  <c r="P59" i="2"/>
  <c r="P58" i="2" s="1"/>
  <c r="M59" i="2"/>
  <c r="M58" i="2" s="1"/>
  <c r="J59" i="2"/>
  <c r="J58" i="2" s="1"/>
  <c r="G59" i="2"/>
  <c r="AB58" i="2"/>
  <c r="AA58" i="2"/>
  <c r="Z58" i="2"/>
  <c r="X58" i="2"/>
  <c r="W58" i="2"/>
  <c r="U58" i="2"/>
  <c r="T58" i="2"/>
  <c r="R58" i="2"/>
  <c r="Q58" i="2"/>
  <c r="O58" i="2"/>
  <c r="N58" i="2"/>
  <c r="L58" i="2"/>
  <c r="K58" i="2"/>
  <c r="I58" i="2"/>
  <c r="H58" i="2"/>
  <c r="F58" i="2"/>
  <c r="E58" i="2"/>
  <c r="AB57" i="2"/>
  <c r="Y57" i="2"/>
  <c r="V57" i="2"/>
  <c r="S57" i="2"/>
  <c r="P57" i="2"/>
  <c r="M57" i="2"/>
  <c r="J57" i="2"/>
  <c r="G57" i="2"/>
  <c r="AB56" i="2"/>
  <c r="Y56" i="2"/>
  <c r="V56" i="2"/>
  <c r="S56" i="2"/>
  <c r="P56" i="2"/>
  <c r="M56" i="2"/>
  <c r="J56" i="2"/>
  <c r="G56" i="2"/>
  <c r="AB55" i="2"/>
  <c r="AB45" i="2" s="1"/>
  <c r="Y55" i="2"/>
  <c r="Y45" i="2" s="1"/>
  <c r="V55" i="2"/>
  <c r="S55" i="2"/>
  <c r="S45" i="2" s="1"/>
  <c r="P55" i="2"/>
  <c r="P45" i="2" s="1"/>
  <c r="M55" i="2"/>
  <c r="M45" i="2" s="1"/>
  <c r="J55" i="2"/>
  <c r="G55" i="2"/>
  <c r="G45" i="2" s="1"/>
  <c r="AA45" i="2"/>
  <c r="Z45" i="2"/>
  <c r="Z62" i="2" s="1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Y40" i="2"/>
  <c r="V40" i="2"/>
  <c r="V39" i="2" s="1"/>
  <c r="S40" i="2"/>
  <c r="P40" i="2"/>
  <c r="M40" i="2"/>
  <c r="J40" i="2"/>
  <c r="J39" i="2" s="1"/>
  <c r="G40" i="2"/>
  <c r="G39" i="2" s="1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Y36" i="2"/>
  <c r="V36" i="2"/>
  <c r="S36" i="2"/>
  <c r="P36" i="2"/>
  <c r="M36" i="2"/>
  <c r="J36" i="2"/>
  <c r="J35" i="2" s="1"/>
  <c r="G36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V32" i="2"/>
  <c r="V31" i="2" s="1"/>
  <c r="S32" i="2"/>
  <c r="P32" i="2"/>
  <c r="P31" i="2" s="1"/>
  <c r="M32" i="2"/>
  <c r="J32" i="2"/>
  <c r="J31" i="2" s="1"/>
  <c r="G32" i="2"/>
  <c r="AB31" i="2"/>
  <c r="M31" i="2"/>
  <c r="AB23" i="2"/>
  <c r="AB27" i="2" s="1"/>
  <c r="Y23" i="2"/>
  <c r="Y27" i="2" s="1"/>
  <c r="V23" i="2"/>
  <c r="V27" i="2" s="1"/>
  <c r="S23" i="2"/>
  <c r="S27" i="2" s="1"/>
  <c r="P23" i="2"/>
  <c r="P27" i="2" s="1"/>
  <c r="M23" i="2"/>
  <c r="M27" i="2" s="1"/>
  <c r="J23" i="2"/>
  <c r="G23" i="2"/>
  <c r="AB22" i="2"/>
  <c r="Y22" i="2"/>
  <c r="V22" i="2"/>
  <c r="S22" i="2"/>
  <c r="P22" i="2"/>
  <c r="M22" i="2"/>
  <c r="J22" i="2"/>
  <c r="G22" i="2"/>
  <c r="AB21" i="2"/>
  <c r="Y21" i="2"/>
  <c r="Y20" i="2" s="1"/>
  <c r="V21" i="2"/>
  <c r="V20" i="2" s="1"/>
  <c r="S21" i="2"/>
  <c r="S20" i="2" s="1"/>
  <c r="P21" i="2"/>
  <c r="M21" i="2"/>
  <c r="J21" i="2"/>
  <c r="G21" i="2"/>
  <c r="G20" i="2" s="1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Y13" i="2" s="1"/>
  <c r="V14" i="2"/>
  <c r="V13" i="2" s="1"/>
  <c r="S14" i="2"/>
  <c r="S13" i="2" s="1"/>
  <c r="P14" i="2"/>
  <c r="P13" i="2" s="1"/>
  <c r="M14" i="2"/>
  <c r="M13" i="2" s="1"/>
  <c r="J14" i="2"/>
  <c r="G14" i="2"/>
  <c r="L23" i="1"/>
  <c r="G23" i="1"/>
  <c r="F23" i="1"/>
  <c r="E23" i="1"/>
  <c r="D23" i="1"/>
  <c r="AC105" i="2" l="1"/>
  <c r="AC112" i="2"/>
  <c r="AC109" i="2"/>
  <c r="AC110" i="2"/>
  <c r="AC116" i="2"/>
  <c r="AD78" i="2"/>
  <c r="AD79" i="2"/>
  <c r="AD96" i="2"/>
  <c r="P147" i="2"/>
  <c r="AD142" i="2"/>
  <c r="S147" i="2"/>
  <c r="AD66" i="2"/>
  <c r="AD67" i="2"/>
  <c r="V147" i="2"/>
  <c r="J147" i="2"/>
  <c r="G147" i="2"/>
  <c r="AC147" i="2" s="1"/>
  <c r="P112" i="2"/>
  <c r="AC111" i="2"/>
  <c r="J112" i="2"/>
  <c r="AE54" i="2"/>
  <c r="AF54" i="2" s="1"/>
  <c r="AD21" i="2"/>
  <c r="M20" i="2"/>
  <c r="AC20" i="2" s="1"/>
  <c r="AD160" i="2"/>
  <c r="AD159" i="2"/>
  <c r="AD157" i="2"/>
  <c r="AD156" i="2"/>
  <c r="AD155" i="2"/>
  <c r="AD154" i="2"/>
  <c r="P62" i="2"/>
  <c r="AD143" i="2"/>
  <c r="AD13" i="2"/>
  <c r="AD15" i="2"/>
  <c r="AD16" i="2"/>
  <c r="AD69" i="2"/>
  <c r="AD105" i="2"/>
  <c r="AD109" i="2"/>
  <c r="AE109" i="2" s="1"/>
  <c r="AF109" i="2" s="1"/>
  <c r="AD110" i="2"/>
  <c r="AE110" i="2" s="1"/>
  <c r="AF110" i="2" s="1"/>
  <c r="AD111" i="2"/>
  <c r="AD116" i="2"/>
  <c r="AE116" i="2" s="1"/>
  <c r="AF116" i="2" s="1"/>
  <c r="AD115" i="2"/>
  <c r="AD120" i="2"/>
  <c r="AD119" i="2"/>
  <c r="AD125" i="2"/>
  <c r="AD123" i="2"/>
  <c r="AD124" i="2"/>
  <c r="AD131" i="2"/>
  <c r="AD128" i="2"/>
  <c r="AD129" i="2"/>
  <c r="AD130" i="2"/>
  <c r="AD138" i="2"/>
  <c r="AD139" i="2"/>
  <c r="AD140" i="2"/>
  <c r="AE48" i="2"/>
  <c r="AF48" i="2" s="1"/>
  <c r="AE52" i="2"/>
  <c r="AF52" i="2" s="1"/>
  <c r="M17" i="2"/>
  <c r="AD73" i="2"/>
  <c r="AD75" i="2"/>
  <c r="AD87" i="2"/>
  <c r="AD88" i="2"/>
  <c r="AE50" i="2"/>
  <c r="AF50" i="2" s="1"/>
  <c r="V86" i="2"/>
  <c r="V90" i="2" s="1"/>
  <c r="AD55" i="2"/>
  <c r="AD56" i="2"/>
  <c r="AD57" i="2"/>
  <c r="AC70" i="2"/>
  <c r="J141" i="2"/>
  <c r="AD141" i="2" s="1"/>
  <c r="AE47" i="2"/>
  <c r="AF47" i="2" s="1"/>
  <c r="AD89" i="2"/>
  <c r="AE51" i="2"/>
  <c r="AF51" i="2" s="1"/>
  <c r="AE49" i="2"/>
  <c r="AF49" i="2" s="1"/>
  <c r="AD74" i="2"/>
  <c r="AD70" i="2"/>
  <c r="AC67" i="2"/>
  <c r="AE67" i="2" s="1"/>
  <c r="AF67" i="2" s="1"/>
  <c r="AD71" i="2"/>
  <c r="S86" i="2"/>
  <c r="S90" i="2" s="1"/>
  <c r="AD97" i="2"/>
  <c r="AC99" i="2"/>
  <c r="AC100" i="2"/>
  <c r="V45" i="2"/>
  <c r="W62" i="2"/>
  <c r="AC71" i="2"/>
  <c r="AE71" i="2" s="1"/>
  <c r="AF71" i="2" s="1"/>
  <c r="AD83" i="2"/>
  <c r="AD93" i="2"/>
  <c r="G94" i="2"/>
  <c r="AD100" i="2"/>
  <c r="AD40" i="2"/>
  <c r="AD36" i="2"/>
  <c r="AD33" i="2"/>
  <c r="AD34" i="2"/>
  <c r="AD38" i="2"/>
  <c r="AC14" i="2"/>
  <c r="AC15" i="2"/>
  <c r="AC16" i="2"/>
  <c r="AE16" i="2" s="1"/>
  <c r="AF16" i="2" s="1"/>
  <c r="G17" i="2"/>
  <c r="Y17" i="2"/>
  <c r="Y24" i="2" s="1"/>
  <c r="AC27" i="2"/>
  <c r="Y31" i="2"/>
  <c r="M35" i="2"/>
  <c r="AD42" i="2"/>
  <c r="M39" i="2"/>
  <c r="AD22" i="2"/>
  <c r="AD23" i="2"/>
  <c r="AD31" i="2"/>
  <c r="AB35" i="2"/>
  <c r="P39" i="2"/>
  <c r="AB80" i="2"/>
  <c r="J94" i="2"/>
  <c r="V94" i="2"/>
  <c r="V102" i="2" s="1"/>
  <c r="F102" i="2"/>
  <c r="S98" i="2"/>
  <c r="AD133" i="2"/>
  <c r="P35" i="2"/>
  <c r="AC37" i="2"/>
  <c r="AC38" i="2"/>
  <c r="AE38" i="2" s="1"/>
  <c r="AF38" i="2" s="1"/>
  <c r="AC41" i="2"/>
  <c r="AC42" i="2"/>
  <c r="R62" i="2"/>
  <c r="AC61" i="2"/>
  <c r="AB72" i="2"/>
  <c r="AC82" i="2"/>
  <c r="AC83" i="2"/>
  <c r="AE83" i="2" s="1"/>
  <c r="AF83" i="2" s="1"/>
  <c r="AD99" i="2"/>
  <c r="J104" i="2"/>
  <c r="J106" i="2" s="1"/>
  <c r="AD106" i="2" s="1"/>
  <c r="AC32" i="2"/>
  <c r="AC33" i="2"/>
  <c r="AC34" i="2"/>
  <c r="Y35" i="2"/>
  <c r="AD37" i="2"/>
  <c r="Y39" i="2"/>
  <c r="AD41" i="2"/>
  <c r="J45" i="2"/>
  <c r="AC56" i="2"/>
  <c r="AC57" i="2"/>
  <c r="AE57" i="2" s="1"/>
  <c r="AF57" i="2" s="1"/>
  <c r="E62" i="2"/>
  <c r="N62" i="2"/>
  <c r="AD59" i="2"/>
  <c r="AD60" i="2"/>
  <c r="AD61" i="2"/>
  <c r="AB64" i="2"/>
  <c r="AC74" i="2"/>
  <c r="AC75" i="2"/>
  <c r="AE75" i="2" s="1"/>
  <c r="AF75" i="2" s="1"/>
  <c r="AC78" i="2"/>
  <c r="AC79" i="2"/>
  <c r="AE79" i="2" s="1"/>
  <c r="AF79" i="2" s="1"/>
  <c r="AD81" i="2"/>
  <c r="AD82" i="2"/>
  <c r="AE82" i="2" s="1"/>
  <c r="AF82" i="2" s="1"/>
  <c r="AC87" i="2"/>
  <c r="AC93" i="2"/>
  <c r="S92" i="2"/>
  <c r="AC95" i="2"/>
  <c r="AE95" i="2" s="1"/>
  <c r="AF95" i="2" s="1"/>
  <c r="S94" i="2"/>
  <c r="AB94" i="2"/>
  <c r="AD101" i="2"/>
  <c r="AD134" i="2"/>
  <c r="AD135" i="2"/>
  <c r="AD136" i="2"/>
  <c r="J137" i="2"/>
  <c r="AD137" i="2" s="1"/>
  <c r="AD144" i="2"/>
  <c r="AD145" i="2"/>
  <c r="AD146" i="2"/>
  <c r="S17" i="2"/>
  <c r="AC19" i="2"/>
  <c r="AE19" i="2" s="1"/>
  <c r="AF19" i="2" s="1"/>
  <c r="S31" i="2"/>
  <c r="V35" i="2"/>
  <c r="V43" i="2" s="1"/>
  <c r="I62" i="2"/>
  <c r="M62" i="2"/>
  <c r="X62" i="2"/>
  <c r="Z84" i="2"/>
  <c r="Y84" i="2"/>
  <c r="P20" i="2"/>
  <c r="P24" i="2" s="1"/>
  <c r="P28" i="2" s="1"/>
  <c r="P26" i="2" s="1"/>
  <c r="P29" i="2" s="1"/>
  <c r="AD65" i="2"/>
  <c r="J64" i="2"/>
  <c r="AC13" i="2"/>
  <c r="AE13" i="2" s="1"/>
  <c r="AF13" i="2" s="1"/>
  <c r="AB20" i="2"/>
  <c r="AB24" i="2" s="1"/>
  <c r="AB28" i="2" s="1"/>
  <c r="AB26" i="2" s="1"/>
  <c r="AB29" i="2" s="1"/>
  <c r="M43" i="2"/>
  <c r="J20" i="2"/>
  <c r="J28" i="2" s="1"/>
  <c r="AC22" i="2"/>
  <c r="AC23" i="2"/>
  <c r="AB39" i="2"/>
  <c r="AD39" i="2" s="1"/>
  <c r="AA62" i="2"/>
  <c r="Y62" i="2"/>
  <c r="M161" i="2"/>
  <c r="Y161" i="2"/>
  <c r="AD32" i="2"/>
  <c r="G35" i="2"/>
  <c r="S35" i="2"/>
  <c r="S39" i="2"/>
  <c r="AC45" i="2"/>
  <c r="Q62" i="2"/>
  <c r="V64" i="2"/>
  <c r="AE66" i="2"/>
  <c r="AF66" i="2" s="1"/>
  <c r="V72" i="2"/>
  <c r="AE78" i="2"/>
  <c r="AF78" i="2" s="1"/>
  <c r="H84" i="2"/>
  <c r="L84" i="2"/>
  <c r="P84" i="2"/>
  <c r="U84" i="2"/>
  <c r="V80" i="2"/>
  <c r="AB86" i="2"/>
  <c r="AB90" i="2" s="1"/>
  <c r="E102" i="2"/>
  <c r="I102" i="2"/>
  <c r="AE99" i="2"/>
  <c r="AF99" i="2" s="1"/>
  <c r="AE105" i="2"/>
  <c r="AF105" i="2" s="1"/>
  <c r="AE111" i="2"/>
  <c r="AF111" i="2" s="1"/>
  <c r="AC115" i="2"/>
  <c r="AE115" i="2" s="1"/>
  <c r="AF115" i="2" s="1"/>
  <c r="AC120" i="2"/>
  <c r="AC119" i="2"/>
  <c r="AE119" i="2" s="1"/>
  <c r="AF119" i="2" s="1"/>
  <c r="AC125" i="2"/>
  <c r="AC123" i="2"/>
  <c r="AE123" i="2" s="1"/>
  <c r="AF123" i="2" s="1"/>
  <c r="AC124" i="2"/>
  <c r="AC131" i="2"/>
  <c r="AC128" i="2"/>
  <c r="AC129" i="2"/>
  <c r="AC130" i="2"/>
  <c r="AC134" i="2"/>
  <c r="AC135" i="2"/>
  <c r="AE135" i="2" s="1"/>
  <c r="AF135" i="2" s="1"/>
  <c r="AC136" i="2"/>
  <c r="AC138" i="2"/>
  <c r="AE138" i="2" s="1"/>
  <c r="AF138" i="2" s="1"/>
  <c r="AC139" i="2"/>
  <c r="AE139" i="2" s="1"/>
  <c r="AF139" i="2" s="1"/>
  <c r="AC140" i="2"/>
  <c r="AE140" i="2" s="1"/>
  <c r="AF140" i="2" s="1"/>
  <c r="AC142" i="2"/>
  <c r="AE142" i="2" s="1"/>
  <c r="AF142" i="2" s="1"/>
  <c r="AC143" i="2"/>
  <c r="AC144" i="2"/>
  <c r="AC145" i="2"/>
  <c r="AC146" i="2"/>
  <c r="E161" i="2"/>
  <c r="I161" i="2"/>
  <c r="Q161" i="2"/>
  <c r="U161" i="2"/>
  <c r="AC154" i="2"/>
  <c r="AC155" i="2"/>
  <c r="AC156" i="2"/>
  <c r="AC157" i="2"/>
  <c r="AC159" i="2"/>
  <c r="AC160" i="2"/>
  <c r="I84" i="2"/>
  <c r="M84" i="2"/>
  <c r="Q84" i="2"/>
  <c r="W84" i="2"/>
  <c r="AA84" i="2"/>
  <c r="K102" i="2"/>
  <c r="F161" i="2"/>
  <c r="N161" i="2"/>
  <c r="R161" i="2"/>
  <c r="V161" i="2"/>
  <c r="Z161" i="2"/>
  <c r="F62" i="2"/>
  <c r="K62" i="2"/>
  <c r="O62" i="2"/>
  <c r="T62" i="2"/>
  <c r="G58" i="2"/>
  <c r="S58" i="2"/>
  <c r="S62" i="2" s="1"/>
  <c r="J68" i="2"/>
  <c r="AB68" i="2"/>
  <c r="J72" i="2"/>
  <c r="J76" i="2"/>
  <c r="AB76" i="2"/>
  <c r="E84" i="2"/>
  <c r="J80" i="2"/>
  <c r="N84" i="2"/>
  <c r="R84" i="2"/>
  <c r="X84" i="2"/>
  <c r="AC88" i="2"/>
  <c r="G92" i="2"/>
  <c r="M92" i="2"/>
  <c r="Y92" i="2"/>
  <c r="J92" i="2"/>
  <c r="AC96" i="2"/>
  <c r="AE96" i="2" s="1"/>
  <c r="AF96" i="2" s="1"/>
  <c r="G98" i="2"/>
  <c r="L102" i="2"/>
  <c r="M98" i="2"/>
  <c r="Y98" i="2"/>
  <c r="J98" i="2"/>
  <c r="AC101" i="2"/>
  <c r="G104" i="2"/>
  <c r="G106" i="2" s="1"/>
  <c r="AC106" i="2" s="1"/>
  <c r="AC133" i="2"/>
  <c r="AE133" i="2" s="1"/>
  <c r="AF133" i="2" s="1"/>
  <c r="AC137" i="2"/>
  <c r="AC141" i="2"/>
  <c r="G161" i="2"/>
  <c r="K161" i="2"/>
  <c r="O161" i="2"/>
  <c r="S161" i="2"/>
  <c r="W161" i="2"/>
  <c r="AA161" i="2"/>
  <c r="H62" i="2"/>
  <c r="L62" i="2"/>
  <c r="U62" i="2"/>
  <c r="V58" i="2"/>
  <c r="V62" i="2" s="1"/>
  <c r="AC60" i="2"/>
  <c r="G64" i="2"/>
  <c r="S64" i="2"/>
  <c r="G68" i="2"/>
  <c r="S68" i="2"/>
  <c r="G72" i="2"/>
  <c r="S72" i="2"/>
  <c r="G76" i="2"/>
  <c r="S76" i="2"/>
  <c r="F84" i="2"/>
  <c r="K84" i="2"/>
  <c r="O84" i="2"/>
  <c r="T84" i="2"/>
  <c r="G80" i="2"/>
  <c r="S80" i="2"/>
  <c r="G86" i="2"/>
  <c r="G90" i="2" s="1"/>
  <c r="M86" i="2"/>
  <c r="M90" i="2" s="1"/>
  <c r="Y86" i="2"/>
  <c r="Y90" i="2" s="1"/>
  <c r="J86" i="2"/>
  <c r="AC89" i="2"/>
  <c r="AB92" i="2"/>
  <c r="M94" i="2"/>
  <c r="Y94" i="2"/>
  <c r="AC97" i="2"/>
  <c r="AE97" i="2" s="1"/>
  <c r="AF97" i="2" s="1"/>
  <c r="H102" i="2"/>
  <c r="AB98" i="2"/>
  <c r="H161" i="2"/>
  <c r="L161" i="2"/>
  <c r="T161" i="2"/>
  <c r="X161" i="2"/>
  <c r="AB161" i="2"/>
  <c r="AB62" i="2"/>
  <c r="V24" i="2"/>
  <c r="J43" i="2"/>
  <c r="G62" i="2"/>
  <c r="P102" i="2"/>
  <c r="T102" i="2"/>
  <c r="X102" i="2"/>
  <c r="AD14" i="2"/>
  <c r="J17" i="2"/>
  <c r="Z102" i="2"/>
  <c r="AC21" i="2"/>
  <c r="AE32" i="2"/>
  <c r="AF32" i="2" s="1"/>
  <c r="N102" i="2"/>
  <c r="R102" i="2"/>
  <c r="AC18" i="2"/>
  <c r="AE18" i="2" s="1"/>
  <c r="AF18" i="2" s="1"/>
  <c r="G31" i="2"/>
  <c r="AC31" i="2" s="1"/>
  <c r="AC36" i="2"/>
  <c r="AE36" i="2" s="1"/>
  <c r="AF36" i="2" s="1"/>
  <c r="AC40" i="2"/>
  <c r="AE40" i="2" s="1"/>
  <c r="AF40" i="2" s="1"/>
  <c r="AC55" i="2"/>
  <c r="AC59" i="2"/>
  <c r="AE59" i="2" s="1"/>
  <c r="AF59" i="2" s="1"/>
  <c r="AC65" i="2"/>
  <c r="AC69" i="2"/>
  <c r="AE69" i="2" s="1"/>
  <c r="AF69" i="2" s="1"/>
  <c r="AC73" i="2"/>
  <c r="AE73" i="2" s="1"/>
  <c r="AF73" i="2" s="1"/>
  <c r="AC77" i="2"/>
  <c r="AE77" i="2" s="1"/>
  <c r="AF77" i="2" s="1"/>
  <c r="AC81" i="2"/>
  <c r="AE81" i="2" s="1"/>
  <c r="AF81" i="2" s="1"/>
  <c r="O102" i="2"/>
  <c r="W102" i="2"/>
  <c r="AA102" i="2"/>
  <c r="Q102" i="2"/>
  <c r="U102" i="2"/>
  <c r="AC108" i="2"/>
  <c r="AC114" i="2"/>
  <c r="AC118" i="2"/>
  <c r="AC122" i="2"/>
  <c r="AC127" i="2"/>
  <c r="AD108" i="2"/>
  <c r="AD114" i="2"/>
  <c r="AD118" i="2"/>
  <c r="AD122" i="2"/>
  <c r="AD127" i="2"/>
  <c r="AD147" i="2" l="1"/>
  <c r="P161" i="2"/>
  <c r="Y43" i="2"/>
  <c r="AD112" i="2"/>
  <c r="AE112" i="2" s="1"/>
  <c r="AF112" i="2" s="1"/>
  <c r="AC161" i="2"/>
  <c r="AC39" i="2"/>
  <c r="AE100" i="2"/>
  <c r="AF100" i="2" s="1"/>
  <c r="AD17" i="2"/>
  <c r="J27" i="2"/>
  <c r="AD27" i="2" s="1"/>
  <c r="AE131" i="2"/>
  <c r="AF131" i="2" s="1"/>
  <c r="AE93" i="2"/>
  <c r="AF93" i="2" s="1"/>
  <c r="AE87" i="2"/>
  <c r="AF87" i="2" s="1"/>
  <c r="AE21" i="2"/>
  <c r="AF21" i="2" s="1"/>
  <c r="M24" i="2"/>
  <c r="M28" i="2" s="1"/>
  <c r="M26" i="2" s="1"/>
  <c r="M29" i="2" s="1"/>
  <c r="AE160" i="2"/>
  <c r="AF160" i="2" s="1"/>
  <c r="AE159" i="2"/>
  <c r="AF159" i="2" s="1"/>
  <c r="AE157" i="2"/>
  <c r="AF157" i="2" s="1"/>
  <c r="AE156" i="2"/>
  <c r="AF156" i="2" s="1"/>
  <c r="AE155" i="2"/>
  <c r="AF155" i="2" s="1"/>
  <c r="AE154" i="2"/>
  <c r="AF154" i="2" s="1"/>
  <c r="AD45" i="2"/>
  <c r="AE55" i="2"/>
  <c r="AF55" i="2" s="1"/>
  <c r="J161" i="2"/>
  <c r="AE129" i="2"/>
  <c r="AF129" i="2" s="1"/>
  <c r="AE89" i="2"/>
  <c r="AF89" i="2" s="1"/>
  <c r="AD104" i="2"/>
  <c r="AE60" i="2"/>
  <c r="AF60" i="2" s="1"/>
  <c r="AE143" i="2"/>
  <c r="AF143" i="2" s="1"/>
  <c r="AE130" i="2"/>
  <c r="AF130" i="2" s="1"/>
  <c r="AE124" i="2"/>
  <c r="AF124" i="2" s="1"/>
  <c r="AE120" i="2"/>
  <c r="AF120" i="2" s="1"/>
  <c r="AD86" i="2"/>
  <c r="AE106" i="2"/>
  <c r="AF106" i="2" s="1"/>
  <c r="AE88" i="2"/>
  <c r="AF88" i="2" s="1"/>
  <c r="AE128" i="2"/>
  <c r="AF128" i="2" s="1"/>
  <c r="AE125" i="2"/>
  <c r="AF125" i="2" s="1"/>
  <c r="AE22" i="2"/>
  <c r="AF22" i="2" s="1"/>
  <c r="AE15" i="2"/>
  <c r="AF15" i="2" s="1"/>
  <c r="AE70" i="2"/>
  <c r="AF70" i="2" s="1"/>
  <c r="J90" i="2"/>
  <c r="AD90" i="2" s="1"/>
  <c r="AE74" i="2"/>
  <c r="AF74" i="2" s="1"/>
  <c r="AE56" i="2"/>
  <c r="AF56" i="2" s="1"/>
  <c r="AE144" i="2"/>
  <c r="AF144" i="2" s="1"/>
  <c r="AE134" i="2"/>
  <c r="AF134" i="2" s="1"/>
  <c r="AE65" i="2"/>
  <c r="AF65" i="2" s="1"/>
  <c r="AE136" i="2"/>
  <c r="AF136" i="2" s="1"/>
  <c r="S102" i="2"/>
  <c r="AE34" i="2"/>
  <c r="AF34" i="2" s="1"/>
  <c r="AE37" i="2"/>
  <c r="AF37" i="2" s="1"/>
  <c r="AE145" i="2"/>
  <c r="AF145" i="2" s="1"/>
  <c r="AE146" i="2"/>
  <c r="AF146" i="2" s="1"/>
  <c r="AE137" i="2"/>
  <c r="AF137" i="2" s="1"/>
  <c r="AE147" i="2"/>
  <c r="AF147" i="2" s="1"/>
  <c r="AC104" i="2"/>
  <c r="AE104" i="2" s="1"/>
  <c r="AF104" i="2" s="1"/>
  <c r="AE101" i="2"/>
  <c r="AF101" i="2" s="1"/>
  <c r="AD94" i="2"/>
  <c r="AC80" i="2"/>
  <c r="Y102" i="2"/>
  <c r="P43" i="2"/>
  <c r="AD98" i="2"/>
  <c r="G102" i="2"/>
  <c r="AD76" i="2"/>
  <c r="AE33" i="2"/>
  <c r="AF33" i="2" s="1"/>
  <c r="AE114" i="2"/>
  <c r="AF114" i="2" s="1"/>
  <c r="S84" i="2"/>
  <c r="AB84" i="2"/>
  <c r="AC72" i="2"/>
  <c r="AC64" i="2"/>
  <c r="V84" i="2"/>
  <c r="AD64" i="2"/>
  <c r="AC58" i="2"/>
  <c r="AE61" i="2"/>
  <c r="AF61" i="2" s="1"/>
  <c r="S43" i="2"/>
  <c r="AE23" i="2"/>
  <c r="AF23" i="2" s="1"/>
  <c r="AC17" i="2"/>
  <c r="AE17" i="2" s="1"/>
  <c r="AF17" i="2" s="1"/>
  <c r="AE45" i="2"/>
  <c r="AF45" i="2" s="1"/>
  <c r="AE41" i="2"/>
  <c r="AF41" i="2" s="1"/>
  <c r="AE27" i="2"/>
  <c r="AF27" i="2" s="1"/>
  <c r="AD35" i="2"/>
  <c r="AD43" i="2" s="1"/>
  <c r="AE14" i="2"/>
  <c r="AF14" i="2" s="1"/>
  <c r="AE42" i="2"/>
  <c r="AF42" i="2" s="1"/>
  <c r="AB43" i="2"/>
  <c r="G24" i="2"/>
  <c r="AC90" i="2"/>
  <c r="AC76" i="2"/>
  <c r="AC68" i="2"/>
  <c r="AD68" i="2"/>
  <c r="S24" i="2"/>
  <c r="S28" i="2" s="1"/>
  <c r="S26" i="2" s="1"/>
  <c r="S29" i="2" s="1"/>
  <c r="J62" i="2"/>
  <c r="AE122" i="2"/>
  <c r="AF122" i="2" s="1"/>
  <c r="AD20" i="2"/>
  <c r="AD24" i="2" s="1"/>
  <c r="AB102" i="2"/>
  <c r="AC94" i="2"/>
  <c r="AE94" i="2" s="1"/>
  <c r="AF94" i="2" s="1"/>
  <c r="G84" i="2"/>
  <c r="AE141" i="2"/>
  <c r="AF141" i="2" s="1"/>
  <c r="AD92" i="2"/>
  <c r="J84" i="2"/>
  <c r="AD72" i="2"/>
  <c r="AC62" i="2"/>
  <c r="AE39" i="2"/>
  <c r="AF39" i="2" s="1"/>
  <c r="J102" i="2"/>
  <c r="AC92" i="2"/>
  <c r="AC35" i="2"/>
  <c r="AD58" i="2"/>
  <c r="AD80" i="2"/>
  <c r="M102" i="2"/>
  <c r="P162" i="2"/>
  <c r="AC98" i="2"/>
  <c r="AC86" i="2"/>
  <c r="AE127" i="2"/>
  <c r="AF127" i="2" s="1"/>
  <c r="AE108" i="2"/>
  <c r="AF108" i="2" s="1"/>
  <c r="Y28" i="2"/>
  <c r="Y26" i="2" s="1"/>
  <c r="Y29" i="2" s="1"/>
  <c r="J24" i="2"/>
  <c r="V28" i="2"/>
  <c r="V26" i="2" s="1"/>
  <c r="V29" i="2" s="1"/>
  <c r="AE118" i="2"/>
  <c r="AF118" i="2" s="1"/>
  <c r="AE31" i="2"/>
  <c r="AF31" i="2" s="1"/>
  <c r="G43" i="2"/>
  <c r="AD161" i="2" l="1"/>
  <c r="AE161" i="2" s="1"/>
  <c r="AF161" i="2" s="1"/>
  <c r="J26" i="2"/>
  <c r="H21" i="1"/>
  <c r="J22" i="1"/>
  <c r="AE90" i="2"/>
  <c r="AF90" i="2" s="1"/>
  <c r="AE86" i="2"/>
  <c r="AF86" i="2" s="1"/>
  <c r="AC24" i="2"/>
  <c r="V162" i="2"/>
  <c r="AE58" i="2"/>
  <c r="AF58" i="2" s="1"/>
  <c r="AE92" i="2"/>
  <c r="AF92" i="2" s="1"/>
  <c r="AE72" i="2"/>
  <c r="AF72" i="2" s="1"/>
  <c r="AC84" i="2"/>
  <c r="M162" i="2"/>
  <c r="H20" i="1" s="1"/>
  <c r="J20" i="1" s="1"/>
  <c r="AB162" i="2"/>
  <c r="AE64" i="2"/>
  <c r="AF64" i="2" s="1"/>
  <c r="Y162" i="2"/>
  <c r="AD84" i="2"/>
  <c r="AE84" i="2" s="1"/>
  <c r="AF84" i="2" s="1"/>
  <c r="AD102" i="2"/>
  <c r="AC102" i="2"/>
  <c r="AE98" i="2"/>
  <c r="AF98" i="2" s="1"/>
  <c r="AE76" i="2"/>
  <c r="AF76" i="2" s="1"/>
  <c r="S162" i="2"/>
  <c r="AE35" i="2"/>
  <c r="AF35" i="2" s="1"/>
  <c r="AC43" i="2"/>
  <c r="AE43" i="2" s="1"/>
  <c r="AF43" i="2" s="1"/>
  <c r="AE20" i="2"/>
  <c r="AF20" i="2" s="1"/>
  <c r="AE80" i="2"/>
  <c r="AF80" i="2" s="1"/>
  <c r="AE68" i="2"/>
  <c r="AF68" i="2" s="1"/>
  <c r="AD62" i="2"/>
  <c r="AE62" i="2" s="1"/>
  <c r="AF62" i="2" s="1"/>
  <c r="N22" i="1" l="1"/>
  <c r="B22" i="1" s="1"/>
  <c r="AE24" i="2"/>
  <c r="AF24" i="2" s="1"/>
  <c r="H23" i="1"/>
  <c r="J23" i="1" s="1"/>
  <c r="J21" i="1"/>
  <c r="AE102" i="2"/>
  <c r="AF102" i="2" s="1"/>
  <c r="I22" i="1" l="1"/>
  <c r="G28" i="2"/>
  <c r="G26" i="2" s="1"/>
  <c r="AC26" i="2" l="1"/>
  <c r="AC29" i="2" s="1"/>
  <c r="AC162" i="2" s="1"/>
  <c r="G29" i="2"/>
  <c r="G162" i="2" s="1"/>
  <c r="AC28" i="2"/>
  <c r="C20" i="1" l="1"/>
  <c r="N20" i="1" l="1"/>
  <c r="I20" i="1" s="1"/>
  <c r="G164" i="2"/>
  <c r="J29" i="2"/>
  <c r="J162" i="2" s="1"/>
  <c r="C21" i="1" s="1"/>
  <c r="AD26" i="2"/>
  <c r="AD28" i="2"/>
  <c r="AE28" i="2" s="1"/>
  <c r="B20" i="1" l="1"/>
  <c r="AC164" i="2"/>
  <c r="AE26" i="2"/>
  <c r="AF26" i="2" s="1"/>
  <c r="AD29" i="2"/>
  <c r="AD162" i="2" s="1"/>
  <c r="AE162" i="2" s="1"/>
  <c r="AF162" i="2" s="1"/>
  <c r="AF28" i="2"/>
  <c r="AE29" i="2"/>
  <c r="AF29" i="2" s="1"/>
  <c r="N21" i="1"/>
  <c r="J164" i="2"/>
  <c r="C23" i="1"/>
  <c r="N23" i="1" l="1"/>
  <c r="I23" i="1" s="1"/>
  <c r="AD164" i="2"/>
  <c r="I21" i="1"/>
  <c r="B21" i="1"/>
  <c r="B23" i="1" l="1"/>
</calcChain>
</file>

<file path=xl/sharedStrings.xml><?xml version="1.0" encoding="utf-8"?>
<sst xmlns="http://schemas.openxmlformats.org/spreadsheetml/2006/main" count="1002" uniqueCount="459">
  <si>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</si>
  <si>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</si>
  <si>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</si>
  <si>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</si>
  <si>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</si>
  <si>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</si>
  <si>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</si>
  <si>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</si>
  <si>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</si>
  <si>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</si>
  <si>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</si>
  <si>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</si>
  <si>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</si>
  <si>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</si>
  <si>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</si>
  <si>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</si>
  <si>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</si>
  <si>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</si>
  <si>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</si>
  <si>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</si>
  <si>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</si>
  <si>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</si>
  <si>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</si>
  <si>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</si>
  <si>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</si>
  <si>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</si>
  <si>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</si>
  <si>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</si>
  <si>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</si>
  <si>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</si>
  <si>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</si>
  <si>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</si>
  <si>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</si>
  <si>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</si>
  <si>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</si>
  <si>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</si>
  <si>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</si>
  <si>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</si>
  <si>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</si>
  <si>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</si>
  <si>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</si>
  <si>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</si>
  <si>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</si>
  <si>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</si>
  <si>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</si>
  <si>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</si>
  <si>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</si>
  <si>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</si>
  <si>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</si>
  <si>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</si>
  <si>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</si>
  <si>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</si>
  <si>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</si>
  <si>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</si>
  <si>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</si>
  <si>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</si>
  <si>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</si>
  <si>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</si>
  <si>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</si>
  <si>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</si>
  <si>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</si>
  <si>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</si>
  <si>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</si>
  <si>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</si>
  <si>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</si>
  <si>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</si>
  <si>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</si>
  <si>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</si>
  <si>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</si>
  <si>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</si>
  <si>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</si>
  <si>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</si>
  <si>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</si>
  <si>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</si>
  <si>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</si>
  <si>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</si>
  <si>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</si>
  <si>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</si>
  <si>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</si>
  <si>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</si>
  <si>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</si>
  <si>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</si>
  <si>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</si>
  <si>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</si>
  <si>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</si>
  <si>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</si>
  <si>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</si>
  <si>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</si>
  <si>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</si>
  <si>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</si>
  <si>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</si>
  <si>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</si>
  <si>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</si>
  <si>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</si>
  <si>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</si>
  <si>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</si>
  <si>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</si>
  <si>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</si>
  <si>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</si>
  <si>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</si>
  <si>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</si>
  <si>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</si>
  <si>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</si>
  <si>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</si>
  <si>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</si>
  <si>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</si>
  <si>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</si>
  <si>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</si>
  <si>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</si>
  <si>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</si>
  <si>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</si>
  <si>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</si>
  <si>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</si>
  <si>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</si>
  <si>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</si>
  <si>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</si>
  <si>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</si>
  <si>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</si>
  <si>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</si>
  <si>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</si>
  <si>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</si>
  <si>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</si>
  <si>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</si>
  <si>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</si>
  <si>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</si>
  <si>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</si>
  <si>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</si>
  <si>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</si>
  <si>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</si>
  <si>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</si>
  <si>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</si>
  <si>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</si>
  <si>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</si>
  <si>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</si>
  <si>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</si>
  <si>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</si>
  <si>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</si>
  <si>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</si>
  <si>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</si>
  <si>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</si>
  <si>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</si>
  <si>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</si>
  <si>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</si>
  <si>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</si>
  <si>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</si>
  <si>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</si>
  <si>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</si>
  <si>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</si>
  <si>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</si>
  <si>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</si>
  <si>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</si>
  <si>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</si>
  <si>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</si>
  <si>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</si>
  <si>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</si>
  <si>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</si>
  <si>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</si>
  <si>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</si>
  <si>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</si>
  <si>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</si>
  <si>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</si>
  <si>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</si>
  <si>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</si>
  <si>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</si>
  <si>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</si>
  <si>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</si>
  <si>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</si>
  <si>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</si>
  <si>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</si>
  <si>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</si>
  <si>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</si>
  <si>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</si>
  <si>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</si>
  <si>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</si>
  <si>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</si>
  <si>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</si>
  <si>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</si>
  <si>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</si>
  <si>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</si>
  <si>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</si>
  <si>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</si>
  <si>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</si>
  <si>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</si>
  <si>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</si>
  <si>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</si>
  <si>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</si>
  <si>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</si>
  <si>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</si>
  <si>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</si>
  <si>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</si>
  <si>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</si>
  <si>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</si>
  <si>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</si>
  <si>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</si>
  <si>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</si>
  <si>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</si>
  <si>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</si>
  <si>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</si>
  <si>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</si>
  <si>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</si>
  <si>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</si>
  <si>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</si>
  <si>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</si>
  <si>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</si>
  <si>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</si>
  <si>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</si>
  <si>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</si>
  <si>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</si>
  <si>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</si>
  <si>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</si>
  <si>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</si>
  <si>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</si>
  <si>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</si>
  <si>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</si>
  <si>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</si>
  <si>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</si>
  <si>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</si>
  <si>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</si>
  <si>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</si>
  <si>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</si>
  <si>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</si>
  <si>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</si>
  <si>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</si>
  <si>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</si>
  <si>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</si>
  <si>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</si>
  <si>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</si>
  <si>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</si>
  <si>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</si>
  <si>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</si>
  <si>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</si>
  <si>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</si>
  <si>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</si>
  <si>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</si>
  <si>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</si>
  <si>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</si>
  <si>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</si>
  <si>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</si>
  <si>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</si>
  <si>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</si>
  <si>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</si>
  <si>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</si>
  <si>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</si>
  <si>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</si>
  <si>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</si>
  <si>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</si>
  <si>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</si>
  <si>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</si>
  <si>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</si>
  <si>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</si>
  <si>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</si>
  <si>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Примітка: Заповнюється незалежним аудитором.</t>
  </si>
  <si>
    <t>Назва Заявника: Благодійний фонд «Фонд Ігоря Палиці «Тільки разом»</t>
  </si>
  <si>
    <t>Конкурсна програма: Інклюзивне мистецтво</t>
  </si>
  <si>
    <t>ЛОТ: ЛОТ 3. Інклюзивне суспільство</t>
  </si>
  <si>
    <t>Створення інклюзивного ХАБу</t>
  </si>
  <si>
    <t>Назва заявника: Благодійний фонд «Фонд Ігоря Палиці «Тільки разом»</t>
  </si>
  <si>
    <t>Назва проекту: Створення інклюзивного ХАБу</t>
  </si>
  <si>
    <t>Колодяжна Вікторія Володимирівна, координатор проекту</t>
  </si>
  <si>
    <t>Шнит Наталія Леонідівна, менеджер проекту</t>
  </si>
  <si>
    <t>Галапчук-Тарнавська Олена Михайлівна,організація логістики заходів</t>
  </si>
  <si>
    <r>
      <t xml:space="preserve">Кузава Ірина Борисівна, </t>
    </r>
    <r>
      <rPr>
        <sz val="10"/>
        <color rgb="FFFF0000"/>
        <rFont val="Arial"/>
      </rPr>
      <t>методист</t>
    </r>
  </si>
  <si>
    <r>
      <t xml:space="preserve">Брушневська Ірина Миколаївна, </t>
    </r>
    <r>
      <rPr>
        <sz val="10"/>
        <color rgb="FFFF0000"/>
        <rFont val="Arial"/>
      </rPr>
      <t>укладач методички</t>
    </r>
  </si>
  <si>
    <t>Соціальні внески за трудовими договорами</t>
  </si>
  <si>
    <t>Соціальні внески за договрами ЦПХ</t>
  </si>
  <si>
    <t>послуги</t>
  </si>
  <si>
    <t>Музичні орф інструменти: бумвокерси набір</t>
  </si>
  <si>
    <t xml:space="preserve">Музичні орф інструменти:  набір дзвіночків </t>
  </si>
  <si>
    <t>Музичні орф інструменти: Чаймбари комплект</t>
  </si>
  <si>
    <t>Музичні орф інструменти: Клавеси комплект</t>
  </si>
  <si>
    <t>Музичні орф інструменти: Кокоріко</t>
  </si>
  <si>
    <t>Інструменти артвудлаб: Ксилофон</t>
  </si>
  <si>
    <t>Інструменти артвудлаб: Басові одиночні бокси</t>
  </si>
  <si>
    <t xml:space="preserve">Інструменти артвудлаб: Гуіро </t>
  </si>
  <si>
    <t>Інструменти артвудлаб: Джембе</t>
  </si>
  <si>
    <t>і</t>
  </si>
  <si>
    <t>Обладнання для театральної студії: DMX контролер PR-L005</t>
  </si>
  <si>
    <t>к</t>
  </si>
  <si>
    <t>Обладнання для театральної студії: LED прожектор Par COB 100w RGB</t>
  </si>
  <si>
    <t>л</t>
  </si>
  <si>
    <t>Обладнання для театральної студії: Акустична система (активна) ACTIVE.15MH</t>
  </si>
  <si>
    <t>Послуги з харчування  (обід, 2 кава-брейки) учасників тренінгів з ефективних методик роботи інклюзивних театрів та театрів людей з інвалідністю (4 тренінги, 2 дні, 15 учасників)</t>
  </si>
  <si>
    <t>чол./день</t>
  </si>
  <si>
    <t>Послуги з харчування  (обід, 2 кава-брейки) учасників тренінгівдля поглиблення знань принципів елементарної музичної і танцювальної педагогіки  (4 тренінги, 2 дні, 15 осіб)</t>
  </si>
  <si>
    <t>Послуги з харчування (обід, 2 кава-брейки) учасників Школи волонтерства (4 дні, 15 осіб)</t>
  </si>
  <si>
    <t>Канцтовари та роздаткові матеріали для учасників тренінгів (8 тренінгів по 15 учасників, 2 воркшопи по 20 учасників): ручка, блокнот, стікери, маркери</t>
  </si>
  <si>
    <t>комплект</t>
  </si>
  <si>
    <t>Друк методичних рекомендацій</t>
  </si>
  <si>
    <t>Усний переклад (2 перекладачі: німецька, польська по 2 дні по 8 годин тренінгу)</t>
  </si>
  <si>
    <t>Організація Школи волонтерства (2 воркшопи по 2 дні, 2 тренери, забезпечення тренерів канцтоварами та необхідною технікою)</t>
  </si>
  <si>
    <t>Проживання іногородніх тренерів (7 тренерів, 4 дні)</t>
  </si>
  <si>
    <t>осіб</t>
  </si>
  <si>
    <t>Придбання столів модульних</t>
  </si>
  <si>
    <t>од</t>
  </si>
  <si>
    <t>Придбання стільців офісних</t>
  </si>
  <si>
    <t>Придбання стелажів</t>
  </si>
  <si>
    <t>м</t>
  </si>
  <si>
    <t>Металопластикова перегородка</t>
  </si>
  <si>
    <t>н</t>
  </si>
  <si>
    <t>Встановлення додаткових розеток та освітлення</t>
  </si>
  <si>
    <t>о</t>
  </si>
  <si>
    <t>Облаштування санвузла для потреб інвалідів (ремонт приміщення, придбання та всановлення унітазу, раковини, змішувача тощо)</t>
  </si>
  <si>
    <t xml:space="preserve">Організація тренінгів з ефективних методик роботи інклюзивних театрів та театрів людей з інвалідністю </t>
  </si>
  <si>
    <t xml:space="preserve">Організація тренінгів для поглиблення знань принципів елементарної музичної і танцювальної педагогіки </t>
  </si>
  <si>
    <t>1.2.а</t>
  </si>
  <si>
    <t>Колодяжна В.В.</t>
  </si>
  <si>
    <t>1.2.г</t>
  </si>
  <si>
    <t>Шнит Н.Л.</t>
  </si>
  <si>
    <t>1.3.б</t>
  </si>
  <si>
    <t>1.3.в</t>
  </si>
  <si>
    <t>1.3.е</t>
  </si>
  <si>
    <t>2.1.а</t>
  </si>
  <si>
    <r>
      <t xml:space="preserve">Кузава Ірина Борисівна, </t>
    </r>
    <r>
      <rPr>
        <sz val="11"/>
        <color rgb="FFFF0000"/>
        <rFont val="Calibri"/>
        <family val="2"/>
        <charset val="204"/>
      </rPr>
      <t>методист</t>
    </r>
  </si>
  <si>
    <r>
      <t xml:space="preserve">Брушневська Ірина Миколаївна, </t>
    </r>
    <r>
      <rPr>
        <sz val="11"/>
        <color rgb="FFFF0000"/>
        <rFont val="Calibri"/>
        <family val="2"/>
        <charset val="204"/>
      </rPr>
      <t>укладач методички</t>
    </r>
  </si>
  <si>
    <t>4.1.а</t>
  </si>
  <si>
    <t>6.1.а</t>
  </si>
  <si>
    <t>6.1.б</t>
  </si>
  <si>
    <t>6.1.в</t>
  </si>
  <si>
    <t>7.1.а</t>
  </si>
  <si>
    <t>8.1.ж</t>
  </si>
  <si>
    <t>9.а</t>
  </si>
  <si>
    <t>9.в</t>
  </si>
  <si>
    <t>12.а</t>
  </si>
  <si>
    <t>13.а</t>
  </si>
  <si>
    <t>13.в</t>
  </si>
  <si>
    <t>14.4.е</t>
  </si>
  <si>
    <t>14.4.є</t>
  </si>
  <si>
    <t>14.4.ж</t>
  </si>
  <si>
    <t>14.4.і</t>
  </si>
  <si>
    <t>14.4.к</t>
  </si>
  <si>
    <t>14.4.л</t>
  </si>
  <si>
    <t>14.4.м</t>
  </si>
  <si>
    <t>Облаштування приміщення хабу</t>
  </si>
  <si>
    <t>п</t>
  </si>
  <si>
    <t>14.4.о</t>
  </si>
  <si>
    <t>14.4.п</t>
  </si>
  <si>
    <t>ФОП Пундор О.О. 3116010084</t>
  </si>
  <si>
    <t>ФОП Безвербний Д.В. 3194711054</t>
  </si>
  <si>
    <t>ФОП Горбунова О.М. 3095405263</t>
  </si>
  <si>
    <t>ФОП Мартин О.Д. 2872210110</t>
  </si>
  <si>
    <t>ТОВ Панорама 31830862</t>
  </si>
  <si>
    <t>1316, 30.07.2020</t>
  </si>
  <si>
    <t>1310, 24.07.2020</t>
  </si>
  <si>
    <t>1307, 23.07.2020</t>
  </si>
  <si>
    <t>ФОП Яковлюк Ю.В. 3154508089</t>
  </si>
  <si>
    <t>1381, 18.08.2020</t>
  </si>
  <si>
    <t>ФОП Ющук О.В. 2810001438</t>
  </si>
  <si>
    <t>1348, 07.08.2020</t>
  </si>
  <si>
    <t>1349, 07.08.2020</t>
  </si>
  <si>
    <t>Послуги з харчування  (обід, 2 кава-брейки) учасників тренінгів для поглиблення знань принципів елементарної музичної і танцювальної педагогіки  (4 тренінги, 2 дні, 15 осіб)</t>
  </si>
  <si>
    <t>ФОП Губарик Я.М. 2936911690</t>
  </si>
  <si>
    <t>ФОП Томашенко Г.М. 1252200507</t>
  </si>
  <si>
    <t>1467, 25.09.2020</t>
  </si>
  <si>
    <t>1466, 23.09.2020</t>
  </si>
  <si>
    <t>ФОП Гнатюк І.П. 23333400030</t>
  </si>
  <si>
    <t>1501, 02.10.2020</t>
  </si>
  <si>
    <t>зобовязання</t>
  </si>
  <si>
    <t>-</t>
  </si>
  <si>
    <t>4.1.б</t>
  </si>
  <si>
    <t>4.1.г</t>
  </si>
  <si>
    <t>4.1.ж</t>
  </si>
  <si>
    <t>4.1.в</t>
  </si>
  <si>
    <t>4.1.д</t>
  </si>
  <si>
    <t>4.1.е</t>
  </si>
  <si>
    <t>4.1.є</t>
  </si>
  <si>
    <t>4.1.з</t>
  </si>
  <si>
    <t>4.1.і</t>
  </si>
  <si>
    <t>4.1.к</t>
  </si>
  <si>
    <t>4.1.л</t>
  </si>
  <si>
    <t>Зміни відбулися у зв'язку з коливанням цін на ринку</t>
  </si>
  <si>
    <t>При дослідженні потреб у меблях у новому приміщенні хабу виявили потребу в інших по величині та функціоналу моделях</t>
  </si>
  <si>
    <t>При проведенні ремонтних робіт було вирішено замінити додатково віконні конструкції, а також встановити додаткову перегородку для виокремлення кабінетно-складського приміщення</t>
  </si>
  <si>
    <t>Вартість цих робіт була включена підрядником у загальну вартість ремонту приміщення хабу</t>
  </si>
  <si>
    <t>Під час ремонтних робіт було виявлено абсолютно непридатні комунікації (водопровідні труби та електрокабелі), які було вирішено замінити на нові, що спричинило збільшення вартості робіт</t>
  </si>
  <si>
    <t>Цей пункт з'явився у звязку із тим, що після демонтажу попередньо розміщених у приміщенні конструкцій та меблів, стало зрозуміло, що попередній ремонт виглядає дуже неякісно. Тому було вирішено провести косметичний ремонт</t>
  </si>
  <si>
    <t>ТОВ "Українська регіональна аудиторська компанія", 38059045</t>
  </si>
  <si>
    <t>№б/н від 13.07.2020</t>
  </si>
  <si>
    <t>ФОП Павловська С.В., 2364510463</t>
  </si>
  <si>
    <t>№127/1/20 від 01.07.2020</t>
  </si>
  <si>
    <t>Акт №1, 30.10.2020</t>
  </si>
  <si>
    <t>Акт №1, 28.10.2020</t>
  </si>
  <si>
    <t>Акт №1, 29.10.2020</t>
  </si>
  <si>
    <t>№397/20 від 25.09.2020</t>
  </si>
  <si>
    <t>№000397, 02.10.2020</t>
  </si>
  <si>
    <t>№373/20 від 18.09.2020</t>
  </si>
  <si>
    <t>№00373, 22.09.2020</t>
  </si>
  <si>
    <t>№371/20 від 18.09.2020</t>
  </si>
  <si>
    <t>Акт б/н, 13.10.2020</t>
  </si>
  <si>
    <t>№146/20 від 16.07.2020</t>
  </si>
  <si>
    <t>Акт б/н, 04.09.2020</t>
  </si>
  <si>
    <t>1301, 16.07.2020; 1343, 31.07.2020; 1431, 08.09.2020</t>
  </si>
  <si>
    <t>№140/20 від 07.07.2020</t>
  </si>
  <si>
    <t>№РН-0000360, 03.09.2020</t>
  </si>
  <si>
    <t>№РН-0000298, 05.08.2020</t>
  </si>
  <si>
    <t>№252/20 від 13.08.2020</t>
  </si>
  <si>
    <t>1285, 15.07.2020; 1371, 14.08.2020</t>
  </si>
  <si>
    <t>1379, 17.08.2020; 1432, 08.09.2020</t>
  </si>
  <si>
    <t>Акт №1/141, 13.08.2020</t>
  </si>
  <si>
    <t>№141/1/20, 07.07.2020</t>
  </si>
  <si>
    <t>Акт№2/142, 07.08.2020</t>
  </si>
  <si>
    <t>№142/2/20, 13.07.2020</t>
  </si>
  <si>
    <t>Акт №1/142, 07.08.2020</t>
  </si>
  <si>
    <t>№142/1/20, 13.07.2020</t>
  </si>
  <si>
    <t>Акт №1/112, 23.07.2020</t>
  </si>
  <si>
    <t>№112/1/20, 30.06.2020</t>
  </si>
  <si>
    <t>№113/20, 30.06.2020</t>
  </si>
  <si>
    <t>Акт №1/113, 23.07.2020</t>
  </si>
  <si>
    <t>№РН-0000075, 01.07.2020</t>
  </si>
  <si>
    <t>№114/20, 01.07.2020</t>
  </si>
  <si>
    <t>ФОП Николайчук Г.О. 1697210963</t>
  </si>
  <si>
    <t>№113/1, 30.06.2020</t>
  </si>
  <si>
    <t>Акт №1/113, 18.09.2020</t>
  </si>
  <si>
    <t>№113/2, 30.06.2020</t>
  </si>
  <si>
    <t>Акт №2/113, 20.09.2020</t>
  </si>
  <si>
    <t>ЦПХ №6/20 від 05.10.2020</t>
  </si>
  <si>
    <t>ЦПХ №7/20 від 05.10.2020</t>
  </si>
  <si>
    <t>ЦПХ №4/20 від 04.08.2020</t>
  </si>
  <si>
    <t>Відомість №НЗГ-000003 за липень 2020</t>
  </si>
  <si>
    <t>Відомість №НЗГ-000006 за серпень 2020</t>
  </si>
  <si>
    <t>Відомість №НЗГ-000011 за вересень 2020</t>
  </si>
  <si>
    <t>№500/1/20 від 15.10.2020</t>
  </si>
  <si>
    <t>№85, 27.10.2020</t>
  </si>
  <si>
    <t>№372/20 від 18.09.2020</t>
  </si>
  <si>
    <t>за проектом Створення інклюзивного ХАБу</t>
  </si>
  <si>
    <t>у період з червня 2020 року по 10 листопада 2020 року</t>
  </si>
  <si>
    <t>за період з червня по листопад 2020</t>
  </si>
  <si>
    <t>до Договору про надання гранту №3INC31-6242</t>
  </si>
  <si>
    <t>від «26» червня 2020 року</t>
  </si>
  <si>
    <t>1515,1516,1517, 16.10.2020; 1554,1555,1556, 30.10.2020</t>
  </si>
  <si>
    <t>1514, 16.10.2020; 1553, 30.10.2020</t>
  </si>
  <si>
    <t>1451,1452,1453, 16.09.2020; 1488,1490,1491, 01.10.2020</t>
  </si>
  <si>
    <t>1450, 16.09.2020; 1489, 01.10.2020</t>
  </si>
  <si>
    <t>1364, 13.08.2020; 1414, 01.09.2020</t>
  </si>
  <si>
    <t>1294, 16.07.2020; 1332, 31.07.2020</t>
  </si>
  <si>
    <t>Відомість №НЗГ-000015 за жовтень 2020</t>
  </si>
  <si>
    <t>1534,1535,1537, 23.10.2020</t>
  </si>
  <si>
    <t>1536, 23.10.2020</t>
  </si>
  <si>
    <t>Галапчук-Тарнавська О.М. (2674107666)</t>
  </si>
  <si>
    <t>Кузава І.Б. (2746111728)</t>
  </si>
  <si>
    <t>Брушневська І.М. (2713114160)</t>
  </si>
  <si>
    <t>ГУ ДПС у Вол.обл. (43143484)</t>
  </si>
  <si>
    <t>№24, 22.09.2020</t>
  </si>
  <si>
    <t>№ 2/115, 04.10.2020</t>
  </si>
  <si>
    <t>ФОП Назарук С.С. 3345916251</t>
  </si>
  <si>
    <t>№115/1/20 від 01.07.2020</t>
  </si>
  <si>
    <t>ФОП Костючик Ю.В. 3236509648</t>
  </si>
  <si>
    <t>№ 1/472, 23.10.2020</t>
  </si>
  <si>
    <t>№472/1/20, 12.10.2020</t>
  </si>
  <si>
    <t>ТОВ "Вежа-друк" 38691802</t>
  </si>
  <si>
    <t>ПП "Волинські новини", 3963888</t>
  </si>
  <si>
    <t>№11-20, 01.07.2020</t>
  </si>
  <si>
    <t>№ 151, 30.10.2020</t>
  </si>
  <si>
    <t>№б/н від 10.11.2020</t>
  </si>
  <si>
    <t>1459, 18.09.2020; 1525, 19.10.2020; 1528, 20.10.2020</t>
  </si>
  <si>
    <t>Наказ 24 від 30.06.2020</t>
  </si>
  <si>
    <t>Наказ 23 від 30.06.2020</t>
  </si>
  <si>
    <t>Накази 23,24 від 30.06.2020</t>
  </si>
  <si>
    <t>1293,1295,1296, 16.07.2020; 1331,1333,1334, 31.07.2020</t>
  </si>
  <si>
    <t>1363,1365,1366, 13.08.2020; 1411,1412,1413,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</si>
</sst>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5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FF0000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C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</fills>
  <borders count="1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166" fontId="6" fillId="0" borderId="71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20" xfId="0" applyNumberFormat="1" applyFont="1" applyBorder="1" applyAlignment="1">
      <alignment vertical="top" wrapText="1"/>
    </xf>
    <xf numFmtId="166" fontId="27" fillId="0" borderId="121" xfId="0" applyNumberFormat="1" applyFont="1" applyBorder="1" applyAlignment="1">
      <alignment horizontal="center" vertical="top"/>
    </xf>
    <xf numFmtId="166" fontId="6" fillId="0" borderId="103" xfId="0" applyNumberFormat="1" applyFont="1" applyBorder="1" applyAlignment="1">
      <alignment horizontal="center" vertical="top"/>
    </xf>
    <xf numFmtId="4" fontId="6" fillId="0" borderId="120" xfId="0" applyNumberFormat="1" applyFont="1" applyBorder="1" applyAlignment="1">
      <alignment horizontal="right" vertical="top"/>
    </xf>
    <xf numFmtId="4" fontId="6" fillId="0" borderId="122" xfId="0" applyNumberFormat="1" applyFont="1" applyBorder="1" applyAlignment="1">
      <alignment horizontal="right" vertical="top"/>
    </xf>
    <xf numFmtId="49" fontId="6" fillId="0" borderId="71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vertical="top"/>
    </xf>
    <xf numFmtId="166" fontId="6" fillId="0" borderId="59" xfId="0" applyNumberFormat="1" applyFont="1" applyBorder="1" applyAlignment="1">
      <alignment horizontal="center" vertical="top"/>
    </xf>
    <xf numFmtId="166" fontId="6" fillId="0" borderId="64" xfId="0" applyNumberFormat="1" applyFont="1" applyBorder="1" applyAlignment="1">
      <alignment horizontal="center" vertical="top"/>
    </xf>
    <xf numFmtId="166" fontId="6" fillId="0" borderId="67" xfId="0" applyNumberFormat="1" applyFont="1" applyBorder="1" applyAlignment="1">
      <alignment horizontal="center" vertical="top"/>
    </xf>
    <xf numFmtId="166" fontId="6" fillId="9" borderId="98" xfId="0" applyNumberFormat="1" applyFont="1" applyFill="1" applyBorder="1" applyAlignment="1">
      <alignment vertical="top" wrapText="1"/>
    </xf>
    <xf numFmtId="166" fontId="6" fillId="0" borderId="2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/>
    </xf>
    <xf numFmtId="4" fontId="6" fillId="0" borderId="13" xfId="0" applyNumberFormat="1" applyFont="1" applyBorder="1" applyAlignment="1">
      <alignment vertical="top"/>
    </xf>
    <xf numFmtId="166" fontId="27" fillId="0" borderId="57" xfId="0" applyNumberFormat="1" applyFont="1" applyBorder="1" applyAlignment="1">
      <alignment horizontal="center" vertical="top"/>
    </xf>
    <xf numFmtId="166" fontId="6" fillId="0" borderId="49" xfId="0" applyNumberFormat="1" applyFont="1" applyBorder="1" applyAlignment="1">
      <alignment vertical="top"/>
    </xf>
    <xf numFmtId="166" fontId="6" fillId="0" borderId="50" xfId="0" applyNumberFormat="1" applyFont="1" applyBorder="1" applyAlignment="1">
      <alignment vertical="top"/>
    </xf>
    <xf numFmtId="166" fontId="6" fillId="0" borderId="49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horizontal="center" vertical="top"/>
    </xf>
    <xf numFmtId="166" fontId="4" fillId="0" borderId="108" xfId="0" applyNumberFormat="1" applyFont="1" applyBorder="1" applyAlignment="1">
      <alignment vertical="top"/>
    </xf>
    <xf numFmtId="166" fontId="4" fillId="0" borderId="123" xfId="0" applyNumberFormat="1" applyFont="1" applyBorder="1" applyAlignment="1">
      <alignment vertical="top"/>
    </xf>
    <xf numFmtId="166" fontId="4" fillId="0" borderId="124" xfId="0" applyNumberFormat="1" applyFont="1" applyBorder="1" applyAlignment="1">
      <alignment vertical="top"/>
    </xf>
    <xf numFmtId="4" fontId="17" fillId="0" borderId="108" xfId="0" applyNumberFormat="1" applyFont="1" applyBorder="1" applyAlignment="1">
      <alignment horizontal="right" vertical="top"/>
    </xf>
    <xf numFmtId="4" fontId="17" fillId="0" borderId="110" xfId="0" applyNumberFormat="1" applyFont="1" applyBorder="1" applyAlignment="1">
      <alignment horizontal="right" vertical="top"/>
    </xf>
    <xf numFmtId="10" fontId="17" fillId="0" borderId="110" xfId="0" applyNumberFormat="1" applyFont="1" applyBorder="1" applyAlignment="1">
      <alignment horizontal="right" vertical="top"/>
    </xf>
    <xf numFmtId="4" fontId="2" fillId="0" borderId="117" xfId="0" applyNumberFormat="1" applyFont="1" applyBorder="1" applyAlignment="1">
      <alignment vertical="top"/>
    </xf>
    <xf numFmtId="0" fontId="0" fillId="0" borderId="117" xfId="0" applyFont="1" applyBorder="1" applyAlignment="1"/>
    <xf numFmtId="4" fontId="6" fillId="0" borderId="125" xfId="0" applyNumberFormat="1" applyFont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17" fillId="0" borderId="125" xfId="0" applyNumberFormat="1" applyFont="1" applyBorder="1" applyAlignment="1">
      <alignment horizontal="right" vertical="top"/>
    </xf>
    <xf numFmtId="4" fontId="17" fillId="0" borderId="126" xfId="0" applyNumberFormat="1" applyFont="1" applyBorder="1" applyAlignment="1">
      <alignment horizontal="right" vertical="top"/>
    </xf>
    <xf numFmtId="10" fontId="17" fillId="0" borderId="126" xfId="0" applyNumberFormat="1" applyFont="1" applyBorder="1" applyAlignment="1">
      <alignment horizontal="right" vertical="top"/>
    </xf>
    <xf numFmtId="0" fontId="17" fillId="0" borderId="128" xfId="0" applyFont="1" applyBorder="1" applyAlignment="1">
      <alignment horizontal="right" vertical="top" wrapText="1"/>
    </xf>
    <xf numFmtId="4" fontId="2" fillId="0" borderId="129" xfId="0" applyNumberFormat="1" applyFont="1" applyBorder="1" applyAlignment="1">
      <alignment vertical="top"/>
    </xf>
    <xf numFmtId="0" fontId="0" fillId="0" borderId="129" xfId="0" applyFont="1" applyBorder="1" applyAlignment="1"/>
    <xf numFmtId="166" fontId="6" fillId="0" borderId="60" xfId="0" applyNumberFormat="1" applyFont="1" applyBorder="1" applyAlignment="1">
      <alignment horizontal="center" vertical="top"/>
    </xf>
    <xf numFmtId="166" fontId="6" fillId="0" borderId="59" xfId="0" applyNumberFormat="1" applyFont="1" applyBorder="1" applyAlignment="1">
      <alignment vertical="top"/>
    </xf>
    <xf numFmtId="0" fontId="0" fillId="0" borderId="0" xfId="0" applyFont="1" applyAlignment="1"/>
    <xf numFmtId="49" fontId="27" fillId="0" borderId="71" xfId="0" applyNumberFormat="1" applyFont="1" applyBorder="1" applyAlignment="1">
      <alignment vertical="top" wrapText="1"/>
    </xf>
    <xf numFmtId="166" fontId="27" fillId="9" borderId="98" xfId="0" applyNumberFormat="1" applyFont="1" applyFill="1" applyBorder="1" applyAlignment="1">
      <alignment vertical="top" wrapText="1"/>
    </xf>
    <xf numFmtId="4" fontId="6" fillId="0" borderId="102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166" fontId="4" fillId="0" borderId="76" xfId="0" applyNumberFormat="1" applyFont="1" applyBorder="1" applyAlignment="1">
      <alignment vertical="top"/>
    </xf>
    <xf numFmtId="49" fontId="4" fillId="0" borderId="103" xfId="0" applyNumberFormat="1" applyFont="1" applyBorder="1" applyAlignment="1">
      <alignment horizontal="center" vertical="top"/>
    </xf>
    <xf numFmtId="166" fontId="6" fillId="0" borderId="119" xfId="0" applyNumberFormat="1" applyFont="1" applyBorder="1" applyAlignment="1">
      <alignment horizontal="center" vertical="top"/>
    </xf>
    <xf numFmtId="4" fontId="6" fillId="0" borderId="105" xfId="0" applyNumberFormat="1" applyFont="1" applyBorder="1" applyAlignment="1">
      <alignment horizontal="right" vertical="top"/>
    </xf>
    <xf numFmtId="4" fontId="17" fillId="0" borderId="76" xfId="0" applyNumberFormat="1" applyFont="1" applyBorder="1" applyAlignment="1">
      <alignment horizontal="right" vertical="top"/>
    </xf>
    <xf numFmtId="4" fontId="17" fillId="0" borderId="107" xfId="0" applyNumberFormat="1" applyFont="1" applyBorder="1" applyAlignment="1">
      <alignment horizontal="right" vertical="top"/>
    </xf>
    <xf numFmtId="4" fontId="17" fillId="0" borderId="106" xfId="0" applyNumberFormat="1" applyFont="1" applyBorder="1" applyAlignment="1">
      <alignment horizontal="right" vertical="top"/>
    </xf>
    <xf numFmtId="10" fontId="18" fillId="0" borderId="79" xfId="0" applyNumberFormat="1" applyFont="1" applyBorder="1" applyAlignment="1">
      <alignment horizontal="right" vertical="top"/>
    </xf>
    <xf numFmtId="0" fontId="18" fillId="0" borderId="90" xfId="0" applyFont="1" applyBorder="1" applyAlignment="1">
      <alignment horizontal="right" vertical="top" wrapText="1"/>
    </xf>
    <xf numFmtId="166" fontId="4" fillId="0" borderId="125" xfId="0" applyNumberFormat="1" applyFont="1" applyBorder="1" applyAlignment="1">
      <alignment vertical="top"/>
    </xf>
    <xf numFmtId="49" fontId="4" fillId="0" borderId="121" xfId="0" applyNumberFormat="1" applyFont="1" applyBorder="1" applyAlignment="1">
      <alignment horizontal="center" vertical="top"/>
    </xf>
    <xf numFmtId="166" fontId="6" fillId="0" borderId="122" xfId="0" applyNumberFormat="1" applyFont="1" applyBorder="1" applyAlignment="1">
      <alignment vertical="top" wrapText="1"/>
    </xf>
    <xf numFmtId="166" fontId="27" fillId="0" borderId="127" xfId="0" applyNumberFormat="1" applyFont="1" applyBorder="1" applyAlignment="1">
      <alignment horizontal="center" vertical="top"/>
    </xf>
    <xf numFmtId="4" fontId="17" fillId="0" borderId="122" xfId="0" applyNumberFormat="1" applyFont="1" applyBorder="1" applyAlignment="1">
      <alignment horizontal="right" vertical="top"/>
    </xf>
    <xf numFmtId="4" fontId="17" fillId="0" borderId="127" xfId="0" applyNumberFormat="1" applyFont="1" applyBorder="1" applyAlignment="1">
      <alignment horizontal="right" vertical="top"/>
    </xf>
    <xf numFmtId="10" fontId="18" fillId="0" borderId="126" xfId="0" applyNumberFormat="1" applyFont="1" applyBorder="1" applyAlignment="1">
      <alignment horizontal="right" vertical="top"/>
    </xf>
    <xf numFmtId="0" fontId="18" fillId="0" borderId="128" xfId="0" applyFont="1" applyBorder="1" applyAlignment="1">
      <alignment horizontal="right" vertical="top" wrapText="1"/>
    </xf>
    <xf numFmtId="49" fontId="4" fillId="0" borderId="109" xfId="0" applyNumberFormat="1" applyFont="1" applyBorder="1" applyAlignment="1">
      <alignment horizontal="center" vertical="top"/>
    </xf>
    <xf numFmtId="49" fontId="6" fillId="0" borderId="110" xfId="0" applyNumberFormat="1" applyFont="1" applyBorder="1" applyAlignment="1">
      <alignment vertical="top" wrapText="1"/>
    </xf>
    <xf numFmtId="166" fontId="6" fillId="0" borderId="78" xfId="0" applyNumberFormat="1" applyFont="1" applyBorder="1" applyAlignment="1">
      <alignment horizontal="center" vertical="top"/>
    </xf>
    <xf numFmtId="166" fontId="6" fillId="0" borderId="108" xfId="0" applyNumberFormat="1" applyFont="1" applyBorder="1" applyAlignment="1">
      <alignment vertical="top"/>
    </xf>
    <xf numFmtId="166" fontId="6" fillId="0" borderId="109" xfId="0" applyNumberFormat="1" applyFont="1" applyBorder="1" applyAlignment="1">
      <alignment horizontal="center" vertical="top"/>
    </xf>
    <xf numFmtId="4" fontId="17" fillId="0" borderId="112" xfId="0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10" fontId="18" fillId="0" borderId="110" xfId="0" applyNumberFormat="1" applyFont="1" applyBorder="1" applyAlignment="1">
      <alignment horizontal="right" vertical="top"/>
    </xf>
    <xf numFmtId="0" fontId="18" fillId="0" borderId="56" xfId="0" applyFont="1" applyBorder="1" applyAlignment="1">
      <alignment horizontal="right" vertical="top" wrapText="1"/>
    </xf>
    <xf numFmtId="49" fontId="6" fillId="0" borderId="126" xfId="0" applyNumberFormat="1" applyFont="1" applyBorder="1" applyAlignment="1">
      <alignment vertical="top" wrapText="1"/>
    </xf>
    <xf numFmtId="166" fontId="6" fillId="0" borderId="130" xfId="0" applyNumberFormat="1" applyFont="1" applyBorder="1" applyAlignment="1">
      <alignment horizontal="center" vertical="top"/>
    </xf>
    <xf numFmtId="166" fontId="6" fillId="0" borderId="125" xfId="0" applyNumberFormat="1" applyFont="1" applyBorder="1" applyAlignment="1">
      <alignment vertical="top"/>
    </xf>
    <xf numFmtId="166" fontId="6" fillId="0" borderId="121" xfId="0" applyNumberFormat="1" applyFont="1" applyBorder="1" applyAlignment="1">
      <alignment horizontal="center" vertical="top"/>
    </xf>
    <xf numFmtId="4" fontId="17" fillId="0" borderId="131" xfId="0" applyNumberFormat="1" applyFont="1" applyBorder="1" applyAlignment="1">
      <alignment horizontal="right" vertical="top"/>
    </xf>
    <xf numFmtId="166" fontId="6" fillId="0" borderId="110" xfId="0" applyNumberFormat="1" applyFont="1" applyBorder="1" applyAlignment="1">
      <alignment vertical="top" wrapText="1"/>
    </xf>
    <xf numFmtId="166" fontId="6" fillId="0" borderId="126" xfId="0" applyNumberFormat="1" applyFont="1" applyBorder="1" applyAlignment="1">
      <alignment vertical="top" wrapText="1"/>
    </xf>
    <xf numFmtId="166" fontId="6" fillId="0" borderId="79" xfId="0" applyNumberFormat="1" applyFont="1" applyBorder="1" applyAlignment="1">
      <alignment vertical="top" wrapText="1"/>
    </xf>
    <xf numFmtId="166" fontId="6" fillId="0" borderId="76" xfId="0" applyNumberFormat="1" applyFont="1" applyBorder="1" applyAlignment="1">
      <alignment horizontal="center" vertical="top"/>
    </xf>
    <xf numFmtId="166" fontId="6" fillId="0" borderId="106" xfId="0" applyNumberFormat="1" applyFont="1" applyBorder="1" applyAlignment="1">
      <alignment horizontal="center" vertical="top"/>
    </xf>
    <xf numFmtId="49" fontId="28" fillId="0" borderId="12" xfId="0" applyNumberFormat="1" applyFont="1" applyBorder="1" applyAlignment="1">
      <alignment horizontal="right" wrapText="1"/>
    </xf>
    <xf numFmtId="166" fontId="27" fillId="0" borderId="71" xfId="0" applyNumberFormat="1" applyFont="1" applyBorder="1" applyAlignment="1">
      <alignment vertical="top" wrapText="1"/>
    </xf>
    <xf numFmtId="0" fontId="28" fillId="0" borderId="12" xfId="0" applyFont="1" applyBorder="1" applyAlignment="1">
      <alignment wrapText="1"/>
    </xf>
    <xf numFmtId="4" fontId="28" fillId="0" borderId="12" xfId="0" applyNumberFormat="1" applyFont="1" applyBorder="1"/>
    <xf numFmtId="0" fontId="29" fillId="0" borderId="12" xfId="0" applyFont="1" applyBorder="1" applyAlignment="1">
      <alignment wrapText="1"/>
    </xf>
    <xf numFmtId="4" fontId="29" fillId="0" borderId="12" xfId="0" applyNumberFormat="1" applyFont="1" applyBorder="1"/>
    <xf numFmtId="49" fontId="2" fillId="0" borderId="71" xfId="0" applyNumberFormat="1" applyFont="1" applyBorder="1" applyAlignment="1">
      <alignment horizontal="right" wrapText="1"/>
    </xf>
    <xf numFmtId="0" fontId="28" fillId="0" borderId="58" xfId="0" applyFont="1" applyBorder="1" applyAlignment="1">
      <alignment wrapText="1"/>
    </xf>
    <xf numFmtId="49" fontId="28" fillId="0" borderId="109" xfId="0" applyNumberFormat="1" applyFont="1" applyBorder="1" applyAlignment="1">
      <alignment horizontal="right" wrapText="1"/>
    </xf>
    <xf numFmtId="0" fontId="28" fillId="0" borderId="109" xfId="0" applyFont="1" applyBorder="1" applyAlignment="1">
      <alignment wrapText="1"/>
    </xf>
    <xf numFmtId="49" fontId="28" fillId="0" borderId="123" xfId="0" applyNumberFormat="1" applyFont="1" applyBorder="1" applyAlignment="1">
      <alignment horizontal="right" wrapText="1"/>
    </xf>
    <xf numFmtId="166" fontId="28" fillId="0" borderId="123" xfId="0" applyNumberFormat="1" applyFont="1" applyBorder="1" applyAlignment="1">
      <alignment wrapText="1"/>
    </xf>
    <xf numFmtId="166" fontId="28" fillId="0" borderId="123" xfId="0" applyNumberFormat="1" applyFont="1" applyBorder="1" applyAlignment="1">
      <alignment horizontal="left" wrapText="1"/>
    </xf>
    <xf numFmtId="166" fontId="28" fillId="0" borderId="71" xfId="0" applyNumberFormat="1" applyFont="1" applyBorder="1" applyAlignment="1">
      <alignment wrapText="1"/>
    </xf>
    <xf numFmtId="166" fontId="6" fillId="0" borderId="80" xfId="0" applyNumberFormat="1" applyFont="1" applyBorder="1" applyAlignment="1">
      <alignment horizontal="center" vertical="top"/>
    </xf>
    <xf numFmtId="4" fontId="4" fillId="6" borderId="100" xfId="0" applyNumberFormat="1" applyFont="1" applyFill="1" applyBorder="1" applyAlignment="1">
      <alignment horizontal="right" vertical="top"/>
    </xf>
    <xf numFmtId="4" fontId="4" fillId="6" borderId="132" xfId="0" applyNumberFormat="1" applyFont="1" applyFill="1" applyBorder="1" applyAlignment="1">
      <alignment horizontal="right" vertical="top"/>
    </xf>
    <xf numFmtId="4" fontId="4" fillId="6" borderId="133" xfId="0" applyNumberFormat="1" applyFont="1" applyFill="1" applyBorder="1" applyAlignment="1">
      <alignment horizontal="right" vertical="top"/>
    </xf>
    <xf numFmtId="4" fontId="4" fillId="6" borderId="134" xfId="0" applyNumberFormat="1" applyFont="1" applyFill="1" applyBorder="1" applyAlignment="1">
      <alignment horizontal="right" vertical="top"/>
    </xf>
    <xf numFmtId="166" fontId="27" fillId="0" borderId="135" xfId="0" applyNumberFormat="1" applyFont="1" applyBorder="1" applyAlignment="1">
      <alignment horizontal="center" vertical="top"/>
    </xf>
    <xf numFmtId="4" fontId="6" fillId="0" borderId="136" xfId="0" applyNumberFormat="1" applyFont="1" applyBorder="1" applyAlignment="1">
      <alignment horizontal="right" vertical="top"/>
    </xf>
    <xf numFmtId="166" fontId="6" fillId="0" borderId="137" xfId="0" applyNumberFormat="1" applyFont="1" applyBorder="1" applyAlignment="1">
      <alignment horizontal="center" vertical="top"/>
    </xf>
    <xf numFmtId="166" fontId="6" fillId="0" borderId="138" xfId="0" applyNumberFormat="1" applyFont="1" applyBorder="1" applyAlignment="1">
      <alignment horizontal="center" vertical="top"/>
    </xf>
    <xf numFmtId="4" fontId="6" fillId="0" borderId="139" xfId="0" applyNumberFormat="1" applyFont="1" applyBorder="1" applyAlignment="1">
      <alignment horizontal="right" vertical="top"/>
    </xf>
    <xf numFmtId="166" fontId="27" fillId="0" borderId="50" xfId="0" applyNumberFormat="1" applyFont="1" applyBorder="1" applyAlignment="1">
      <alignment vertical="top" wrapText="1"/>
    </xf>
    <xf numFmtId="166" fontId="27" fillId="0" borderId="12" xfId="0" applyNumberFormat="1" applyFont="1" applyBorder="1" applyAlignment="1">
      <alignment vertical="top" wrapText="1"/>
    </xf>
    <xf numFmtId="49" fontId="32" fillId="0" borderId="60" xfId="0" applyNumberFormat="1" applyFont="1" applyBorder="1" applyAlignment="1">
      <alignment horizontal="center" vertical="top"/>
    </xf>
    <xf numFmtId="0" fontId="27" fillId="0" borderId="0" xfId="0" applyFont="1"/>
    <xf numFmtId="4" fontId="2" fillId="0" borderId="12" xfId="0" applyNumberFormat="1" applyFont="1" applyBorder="1" applyAlignment="1">
      <alignment wrapText="1"/>
    </xf>
    <xf numFmtId="4" fontId="27" fillId="0" borderId="12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wrapText="1"/>
    </xf>
    <xf numFmtId="0" fontId="28" fillId="0" borderId="12" xfId="0" applyFont="1" applyFill="1" applyBorder="1" applyAlignment="1">
      <alignment wrapText="1"/>
    </xf>
    <xf numFmtId="4" fontId="2" fillId="0" borderId="0" xfId="0" applyNumberFormat="1" applyFont="1" applyAlignment="1">
      <alignment horizontal="center" vertical="center"/>
    </xf>
    <xf numFmtId="0" fontId="33" fillId="0" borderId="56" xfId="0" applyFont="1" applyBorder="1" applyAlignment="1">
      <alignment horizontal="right" vertical="top" wrapText="1"/>
    </xf>
    <xf numFmtId="0" fontId="34" fillId="0" borderId="56" xfId="0" applyFont="1" applyBorder="1" applyAlignment="1">
      <alignment horizontal="right" vertical="top" wrapText="1"/>
    </xf>
    <xf numFmtId="0" fontId="34" fillId="0" borderId="22" xfId="0" applyFont="1" applyBorder="1" applyAlignment="1">
      <alignment horizontal="right" vertical="top" wrapText="1"/>
    </xf>
    <xf numFmtId="0" fontId="34" fillId="0" borderId="23" xfId="0" applyFont="1" applyBorder="1" applyAlignment="1">
      <alignment horizontal="right" vertical="top" wrapText="1"/>
    </xf>
    <xf numFmtId="49" fontId="28" fillId="0" borderId="12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2" fillId="0" borderId="12" xfId="0" applyFont="1" applyFill="1" applyBorder="1" applyAlignment="1">
      <alignment wrapText="1"/>
    </xf>
    <xf numFmtId="49" fontId="28" fillId="0" borderId="123" xfId="0" applyNumberFormat="1" applyFont="1" applyFill="1" applyBorder="1" applyAlignment="1">
      <alignment horizontal="right" wrapText="1"/>
    </xf>
    <xf numFmtId="166" fontId="28" fillId="0" borderId="123" xfId="0" applyNumberFormat="1" applyFont="1" applyFill="1" applyBorder="1" applyAlignment="1">
      <alignment horizontal="left" wrapText="1"/>
    </xf>
    <xf numFmtId="49" fontId="28" fillId="0" borderId="60" xfId="0" applyNumberFormat="1" applyFont="1" applyFill="1" applyBorder="1" applyAlignment="1">
      <alignment horizontal="right" wrapText="1"/>
    </xf>
    <xf numFmtId="166" fontId="28" fillId="0" borderId="98" xfId="0" applyNumberFormat="1" applyFont="1" applyFill="1" applyBorder="1" applyAlignment="1">
      <alignment horizontal="left" wrapText="1"/>
    </xf>
    <xf numFmtId="14" fontId="2" fillId="0" borderId="12" xfId="0" applyNumberFormat="1" applyFont="1" applyFill="1" applyBorder="1" applyAlignment="1">
      <alignment wrapText="1"/>
    </xf>
    <xf numFmtId="166" fontId="28" fillId="0" borderId="71" xfId="0" applyNumberFormat="1" applyFont="1" applyFill="1" applyBorder="1" applyAlignment="1">
      <alignment vertical="top" wrapText="1"/>
    </xf>
    <xf numFmtId="166" fontId="28" fillId="0" borderId="71" xfId="0" applyNumberFormat="1" applyFont="1" applyFill="1" applyBorder="1" applyAlignment="1">
      <alignment wrapText="1"/>
    </xf>
    <xf numFmtId="4" fontId="29" fillId="0" borderId="12" xfId="0" applyNumberFormat="1" applyFont="1" applyBorder="1" applyAlignment="1">
      <alignment wrapText="1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17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right" wrapText="1"/>
    </xf>
    <xf numFmtId="0" fontId="3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8" zoomScale="85" zoomScaleNormal="85" workbookViewId="0">
      <selection sqref="A1:N28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426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427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253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254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252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1</v>
      </c>
      <c r="E8" s="11" t="s">
        <v>255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34" t="s">
        <v>2</v>
      </c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34" t="s">
        <v>3</v>
      </c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36" t="s">
        <v>425</v>
      </c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37"/>
      <c r="B16" s="540" t="s">
        <v>4</v>
      </c>
      <c r="C16" s="541"/>
      <c r="D16" s="544" t="s">
        <v>5</v>
      </c>
      <c r="E16" s="545"/>
      <c r="F16" s="545"/>
      <c r="G16" s="545"/>
      <c r="H16" s="545"/>
      <c r="I16" s="545"/>
      <c r="J16" s="546"/>
      <c r="K16" s="547" t="s">
        <v>6</v>
      </c>
      <c r="L16" s="541"/>
      <c r="M16" s="547" t="s">
        <v>7</v>
      </c>
      <c r="N16" s="54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38"/>
      <c r="B17" s="542"/>
      <c r="C17" s="543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549" t="s">
        <v>13</v>
      </c>
      <c r="J17" s="550"/>
      <c r="K17" s="548"/>
      <c r="L17" s="543"/>
      <c r="M17" s="548"/>
      <c r="N17" s="543"/>
    </row>
    <row r="18" spans="1:26" ht="47.25" customHeight="1" x14ac:dyDescent="0.2">
      <c r="A18" s="539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516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31</v>
      </c>
      <c r="B20" s="32">
        <f>C20/N20</f>
        <v>0.6385360615063822</v>
      </c>
      <c r="C20" s="33">
        <f>Витрати!G162</f>
        <v>448320</v>
      </c>
      <c r="D20" s="34">
        <v>0</v>
      </c>
      <c r="E20" s="35">
        <v>0</v>
      </c>
      <c r="F20" s="35">
        <v>0</v>
      </c>
      <c r="G20" s="35">
        <v>0</v>
      </c>
      <c r="H20" s="35">
        <f>Витрати!M162</f>
        <v>253786</v>
      </c>
      <c r="I20" s="36">
        <f>J20/N20</f>
        <v>0.3614639384936178</v>
      </c>
      <c r="J20" s="33">
        <f t="shared" ref="J20:J23" si="0">D20+E20+F20+G20+H20</f>
        <v>253786</v>
      </c>
      <c r="K20" s="37">
        <v>0</v>
      </c>
      <c r="L20" s="33">
        <v>0</v>
      </c>
      <c r="M20" s="38">
        <v>1</v>
      </c>
      <c r="N20" s="39">
        <f t="shared" ref="N20:N23" si="1">C20+J20+L20</f>
        <v>702106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32</v>
      </c>
      <c r="B21" s="32">
        <f t="shared" ref="B21:B23" si="2">C21/N21</f>
        <v>0.48767457764348837</v>
      </c>
      <c r="C21" s="33">
        <f>Витрати!J162</f>
        <v>448320</v>
      </c>
      <c r="D21" s="34">
        <v>0</v>
      </c>
      <c r="E21" s="35">
        <v>0</v>
      </c>
      <c r="F21" s="35">
        <v>0</v>
      </c>
      <c r="G21" s="35">
        <v>0</v>
      </c>
      <c r="H21" s="35">
        <f>Витрати!P162</f>
        <v>470981.56000000006</v>
      </c>
      <c r="I21" s="36">
        <f t="shared" ref="I21:I23" si="3">J21/N21</f>
        <v>0.51232542235651168</v>
      </c>
      <c r="J21" s="33">
        <f t="shared" si="0"/>
        <v>470981.56000000006</v>
      </c>
      <c r="K21" s="37">
        <v>0</v>
      </c>
      <c r="L21" s="33">
        <v>0</v>
      </c>
      <c r="M21" s="38">
        <v>1</v>
      </c>
      <c r="N21" s="39">
        <f t="shared" si="1"/>
        <v>919301.56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33</v>
      </c>
      <c r="B22" s="32">
        <f t="shared" si="2"/>
        <v>0.45204629451283596</v>
      </c>
      <c r="C22" s="33">
        <v>349689</v>
      </c>
      <c r="D22" s="34">
        <v>0</v>
      </c>
      <c r="E22" s="35">
        <v>0</v>
      </c>
      <c r="F22" s="35">
        <v>0</v>
      </c>
      <c r="G22" s="35">
        <v>0</v>
      </c>
      <c r="H22" s="35">
        <v>423880</v>
      </c>
      <c r="I22" s="36">
        <f t="shared" si="3"/>
        <v>0.54795370548716404</v>
      </c>
      <c r="J22" s="33">
        <f t="shared" si="0"/>
        <v>423880</v>
      </c>
      <c r="K22" s="37">
        <v>0</v>
      </c>
      <c r="L22" s="33">
        <v>0</v>
      </c>
      <c r="M22" s="38">
        <v>1</v>
      </c>
      <c r="N22" s="39">
        <f t="shared" si="1"/>
        <v>773569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34</v>
      </c>
      <c r="B23" s="32">
        <f t="shared" si="2"/>
        <v>0.67679453376788246</v>
      </c>
      <c r="C23" s="33">
        <f t="shared" ref="C23:H23" si="4">C21-C22</f>
        <v>98631</v>
      </c>
      <c r="D23" s="34">
        <f t="shared" si="4"/>
        <v>0</v>
      </c>
      <c r="E23" s="35">
        <f t="shared" si="4"/>
        <v>0</v>
      </c>
      <c r="F23" s="35">
        <f t="shared" si="4"/>
        <v>0</v>
      </c>
      <c r="G23" s="35">
        <f t="shared" si="4"/>
        <v>0</v>
      </c>
      <c r="H23" s="35">
        <f t="shared" si="4"/>
        <v>47101.560000000056</v>
      </c>
      <c r="I23" s="36">
        <f t="shared" si="3"/>
        <v>0.32320546623211749</v>
      </c>
      <c r="J23" s="33">
        <f t="shared" si="0"/>
        <v>47101.560000000056</v>
      </c>
      <c r="K23" s="37">
        <v>0</v>
      </c>
      <c r="L23" s="33">
        <f>L21-L22</f>
        <v>0</v>
      </c>
      <c r="M23" s="38">
        <v>1</v>
      </c>
      <c r="N23" s="39">
        <f t="shared" si="1"/>
        <v>145732.56000000006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35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1.1417322834645669" bottom="0.55118110236220474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5"/>
  <sheetViews>
    <sheetView workbookViewId="0">
      <pane xSplit="3" ySplit="9" topLeftCell="N162" activePane="bottomRight" state="frozen"/>
      <selection pane="topRight" activeCell="D1" sqref="D1"/>
      <selection pane="bottomLeft" activeCell="A10" sqref="A10"/>
      <selection pane="bottomRight" activeCell="AG169" sqref="A1:AG169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25" customWidth="1" outlineLevel="1"/>
    <col min="17" max="17" width="0.12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39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253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256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257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556" t="s">
        <v>40</v>
      </c>
      <c r="B6" s="568" t="s">
        <v>41</v>
      </c>
      <c r="C6" s="571" t="s">
        <v>42</v>
      </c>
      <c r="D6" s="574" t="s">
        <v>43</v>
      </c>
      <c r="E6" s="551" t="s">
        <v>44</v>
      </c>
      <c r="F6" s="552"/>
      <c r="G6" s="552"/>
      <c r="H6" s="552"/>
      <c r="I6" s="552"/>
      <c r="J6" s="553"/>
      <c r="K6" s="551" t="s">
        <v>45</v>
      </c>
      <c r="L6" s="552"/>
      <c r="M6" s="552"/>
      <c r="N6" s="552"/>
      <c r="O6" s="552"/>
      <c r="P6" s="553"/>
      <c r="Q6" s="551" t="s">
        <v>45</v>
      </c>
      <c r="R6" s="552"/>
      <c r="S6" s="552"/>
      <c r="T6" s="552"/>
      <c r="U6" s="552"/>
      <c r="V6" s="553"/>
      <c r="W6" s="551" t="s">
        <v>45</v>
      </c>
      <c r="X6" s="552"/>
      <c r="Y6" s="552"/>
      <c r="Z6" s="552"/>
      <c r="AA6" s="552"/>
      <c r="AB6" s="553"/>
      <c r="AC6" s="554" t="s">
        <v>46</v>
      </c>
      <c r="AD6" s="552"/>
      <c r="AE6" s="552"/>
      <c r="AF6" s="555"/>
      <c r="AG6" s="556" t="s">
        <v>47</v>
      </c>
    </row>
    <row r="7" spans="1:35" ht="71.25" customHeight="1" x14ac:dyDescent="0.2">
      <c r="A7" s="538"/>
      <c r="B7" s="569"/>
      <c r="C7" s="572"/>
      <c r="D7" s="572"/>
      <c r="E7" s="558" t="s">
        <v>48</v>
      </c>
      <c r="F7" s="552"/>
      <c r="G7" s="553"/>
      <c r="H7" s="558" t="s">
        <v>49</v>
      </c>
      <c r="I7" s="552"/>
      <c r="J7" s="553"/>
      <c r="K7" s="558" t="s">
        <v>48</v>
      </c>
      <c r="L7" s="552"/>
      <c r="M7" s="553"/>
      <c r="N7" s="558" t="s">
        <v>49</v>
      </c>
      <c r="O7" s="552"/>
      <c r="P7" s="553"/>
      <c r="Q7" s="558" t="s">
        <v>48</v>
      </c>
      <c r="R7" s="552"/>
      <c r="S7" s="553"/>
      <c r="T7" s="558" t="s">
        <v>49</v>
      </c>
      <c r="U7" s="552"/>
      <c r="V7" s="553"/>
      <c r="W7" s="558" t="s">
        <v>48</v>
      </c>
      <c r="X7" s="552"/>
      <c r="Y7" s="553"/>
      <c r="Z7" s="558" t="s">
        <v>49</v>
      </c>
      <c r="AA7" s="552"/>
      <c r="AB7" s="553"/>
      <c r="AC7" s="559" t="s">
        <v>50</v>
      </c>
      <c r="AD7" s="559" t="s">
        <v>51</v>
      </c>
      <c r="AE7" s="554" t="s">
        <v>52</v>
      </c>
      <c r="AF7" s="555"/>
      <c r="AG7" s="538"/>
    </row>
    <row r="8" spans="1:35" ht="41.25" customHeight="1" x14ac:dyDescent="0.2">
      <c r="A8" s="567"/>
      <c r="B8" s="570"/>
      <c r="C8" s="573"/>
      <c r="D8" s="573"/>
      <c r="E8" s="58" t="s">
        <v>53</v>
      </c>
      <c r="F8" s="59" t="s">
        <v>54</v>
      </c>
      <c r="G8" s="60" t="s">
        <v>55</v>
      </c>
      <c r="H8" s="58" t="s">
        <v>53</v>
      </c>
      <c r="I8" s="59" t="s">
        <v>54</v>
      </c>
      <c r="J8" s="60" t="s">
        <v>56</v>
      </c>
      <c r="K8" s="58" t="s">
        <v>53</v>
      </c>
      <c r="L8" s="59" t="s">
        <v>57</v>
      </c>
      <c r="M8" s="60" t="s">
        <v>58</v>
      </c>
      <c r="N8" s="58" t="s">
        <v>53</v>
      </c>
      <c r="O8" s="59" t="s">
        <v>57</v>
      </c>
      <c r="P8" s="60" t="s">
        <v>59</v>
      </c>
      <c r="Q8" s="58" t="s">
        <v>53</v>
      </c>
      <c r="R8" s="59" t="s">
        <v>57</v>
      </c>
      <c r="S8" s="60" t="s">
        <v>60</v>
      </c>
      <c r="T8" s="58" t="s">
        <v>53</v>
      </c>
      <c r="U8" s="59" t="s">
        <v>57</v>
      </c>
      <c r="V8" s="60" t="s">
        <v>61</v>
      </c>
      <c r="W8" s="58" t="s">
        <v>53</v>
      </c>
      <c r="X8" s="59" t="s">
        <v>57</v>
      </c>
      <c r="Y8" s="60" t="s">
        <v>62</v>
      </c>
      <c r="Z8" s="58" t="s">
        <v>53</v>
      </c>
      <c r="AA8" s="59" t="s">
        <v>57</v>
      </c>
      <c r="AB8" s="60" t="s">
        <v>63</v>
      </c>
      <c r="AC8" s="557"/>
      <c r="AD8" s="557"/>
      <c r="AE8" s="61" t="s">
        <v>64</v>
      </c>
      <c r="AF8" s="62" t="s">
        <v>14</v>
      </c>
      <c r="AG8" s="557"/>
    </row>
    <row r="9" spans="1:35" ht="14.25" x14ac:dyDescent="0.2">
      <c r="A9" s="63" t="s">
        <v>65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66</v>
      </c>
      <c r="D10" s="73"/>
      <c r="E10" s="66" t="s">
        <v>67</v>
      </c>
      <c r="F10" s="73" t="s">
        <v>68</v>
      </c>
      <c r="G10" s="74" t="s">
        <v>69</v>
      </c>
      <c r="H10" s="73" t="s">
        <v>70</v>
      </c>
      <c r="I10" s="73" t="s">
        <v>71</v>
      </c>
      <c r="J10" s="73" t="s">
        <v>72</v>
      </c>
      <c r="K10" s="65" t="s">
        <v>73</v>
      </c>
      <c r="L10" s="70" t="s">
        <v>74</v>
      </c>
      <c r="M10" s="69" t="s">
        <v>75</v>
      </c>
      <c r="N10" s="65" t="s">
        <v>76</v>
      </c>
      <c r="O10" s="70" t="s">
        <v>77</v>
      </c>
      <c r="P10" s="69" t="s">
        <v>78</v>
      </c>
      <c r="Q10" s="65" t="s">
        <v>79</v>
      </c>
      <c r="R10" s="70" t="s">
        <v>80</v>
      </c>
      <c r="S10" s="69" t="s">
        <v>81</v>
      </c>
      <c r="T10" s="65" t="s">
        <v>82</v>
      </c>
      <c r="U10" s="70" t="s">
        <v>83</v>
      </c>
      <c r="V10" s="69" t="s">
        <v>84</v>
      </c>
      <c r="W10" s="65" t="s">
        <v>85</v>
      </c>
      <c r="X10" s="70" t="s">
        <v>86</v>
      </c>
      <c r="Y10" s="69" t="s">
        <v>87</v>
      </c>
      <c r="Z10" s="65" t="s">
        <v>88</v>
      </c>
      <c r="AA10" s="70" t="s">
        <v>89</v>
      </c>
      <c r="AB10" s="69" t="s">
        <v>90</v>
      </c>
      <c r="AC10" s="70" t="s">
        <v>91</v>
      </c>
      <c r="AD10" s="70" t="s">
        <v>92</v>
      </c>
      <c r="AE10" s="70" t="s">
        <v>93</v>
      </c>
      <c r="AF10" s="70" t="s">
        <v>94</v>
      </c>
      <c r="AG10" s="68"/>
    </row>
    <row r="11" spans="1:35" ht="19.5" customHeight="1" x14ac:dyDescent="0.2">
      <c r="A11" s="75"/>
      <c r="B11" s="76"/>
      <c r="C11" s="77" t="s">
        <v>95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96</v>
      </c>
      <c r="B12" s="86">
        <v>1</v>
      </c>
      <c r="C12" s="87" t="s">
        <v>97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98</v>
      </c>
      <c r="B13" s="101" t="s">
        <v>99</v>
      </c>
      <c r="C13" s="102" t="s">
        <v>100</v>
      </c>
      <c r="D13" s="103"/>
      <c r="E13" s="104"/>
      <c r="F13" s="105"/>
      <c r="G13" s="106"/>
      <c r="H13" s="104"/>
      <c r="I13" s="105"/>
      <c r="J13" s="106"/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3" si="0">G13+M13+S13+Y13</f>
        <v>0</v>
      </c>
      <c r="AD13" s="108">
        <f t="shared" ref="AD13:AD23" si="1">J13+P13+V13+AB13</f>
        <v>0</v>
      </c>
      <c r="AE13" s="109">
        <f t="shared" ref="AE13:AE24" si="2">AC13-AD13</f>
        <v>0</v>
      </c>
      <c r="AF13" s="110" t="e">
        <f t="shared" ref="AF13:AF24" si="3">AE13/AC13</f>
        <v>#DIV/0!</v>
      </c>
      <c r="AG13" s="111"/>
      <c r="AH13" s="112"/>
      <c r="AI13" s="112"/>
    </row>
    <row r="14" spans="1:35" ht="0.75" customHeight="1" thickBot="1" x14ac:dyDescent="0.25">
      <c r="A14" s="113" t="s">
        <v>101</v>
      </c>
      <c r="B14" s="114" t="s">
        <v>102</v>
      </c>
      <c r="C14" s="115" t="s">
        <v>103</v>
      </c>
      <c r="D14" s="116" t="s">
        <v>104</v>
      </c>
      <c r="E14" s="117">
        <v>1</v>
      </c>
      <c r="F14" s="118">
        <v>2000</v>
      </c>
      <c r="G14" s="119">
        <f t="shared" ref="G14:G16" si="4">E14*F14</f>
        <v>2000</v>
      </c>
      <c r="H14" s="117">
        <v>2</v>
      </c>
      <c r="I14" s="118">
        <v>500</v>
      </c>
      <c r="J14" s="119">
        <f t="shared" ref="J14:J16" si="5">H14*I14</f>
        <v>1000</v>
      </c>
      <c r="K14" s="120"/>
      <c r="L14" s="121"/>
      <c r="M14" s="119">
        <f t="shared" ref="M14:M16" si="6">K14*L14</f>
        <v>0</v>
      </c>
      <c r="N14" s="120"/>
      <c r="O14" s="121"/>
      <c r="P14" s="119">
        <f t="shared" ref="P14:P16" si="7">N14*O14</f>
        <v>0</v>
      </c>
      <c r="Q14" s="120"/>
      <c r="R14" s="121"/>
      <c r="S14" s="119">
        <f t="shared" ref="S14:S16" si="8">Q14*R14</f>
        <v>0</v>
      </c>
      <c r="T14" s="120"/>
      <c r="U14" s="121"/>
      <c r="V14" s="119">
        <f t="shared" ref="V14:V16" si="9">T14*U14</f>
        <v>0</v>
      </c>
      <c r="W14" s="120"/>
      <c r="X14" s="121"/>
      <c r="Y14" s="119">
        <f t="shared" ref="Y14:Y16" si="10">W14*X14</f>
        <v>0</v>
      </c>
      <c r="Z14" s="120"/>
      <c r="AA14" s="121"/>
      <c r="AB14" s="119">
        <f t="shared" ref="AB14:AB16" si="11">Z14*AA14</f>
        <v>0</v>
      </c>
      <c r="AC14" s="122">
        <f t="shared" si="0"/>
        <v>2000</v>
      </c>
      <c r="AD14" s="123">
        <f t="shared" si="1"/>
        <v>1000</v>
      </c>
      <c r="AE14" s="124">
        <f t="shared" si="2"/>
        <v>1000</v>
      </c>
      <c r="AF14" s="125">
        <f t="shared" si="3"/>
        <v>0.5</v>
      </c>
      <c r="AG14" s="126"/>
      <c r="AH14" s="99"/>
      <c r="AI14" s="99"/>
    </row>
    <row r="15" spans="1:35" ht="30" hidden="1" customHeight="1" thickBot="1" x14ac:dyDescent="0.25">
      <c r="A15" s="113" t="s">
        <v>101</v>
      </c>
      <c r="B15" s="114" t="s">
        <v>105</v>
      </c>
      <c r="C15" s="115" t="s">
        <v>103</v>
      </c>
      <c r="D15" s="116" t="s">
        <v>104</v>
      </c>
      <c r="E15" s="120"/>
      <c r="F15" s="121"/>
      <c r="G15" s="119">
        <f t="shared" si="4"/>
        <v>0</v>
      </c>
      <c r="H15" s="120"/>
      <c r="I15" s="121"/>
      <c r="J15" s="119">
        <f t="shared" si="5"/>
        <v>0</v>
      </c>
      <c r="K15" s="120"/>
      <c r="L15" s="121"/>
      <c r="M15" s="119">
        <f t="shared" si="6"/>
        <v>0</v>
      </c>
      <c r="N15" s="120"/>
      <c r="O15" s="121"/>
      <c r="P15" s="119">
        <f t="shared" si="7"/>
        <v>0</v>
      </c>
      <c r="Q15" s="120"/>
      <c r="R15" s="121"/>
      <c r="S15" s="119">
        <f t="shared" si="8"/>
        <v>0</v>
      </c>
      <c r="T15" s="120"/>
      <c r="U15" s="121"/>
      <c r="V15" s="119">
        <f t="shared" si="9"/>
        <v>0</v>
      </c>
      <c r="W15" s="120"/>
      <c r="X15" s="121"/>
      <c r="Y15" s="119">
        <f t="shared" si="10"/>
        <v>0</v>
      </c>
      <c r="Z15" s="120"/>
      <c r="AA15" s="121"/>
      <c r="AB15" s="119">
        <f t="shared" si="11"/>
        <v>0</v>
      </c>
      <c r="AC15" s="122">
        <f t="shared" si="0"/>
        <v>0</v>
      </c>
      <c r="AD15" s="123">
        <f t="shared" si="1"/>
        <v>0</v>
      </c>
      <c r="AE15" s="124">
        <f t="shared" si="2"/>
        <v>0</v>
      </c>
      <c r="AF15" s="125" t="e">
        <f t="shared" si="3"/>
        <v>#DIV/0!</v>
      </c>
      <c r="AG15" s="126"/>
      <c r="AH15" s="99"/>
      <c r="AI15" s="99"/>
    </row>
    <row r="16" spans="1:35" ht="30" hidden="1" customHeight="1" thickBot="1" x14ac:dyDescent="0.25">
      <c r="A16" s="127" t="s">
        <v>101</v>
      </c>
      <c r="B16" s="128" t="s">
        <v>106</v>
      </c>
      <c r="C16" s="129" t="s">
        <v>103</v>
      </c>
      <c r="D16" s="130" t="s">
        <v>104</v>
      </c>
      <c r="E16" s="131"/>
      <c r="F16" s="132"/>
      <c r="G16" s="133">
        <f t="shared" si="4"/>
        <v>0</v>
      </c>
      <c r="H16" s="131"/>
      <c r="I16" s="132"/>
      <c r="J16" s="133">
        <f t="shared" si="5"/>
        <v>0</v>
      </c>
      <c r="K16" s="131"/>
      <c r="L16" s="132"/>
      <c r="M16" s="133">
        <f t="shared" si="6"/>
        <v>0</v>
      </c>
      <c r="N16" s="131"/>
      <c r="O16" s="132"/>
      <c r="P16" s="133">
        <f t="shared" si="7"/>
        <v>0</v>
      </c>
      <c r="Q16" s="131"/>
      <c r="R16" s="132"/>
      <c r="S16" s="133">
        <f t="shared" si="8"/>
        <v>0</v>
      </c>
      <c r="T16" s="131"/>
      <c r="U16" s="132"/>
      <c r="V16" s="133">
        <f t="shared" si="9"/>
        <v>0</v>
      </c>
      <c r="W16" s="131"/>
      <c r="X16" s="132"/>
      <c r="Y16" s="133">
        <f t="shared" si="10"/>
        <v>0</v>
      </c>
      <c r="Z16" s="131"/>
      <c r="AA16" s="132"/>
      <c r="AB16" s="133">
        <f t="shared" si="11"/>
        <v>0</v>
      </c>
      <c r="AC16" s="134">
        <f t="shared" si="0"/>
        <v>0</v>
      </c>
      <c r="AD16" s="135">
        <f t="shared" si="1"/>
        <v>0</v>
      </c>
      <c r="AE16" s="136">
        <f t="shared" si="2"/>
        <v>0</v>
      </c>
      <c r="AF16" s="137" t="e">
        <f t="shared" si="3"/>
        <v>#DIV/0!</v>
      </c>
      <c r="AG16" s="138"/>
      <c r="AH16" s="99"/>
      <c r="AI16" s="99"/>
    </row>
    <row r="17" spans="1:35" ht="30" customHeight="1" x14ac:dyDescent="0.2">
      <c r="A17" s="100" t="s">
        <v>98</v>
      </c>
      <c r="B17" s="101" t="s">
        <v>107</v>
      </c>
      <c r="C17" s="102" t="s">
        <v>108</v>
      </c>
      <c r="D17" s="103"/>
      <c r="E17" s="104"/>
      <c r="F17" s="105"/>
      <c r="G17" s="106">
        <f>SUM(G18:G19)</f>
        <v>67500</v>
      </c>
      <c r="H17" s="104"/>
      <c r="I17" s="105"/>
      <c r="J17" s="106">
        <f>SUM(J18:J19)</f>
        <v>67500</v>
      </c>
      <c r="K17" s="104"/>
      <c r="L17" s="105"/>
      <c r="M17" s="106">
        <f>SUM(M18:M19)</f>
        <v>0</v>
      </c>
      <c r="N17" s="104"/>
      <c r="O17" s="105"/>
      <c r="P17" s="139">
        <v>0</v>
      </c>
      <c r="Q17" s="104"/>
      <c r="R17" s="105"/>
      <c r="S17" s="106">
        <f>SUM(S18:S19)</f>
        <v>0</v>
      </c>
      <c r="T17" s="104"/>
      <c r="U17" s="105"/>
      <c r="V17" s="139">
        <v>0</v>
      </c>
      <c r="W17" s="104"/>
      <c r="X17" s="105"/>
      <c r="Y17" s="106">
        <f>SUM(Y18:Y19)</f>
        <v>0</v>
      </c>
      <c r="Z17" s="104"/>
      <c r="AA17" s="105"/>
      <c r="AB17" s="139">
        <v>0</v>
      </c>
      <c r="AC17" s="107">
        <f t="shared" si="0"/>
        <v>67500</v>
      </c>
      <c r="AD17" s="108">
        <f t="shared" si="1"/>
        <v>67500</v>
      </c>
      <c r="AE17" s="109">
        <f t="shared" si="2"/>
        <v>0</v>
      </c>
      <c r="AF17" s="110">
        <f t="shared" si="3"/>
        <v>0</v>
      </c>
      <c r="AG17" s="111"/>
      <c r="AH17" s="112"/>
      <c r="AI17" s="112"/>
    </row>
    <row r="18" spans="1:35" ht="30" customHeight="1" x14ac:dyDescent="0.2">
      <c r="A18" s="113" t="s">
        <v>101</v>
      </c>
      <c r="B18" s="114" t="s">
        <v>102</v>
      </c>
      <c r="C18" s="485" t="s">
        <v>258</v>
      </c>
      <c r="D18" s="116" t="s">
        <v>104</v>
      </c>
      <c r="E18" s="409">
        <v>2.5</v>
      </c>
      <c r="F18" s="415">
        <v>11000</v>
      </c>
      <c r="G18" s="416">
        <f t="shared" ref="G18:G19" si="12">E18*F18</f>
        <v>27500</v>
      </c>
      <c r="H18" s="409">
        <v>2.5</v>
      </c>
      <c r="I18" s="415">
        <v>11000</v>
      </c>
      <c r="J18" s="119">
        <f t="shared" ref="J18:J19" si="13">H18*I18</f>
        <v>27500</v>
      </c>
      <c r="K18" s="120">
        <v>0</v>
      </c>
      <c r="L18" s="121">
        <v>0</v>
      </c>
      <c r="M18" s="119">
        <f t="shared" ref="M18:M19" si="14">K18*L18</f>
        <v>0</v>
      </c>
      <c r="N18" s="120">
        <v>0</v>
      </c>
      <c r="O18" s="121">
        <v>0</v>
      </c>
      <c r="P18" s="140">
        <v>0</v>
      </c>
      <c r="Q18" s="120"/>
      <c r="R18" s="121"/>
      <c r="S18" s="119">
        <f t="shared" ref="S18:S19" si="15">Q18*R18</f>
        <v>0</v>
      </c>
      <c r="T18" s="120"/>
      <c r="U18" s="121"/>
      <c r="V18" s="140">
        <v>0</v>
      </c>
      <c r="W18" s="120"/>
      <c r="X18" s="121"/>
      <c r="Y18" s="119">
        <f t="shared" ref="Y18:Y19" si="16">W18*X18</f>
        <v>0</v>
      </c>
      <c r="Z18" s="120"/>
      <c r="AA18" s="121"/>
      <c r="AB18" s="140">
        <v>0</v>
      </c>
      <c r="AC18" s="122">
        <f t="shared" si="0"/>
        <v>27500</v>
      </c>
      <c r="AD18" s="123">
        <f t="shared" si="1"/>
        <v>27500</v>
      </c>
      <c r="AE18" s="124">
        <f t="shared" si="2"/>
        <v>0</v>
      </c>
      <c r="AF18" s="125">
        <f t="shared" si="3"/>
        <v>0</v>
      </c>
      <c r="AG18" s="126"/>
      <c r="AH18" s="99"/>
      <c r="AI18" s="99"/>
    </row>
    <row r="19" spans="1:35" ht="30" customHeight="1" thickBot="1" x14ac:dyDescent="0.25">
      <c r="A19" s="113" t="s">
        <v>101</v>
      </c>
      <c r="B19" s="128" t="s">
        <v>178</v>
      </c>
      <c r="C19" s="485" t="s">
        <v>259</v>
      </c>
      <c r="D19" s="116" t="s">
        <v>104</v>
      </c>
      <c r="E19" s="409">
        <v>5</v>
      </c>
      <c r="F19" s="415">
        <v>8000</v>
      </c>
      <c r="G19" s="416">
        <f t="shared" si="12"/>
        <v>40000</v>
      </c>
      <c r="H19" s="409">
        <v>5</v>
      </c>
      <c r="I19" s="415">
        <v>8000</v>
      </c>
      <c r="J19" s="119">
        <f t="shared" si="13"/>
        <v>40000</v>
      </c>
      <c r="K19" s="120">
        <v>0</v>
      </c>
      <c r="L19" s="121">
        <v>0</v>
      </c>
      <c r="M19" s="119">
        <f t="shared" si="14"/>
        <v>0</v>
      </c>
      <c r="N19" s="120">
        <v>0</v>
      </c>
      <c r="O19" s="121">
        <v>0</v>
      </c>
      <c r="P19" s="140">
        <v>0</v>
      </c>
      <c r="Q19" s="120"/>
      <c r="R19" s="121"/>
      <c r="S19" s="119">
        <f t="shared" si="15"/>
        <v>0</v>
      </c>
      <c r="T19" s="120"/>
      <c r="U19" s="121"/>
      <c r="V19" s="140">
        <v>0</v>
      </c>
      <c r="W19" s="120"/>
      <c r="X19" s="121"/>
      <c r="Y19" s="119">
        <f t="shared" si="16"/>
        <v>0</v>
      </c>
      <c r="Z19" s="120"/>
      <c r="AA19" s="121"/>
      <c r="AB19" s="140">
        <v>0</v>
      </c>
      <c r="AC19" s="122">
        <f t="shared" si="0"/>
        <v>40000</v>
      </c>
      <c r="AD19" s="123">
        <f t="shared" si="1"/>
        <v>40000</v>
      </c>
      <c r="AE19" s="124">
        <f t="shared" si="2"/>
        <v>0</v>
      </c>
      <c r="AF19" s="125">
        <f t="shared" si="3"/>
        <v>0</v>
      </c>
      <c r="AG19" s="126"/>
      <c r="AH19" s="99"/>
      <c r="AI19" s="99"/>
    </row>
    <row r="20" spans="1:35" ht="30" customHeight="1" x14ac:dyDescent="0.2">
      <c r="A20" s="100" t="s">
        <v>98</v>
      </c>
      <c r="B20" s="101" t="s">
        <v>109</v>
      </c>
      <c r="C20" s="102" t="s">
        <v>110</v>
      </c>
      <c r="D20" s="103"/>
      <c r="E20" s="104"/>
      <c r="F20" s="105"/>
      <c r="G20" s="106">
        <f>SUM(G21:G23)</f>
        <v>26000</v>
      </c>
      <c r="H20" s="104"/>
      <c r="I20" s="105"/>
      <c r="J20" s="106">
        <f>SUM(J21:J23)</f>
        <v>26000</v>
      </c>
      <c r="K20" s="104"/>
      <c r="L20" s="105"/>
      <c r="M20" s="106">
        <f>SUM(M21:M23)</f>
        <v>0</v>
      </c>
      <c r="N20" s="104"/>
      <c r="O20" s="105"/>
      <c r="P20" s="139">
        <f>SUM(P21:P23)</f>
        <v>0</v>
      </c>
      <c r="Q20" s="104"/>
      <c r="R20" s="105"/>
      <c r="S20" s="106">
        <f>SUM(S21:S23)</f>
        <v>0</v>
      </c>
      <c r="T20" s="104"/>
      <c r="U20" s="105"/>
      <c r="V20" s="139">
        <f>SUM(V21:V23)</f>
        <v>0</v>
      </c>
      <c r="W20" s="104"/>
      <c r="X20" s="105"/>
      <c r="Y20" s="106">
        <f>SUM(Y21:Y23)</f>
        <v>0</v>
      </c>
      <c r="Z20" s="104"/>
      <c r="AA20" s="105"/>
      <c r="AB20" s="139">
        <f>SUM(AB21:AB23)</f>
        <v>0</v>
      </c>
      <c r="AC20" s="107">
        <f t="shared" si="0"/>
        <v>26000</v>
      </c>
      <c r="AD20" s="108">
        <f t="shared" si="1"/>
        <v>26000</v>
      </c>
      <c r="AE20" s="109">
        <f t="shared" si="2"/>
        <v>0</v>
      </c>
      <c r="AF20" s="149">
        <f t="shared" si="3"/>
        <v>0</v>
      </c>
      <c r="AG20" s="150"/>
      <c r="AH20" s="112"/>
      <c r="AI20" s="112"/>
    </row>
    <row r="21" spans="1:35" ht="30" customHeight="1" x14ac:dyDescent="0.2">
      <c r="A21" s="113" t="s">
        <v>101</v>
      </c>
      <c r="B21" s="114" t="s">
        <v>105</v>
      </c>
      <c r="C21" s="399" t="s">
        <v>260</v>
      </c>
      <c r="D21" s="116" t="s">
        <v>207</v>
      </c>
      <c r="E21" s="400">
        <v>1</v>
      </c>
      <c r="F21" s="401">
        <v>8000</v>
      </c>
      <c r="G21" s="119">
        <f t="shared" ref="G21:G23" si="17">E21*F21</f>
        <v>8000</v>
      </c>
      <c r="H21" s="400">
        <v>1</v>
      </c>
      <c r="I21" s="401">
        <v>8000</v>
      </c>
      <c r="J21" s="119">
        <f t="shared" ref="J21:J23" si="18">H21*I21</f>
        <v>8000</v>
      </c>
      <c r="K21" s="120">
        <v>0</v>
      </c>
      <c r="L21" s="121">
        <v>0</v>
      </c>
      <c r="M21" s="119">
        <f t="shared" ref="M21:M23" si="19">K21*L21</f>
        <v>0</v>
      </c>
      <c r="N21" s="120">
        <v>0</v>
      </c>
      <c r="O21" s="121">
        <v>0</v>
      </c>
      <c r="P21" s="140">
        <f t="shared" ref="P21:P23" si="20">N21*O21</f>
        <v>0</v>
      </c>
      <c r="Q21" s="120"/>
      <c r="R21" s="121"/>
      <c r="S21" s="119">
        <f t="shared" ref="S21:S23" si="21">Q21*R21</f>
        <v>0</v>
      </c>
      <c r="T21" s="120"/>
      <c r="U21" s="121"/>
      <c r="V21" s="140">
        <f t="shared" ref="V21:V23" si="22">T21*U21</f>
        <v>0</v>
      </c>
      <c r="W21" s="120"/>
      <c r="X21" s="121"/>
      <c r="Y21" s="119">
        <f t="shared" ref="Y21:Y23" si="23">W21*X21</f>
        <v>0</v>
      </c>
      <c r="Z21" s="120"/>
      <c r="AA21" s="121"/>
      <c r="AB21" s="140">
        <f t="shared" ref="AB21:AB23" si="24">Z21*AA21</f>
        <v>0</v>
      </c>
      <c r="AC21" s="122">
        <f t="shared" si="0"/>
        <v>8000</v>
      </c>
      <c r="AD21" s="123">
        <f t="shared" si="1"/>
        <v>8000</v>
      </c>
      <c r="AE21" s="124">
        <f t="shared" si="2"/>
        <v>0</v>
      </c>
      <c r="AF21" s="125">
        <f t="shared" si="3"/>
        <v>0</v>
      </c>
      <c r="AG21" s="126"/>
      <c r="AH21" s="99"/>
      <c r="AI21" s="99"/>
    </row>
    <row r="22" spans="1:35" ht="30" customHeight="1" x14ac:dyDescent="0.2">
      <c r="A22" s="113" t="s">
        <v>101</v>
      </c>
      <c r="B22" s="128" t="s">
        <v>106</v>
      </c>
      <c r="C22" s="399" t="s">
        <v>261</v>
      </c>
      <c r="D22" s="116" t="s">
        <v>207</v>
      </c>
      <c r="E22" s="400">
        <v>1</v>
      </c>
      <c r="F22" s="401">
        <v>8000</v>
      </c>
      <c r="G22" s="119">
        <f t="shared" si="17"/>
        <v>8000</v>
      </c>
      <c r="H22" s="400">
        <v>1</v>
      </c>
      <c r="I22" s="401">
        <v>8000</v>
      </c>
      <c r="J22" s="119">
        <f t="shared" si="18"/>
        <v>8000</v>
      </c>
      <c r="K22" s="120">
        <v>0</v>
      </c>
      <c r="L22" s="121">
        <v>0</v>
      </c>
      <c r="M22" s="119">
        <f t="shared" si="19"/>
        <v>0</v>
      </c>
      <c r="N22" s="120">
        <v>0</v>
      </c>
      <c r="O22" s="121">
        <v>0</v>
      </c>
      <c r="P22" s="140">
        <f t="shared" si="20"/>
        <v>0</v>
      </c>
      <c r="Q22" s="120"/>
      <c r="R22" s="121"/>
      <c r="S22" s="119">
        <f t="shared" si="21"/>
        <v>0</v>
      </c>
      <c r="T22" s="120"/>
      <c r="U22" s="121"/>
      <c r="V22" s="140">
        <f t="shared" si="22"/>
        <v>0</v>
      </c>
      <c r="W22" s="120"/>
      <c r="X22" s="121"/>
      <c r="Y22" s="119">
        <f t="shared" si="23"/>
        <v>0</v>
      </c>
      <c r="Z22" s="120"/>
      <c r="AA22" s="121"/>
      <c r="AB22" s="140">
        <f t="shared" si="24"/>
        <v>0</v>
      </c>
      <c r="AC22" s="122">
        <f t="shared" si="0"/>
        <v>8000</v>
      </c>
      <c r="AD22" s="123">
        <f t="shared" si="1"/>
        <v>8000</v>
      </c>
      <c r="AE22" s="124">
        <f t="shared" si="2"/>
        <v>0</v>
      </c>
      <c r="AF22" s="125">
        <f t="shared" si="3"/>
        <v>0</v>
      </c>
      <c r="AG22" s="126"/>
      <c r="AH22" s="99"/>
      <c r="AI22" s="99"/>
    </row>
    <row r="23" spans="1:35" ht="30" customHeight="1" thickBot="1" x14ac:dyDescent="0.25">
      <c r="A23" s="141" t="s">
        <v>101</v>
      </c>
      <c r="B23" s="142" t="s">
        <v>180</v>
      </c>
      <c r="C23" s="399" t="s">
        <v>262</v>
      </c>
      <c r="D23" s="116" t="s">
        <v>207</v>
      </c>
      <c r="E23" s="400">
        <v>1</v>
      </c>
      <c r="F23" s="401">
        <v>10000</v>
      </c>
      <c r="G23" s="147">
        <f t="shared" si="17"/>
        <v>10000</v>
      </c>
      <c r="H23" s="400">
        <v>1</v>
      </c>
      <c r="I23" s="401">
        <v>10000</v>
      </c>
      <c r="J23" s="147">
        <f t="shared" si="18"/>
        <v>10000</v>
      </c>
      <c r="K23" s="145">
        <v>0</v>
      </c>
      <c r="L23" s="146">
        <v>0</v>
      </c>
      <c r="M23" s="147">
        <f t="shared" si="19"/>
        <v>0</v>
      </c>
      <c r="N23" s="120">
        <v>0</v>
      </c>
      <c r="O23" s="121">
        <v>0</v>
      </c>
      <c r="P23" s="148">
        <f t="shared" si="20"/>
        <v>0</v>
      </c>
      <c r="Q23" s="145"/>
      <c r="R23" s="146"/>
      <c r="S23" s="147">
        <f t="shared" si="21"/>
        <v>0</v>
      </c>
      <c r="T23" s="145"/>
      <c r="U23" s="146"/>
      <c r="V23" s="148">
        <f t="shared" si="22"/>
        <v>0</v>
      </c>
      <c r="W23" s="145"/>
      <c r="X23" s="146"/>
      <c r="Y23" s="147">
        <f t="shared" si="23"/>
        <v>0</v>
      </c>
      <c r="Z23" s="145"/>
      <c r="AA23" s="146"/>
      <c r="AB23" s="148">
        <f t="shared" si="24"/>
        <v>0</v>
      </c>
      <c r="AC23" s="134">
        <f t="shared" si="0"/>
        <v>10000</v>
      </c>
      <c r="AD23" s="135">
        <f t="shared" si="1"/>
        <v>10000</v>
      </c>
      <c r="AE23" s="136">
        <f t="shared" si="2"/>
        <v>0</v>
      </c>
      <c r="AF23" s="151">
        <f t="shared" si="3"/>
        <v>0</v>
      </c>
      <c r="AG23" s="152"/>
      <c r="AH23" s="99"/>
      <c r="AI23" s="99"/>
    </row>
    <row r="24" spans="1:35" ht="15.75" customHeight="1" thickBot="1" x14ac:dyDescent="0.25">
      <c r="A24" s="153" t="s">
        <v>111</v>
      </c>
      <c r="B24" s="154"/>
      <c r="C24" s="155"/>
      <c r="D24" s="156"/>
      <c r="E24" s="157"/>
      <c r="F24" s="157"/>
      <c r="G24" s="158">
        <f>G20+G17+G13</f>
        <v>93500</v>
      </c>
      <c r="H24" s="157"/>
      <c r="I24" s="159"/>
      <c r="J24" s="160">
        <f>J20+J17+J13</f>
        <v>93500</v>
      </c>
      <c r="K24" s="161"/>
      <c r="L24" s="157"/>
      <c r="M24" s="158">
        <f>M20+M17+M13</f>
        <v>0</v>
      </c>
      <c r="N24" s="157"/>
      <c r="O24" s="157"/>
      <c r="P24" s="160">
        <f>P20+P17+P13</f>
        <v>0</v>
      </c>
      <c r="Q24" s="161"/>
      <c r="R24" s="157"/>
      <c r="S24" s="158">
        <f>S20+S17+S13</f>
        <v>0</v>
      </c>
      <c r="T24" s="157"/>
      <c r="U24" s="157"/>
      <c r="V24" s="160">
        <f>V20+V17+V13</f>
        <v>0</v>
      </c>
      <c r="W24" s="161"/>
      <c r="X24" s="157"/>
      <c r="Y24" s="158">
        <f>Y20+Y17+Y13</f>
        <v>0</v>
      </c>
      <c r="Z24" s="157"/>
      <c r="AA24" s="157"/>
      <c r="AB24" s="160">
        <f>AB20+AB17+AB13</f>
        <v>0</v>
      </c>
      <c r="AC24" s="160">
        <f>AC20+AC17+AC13</f>
        <v>93500</v>
      </c>
      <c r="AD24" s="162">
        <f>AD20+AD17+AD13</f>
        <v>93500</v>
      </c>
      <c r="AE24" s="159">
        <f t="shared" si="2"/>
        <v>0</v>
      </c>
      <c r="AF24" s="163">
        <f t="shared" si="3"/>
        <v>0</v>
      </c>
      <c r="AG24" s="164"/>
      <c r="AH24" s="99"/>
      <c r="AI24" s="99"/>
    </row>
    <row r="25" spans="1:35" ht="30" customHeight="1" x14ac:dyDescent="0.2">
      <c r="A25" s="165" t="s">
        <v>96</v>
      </c>
      <c r="B25" s="166">
        <v>2</v>
      </c>
      <c r="C25" s="167" t="s">
        <v>112</v>
      </c>
      <c r="D25" s="168"/>
      <c r="E25" s="169"/>
      <c r="F25" s="169"/>
      <c r="G25" s="169"/>
      <c r="H25" s="170"/>
      <c r="I25" s="169"/>
      <c r="J25" s="169"/>
      <c r="K25" s="169"/>
      <c r="L25" s="169"/>
      <c r="M25" s="171"/>
      <c r="N25" s="170"/>
      <c r="O25" s="169"/>
      <c r="P25" s="171"/>
      <c r="Q25" s="169"/>
      <c r="R25" s="169"/>
      <c r="S25" s="171"/>
      <c r="T25" s="170"/>
      <c r="U25" s="169"/>
      <c r="V25" s="171"/>
      <c r="W25" s="169"/>
      <c r="X25" s="169"/>
      <c r="Y25" s="171"/>
      <c r="Z25" s="170"/>
      <c r="AA25" s="169"/>
      <c r="AB25" s="169"/>
      <c r="AC25" s="95"/>
      <c r="AD25" s="96"/>
      <c r="AE25" s="96"/>
      <c r="AF25" s="97"/>
      <c r="AG25" s="98"/>
      <c r="AH25" s="99"/>
      <c r="AI25" s="99"/>
    </row>
    <row r="26" spans="1:35" ht="30" customHeight="1" x14ac:dyDescent="0.2">
      <c r="A26" s="100" t="s">
        <v>98</v>
      </c>
      <c r="B26" s="101" t="s">
        <v>113</v>
      </c>
      <c r="C26" s="172" t="s">
        <v>114</v>
      </c>
      <c r="D26" s="173"/>
      <c r="E26" s="500"/>
      <c r="F26" s="501"/>
      <c r="G26" s="502">
        <f>G28+G27</f>
        <v>20570</v>
      </c>
      <c r="H26" s="499"/>
      <c r="I26" s="105"/>
      <c r="J26" s="106">
        <f>J28+J27</f>
        <v>20570</v>
      </c>
      <c r="K26" s="104"/>
      <c r="L26" s="105"/>
      <c r="M26" s="106">
        <f>M28</f>
        <v>0</v>
      </c>
      <c r="N26" s="104"/>
      <c r="O26" s="105"/>
      <c r="P26" s="139">
        <f>P28</f>
        <v>0</v>
      </c>
      <c r="Q26" s="104"/>
      <c r="R26" s="105"/>
      <c r="S26" s="106">
        <f>S28</f>
        <v>0</v>
      </c>
      <c r="T26" s="104"/>
      <c r="U26" s="105"/>
      <c r="V26" s="139">
        <f>V28</f>
        <v>0</v>
      </c>
      <c r="W26" s="104"/>
      <c r="X26" s="105"/>
      <c r="Y26" s="106">
        <f>Y28</f>
        <v>0</v>
      </c>
      <c r="Z26" s="104"/>
      <c r="AA26" s="105"/>
      <c r="AB26" s="139">
        <f>AB28</f>
        <v>0</v>
      </c>
      <c r="AC26" s="107">
        <f t="shared" ref="AC26:AC28" si="25">G26+M26+S26+Y26</f>
        <v>20570</v>
      </c>
      <c r="AD26" s="108">
        <f t="shared" ref="AD26:AD28" si="26">J26+P26+V26+AB26</f>
        <v>20570</v>
      </c>
      <c r="AE26" s="109">
        <f t="shared" ref="AE26:AE28" si="27">AC26-AD26</f>
        <v>0</v>
      </c>
      <c r="AF26" s="110">
        <f t="shared" ref="AF26:AF29" si="28">AE26/AC26</f>
        <v>0</v>
      </c>
      <c r="AG26" s="111"/>
      <c r="AH26" s="112"/>
      <c r="AI26" s="112"/>
    </row>
    <row r="27" spans="1:35" s="440" customFormat="1" ht="30" customHeight="1" x14ac:dyDescent="0.2">
      <c r="A27" s="457" t="s">
        <v>101</v>
      </c>
      <c r="B27" s="458" t="s">
        <v>102</v>
      </c>
      <c r="C27" s="459" t="s">
        <v>263</v>
      </c>
      <c r="D27" s="475" t="s">
        <v>104</v>
      </c>
      <c r="E27" s="503">
        <v>5</v>
      </c>
      <c r="F27" s="403">
        <v>2970</v>
      </c>
      <c r="G27" s="504">
        <f>E27*F27</f>
        <v>14850</v>
      </c>
      <c r="H27" s="460">
        <v>5</v>
      </c>
      <c r="I27" s="403">
        <v>2970</v>
      </c>
      <c r="J27" s="406">
        <f>J17*22%</f>
        <v>14850</v>
      </c>
      <c r="K27" s="431">
        <v>0</v>
      </c>
      <c r="L27" s="432">
        <v>0</v>
      </c>
      <c r="M27" s="406">
        <f>M23*22%</f>
        <v>0</v>
      </c>
      <c r="N27" s="120">
        <v>0</v>
      </c>
      <c r="O27" s="121">
        <v>0</v>
      </c>
      <c r="P27" s="406">
        <f>P23*22%</f>
        <v>0</v>
      </c>
      <c r="Q27" s="431"/>
      <c r="R27" s="432"/>
      <c r="S27" s="433">
        <f>S23*22%</f>
        <v>0</v>
      </c>
      <c r="T27" s="431"/>
      <c r="U27" s="432"/>
      <c r="V27" s="406">
        <f>V23*22%</f>
        <v>0</v>
      </c>
      <c r="W27" s="431"/>
      <c r="X27" s="432"/>
      <c r="Y27" s="433">
        <f>Y23*22%</f>
        <v>0</v>
      </c>
      <c r="Z27" s="431"/>
      <c r="AA27" s="432"/>
      <c r="AB27" s="406">
        <f>AB23*22%</f>
        <v>0</v>
      </c>
      <c r="AC27" s="435">
        <f t="shared" ref="AC27" si="29">G27+M27+S27+Y27</f>
        <v>14850</v>
      </c>
      <c r="AD27" s="461">
        <f t="shared" ref="AD27" si="30">J27+P27+V27+AB27</f>
        <v>14850</v>
      </c>
      <c r="AE27" s="462">
        <f t="shared" ref="AE27" si="31">AC27-AD27</f>
        <v>0</v>
      </c>
      <c r="AF27" s="463">
        <f t="shared" ref="AF27" si="32">AE27/AC27</f>
        <v>0</v>
      </c>
      <c r="AG27" s="464"/>
      <c r="AH27" s="439"/>
      <c r="AI27" s="439"/>
    </row>
    <row r="28" spans="1:35" s="430" customFormat="1" ht="30" customHeight="1" thickBot="1" x14ac:dyDescent="0.25">
      <c r="A28" s="448" t="s">
        <v>101</v>
      </c>
      <c r="B28" s="449" t="s">
        <v>102</v>
      </c>
      <c r="C28" s="402" t="s">
        <v>264</v>
      </c>
      <c r="D28" s="498" t="s">
        <v>265</v>
      </c>
      <c r="E28" s="505">
        <v>3</v>
      </c>
      <c r="F28" s="506">
        <v>1906.6666666666667</v>
      </c>
      <c r="G28" s="507">
        <f>E28*F28</f>
        <v>5720</v>
      </c>
      <c r="H28" s="450">
        <v>3</v>
      </c>
      <c r="I28" s="404">
        <v>1906.6666666666667</v>
      </c>
      <c r="J28" s="405">
        <f>J20*22%</f>
        <v>5720</v>
      </c>
      <c r="K28" s="446">
        <v>0</v>
      </c>
      <c r="L28" s="447">
        <v>0</v>
      </c>
      <c r="M28" s="405">
        <f>M24*22%</f>
        <v>0</v>
      </c>
      <c r="N28" s="120">
        <v>0</v>
      </c>
      <c r="O28" s="121">
        <v>0</v>
      </c>
      <c r="P28" s="451">
        <f>P24*22%</f>
        <v>0</v>
      </c>
      <c r="Q28" s="446"/>
      <c r="R28" s="447"/>
      <c r="S28" s="405">
        <f>S24*22%</f>
        <v>0</v>
      </c>
      <c r="T28" s="446"/>
      <c r="U28" s="447"/>
      <c r="V28" s="451">
        <f>V24*22%</f>
        <v>0</v>
      </c>
      <c r="W28" s="446"/>
      <c r="X28" s="447"/>
      <c r="Y28" s="405">
        <f>Y24*22%</f>
        <v>0</v>
      </c>
      <c r="Z28" s="446"/>
      <c r="AA28" s="447"/>
      <c r="AB28" s="451">
        <f>AB24*22%</f>
        <v>0</v>
      </c>
      <c r="AC28" s="452">
        <f t="shared" si="25"/>
        <v>5720</v>
      </c>
      <c r="AD28" s="453">
        <f t="shared" si="26"/>
        <v>5720</v>
      </c>
      <c r="AE28" s="454">
        <f t="shared" si="27"/>
        <v>0</v>
      </c>
      <c r="AF28" s="455">
        <f t="shared" si="28"/>
        <v>0</v>
      </c>
      <c r="AG28" s="456"/>
      <c r="AH28" s="429"/>
      <c r="AI28" s="429"/>
    </row>
    <row r="29" spans="1:35" ht="15.75" customHeight="1" thickBot="1" x14ac:dyDescent="0.25">
      <c r="A29" s="153" t="s">
        <v>115</v>
      </c>
      <c r="B29" s="154"/>
      <c r="C29" s="174"/>
      <c r="D29" s="175"/>
      <c r="E29" s="286"/>
      <c r="F29" s="286"/>
      <c r="G29" s="341">
        <f>G26</f>
        <v>20570</v>
      </c>
      <c r="H29" s="157"/>
      <c r="I29" s="159"/>
      <c r="J29" s="160">
        <f>J26</f>
        <v>20570</v>
      </c>
      <c r="K29" s="161"/>
      <c r="L29" s="157"/>
      <c r="M29" s="158">
        <f>M26</f>
        <v>0</v>
      </c>
      <c r="N29" s="157"/>
      <c r="O29" s="157"/>
      <c r="P29" s="160">
        <f>P26</f>
        <v>0</v>
      </c>
      <c r="Q29" s="161"/>
      <c r="R29" s="157"/>
      <c r="S29" s="158">
        <f>S26</f>
        <v>0</v>
      </c>
      <c r="T29" s="157"/>
      <c r="U29" s="157"/>
      <c r="V29" s="160">
        <f>V26</f>
        <v>0</v>
      </c>
      <c r="W29" s="161"/>
      <c r="X29" s="157"/>
      <c r="Y29" s="158">
        <f>Y26</f>
        <v>0</v>
      </c>
      <c r="Z29" s="157"/>
      <c r="AA29" s="157"/>
      <c r="AB29" s="160">
        <f>AB26</f>
        <v>0</v>
      </c>
      <c r="AC29" s="160">
        <f>AC26</f>
        <v>20570</v>
      </c>
      <c r="AD29" s="162">
        <f>AD26</f>
        <v>20570</v>
      </c>
      <c r="AE29" s="159">
        <f t="shared" ref="AE29" si="33">AE28</f>
        <v>0</v>
      </c>
      <c r="AF29" s="163">
        <f t="shared" si="28"/>
        <v>0</v>
      </c>
      <c r="AG29" s="164"/>
      <c r="AH29" s="99"/>
      <c r="AI29" s="99"/>
    </row>
    <row r="30" spans="1:35" ht="33" customHeight="1" thickBot="1" x14ac:dyDescent="0.25">
      <c r="A30" s="165" t="s">
        <v>116</v>
      </c>
      <c r="B30" s="176" t="s">
        <v>20</v>
      </c>
      <c r="C30" s="177" t="s">
        <v>117</v>
      </c>
      <c r="D30" s="178"/>
      <c r="E30" s="179"/>
      <c r="F30" s="180"/>
      <c r="G30" s="180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 thickBot="1" x14ac:dyDescent="0.25">
      <c r="A31" s="100" t="s">
        <v>98</v>
      </c>
      <c r="B31" s="101" t="s">
        <v>118</v>
      </c>
      <c r="C31" s="172" t="s">
        <v>119</v>
      </c>
      <c r="D31" s="181"/>
      <c r="E31" s="104"/>
      <c r="F31" s="105"/>
      <c r="G31" s="139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9">
        <f>SUM(P32:P34)</f>
        <v>0</v>
      </c>
      <c r="Q31" s="104"/>
      <c r="R31" s="105"/>
      <c r="S31" s="106">
        <f>SUM(S32:S34)</f>
        <v>0</v>
      </c>
      <c r="T31" s="104"/>
      <c r="U31" s="105"/>
      <c r="V31" s="139">
        <f>SUM(V32:V34)</f>
        <v>0</v>
      </c>
      <c r="W31" s="104"/>
      <c r="X31" s="105"/>
      <c r="Y31" s="106">
        <f>SUM(Y32:Y34)</f>
        <v>0</v>
      </c>
      <c r="Z31" s="104"/>
      <c r="AA31" s="105"/>
      <c r="AB31" s="139">
        <f>SUM(AB32:AB34)</f>
        <v>0</v>
      </c>
      <c r="AC31" s="107">
        <f t="shared" ref="AC31:AC42" si="34">G31+M31+S31+Y31</f>
        <v>0</v>
      </c>
      <c r="AD31" s="108">
        <f t="shared" ref="AD31:AD42" si="35">J31+P31+V31+AB31</f>
        <v>0</v>
      </c>
      <c r="AE31" s="108">
        <f t="shared" ref="AE31:AE43" si="36">AC31-AD31</f>
        <v>0</v>
      </c>
      <c r="AF31" s="182" t="e">
        <f t="shared" ref="AF31:AF43" si="37">AE31/AC31</f>
        <v>#DIV/0!</v>
      </c>
      <c r="AG31" s="111"/>
      <c r="AH31" s="112"/>
      <c r="AI31" s="112"/>
    </row>
    <row r="32" spans="1:35" ht="39.75" hidden="1" customHeight="1" thickBot="1" x14ac:dyDescent="0.25">
      <c r="A32" s="113" t="s">
        <v>101</v>
      </c>
      <c r="B32" s="114" t="s">
        <v>102</v>
      </c>
      <c r="C32" s="115" t="s">
        <v>120</v>
      </c>
      <c r="D32" s="116" t="s">
        <v>121</v>
      </c>
      <c r="E32" s="120"/>
      <c r="F32" s="121"/>
      <c r="G32" s="140">
        <f t="shared" ref="G32:G34" si="38">E32*F32</f>
        <v>0</v>
      </c>
      <c r="H32" s="120"/>
      <c r="I32" s="121"/>
      <c r="J32" s="119">
        <f t="shared" ref="J32:J34" si="39">H32*I32</f>
        <v>0</v>
      </c>
      <c r="K32" s="120"/>
      <c r="L32" s="121"/>
      <c r="M32" s="119">
        <f t="shared" ref="M32:M34" si="40">K32*L32</f>
        <v>0</v>
      </c>
      <c r="N32" s="120"/>
      <c r="O32" s="121"/>
      <c r="P32" s="140">
        <f t="shared" ref="P32:P34" si="41">N32*O32</f>
        <v>0</v>
      </c>
      <c r="Q32" s="120"/>
      <c r="R32" s="121"/>
      <c r="S32" s="119">
        <f t="shared" ref="S32:S34" si="42">Q32*R32</f>
        <v>0</v>
      </c>
      <c r="T32" s="120"/>
      <c r="U32" s="121"/>
      <c r="V32" s="140">
        <f t="shared" ref="V32:V34" si="43">T32*U32</f>
        <v>0</v>
      </c>
      <c r="W32" s="120"/>
      <c r="X32" s="121"/>
      <c r="Y32" s="119">
        <f t="shared" ref="Y32:Y34" si="44">W32*X32</f>
        <v>0</v>
      </c>
      <c r="Z32" s="120"/>
      <c r="AA32" s="121"/>
      <c r="AB32" s="140">
        <f t="shared" ref="AB32:AB34" si="45">Z32*AA32</f>
        <v>0</v>
      </c>
      <c r="AC32" s="122">
        <f t="shared" si="34"/>
        <v>0</v>
      </c>
      <c r="AD32" s="123">
        <f t="shared" si="35"/>
        <v>0</v>
      </c>
      <c r="AE32" s="183">
        <f t="shared" si="36"/>
        <v>0</v>
      </c>
      <c r="AF32" s="184" t="e">
        <f t="shared" si="37"/>
        <v>#DIV/0!</v>
      </c>
      <c r="AG32" s="126"/>
      <c r="AH32" s="99"/>
      <c r="AI32" s="99"/>
    </row>
    <row r="33" spans="1:35" ht="39.75" hidden="1" customHeight="1" thickBot="1" x14ac:dyDescent="0.25">
      <c r="A33" s="113" t="s">
        <v>101</v>
      </c>
      <c r="B33" s="114" t="s">
        <v>105</v>
      </c>
      <c r="C33" s="115" t="s">
        <v>120</v>
      </c>
      <c r="D33" s="116" t="s">
        <v>121</v>
      </c>
      <c r="E33" s="120"/>
      <c r="F33" s="121"/>
      <c r="G33" s="140">
        <f t="shared" si="38"/>
        <v>0</v>
      </c>
      <c r="H33" s="120"/>
      <c r="I33" s="121"/>
      <c r="J33" s="119">
        <f t="shared" si="39"/>
        <v>0</v>
      </c>
      <c r="K33" s="120"/>
      <c r="L33" s="121"/>
      <c r="M33" s="119">
        <f t="shared" si="40"/>
        <v>0</v>
      </c>
      <c r="N33" s="120"/>
      <c r="O33" s="121"/>
      <c r="P33" s="140">
        <f t="shared" si="41"/>
        <v>0</v>
      </c>
      <c r="Q33" s="120"/>
      <c r="R33" s="121"/>
      <c r="S33" s="119">
        <f t="shared" si="42"/>
        <v>0</v>
      </c>
      <c r="T33" s="120"/>
      <c r="U33" s="121"/>
      <c r="V33" s="140">
        <f t="shared" si="43"/>
        <v>0</v>
      </c>
      <c r="W33" s="120"/>
      <c r="X33" s="121"/>
      <c r="Y33" s="119">
        <f t="shared" si="44"/>
        <v>0</v>
      </c>
      <c r="Z33" s="120"/>
      <c r="AA33" s="121"/>
      <c r="AB33" s="140">
        <f t="shared" si="45"/>
        <v>0</v>
      </c>
      <c r="AC33" s="122">
        <f t="shared" si="34"/>
        <v>0</v>
      </c>
      <c r="AD33" s="123">
        <f t="shared" si="35"/>
        <v>0</v>
      </c>
      <c r="AE33" s="183">
        <f t="shared" si="36"/>
        <v>0</v>
      </c>
      <c r="AF33" s="184" t="e">
        <f t="shared" si="37"/>
        <v>#DIV/0!</v>
      </c>
      <c r="AG33" s="126"/>
      <c r="AH33" s="99"/>
      <c r="AI33" s="99"/>
    </row>
    <row r="34" spans="1:35" ht="39.75" hidden="1" customHeight="1" thickBot="1" x14ac:dyDescent="0.25">
      <c r="A34" s="141" t="s">
        <v>101</v>
      </c>
      <c r="B34" s="142" t="s">
        <v>106</v>
      </c>
      <c r="C34" s="143" t="s">
        <v>120</v>
      </c>
      <c r="D34" s="144" t="s">
        <v>121</v>
      </c>
      <c r="E34" s="145"/>
      <c r="F34" s="146"/>
      <c r="G34" s="148">
        <f t="shared" si="38"/>
        <v>0</v>
      </c>
      <c r="H34" s="145"/>
      <c r="I34" s="146"/>
      <c r="J34" s="147">
        <f t="shared" si="39"/>
        <v>0</v>
      </c>
      <c r="K34" s="145"/>
      <c r="L34" s="146"/>
      <c r="M34" s="147">
        <f t="shared" si="40"/>
        <v>0</v>
      </c>
      <c r="N34" s="145"/>
      <c r="O34" s="146"/>
      <c r="P34" s="148">
        <f t="shared" si="41"/>
        <v>0</v>
      </c>
      <c r="Q34" s="145"/>
      <c r="R34" s="146"/>
      <c r="S34" s="147">
        <f t="shared" si="42"/>
        <v>0</v>
      </c>
      <c r="T34" s="145"/>
      <c r="U34" s="146"/>
      <c r="V34" s="148">
        <f t="shared" si="43"/>
        <v>0</v>
      </c>
      <c r="W34" s="145"/>
      <c r="X34" s="146"/>
      <c r="Y34" s="147">
        <f t="shared" si="44"/>
        <v>0</v>
      </c>
      <c r="Z34" s="145"/>
      <c r="AA34" s="146"/>
      <c r="AB34" s="148">
        <f t="shared" si="45"/>
        <v>0</v>
      </c>
      <c r="AC34" s="134">
        <f t="shared" si="34"/>
        <v>0</v>
      </c>
      <c r="AD34" s="135">
        <f t="shared" si="35"/>
        <v>0</v>
      </c>
      <c r="AE34" s="185">
        <f t="shared" si="36"/>
        <v>0</v>
      </c>
      <c r="AF34" s="184" t="e">
        <f t="shared" si="37"/>
        <v>#DIV/0!</v>
      </c>
      <c r="AG34" s="126"/>
      <c r="AH34" s="99"/>
      <c r="AI34" s="99"/>
    </row>
    <row r="35" spans="1:35" ht="30" customHeight="1" thickBot="1" x14ac:dyDescent="0.25">
      <c r="A35" s="100" t="s">
        <v>98</v>
      </c>
      <c r="B35" s="101" t="s">
        <v>122</v>
      </c>
      <c r="C35" s="102" t="s">
        <v>123</v>
      </c>
      <c r="D35" s="103"/>
      <c r="E35" s="104">
        <f t="shared" ref="E35:AB35" si="46">SUM(E36:E38)</f>
        <v>0</v>
      </c>
      <c r="F35" s="105">
        <f t="shared" si="46"/>
        <v>0</v>
      </c>
      <c r="G35" s="106">
        <f t="shared" si="46"/>
        <v>0</v>
      </c>
      <c r="H35" s="104">
        <f t="shared" si="46"/>
        <v>0</v>
      </c>
      <c r="I35" s="105">
        <f t="shared" si="46"/>
        <v>0</v>
      </c>
      <c r="J35" s="106">
        <f t="shared" si="46"/>
        <v>0</v>
      </c>
      <c r="K35" s="104">
        <f t="shared" si="46"/>
        <v>0</v>
      </c>
      <c r="L35" s="105">
        <f t="shared" si="46"/>
        <v>0</v>
      </c>
      <c r="M35" s="106">
        <f t="shared" si="46"/>
        <v>0</v>
      </c>
      <c r="N35" s="104">
        <f t="shared" si="46"/>
        <v>0</v>
      </c>
      <c r="O35" s="105">
        <f t="shared" si="46"/>
        <v>0</v>
      </c>
      <c r="P35" s="139">
        <f t="shared" si="46"/>
        <v>0</v>
      </c>
      <c r="Q35" s="104">
        <f t="shared" si="46"/>
        <v>0</v>
      </c>
      <c r="R35" s="105">
        <f t="shared" si="46"/>
        <v>0</v>
      </c>
      <c r="S35" s="106">
        <f t="shared" si="46"/>
        <v>0</v>
      </c>
      <c r="T35" s="104">
        <f t="shared" si="46"/>
        <v>0</v>
      </c>
      <c r="U35" s="105">
        <f t="shared" si="46"/>
        <v>0</v>
      </c>
      <c r="V35" s="139">
        <f t="shared" si="46"/>
        <v>0</v>
      </c>
      <c r="W35" s="104">
        <f t="shared" si="46"/>
        <v>0</v>
      </c>
      <c r="X35" s="105">
        <f t="shared" si="46"/>
        <v>0</v>
      </c>
      <c r="Y35" s="106">
        <f t="shared" si="46"/>
        <v>0</v>
      </c>
      <c r="Z35" s="104">
        <f t="shared" si="46"/>
        <v>0</v>
      </c>
      <c r="AA35" s="105">
        <f t="shared" si="46"/>
        <v>0</v>
      </c>
      <c r="AB35" s="139">
        <f t="shared" si="46"/>
        <v>0</v>
      </c>
      <c r="AC35" s="107">
        <f t="shared" si="34"/>
        <v>0</v>
      </c>
      <c r="AD35" s="108">
        <f t="shared" si="35"/>
        <v>0</v>
      </c>
      <c r="AE35" s="108">
        <f t="shared" si="36"/>
        <v>0</v>
      </c>
      <c r="AF35" s="186" t="e">
        <f t="shared" si="37"/>
        <v>#DIV/0!</v>
      </c>
      <c r="AG35" s="150"/>
      <c r="AH35" s="112"/>
      <c r="AI35" s="112"/>
    </row>
    <row r="36" spans="1:35" ht="39.75" hidden="1" customHeight="1" thickBot="1" x14ac:dyDescent="0.25">
      <c r="A36" s="113" t="s">
        <v>101</v>
      </c>
      <c r="B36" s="114" t="s">
        <v>102</v>
      </c>
      <c r="C36" s="115" t="s">
        <v>124</v>
      </c>
      <c r="D36" s="116" t="s">
        <v>125</v>
      </c>
      <c r="E36" s="120"/>
      <c r="F36" s="121"/>
      <c r="G36" s="119">
        <f t="shared" ref="G36:G38" si="47">E36*F36</f>
        <v>0</v>
      </c>
      <c r="H36" s="120"/>
      <c r="I36" s="121"/>
      <c r="J36" s="119">
        <f t="shared" ref="J36:J38" si="48">H36*I36</f>
        <v>0</v>
      </c>
      <c r="K36" s="120"/>
      <c r="L36" s="121"/>
      <c r="M36" s="119">
        <f t="shared" ref="M36:M38" si="49">K36*L36</f>
        <v>0</v>
      </c>
      <c r="N36" s="120"/>
      <c r="O36" s="121"/>
      <c r="P36" s="140">
        <f t="shared" ref="P36:P38" si="50">N36*O36</f>
        <v>0</v>
      </c>
      <c r="Q36" s="120"/>
      <c r="R36" s="121"/>
      <c r="S36" s="119">
        <f t="shared" ref="S36:S38" si="51">Q36*R36</f>
        <v>0</v>
      </c>
      <c r="T36" s="120"/>
      <c r="U36" s="121"/>
      <c r="V36" s="140">
        <f t="shared" ref="V36:V38" si="52">T36*U36</f>
        <v>0</v>
      </c>
      <c r="W36" s="120"/>
      <c r="X36" s="121"/>
      <c r="Y36" s="119">
        <f t="shared" ref="Y36:Y38" si="53">W36*X36</f>
        <v>0</v>
      </c>
      <c r="Z36" s="120"/>
      <c r="AA36" s="121"/>
      <c r="AB36" s="140">
        <f t="shared" ref="AB36:AB38" si="54">Z36*AA36</f>
        <v>0</v>
      </c>
      <c r="AC36" s="122">
        <f t="shared" si="34"/>
        <v>0</v>
      </c>
      <c r="AD36" s="123">
        <f t="shared" si="35"/>
        <v>0</v>
      </c>
      <c r="AE36" s="183">
        <f t="shared" si="36"/>
        <v>0</v>
      </c>
      <c r="AF36" s="184" t="e">
        <f t="shared" si="37"/>
        <v>#DIV/0!</v>
      </c>
      <c r="AG36" s="126"/>
      <c r="AH36" s="99"/>
      <c r="AI36" s="99"/>
    </row>
    <row r="37" spans="1:35" ht="39.75" hidden="1" customHeight="1" thickBot="1" x14ac:dyDescent="0.25">
      <c r="A37" s="113" t="s">
        <v>101</v>
      </c>
      <c r="B37" s="114" t="s">
        <v>105</v>
      </c>
      <c r="C37" s="115" t="s">
        <v>124</v>
      </c>
      <c r="D37" s="116" t="s">
        <v>125</v>
      </c>
      <c r="E37" s="120"/>
      <c r="F37" s="121"/>
      <c r="G37" s="119">
        <f t="shared" si="47"/>
        <v>0</v>
      </c>
      <c r="H37" s="120"/>
      <c r="I37" s="121"/>
      <c r="J37" s="119">
        <f t="shared" si="48"/>
        <v>0</v>
      </c>
      <c r="K37" s="120"/>
      <c r="L37" s="121"/>
      <c r="M37" s="119">
        <f t="shared" si="49"/>
        <v>0</v>
      </c>
      <c r="N37" s="120"/>
      <c r="O37" s="121"/>
      <c r="P37" s="140">
        <f t="shared" si="50"/>
        <v>0</v>
      </c>
      <c r="Q37" s="120"/>
      <c r="R37" s="121"/>
      <c r="S37" s="119">
        <f t="shared" si="51"/>
        <v>0</v>
      </c>
      <c r="T37" s="120"/>
      <c r="U37" s="121"/>
      <c r="V37" s="140">
        <f t="shared" si="52"/>
        <v>0</v>
      </c>
      <c r="W37" s="120"/>
      <c r="X37" s="121"/>
      <c r="Y37" s="119">
        <f t="shared" si="53"/>
        <v>0</v>
      </c>
      <c r="Z37" s="120"/>
      <c r="AA37" s="121"/>
      <c r="AB37" s="140">
        <f t="shared" si="54"/>
        <v>0</v>
      </c>
      <c r="AC37" s="122">
        <f t="shared" si="34"/>
        <v>0</v>
      </c>
      <c r="AD37" s="123">
        <f t="shared" si="35"/>
        <v>0</v>
      </c>
      <c r="AE37" s="183">
        <f t="shared" si="36"/>
        <v>0</v>
      </c>
      <c r="AF37" s="184" t="e">
        <f t="shared" si="37"/>
        <v>#DIV/0!</v>
      </c>
      <c r="AG37" s="126"/>
      <c r="AH37" s="99"/>
      <c r="AI37" s="99"/>
    </row>
    <row r="38" spans="1:35" ht="39.75" hidden="1" customHeight="1" thickBot="1" x14ac:dyDescent="0.25">
      <c r="A38" s="141" t="s">
        <v>101</v>
      </c>
      <c r="B38" s="142" t="s">
        <v>106</v>
      </c>
      <c r="C38" s="143" t="s">
        <v>124</v>
      </c>
      <c r="D38" s="144" t="s">
        <v>125</v>
      </c>
      <c r="E38" s="145"/>
      <c r="F38" s="146"/>
      <c r="G38" s="147">
        <f t="shared" si="47"/>
        <v>0</v>
      </c>
      <c r="H38" s="145"/>
      <c r="I38" s="146"/>
      <c r="J38" s="147">
        <f t="shared" si="48"/>
        <v>0</v>
      </c>
      <c r="K38" s="145"/>
      <c r="L38" s="146"/>
      <c r="M38" s="147">
        <f t="shared" si="49"/>
        <v>0</v>
      </c>
      <c r="N38" s="145"/>
      <c r="O38" s="146"/>
      <c r="P38" s="148">
        <f t="shared" si="50"/>
        <v>0</v>
      </c>
      <c r="Q38" s="145"/>
      <c r="R38" s="146"/>
      <c r="S38" s="147">
        <f t="shared" si="51"/>
        <v>0</v>
      </c>
      <c r="T38" s="145"/>
      <c r="U38" s="146"/>
      <c r="V38" s="148">
        <f t="shared" si="52"/>
        <v>0</v>
      </c>
      <c r="W38" s="145"/>
      <c r="X38" s="146"/>
      <c r="Y38" s="147">
        <f t="shared" si="53"/>
        <v>0</v>
      </c>
      <c r="Z38" s="145"/>
      <c r="AA38" s="146"/>
      <c r="AB38" s="148">
        <f t="shared" si="54"/>
        <v>0</v>
      </c>
      <c r="AC38" s="134">
        <f t="shared" si="34"/>
        <v>0</v>
      </c>
      <c r="AD38" s="135">
        <f t="shared" si="35"/>
        <v>0</v>
      </c>
      <c r="AE38" s="185">
        <f t="shared" si="36"/>
        <v>0</v>
      </c>
      <c r="AF38" s="184" t="e">
        <f t="shared" si="37"/>
        <v>#DIV/0!</v>
      </c>
      <c r="AG38" s="126"/>
      <c r="AH38" s="99"/>
      <c r="AI38" s="99"/>
    </row>
    <row r="39" spans="1:35" ht="30" customHeight="1" x14ac:dyDescent="0.2">
      <c r="A39" s="100" t="s">
        <v>98</v>
      </c>
      <c r="B39" s="101" t="s">
        <v>126</v>
      </c>
      <c r="C39" s="102" t="s">
        <v>127</v>
      </c>
      <c r="D39" s="103"/>
      <c r="E39" s="104">
        <f t="shared" ref="E39:AB39" si="55">SUM(E40:E42)</f>
        <v>0</v>
      </c>
      <c r="F39" s="105">
        <f t="shared" si="55"/>
        <v>0</v>
      </c>
      <c r="G39" s="106">
        <f t="shared" si="55"/>
        <v>0</v>
      </c>
      <c r="H39" s="104">
        <f t="shared" si="55"/>
        <v>0</v>
      </c>
      <c r="I39" s="105">
        <f t="shared" si="55"/>
        <v>0</v>
      </c>
      <c r="J39" s="139">
        <f t="shared" si="55"/>
        <v>0</v>
      </c>
      <c r="K39" s="104">
        <f t="shared" si="55"/>
        <v>0</v>
      </c>
      <c r="L39" s="105">
        <f t="shared" si="55"/>
        <v>0</v>
      </c>
      <c r="M39" s="106">
        <f t="shared" si="55"/>
        <v>0</v>
      </c>
      <c r="N39" s="104">
        <f t="shared" si="55"/>
        <v>0</v>
      </c>
      <c r="O39" s="105">
        <f t="shared" si="55"/>
        <v>0</v>
      </c>
      <c r="P39" s="139">
        <f t="shared" si="55"/>
        <v>0</v>
      </c>
      <c r="Q39" s="104">
        <f t="shared" si="55"/>
        <v>0</v>
      </c>
      <c r="R39" s="105">
        <f t="shared" si="55"/>
        <v>0</v>
      </c>
      <c r="S39" s="106">
        <f t="shared" si="55"/>
        <v>0</v>
      </c>
      <c r="T39" s="104">
        <f t="shared" si="55"/>
        <v>0</v>
      </c>
      <c r="U39" s="105">
        <f t="shared" si="55"/>
        <v>0</v>
      </c>
      <c r="V39" s="139">
        <f t="shared" si="55"/>
        <v>0</v>
      </c>
      <c r="W39" s="104">
        <f t="shared" si="55"/>
        <v>0</v>
      </c>
      <c r="X39" s="105">
        <f t="shared" si="55"/>
        <v>0</v>
      </c>
      <c r="Y39" s="106">
        <f t="shared" si="55"/>
        <v>0</v>
      </c>
      <c r="Z39" s="104">
        <f t="shared" si="55"/>
        <v>0</v>
      </c>
      <c r="AA39" s="105">
        <f t="shared" si="55"/>
        <v>0</v>
      </c>
      <c r="AB39" s="139">
        <f t="shared" si="55"/>
        <v>0</v>
      </c>
      <c r="AC39" s="107">
        <f t="shared" si="34"/>
        <v>0</v>
      </c>
      <c r="AD39" s="108">
        <f t="shared" si="35"/>
        <v>0</v>
      </c>
      <c r="AE39" s="108">
        <f t="shared" si="36"/>
        <v>0</v>
      </c>
      <c r="AF39" s="186" t="e">
        <f t="shared" si="37"/>
        <v>#DIV/0!</v>
      </c>
      <c r="AG39" s="150"/>
      <c r="AH39" s="112"/>
      <c r="AI39" s="112"/>
    </row>
    <row r="40" spans="1:35" ht="0.75" customHeight="1" thickBot="1" x14ac:dyDescent="0.25">
      <c r="A40" s="113" t="s">
        <v>101</v>
      </c>
      <c r="B40" s="114" t="s">
        <v>102</v>
      </c>
      <c r="C40" s="115" t="s">
        <v>128</v>
      </c>
      <c r="D40" s="116" t="s">
        <v>125</v>
      </c>
      <c r="E40" s="120"/>
      <c r="F40" s="121"/>
      <c r="G40" s="119">
        <f t="shared" ref="G40:G42" si="56">E40*F40</f>
        <v>0</v>
      </c>
      <c r="H40" s="120"/>
      <c r="I40" s="121"/>
      <c r="J40" s="140">
        <f t="shared" ref="J40:J42" si="57">H40*I40</f>
        <v>0</v>
      </c>
      <c r="K40" s="120"/>
      <c r="L40" s="121"/>
      <c r="M40" s="119">
        <f t="shared" ref="M40:M42" si="58">K40*L40</f>
        <v>0</v>
      </c>
      <c r="N40" s="120"/>
      <c r="O40" s="121"/>
      <c r="P40" s="140">
        <f t="shared" ref="P40:P42" si="59">N40*O40</f>
        <v>0</v>
      </c>
      <c r="Q40" s="120"/>
      <c r="R40" s="121"/>
      <c r="S40" s="119">
        <f t="shared" ref="S40:S42" si="60">Q40*R40</f>
        <v>0</v>
      </c>
      <c r="T40" s="120"/>
      <c r="U40" s="121"/>
      <c r="V40" s="140">
        <f t="shared" ref="V40:V42" si="61">T40*U40</f>
        <v>0</v>
      </c>
      <c r="W40" s="120"/>
      <c r="X40" s="121"/>
      <c r="Y40" s="119">
        <f t="shared" ref="Y40:Y42" si="62">W40*X40</f>
        <v>0</v>
      </c>
      <c r="Z40" s="120"/>
      <c r="AA40" s="121"/>
      <c r="AB40" s="140">
        <f t="shared" ref="AB40:AB42" si="63">Z40*AA40</f>
        <v>0</v>
      </c>
      <c r="AC40" s="122">
        <f t="shared" si="34"/>
        <v>0</v>
      </c>
      <c r="AD40" s="123">
        <f t="shared" si="35"/>
        <v>0</v>
      </c>
      <c r="AE40" s="183">
        <f t="shared" si="36"/>
        <v>0</v>
      </c>
      <c r="AF40" s="184" t="e">
        <f t="shared" si="37"/>
        <v>#DIV/0!</v>
      </c>
      <c r="AG40" s="126"/>
      <c r="AH40" s="99"/>
      <c r="AI40" s="99"/>
    </row>
    <row r="41" spans="1:35" ht="34.5" hidden="1" customHeight="1" thickBot="1" x14ac:dyDescent="0.25">
      <c r="A41" s="113" t="s">
        <v>101</v>
      </c>
      <c r="B41" s="114" t="s">
        <v>105</v>
      </c>
      <c r="C41" s="115" t="s">
        <v>128</v>
      </c>
      <c r="D41" s="116" t="s">
        <v>125</v>
      </c>
      <c r="E41" s="120"/>
      <c r="F41" s="121"/>
      <c r="G41" s="119">
        <f t="shared" si="56"/>
        <v>0</v>
      </c>
      <c r="H41" s="120"/>
      <c r="I41" s="121"/>
      <c r="J41" s="140">
        <f t="shared" si="57"/>
        <v>0</v>
      </c>
      <c r="K41" s="120"/>
      <c r="L41" s="121"/>
      <c r="M41" s="119">
        <f t="shared" si="58"/>
        <v>0</v>
      </c>
      <c r="N41" s="120"/>
      <c r="O41" s="121"/>
      <c r="P41" s="140">
        <f t="shared" si="59"/>
        <v>0</v>
      </c>
      <c r="Q41" s="120"/>
      <c r="R41" s="121"/>
      <c r="S41" s="119">
        <f t="shared" si="60"/>
        <v>0</v>
      </c>
      <c r="T41" s="120"/>
      <c r="U41" s="121"/>
      <c r="V41" s="140">
        <f t="shared" si="61"/>
        <v>0</v>
      </c>
      <c r="W41" s="120"/>
      <c r="X41" s="121"/>
      <c r="Y41" s="119">
        <f t="shared" si="62"/>
        <v>0</v>
      </c>
      <c r="Z41" s="120"/>
      <c r="AA41" s="121"/>
      <c r="AB41" s="140">
        <f t="shared" si="63"/>
        <v>0</v>
      </c>
      <c r="AC41" s="122">
        <f t="shared" si="34"/>
        <v>0</v>
      </c>
      <c r="AD41" s="123">
        <f t="shared" si="35"/>
        <v>0</v>
      </c>
      <c r="AE41" s="183">
        <f t="shared" si="36"/>
        <v>0</v>
      </c>
      <c r="AF41" s="184" t="e">
        <f t="shared" si="37"/>
        <v>#DIV/0!</v>
      </c>
      <c r="AG41" s="126"/>
      <c r="AH41" s="99"/>
      <c r="AI41" s="99"/>
    </row>
    <row r="42" spans="1:35" ht="34.5" hidden="1" customHeight="1" thickBot="1" x14ac:dyDescent="0.25">
      <c r="A42" s="141" t="s">
        <v>101</v>
      </c>
      <c r="B42" s="142" t="s">
        <v>106</v>
      </c>
      <c r="C42" s="143" t="s">
        <v>128</v>
      </c>
      <c r="D42" s="144" t="s">
        <v>125</v>
      </c>
      <c r="E42" s="145"/>
      <c r="F42" s="146"/>
      <c r="G42" s="147">
        <f t="shared" si="56"/>
        <v>0</v>
      </c>
      <c r="H42" s="145"/>
      <c r="I42" s="146"/>
      <c r="J42" s="148">
        <f t="shared" si="57"/>
        <v>0</v>
      </c>
      <c r="K42" s="145"/>
      <c r="L42" s="146"/>
      <c r="M42" s="147">
        <f t="shared" si="58"/>
        <v>0</v>
      </c>
      <c r="N42" s="145"/>
      <c r="O42" s="146"/>
      <c r="P42" s="148">
        <f t="shared" si="59"/>
        <v>0</v>
      </c>
      <c r="Q42" s="145"/>
      <c r="R42" s="146"/>
      <c r="S42" s="147">
        <f t="shared" si="60"/>
        <v>0</v>
      </c>
      <c r="T42" s="145"/>
      <c r="U42" s="146"/>
      <c r="V42" s="148">
        <f t="shared" si="61"/>
        <v>0</v>
      </c>
      <c r="W42" s="145"/>
      <c r="X42" s="146"/>
      <c r="Y42" s="147">
        <f t="shared" si="62"/>
        <v>0</v>
      </c>
      <c r="Z42" s="145"/>
      <c r="AA42" s="146"/>
      <c r="AB42" s="148">
        <f t="shared" si="63"/>
        <v>0</v>
      </c>
      <c r="AC42" s="134">
        <f t="shared" si="34"/>
        <v>0</v>
      </c>
      <c r="AD42" s="135">
        <f t="shared" si="35"/>
        <v>0</v>
      </c>
      <c r="AE42" s="185">
        <f t="shared" si="36"/>
        <v>0</v>
      </c>
      <c r="AF42" s="184" t="e">
        <f t="shared" si="37"/>
        <v>#DIV/0!</v>
      </c>
      <c r="AG42" s="126"/>
      <c r="AH42" s="99"/>
      <c r="AI42" s="99"/>
    </row>
    <row r="43" spans="1:35" ht="15" customHeight="1" thickBot="1" x14ac:dyDescent="0.25">
      <c r="A43" s="187" t="s">
        <v>129</v>
      </c>
      <c r="B43" s="188"/>
      <c r="C43" s="189"/>
      <c r="D43" s="190"/>
      <c r="E43" s="191"/>
      <c r="F43" s="192"/>
      <c r="G43" s="193">
        <f>G39+G35+G31</f>
        <v>0</v>
      </c>
      <c r="H43" s="157"/>
      <c r="I43" s="159"/>
      <c r="J43" s="193">
        <f>J39+J35+J31</f>
        <v>0</v>
      </c>
      <c r="K43" s="194"/>
      <c r="L43" s="192"/>
      <c r="M43" s="195">
        <f>M39+M35+M31</f>
        <v>0</v>
      </c>
      <c r="N43" s="191"/>
      <c r="O43" s="192"/>
      <c r="P43" s="195">
        <f>P39+P35+P31</f>
        <v>0</v>
      </c>
      <c r="Q43" s="194"/>
      <c r="R43" s="192"/>
      <c r="S43" s="195">
        <f>S39+S35+S31</f>
        <v>0</v>
      </c>
      <c r="T43" s="191"/>
      <c r="U43" s="192"/>
      <c r="V43" s="195">
        <f>V39+V35+V31</f>
        <v>0</v>
      </c>
      <c r="W43" s="194"/>
      <c r="X43" s="192"/>
      <c r="Y43" s="195">
        <f>Y39+Y35+Y31</f>
        <v>0</v>
      </c>
      <c r="Z43" s="191"/>
      <c r="AA43" s="192"/>
      <c r="AB43" s="195">
        <f>AB39+AB35+AB31</f>
        <v>0</v>
      </c>
      <c r="AC43" s="191">
        <f t="shared" ref="AC43:AD43" si="64">AC31+AC35+AC39</f>
        <v>0</v>
      </c>
      <c r="AD43" s="196">
        <f t="shared" si="64"/>
        <v>0</v>
      </c>
      <c r="AE43" s="195">
        <f t="shared" si="36"/>
        <v>0</v>
      </c>
      <c r="AF43" s="197" t="e">
        <f t="shared" si="37"/>
        <v>#DIV/0!</v>
      </c>
      <c r="AG43" s="198"/>
      <c r="AH43" s="99"/>
      <c r="AI43" s="99"/>
    </row>
    <row r="44" spans="1:35" ht="15.75" customHeight="1" thickBot="1" x14ac:dyDescent="0.25">
      <c r="A44" s="199" t="s">
        <v>96</v>
      </c>
      <c r="B44" s="200" t="s">
        <v>21</v>
      </c>
      <c r="C44" s="167" t="s">
        <v>130</v>
      </c>
      <c r="D44" s="201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 x14ac:dyDescent="0.2">
      <c r="A45" s="100" t="s">
        <v>98</v>
      </c>
      <c r="B45" s="101" t="s">
        <v>131</v>
      </c>
      <c r="C45" s="172" t="s">
        <v>132</v>
      </c>
      <c r="D45" s="181"/>
      <c r="E45" s="202">
        <f t="shared" ref="E45:AB45" si="65">SUM(E55:E57)</f>
        <v>0</v>
      </c>
      <c r="F45" s="203">
        <f t="shared" si="65"/>
        <v>0</v>
      </c>
      <c r="G45" s="204">
        <f t="shared" si="65"/>
        <v>0</v>
      </c>
      <c r="H45" s="104">
        <f t="shared" si="65"/>
        <v>0</v>
      </c>
      <c r="I45" s="105">
        <f t="shared" si="65"/>
        <v>0</v>
      </c>
      <c r="J45" s="139">
        <f t="shared" si="65"/>
        <v>0</v>
      </c>
      <c r="K45" s="202">
        <f t="shared" si="65"/>
        <v>4</v>
      </c>
      <c r="L45" s="203">
        <f t="shared" si="65"/>
        <v>12110</v>
      </c>
      <c r="M45" s="204">
        <f>SUM(M46:M57)</f>
        <v>54756</v>
      </c>
      <c r="N45" s="104">
        <f t="shared" si="65"/>
        <v>4</v>
      </c>
      <c r="O45" s="105">
        <f t="shared" si="65"/>
        <v>11510</v>
      </c>
      <c r="P45" s="139">
        <f>SUM(P46:P57)</f>
        <v>54396</v>
      </c>
      <c r="Q45" s="202">
        <f t="shared" si="65"/>
        <v>0</v>
      </c>
      <c r="R45" s="203">
        <f t="shared" si="65"/>
        <v>0</v>
      </c>
      <c r="S45" s="204">
        <f t="shared" si="65"/>
        <v>0</v>
      </c>
      <c r="T45" s="104">
        <f t="shared" si="65"/>
        <v>0</v>
      </c>
      <c r="U45" s="105">
        <f t="shared" si="65"/>
        <v>0</v>
      </c>
      <c r="V45" s="139">
        <f t="shared" si="65"/>
        <v>0</v>
      </c>
      <c r="W45" s="202">
        <f t="shared" si="65"/>
        <v>0</v>
      </c>
      <c r="X45" s="203">
        <f t="shared" si="65"/>
        <v>0</v>
      </c>
      <c r="Y45" s="204">
        <f t="shared" si="65"/>
        <v>0</v>
      </c>
      <c r="Z45" s="104">
        <f t="shared" si="65"/>
        <v>0</v>
      </c>
      <c r="AA45" s="105">
        <f t="shared" si="65"/>
        <v>0</v>
      </c>
      <c r="AB45" s="139">
        <f t="shared" si="65"/>
        <v>0</v>
      </c>
      <c r="AC45" s="107">
        <f t="shared" ref="AC45:AC61" si="66">G45+M45+S45+Y45</f>
        <v>54756</v>
      </c>
      <c r="AD45" s="108">
        <f t="shared" ref="AD45:AD61" si="67">J45+P45+V45+AB45</f>
        <v>54396</v>
      </c>
      <c r="AE45" s="108">
        <f t="shared" ref="AE45:AE62" si="68">AC45-AD45</f>
        <v>360</v>
      </c>
      <c r="AF45" s="110">
        <f t="shared" ref="AF45:AF62" si="69">AE45/AC45</f>
        <v>6.5746219592373442E-3</v>
      </c>
      <c r="AG45" s="111"/>
      <c r="AH45" s="112"/>
      <c r="AI45" s="112"/>
    </row>
    <row r="46" spans="1:35" s="397" customFormat="1" ht="34.5" customHeight="1" x14ac:dyDescent="0.2">
      <c r="A46" s="113" t="s">
        <v>101</v>
      </c>
      <c r="B46" s="114" t="s">
        <v>102</v>
      </c>
      <c r="C46" s="407" t="s">
        <v>266</v>
      </c>
      <c r="D46" s="116" t="s">
        <v>121</v>
      </c>
      <c r="E46" s="120">
        <v>0</v>
      </c>
      <c r="F46" s="121">
        <v>0</v>
      </c>
      <c r="G46" s="119">
        <f t="shared" ref="G46:G51" si="70">E46*F46</f>
        <v>0</v>
      </c>
      <c r="H46" s="120">
        <v>0</v>
      </c>
      <c r="I46" s="121">
        <v>0</v>
      </c>
      <c r="J46" s="140">
        <f t="shared" ref="J46:J51" si="71">H46*I46</f>
        <v>0</v>
      </c>
      <c r="K46" s="409">
        <v>3</v>
      </c>
      <c r="L46" s="401">
        <v>1100</v>
      </c>
      <c r="M46" s="119">
        <f t="shared" ref="M46:M51" si="72">K46*L46</f>
        <v>3300</v>
      </c>
      <c r="N46" s="120">
        <v>3</v>
      </c>
      <c r="O46" s="121">
        <v>1100</v>
      </c>
      <c r="P46" s="140">
        <f t="shared" ref="P46:P51" si="73">N46*O46</f>
        <v>3300</v>
      </c>
      <c r="Q46" s="120"/>
      <c r="R46" s="121"/>
      <c r="S46" s="119">
        <f t="shared" ref="S46:S51" si="74">Q46*R46</f>
        <v>0</v>
      </c>
      <c r="T46" s="120"/>
      <c r="U46" s="121"/>
      <c r="V46" s="140">
        <f t="shared" ref="V46:V51" si="75">T46*U46</f>
        <v>0</v>
      </c>
      <c r="W46" s="120"/>
      <c r="X46" s="121"/>
      <c r="Y46" s="119">
        <f t="shared" ref="Y46:Y51" si="76">W46*X46</f>
        <v>0</v>
      </c>
      <c r="Z46" s="120"/>
      <c r="AA46" s="121"/>
      <c r="AB46" s="140">
        <f t="shared" ref="AB46:AB51" si="77">Z46*AA46</f>
        <v>0</v>
      </c>
      <c r="AC46" s="122">
        <f t="shared" si="66"/>
        <v>3300</v>
      </c>
      <c r="AD46" s="123">
        <f t="shared" si="67"/>
        <v>3300</v>
      </c>
      <c r="AE46" s="183">
        <f t="shared" si="68"/>
        <v>0</v>
      </c>
      <c r="AF46" s="125">
        <f t="shared" si="69"/>
        <v>0</v>
      </c>
      <c r="AG46" s="126"/>
      <c r="AH46" s="99"/>
      <c r="AI46" s="99"/>
    </row>
    <row r="47" spans="1:35" s="397" customFormat="1" ht="34.5" customHeight="1" x14ac:dyDescent="0.2">
      <c r="A47" s="113" t="s">
        <v>101</v>
      </c>
      <c r="B47" s="114" t="s">
        <v>105</v>
      </c>
      <c r="C47" s="407" t="s">
        <v>267</v>
      </c>
      <c r="D47" s="116" t="s">
        <v>121</v>
      </c>
      <c r="E47" s="120">
        <v>0</v>
      </c>
      <c r="F47" s="121">
        <v>0</v>
      </c>
      <c r="G47" s="119">
        <f t="shared" si="70"/>
        <v>0</v>
      </c>
      <c r="H47" s="120">
        <v>0</v>
      </c>
      <c r="I47" s="121">
        <v>0</v>
      </c>
      <c r="J47" s="140">
        <f t="shared" si="71"/>
        <v>0</v>
      </c>
      <c r="K47" s="409">
        <v>2</v>
      </c>
      <c r="L47" s="401">
        <v>2100</v>
      </c>
      <c r="M47" s="119">
        <f t="shared" si="72"/>
        <v>4200</v>
      </c>
      <c r="N47" s="120">
        <v>2</v>
      </c>
      <c r="O47" s="121">
        <v>2100</v>
      </c>
      <c r="P47" s="140">
        <f t="shared" si="73"/>
        <v>4200</v>
      </c>
      <c r="Q47" s="120"/>
      <c r="R47" s="121"/>
      <c r="S47" s="119">
        <f t="shared" si="74"/>
        <v>0</v>
      </c>
      <c r="T47" s="120"/>
      <c r="U47" s="121"/>
      <c r="V47" s="140">
        <f t="shared" si="75"/>
        <v>0</v>
      </c>
      <c r="W47" s="120"/>
      <c r="X47" s="121"/>
      <c r="Y47" s="119">
        <f t="shared" si="76"/>
        <v>0</v>
      </c>
      <c r="Z47" s="120"/>
      <c r="AA47" s="121"/>
      <c r="AB47" s="140">
        <f t="shared" si="77"/>
        <v>0</v>
      </c>
      <c r="AC47" s="122">
        <f t="shared" si="66"/>
        <v>4200</v>
      </c>
      <c r="AD47" s="123">
        <f t="shared" si="67"/>
        <v>4200</v>
      </c>
      <c r="AE47" s="183">
        <f t="shared" si="68"/>
        <v>0</v>
      </c>
      <c r="AF47" s="125">
        <f t="shared" si="69"/>
        <v>0</v>
      </c>
      <c r="AG47" s="126"/>
      <c r="AH47" s="99"/>
      <c r="AI47" s="99"/>
    </row>
    <row r="48" spans="1:35" s="440" customFormat="1" ht="34.5" customHeight="1" x14ac:dyDescent="0.2">
      <c r="A48" s="457" t="s">
        <v>101</v>
      </c>
      <c r="B48" s="458" t="s">
        <v>106</v>
      </c>
      <c r="C48" s="474" t="s">
        <v>268</v>
      </c>
      <c r="D48" s="475" t="s">
        <v>121</v>
      </c>
      <c r="E48" s="120">
        <v>0</v>
      </c>
      <c r="F48" s="121">
        <v>0</v>
      </c>
      <c r="G48" s="433">
        <f t="shared" si="70"/>
        <v>0</v>
      </c>
      <c r="H48" s="120">
        <v>0</v>
      </c>
      <c r="I48" s="121">
        <v>0</v>
      </c>
      <c r="J48" s="406">
        <f t="shared" si="71"/>
        <v>0</v>
      </c>
      <c r="K48" s="476">
        <v>2</v>
      </c>
      <c r="L48" s="477">
        <v>2900</v>
      </c>
      <c r="M48" s="433">
        <f t="shared" si="72"/>
        <v>5800</v>
      </c>
      <c r="N48" s="431">
        <v>2</v>
      </c>
      <c r="O48" s="432">
        <v>2900</v>
      </c>
      <c r="P48" s="406">
        <f t="shared" si="73"/>
        <v>5800</v>
      </c>
      <c r="Q48" s="431"/>
      <c r="R48" s="432"/>
      <c r="S48" s="433">
        <f t="shared" si="74"/>
        <v>0</v>
      </c>
      <c r="T48" s="431"/>
      <c r="U48" s="432"/>
      <c r="V48" s="406">
        <f t="shared" si="75"/>
        <v>0</v>
      </c>
      <c r="W48" s="431"/>
      <c r="X48" s="432"/>
      <c r="Y48" s="433">
        <f t="shared" si="76"/>
        <v>0</v>
      </c>
      <c r="Z48" s="431"/>
      <c r="AA48" s="432"/>
      <c r="AB48" s="406">
        <f t="shared" si="77"/>
        <v>0</v>
      </c>
      <c r="AC48" s="435">
        <f t="shared" si="66"/>
        <v>5800</v>
      </c>
      <c r="AD48" s="461">
        <f t="shared" si="67"/>
        <v>5800</v>
      </c>
      <c r="AE48" s="478">
        <f t="shared" si="68"/>
        <v>0</v>
      </c>
      <c r="AF48" s="463">
        <f t="shared" si="69"/>
        <v>0</v>
      </c>
      <c r="AG48" s="464"/>
      <c r="AH48" s="439"/>
      <c r="AI48" s="439"/>
    </row>
    <row r="49" spans="1:35" s="430" customFormat="1" ht="34.5" customHeight="1" x14ac:dyDescent="0.2">
      <c r="A49" s="423" t="s">
        <v>101</v>
      </c>
      <c r="B49" s="465" t="s">
        <v>178</v>
      </c>
      <c r="C49" s="466" t="s">
        <v>269</v>
      </c>
      <c r="D49" s="467" t="s">
        <v>121</v>
      </c>
      <c r="E49" s="120">
        <v>0</v>
      </c>
      <c r="F49" s="121">
        <v>0</v>
      </c>
      <c r="G49" s="299">
        <f t="shared" si="70"/>
        <v>0</v>
      </c>
      <c r="H49" s="120">
        <v>0</v>
      </c>
      <c r="I49" s="121">
        <v>0</v>
      </c>
      <c r="J49" s="301">
        <f t="shared" si="71"/>
        <v>0</v>
      </c>
      <c r="K49" s="468">
        <v>20</v>
      </c>
      <c r="L49" s="469">
        <v>98</v>
      </c>
      <c r="M49" s="299">
        <f t="shared" si="72"/>
        <v>1960</v>
      </c>
      <c r="N49" s="297">
        <v>20</v>
      </c>
      <c r="O49" s="298">
        <v>98</v>
      </c>
      <c r="P49" s="301">
        <f t="shared" si="73"/>
        <v>1960</v>
      </c>
      <c r="Q49" s="297"/>
      <c r="R49" s="298"/>
      <c r="S49" s="299">
        <f t="shared" si="74"/>
        <v>0</v>
      </c>
      <c r="T49" s="297"/>
      <c r="U49" s="298"/>
      <c r="V49" s="301">
        <f t="shared" si="75"/>
        <v>0</v>
      </c>
      <c r="W49" s="297"/>
      <c r="X49" s="298"/>
      <c r="Y49" s="299">
        <f t="shared" si="76"/>
        <v>0</v>
      </c>
      <c r="Z49" s="297"/>
      <c r="AA49" s="298"/>
      <c r="AB49" s="301">
        <f t="shared" si="77"/>
        <v>0</v>
      </c>
      <c r="AC49" s="426">
        <f t="shared" ref="AC49:AC51" si="78">G49+M49+S49+Y49</f>
        <v>1960</v>
      </c>
      <c r="AD49" s="470">
        <f t="shared" ref="AD49:AD51" si="79">J49+P49+V49+AB49</f>
        <v>1960</v>
      </c>
      <c r="AE49" s="471">
        <f t="shared" ref="AE49:AE51" si="80">AC49-AD49</f>
        <v>0</v>
      </c>
      <c r="AF49" s="472">
        <f t="shared" ref="AF49:AF51" si="81">AE49/AC49</f>
        <v>0</v>
      </c>
      <c r="AG49" s="473"/>
      <c r="AH49" s="429"/>
      <c r="AI49" s="429"/>
    </row>
    <row r="50" spans="1:35" s="397" customFormat="1" ht="34.5" customHeight="1" x14ac:dyDescent="0.2">
      <c r="A50" s="113" t="s">
        <v>101</v>
      </c>
      <c r="B50" s="114" t="s">
        <v>179</v>
      </c>
      <c r="C50" s="407" t="s">
        <v>270</v>
      </c>
      <c r="D50" s="116" t="s">
        <v>121</v>
      </c>
      <c r="E50" s="120">
        <v>0</v>
      </c>
      <c r="F50" s="121">
        <v>0</v>
      </c>
      <c r="G50" s="119">
        <f t="shared" si="70"/>
        <v>0</v>
      </c>
      <c r="H50" s="120">
        <v>0</v>
      </c>
      <c r="I50" s="121">
        <v>0</v>
      </c>
      <c r="J50" s="140">
        <f t="shared" si="71"/>
        <v>0</v>
      </c>
      <c r="K50" s="409">
        <v>1</v>
      </c>
      <c r="L50" s="401">
        <v>510</v>
      </c>
      <c r="M50" s="119">
        <f t="shared" si="72"/>
        <v>510</v>
      </c>
      <c r="N50" s="120">
        <v>1</v>
      </c>
      <c r="O50" s="121">
        <v>510</v>
      </c>
      <c r="P50" s="140">
        <f t="shared" si="73"/>
        <v>510</v>
      </c>
      <c r="Q50" s="120"/>
      <c r="R50" s="121"/>
      <c r="S50" s="119">
        <f t="shared" si="74"/>
        <v>0</v>
      </c>
      <c r="T50" s="120"/>
      <c r="U50" s="121"/>
      <c r="V50" s="140">
        <f t="shared" si="75"/>
        <v>0</v>
      </c>
      <c r="W50" s="120"/>
      <c r="X50" s="121"/>
      <c r="Y50" s="119">
        <f t="shared" si="76"/>
        <v>0</v>
      </c>
      <c r="Z50" s="120"/>
      <c r="AA50" s="121"/>
      <c r="AB50" s="140">
        <f t="shared" si="77"/>
        <v>0</v>
      </c>
      <c r="AC50" s="122">
        <f t="shared" si="78"/>
        <v>510</v>
      </c>
      <c r="AD50" s="123">
        <f t="shared" si="79"/>
        <v>510</v>
      </c>
      <c r="AE50" s="183">
        <f t="shared" si="80"/>
        <v>0</v>
      </c>
      <c r="AF50" s="125">
        <f t="shared" si="81"/>
        <v>0</v>
      </c>
      <c r="AG50" s="126"/>
      <c r="AH50" s="99"/>
      <c r="AI50" s="99"/>
    </row>
    <row r="51" spans="1:35" s="440" customFormat="1" ht="34.5" customHeight="1" x14ac:dyDescent="0.2">
      <c r="A51" s="457" t="s">
        <v>101</v>
      </c>
      <c r="B51" s="458" t="s">
        <v>180</v>
      </c>
      <c r="C51" s="480" t="s">
        <v>271</v>
      </c>
      <c r="D51" s="475" t="s">
        <v>121</v>
      </c>
      <c r="E51" s="120">
        <v>0</v>
      </c>
      <c r="F51" s="121">
        <v>0</v>
      </c>
      <c r="G51" s="433">
        <f t="shared" si="70"/>
        <v>0</v>
      </c>
      <c r="H51" s="120">
        <v>0</v>
      </c>
      <c r="I51" s="121">
        <v>0</v>
      </c>
      <c r="J51" s="406">
        <f t="shared" si="71"/>
        <v>0</v>
      </c>
      <c r="K51" s="476">
        <v>2</v>
      </c>
      <c r="L51" s="477">
        <v>4250</v>
      </c>
      <c r="M51" s="433">
        <f t="shared" si="72"/>
        <v>8500</v>
      </c>
      <c r="N51" s="431">
        <v>2</v>
      </c>
      <c r="O51" s="432">
        <v>4250</v>
      </c>
      <c r="P51" s="406">
        <f t="shared" si="73"/>
        <v>8500</v>
      </c>
      <c r="Q51" s="431"/>
      <c r="R51" s="432"/>
      <c r="S51" s="433">
        <f t="shared" si="74"/>
        <v>0</v>
      </c>
      <c r="T51" s="431"/>
      <c r="U51" s="432"/>
      <c r="V51" s="406">
        <f t="shared" si="75"/>
        <v>0</v>
      </c>
      <c r="W51" s="431"/>
      <c r="X51" s="432"/>
      <c r="Y51" s="433">
        <f t="shared" si="76"/>
        <v>0</v>
      </c>
      <c r="Z51" s="431"/>
      <c r="AA51" s="432"/>
      <c r="AB51" s="406">
        <f t="shared" si="77"/>
        <v>0</v>
      </c>
      <c r="AC51" s="435">
        <f t="shared" si="78"/>
        <v>8500</v>
      </c>
      <c r="AD51" s="461">
        <f t="shared" si="79"/>
        <v>8500</v>
      </c>
      <c r="AE51" s="478">
        <f t="shared" si="80"/>
        <v>0</v>
      </c>
      <c r="AF51" s="463">
        <f t="shared" si="81"/>
        <v>0</v>
      </c>
      <c r="AG51" s="464"/>
      <c r="AH51" s="439"/>
      <c r="AI51" s="439"/>
    </row>
    <row r="52" spans="1:35" s="430" customFormat="1" ht="34.5" customHeight="1" x14ac:dyDescent="0.2">
      <c r="A52" s="423" t="s">
        <v>101</v>
      </c>
      <c r="B52" s="465" t="s">
        <v>181</v>
      </c>
      <c r="C52" s="479" t="s">
        <v>272</v>
      </c>
      <c r="D52" s="467" t="s">
        <v>121</v>
      </c>
      <c r="E52" s="120">
        <v>0</v>
      </c>
      <c r="F52" s="121">
        <v>0</v>
      </c>
      <c r="G52" s="299">
        <f t="shared" ref="G52:G54" si="82">E52*F52</f>
        <v>0</v>
      </c>
      <c r="H52" s="120">
        <v>0</v>
      </c>
      <c r="I52" s="121">
        <v>0</v>
      </c>
      <c r="J52" s="301">
        <f t="shared" ref="J52:J54" si="83">H52*I52</f>
        <v>0</v>
      </c>
      <c r="K52" s="468">
        <v>6</v>
      </c>
      <c r="L52" s="469">
        <v>1250</v>
      </c>
      <c r="M52" s="299">
        <f t="shared" ref="M52:M54" si="84">K52*L52</f>
        <v>7500</v>
      </c>
      <c r="N52" s="297">
        <v>6</v>
      </c>
      <c r="O52" s="298">
        <v>1250</v>
      </c>
      <c r="P52" s="301">
        <f t="shared" ref="P52:P54" si="85">N52*O52</f>
        <v>7500</v>
      </c>
      <c r="Q52" s="297"/>
      <c r="R52" s="298"/>
      <c r="S52" s="299">
        <f t="shared" ref="S52:S54" si="86">Q52*R52</f>
        <v>0</v>
      </c>
      <c r="T52" s="297"/>
      <c r="U52" s="298"/>
      <c r="V52" s="301">
        <f t="shared" ref="V52:V54" si="87">T52*U52</f>
        <v>0</v>
      </c>
      <c r="W52" s="297"/>
      <c r="X52" s="298"/>
      <c r="Y52" s="299">
        <f t="shared" ref="Y52:Y54" si="88">W52*X52</f>
        <v>0</v>
      </c>
      <c r="Z52" s="297"/>
      <c r="AA52" s="298"/>
      <c r="AB52" s="301">
        <f t="shared" ref="AB52:AB54" si="89">Z52*AA52</f>
        <v>0</v>
      </c>
      <c r="AC52" s="426">
        <f t="shared" ref="AC52:AC54" si="90">G52+M52+S52+Y52</f>
        <v>7500</v>
      </c>
      <c r="AD52" s="470">
        <f t="shared" ref="AD52:AD54" si="91">J52+P52+V52+AB52</f>
        <v>7500</v>
      </c>
      <c r="AE52" s="471">
        <f t="shared" ref="AE52:AE54" si="92">AC52-AD52</f>
        <v>0</v>
      </c>
      <c r="AF52" s="472">
        <f t="shared" ref="AF52:AF54" si="93">AE52/AC52</f>
        <v>0</v>
      </c>
      <c r="AG52" s="473"/>
      <c r="AH52" s="429"/>
      <c r="AI52" s="429"/>
    </row>
    <row r="53" spans="1:35" s="397" customFormat="1" ht="34.5" customHeight="1" x14ac:dyDescent="0.2">
      <c r="A53" s="113" t="s">
        <v>101</v>
      </c>
      <c r="B53" s="114" t="s">
        <v>182</v>
      </c>
      <c r="C53" s="399" t="s">
        <v>273</v>
      </c>
      <c r="D53" s="116" t="s">
        <v>121</v>
      </c>
      <c r="E53" s="120">
        <v>0</v>
      </c>
      <c r="F53" s="121">
        <v>0</v>
      </c>
      <c r="G53" s="119">
        <f t="shared" si="82"/>
        <v>0</v>
      </c>
      <c r="H53" s="120">
        <v>0</v>
      </c>
      <c r="I53" s="121">
        <v>0</v>
      </c>
      <c r="J53" s="140">
        <f t="shared" si="83"/>
        <v>0</v>
      </c>
      <c r="K53" s="409">
        <v>2</v>
      </c>
      <c r="L53" s="401">
        <v>443</v>
      </c>
      <c r="M53" s="119">
        <f t="shared" si="84"/>
        <v>886</v>
      </c>
      <c r="N53" s="120">
        <v>1</v>
      </c>
      <c r="O53" s="121">
        <v>886</v>
      </c>
      <c r="P53" s="140">
        <f t="shared" si="85"/>
        <v>886</v>
      </c>
      <c r="Q53" s="120"/>
      <c r="R53" s="121"/>
      <c r="S53" s="119">
        <f t="shared" si="86"/>
        <v>0</v>
      </c>
      <c r="T53" s="120"/>
      <c r="U53" s="121"/>
      <c r="V53" s="140">
        <f t="shared" si="87"/>
        <v>0</v>
      </c>
      <c r="W53" s="120"/>
      <c r="X53" s="121"/>
      <c r="Y53" s="119">
        <f t="shared" si="88"/>
        <v>0</v>
      </c>
      <c r="Z53" s="120"/>
      <c r="AA53" s="121"/>
      <c r="AB53" s="140">
        <f t="shared" si="89"/>
        <v>0</v>
      </c>
      <c r="AC53" s="122">
        <f t="shared" si="90"/>
        <v>886</v>
      </c>
      <c r="AD53" s="123">
        <f t="shared" si="91"/>
        <v>886</v>
      </c>
      <c r="AE53" s="183">
        <f t="shared" si="92"/>
        <v>0</v>
      </c>
      <c r="AF53" s="125">
        <f t="shared" si="93"/>
        <v>0</v>
      </c>
      <c r="AG53" s="126"/>
      <c r="AH53" s="99"/>
      <c r="AI53" s="99"/>
    </row>
    <row r="54" spans="1:35" s="440" customFormat="1" ht="34.5" customHeight="1" x14ac:dyDescent="0.2">
      <c r="A54" s="457" t="s">
        <v>101</v>
      </c>
      <c r="B54" s="458" t="s">
        <v>183</v>
      </c>
      <c r="C54" s="480" t="s">
        <v>274</v>
      </c>
      <c r="D54" s="475" t="s">
        <v>121</v>
      </c>
      <c r="E54" s="120">
        <v>0</v>
      </c>
      <c r="F54" s="121">
        <v>0</v>
      </c>
      <c r="G54" s="433">
        <f t="shared" si="82"/>
        <v>0</v>
      </c>
      <c r="H54" s="120">
        <v>0</v>
      </c>
      <c r="I54" s="121">
        <v>0</v>
      </c>
      <c r="J54" s="406">
        <f t="shared" si="83"/>
        <v>0</v>
      </c>
      <c r="K54" s="476">
        <v>8</v>
      </c>
      <c r="L54" s="477">
        <v>730</v>
      </c>
      <c r="M54" s="433">
        <f t="shared" si="84"/>
        <v>5840</v>
      </c>
      <c r="N54" s="431">
        <v>8</v>
      </c>
      <c r="O54" s="432">
        <v>730</v>
      </c>
      <c r="P54" s="406">
        <f t="shared" si="85"/>
        <v>5840</v>
      </c>
      <c r="Q54" s="431"/>
      <c r="R54" s="432"/>
      <c r="S54" s="433">
        <f t="shared" si="86"/>
        <v>0</v>
      </c>
      <c r="T54" s="431"/>
      <c r="U54" s="432"/>
      <c r="V54" s="406">
        <f t="shared" si="87"/>
        <v>0</v>
      </c>
      <c r="W54" s="431"/>
      <c r="X54" s="432"/>
      <c r="Y54" s="433">
        <f t="shared" si="88"/>
        <v>0</v>
      </c>
      <c r="Z54" s="431"/>
      <c r="AA54" s="432"/>
      <c r="AB54" s="406">
        <f t="shared" si="89"/>
        <v>0</v>
      </c>
      <c r="AC54" s="435">
        <f t="shared" si="90"/>
        <v>5840</v>
      </c>
      <c r="AD54" s="461">
        <f t="shared" si="91"/>
        <v>5840</v>
      </c>
      <c r="AE54" s="478">
        <f t="shared" si="92"/>
        <v>0</v>
      </c>
      <c r="AF54" s="463">
        <f t="shared" si="93"/>
        <v>0</v>
      </c>
      <c r="AG54" s="464"/>
      <c r="AH54" s="439"/>
      <c r="AI54" s="439"/>
    </row>
    <row r="55" spans="1:35" s="430" customFormat="1" ht="38.25" x14ac:dyDescent="0.2">
      <c r="A55" s="423" t="s">
        <v>101</v>
      </c>
      <c r="B55" s="465" t="s">
        <v>275</v>
      </c>
      <c r="C55" s="481" t="s">
        <v>276</v>
      </c>
      <c r="D55" s="467" t="s">
        <v>121</v>
      </c>
      <c r="E55" s="120">
        <v>0</v>
      </c>
      <c r="F55" s="121">
        <v>0</v>
      </c>
      <c r="G55" s="299">
        <f t="shared" ref="G55:G57" si="94">E55*F55</f>
        <v>0</v>
      </c>
      <c r="H55" s="120">
        <v>0</v>
      </c>
      <c r="I55" s="121">
        <v>0</v>
      </c>
      <c r="J55" s="301">
        <f t="shared" ref="J55:J57" si="95">H55*I55</f>
        <v>0</v>
      </c>
      <c r="K55" s="482">
        <v>1</v>
      </c>
      <c r="L55" s="483">
        <v>1860</v>
      </c>
      <c r="M55" s="299">
        <f t="shared" ref="M55:M57" si="96">K55*L55</f>
        <v>1860</v>
      </c>
      <c r="N55" s="297">
        <v>1</v>
      </c>
      <c r="O55" s="298">
        <v>1125</v>
      </c>
      <c r="P55" s="301">
        <f t="shared" ref="P55:P57" si="97">N55*O55</f>
        <v>1125</v>
      </c>
      <c r="Q55" s="297"/>
      <c r="R55" s="298"/>
      <c r="S55" s="299">
        <f t="shared" ref="S55:S57" si="98">Q55*R55</f>
        <v>0</v>
      </c>
      <c r="T55" s="297"/>
      <c r="U55" s="298"/>
      <c r="V55" s="301">
        <f t="shared" ref="V55:V57" si="99">T55*U55</f>
        <v>0</v>
      </c>
      <c r="W55" s="297"/>
      <c r="X55" s="298"/>
      <c r="Y55" s="299">
        <f t="shared" ref="Y55:Y57" si="100">W55*X55</f>
        <v>0</v>
      </c>
      <c r="Z55" s="297"/>
      <c r="AA55" s="298"/>
      <c r="AB55" s="301">
        <f t="shared" ref="AB55:AB57" si="101">Z55*AA55</f>
        <v>0</v>
      </c>
      <c r="AC55" s="426">
        <f t="shared" si="66"/>
        <v>1860</v>
      </c>
      <c r="AD55" s="470">
        <f t="shared" si="67"/>
        <v>1125</v>
      </c>
      <c r="AE55" s="471">
        <f t="shared" si="68"/>
        <v>735</v>
      </c>
      <c r="AF55" s="472">
        <f t="shared" si="69"/>
        <v>0.39516129032258063</v>
      </c>
      <c r="AG55" s="517" t="s">
        <v>369</v>
      </c>
      <c r="AH55" s="429"/>
      <c r="AI55" s="429"/>
    </row>
    <row r="56" spans="1:35" ht="38.25" x14ac:dyDescent="0.2">
      <c r="A56" s="113" t="s">
        <v>101</v>
      </c>
      <c r="B56" s="114" t="s">
        <v>277</v>
      </c>
      <c r="C56" s="408" t="s">
        <v>278</v>
      </c>
      <c r="D56" s="116" t="s">
        <v>121</v>
      </c>
      <c r="E56" s="120">
        <v>0</v>
      </c>
      <c r="F56" s="121">
        <v>0</v>
      </c>
      <c r="G56" s="119">
        <f t="shared" si="94"/>
        <v>0</v>
      </c>
      <c r="H56" s="120">
        <v>0</v>
      </c>
      <c r="I56" s="121">
        <v>0</v>
      </c>
      <c r="J56" s="140">
        <f t="shared" si="95"/>
        <v>0</v>
      </c>
      <c r="K56" s="410">
        <v>2</v>
      </c>
      <c r="L56" s="411">
        <v>4150</v>
      </c>
      <c r="M56" s="119">
        <f t="shared" si="96"/>
        <v>8300</v>
      </c>
      <c r="N56" s="120">
        <v>2</v>
      </c>
      <c r="O56" s="121">
        <v>4390</v>
      </c>
      <c r="P56" s="140">
        <f t="shared" si="97"/>
        <v>8780</v>
      </c>
      <c r="Q56" s="120"/>
      <c r="R56" s="121"/>
      <c r="S56" s="119">
        <f t="shared" si="98"/>
        <v>0</v>
      </c>
      <c r="T56" s="120"/>
      <c r="U56" s="121"/>
      <c r="V56" s="140">
        <f t="shared" si="99"/>
        <v>0</v>
      </c>
      <c r="W56" s="120"/>
      <c r="X56" s="121"/>
      <c r="Y56" s="119">
        <f t="shared" si="100"/>
        <v>0</v>
      </c>
      <c r="Z56" s="120"/>
      <c r="AA56" s="121"/>
      <c r="AB56" s="140">
        <f t="shared" si="101"/>
        <v>0</v>
      </c>
      <c r="AC56" s="122">
        <f t="shared" si="66"/>
        <v>8300</v>
      </c>
      <c r="AD56" s="123">
        <f t="shared" si="67"/>
        <v>8780</v>
      </c>
      <c r="AE56" s="183">
        <f t="shared" si="68"/>
        <v>-480</v>
      </c>
      <c r="AF56" s="125">
        <f t="shared" si="69"/>
        <v>-5.7831325301204821E-2</v>
      </c>
      <c r="AG56" s="517" t="s">
        <v>369</v>
      </c>
      <c r="AH56" s="99"/>
      <c r="AI56" s="99"/>
    </row>
    <row r="57" spans="1:35" ht="39" thickBot="1" x14ac:dyDescent="0.25">
      <c r="A57" s="127" t="s">
        <v>101</v>
      </c>
      <c r="B57" s="114" t="s">
        <v>279</v>
      </c>
      <c r="C57" s="408" t="s">
        <v>280</v>
      </c>
      <c r="D57" s="130" t="s">
        <v>121</v>
      </c>
      <c r="E57" s="120">
        <v>0</v>
      </c>
      <c r="F57" s="121">
        <v>0</v>
      </c>
      <c r="G57" s="133">
        <f t="shared" si="94"/>
        <v>0</v>
      </c>
      <c r="H57" s="120">
        <v>0</v>
      </c>
      <c r="I57" s="121">
        <v>0</v>
      </c>
      <c r="J57" s="148">
        <f t="shared" si="95"/>
        <v>0</v>
      </c>
      <c r="K57" s="412">
        <v>1</v>
      </c>
      <c r="L57" s="411">
        <v>6100</v>
      </c>
      <c r="M57" s="133">
        <f t="shared" si="96"/>
        <v>6100</v>
      </c>
      <c r="N57" s="145">
        <v>1</v>
      </c>
      <c r="O57" s="146">
        <v>5995</v>
      </c>
      <c r="P57" s="148">
        <f t="shared" si="97"/>
        <v>5995</v>
      </c>
      <c r="Q57" s="131"/>
      <c r="R57" s="132"/>
      <c r="S57" s="133">
        <f t="shared" si="98"/>
        <v>0</v>
      </c>
      <c r="T57" s="145"/>
      <c r="U57" s="146"/>
      <c r="V57" s="148">
        <f t="shared" si="99"/>
        <v>0</v>
      </c>
      <c r="W57" s="131"/>
      <c r="X57" s="132"/>
      <c r="Y57" s="133">
        <f t="shared" si="100"/>
        <v>0</v>
      </c>
      <c r="Z57" s="145"/>
      <c r="AA57" s="146"/>
      <c r="AB57" s="148">
        <f t="shared" si="101"/>
        <v>0</v>
      </c>
      <c r="AC57" s="134">
        <f t="shared" si="66"/>
        <v>6100</v>
      </c>
      <c r="AD57" s="135">
        <f t="shared" si="67"/>
        <v>5995</v>
      </c>
      <c r="AE57" s="185">
        <f t="shared" si="68"/>
        <v>105</v>
      </c>
      <c r="AF57" s="125">
        <f t="shared" si="69"/>
        <v>1.7213114754098362E-2</v>
      </c>
      <c r="AG57" s="517" t="s">
        <v>369</v>
      </c>
      <c r="AH57" s="99"/>
      <c r="AI57" s="99"/>
    </row>
    <row r="58" spans="1:35" ht="56.25" customHeight="1" x14ac:dyDescent="0.2">
      <c r="A58" s="100" t="s">
        <v>98</v>
      </c>
      <c r="B58" s="101" t="s">
        <v>135</v>
      </c>
      <c r="C58" s="102" t="s">
        <v>136</v>
      </c>
      <c r="D58" s="103"/>
      <c r="E58" s="104">
        <f t="shared" ref="E58:AB58" si="102">SUM(E59:E61)</f>
        <v>0</v>
      </c>
      <c r="F58" s="105">
        <f t="shared" si="102"/>
        <v>0</v>
      </c>
      <c r="G58" s="106">
        <f t="shared" si="102"/>
        <v>0</v>
      </c>
      <c r="H58" s="104">
        <f t="shared" si="102"/>
        <v>0</v>
      </c>
      <c r="I58" s="105">
        <f t="shared" si="102"/>
        <v>0</v>
      </c>
      <c r="J58" s="139">
        <f t="shared" si="102"/>
        <v>0</v>
      </c>
      <c r="K58" s="205">
        <f t="shared" si="102"/>
        <v>0</v>
      </c>
      <c r="L58" s="105">
        <f t="shared" si="102"/>
        <v>0</v>
      </c>
      <c r="M58" s="139">
        <f t="shared" si="102"/>
        <v>0</v>
      </c>
      <c r="N58" s="104">
        <f t="shared" si="102"/>
        <v>0</v>
      </c>
      <c r="O58" s="105">
        <f t="shared" si="102"/>
        <v>0</v>
      </c>
      <c r="P58" s="139">
        <f t="shared" si="102"/>
        <v>0</v>
      </c>
      <c r="Q58" s="205">
        <f t="shared" si="102"/>
        <v>0</v>
      </c>
      <c r="R58" s="105">
        <f t="shared" si="102"/>
        <v>0</v>
      </c>
      <c r="S58" s="139">
        <f t="shared" si="102"/>
        <v>0</v>
      </c>
      <c r="T58" s="104">
        <f t="shared" si="102"/>
        <v>0</v>
      </c>
      <c r="U58" s="105">
        <f t="shared" si="102"/>
        <v>0</v>
      </c>
      <c r="V58" s="139">
        <f t="shared" si="102"/>
        <v>0</v>
      </c>
      <c r="W58" s="205">
        <f t="shared" si="102"/>
        <v>0</v>
      </c>
      <c r="X58" s="105">
        <f t="shared" si="102"/>
        <v>0</v>
      </c>
      <c r="Y58" s="139">
        <f t="shared" si="102"/>
        <v>0</v>
      </c>
      <c r="Z58" s="104">
        <f t="shared" si="102"/>
        <v>0</v>
      </c>
      <c r="AA58" s="105">
        <f t="shared" si="102"/>
        <v>0</v>
      </c>
      <c r="AB58" s="139">
        <f t="shared" si="102"/>
        <v>0</v>
      </c>
      <c r="AC58" s="107">
        <f t="shared" si="66"/>
        <v>0</v>
      </c>
      <c r="AD58" s="108">
        <f t="shared" si="67"/>
        <v>0</v>
      </c>
      <c r="AE58" s="108">
        <f t="shared" si="68"/>
        <v>0</v>
      </c>
      <c r="AF58" s="149" t="e">
        <f t="shared" si="69"/>
        <v>#DIV/0!</v>
      </c>
      <c r="AG58" s="150"/>
      <c r="AH58" s="112"/>
      <c r="AI58" s="112"/>
    </row>
    <row r="59" spans="1:35" ht="0.75" customHeight="1" thickBot="1" x14ac:dyDescent="0.25">
      <c r="A59" s="113" t="s">
        <v>101</v>
      </c>
      <c r="B59" s="114" t="s">
        <v>102</v>
      </c>
      <c r="C59" s="115" t="s">
        <v>137</v>
      </c>
      <c r="D59" s="206"/>
      <c r="E59" s="120"/>
      <c r="F59" s="121"/>
      <c r="G59" s="119">
        <f t="shared" ref="G59:G61" si="103">E59*F59</f>
        <v>0</v>
      </c>
      <c r="H59" s="120"/>
      <c r="I59" s="121"/>
      <c r="J59" s="140">
        <f t="shared" ref="J59:J61" si="104">H59*I59</f>
        <v>0</v>
      </c>
      <c r="K59" s="207"/>
      <c r="L59" s="121"/>
      <c r="M59" s="140">
        <f t="shared" ref="M59:M61" si="105">K59*L59</f>
        <v>0</v>
      </c>
      <c r="N59" s="120"/>
      <c r="O59" s="121"/>
      <c r="P59" s="140">
        <f t="shared" ref="P59:P61" si="106">N59*O59</f>
        <v>0</v>
      </c>
      <c r="Q59" s="207"/>
      <c r="R59" s="121"/>
      <c r="S59" s="140">
        <f t="shared" ref="S59:S61" si="107">Q59*R59</f>
        <v>0</v>
      </c>
      <c r="T59" s="120"/>
      <c r="U59" s="121"/>
      <c r="V59" s="140">
        <f t="shared" ref="V59:V61" si="108">T59*U59</f>
        <v>0</v>
      </c>
      <c r="W59" s="207"/>
      <c r="X59" s="121"/>
      <c r="Y59" s="140">
        <f t="shared" ref="Y59:Y61" si="109">W59*X59</f>
        <v>0</v>
      </c>
      <c r="Z59" s="120"/>
      <c r="AA59" s="121"/>
      <c r="AB59" s="140">
        <f t="shared" ref="AB59:AB61" si="110">Z59*AA59</f>
        <v>0</v>
      </c>
      <c r="AC59" s="122">
        <f t="shared" si="66"/>
        <v>0</v>
      </c>
      <c r="AD59" s="123">
        <f t="shared" si="67"/>
        <v>0</v>
      </c>
      <c r="AE59" s="183">
        <f t="shared" si="68"/>
        <v>0</v>
      </c>
      <c r="AF59" s="125" t="e">
        <f t="shared" si="69"/>
        <v>#DIV/0!</v>
      </c>
      <c r="AG59" s="126"/>
      <c r="AH59" s="99"/>
      <c r="AI59" s="99"/>
    </row>
    <row r="60" spans="1:35" ht="24.75" hidden="1" customHeight="1" thickBot="1" x14ac:dyDescent="0.25">
      <c r="A60" s="113" t="s">
        <v>101</v>
      </c>
      <c r="B60" s="114" t="s">
        <v>105</v>
      </c>
      <c r="C60" s="115" t="s">
        <v>138</v>
      </c>
      <c r="D60" s="206"/>
      <c r="E60" s="120"/>
      <c r="F60" s="121"/>
      <c r="G60" s="119">
        <f t="shared" si="103"/>
        <v>0</v>
      </c>
      <c r="H60" s="120"/>
      <c r="I60" s="121"/>
      <c r="J60" s="140">
        <f t="shared" si="104"/>
        <v>0</v>
      </c>
      <c r="K60" s="207"/>
      <c r="L60" s="121"/>
      <c r="M60" s="140">
        <f t="shared" si="105"/>
        <v>0</v>
      </c>
      <c r="N60" s="120"/>
      <c r="O60" s="121"/>
      <c r="P60" s="140">
        <f t="shared" si="106"/>
        <v>0</v>
      </c>
      <c r="Q60" s="207"/>
      <c r="R60" s="121"/>
      <c r="S60" s="140">
        <f t="shared" si="107"/>
        <v>0</v>
      </c>
      <c r="T60" s="120"/>
      <c r="U60" s="121"/>
      <c r="V60" s="140">
        <f t="shared" si="108"/>
        <v>0</v>
      </c>
      <c r="W60" s="207"/>
      <c r="X60" s="121"/>
      <c r="Y60" s="140">
        <f t="shared" si="109"/>
        <v>0</v>
      </c>
      <c r="Z60" s="120"/>
      <c r="AA60" s="121"/>
      <c r="AB60" s="140">
        <f t="shared" si="110"/>
        <v>0</v>
      </c>
      <c r="AC60" s="122">
        <f t="shared" si="66"/>
        <v>0</v>
      </c>
      <c r="AD60" s="123">
        <f t="shared" si="67"/>
        <v>0</v>
      </c>
      <c r="AE60" s="183">
        <f t="shared" si="68"/>
        <v>0</v>
      </c>
      <c r="AF60" s="125" t="e">
        <f t="shared" si="69"/>
        <v>#DIV/0!</v>
      </c>
      <c r="AG60" s="126"/>
      <c r="AH60" s="99"/>
      <c r="AI60" s="99"/>
    </row>
    <row r="61" spans="1:35" ht="21" hidden="1" customHeight="1" thickBot="1" x14ac:dyDescent="0.25">
      <c r="A61" s="141" t="s">
        <v>101</v>
      </c>
      <c r="B61" s="142" t="s">
        <v>106</v>
      </c>
      <c r="C61" s="143" t="s">
        <v>139</v>
      </c>
      <c r="D61" s="208"/>
      <c r="E61" s="145"/>
      <c r="F61" s="146"/>
      <c r="G61" s="147">
        <f t="shared" si="103"/>
        <v>0</v>
      </c>
      <c r="H61" s="145"/>
      <c r="I61" s="146"/>
      <c r="J61" s="148">
        <f t="shared" si="104"/>
        <v>0</v>
      </c>
      <c r="K61" s="209"/>
      <c r="L61" s="146"/>
      <c r="M61" s="148">
        <f t="shared" si="105"/>
        <v>0</v>
      </c>
      <c r="N61" s="145"/>
      <c r="O61" s="146"/>
      <c r="P61" s="148">
        <f t="shared" si="106"/>
        <v>0</v>
      </c>
      <c r="Q61" s="209"/>
      <c r="R61" s="146"/>
      <c r="S61" s="148">
        <f t="shared" si="107"/>
        <v>0</v>
      </c>
      <c r="T61" s="145"/>
      <c r="U61" s="146"/>
      <c r="V61" s="148">
        <f t="shared" si="108"/>
        <v>0</v>
      </c>
      <c r="W61" s="209"/>
      <c r="X61" s="146"/>
      <c r="Y61" s="148">
        <f t="shared" si="109"/>
        <v>0</v>
      </c>
      <c r="Z61" s="145"/>
      <c r="AA61" s="146"/>
      <c r="AB61" s="148">
        <f t="shared" si="110"/>
        <v>0</v>
      </c>
      <c r="AC61" s="134">
        <f t="shared" si="66"/>
        <v>0</v>
      </c>
      <c r="AD61" s="135">
        <f t="shared" si="67"/>
        <v>0</v>
      </c>
      <c r="AE61" s="185">
        <f t="shared" si="68"/>
        <v>0</v>
      </c>
      <c r="AF61" s="151" t="e">
        <f t="shared" si="69"/>
        <v>#DIV/0!</v>
      </c>
      <c r="AG61" s="152"/>
      <c r="AH61" s="99"/>
      <c r="AI61" s="99"/>
    </row>
    <row r="62" spans="1:35" ht="15" customHeight="1" thickBot="1" x14ac:dyDescent="0.25">
      <c r="A62" s="187" t="s">
        <v>140</v>
      </c>
      <c r="B62" s="188"/>
      <c r="C62" s="189"/>
      <c r="D62" s="190"/>
      <c r="E62" s="191">
        <f t="shared" ref="E62:AB62" si="111">E58+E45</f>
        <v>0</v>
      </c>
      <c r="F62" s="192">
        <f t="shared" si="111"/>
        <v>0</v>
      </c>
      <c r="G62" s="193">
        <f t="shared" si="111"/>
        <v>0</v>
      </c>
      <c r="H62" s="157">
        <f t="shared" si="111"/>
        <v>0</v>
      </c>
      <c r="I62" s="159">
        <f t="shared" si="111"/>
        <v>0</v>
      </c>
      <c r="J62" s="210">
        <f t="shared" si="111"/>
        <v>0</v>
      </c>
      <c r="K62" s="194">
        <f t="shared" si="111"/>
        <v>4</v>
      </c>
      <c r="L62" s="192">
        <f t="shared" si="111"/>
        <v>12110</v>
      </c>
      <c r="M62" s="195">
        <f t="shared" si="111"/>
        <v>54756</v>
      </c>
      <c r="N62" s="191">
        <f t="shared" si="111"/>
        <v>4</v>
      </c>
      <c r="O62" s="192">
        <f t="shared" si="111"/>
        <v>11510</v>
      </c>
      <c r="P62" s="195">
        <f t="shared" si="111"/>
        <v>54396</v>
      </c>
      <c r="Q62" s="194">
        <f t="shared" si="111"/>
        <v>0</v>
      </c>
      <c r="R62" s="192">
        <f t="shared" si="111"/>
        <v>0</v>
      </c>
      <c r="S62" s="195">
        <f t="shared" si="111"/>
        <v>0</v>
      </c>
      <c r="T62" s="191">
        <f t="shared" si="111"/>
        <v>0</v>
      </c>
      <c r="U62" s="192">
        <f t="shared" si="111"/>
        <v>0</v>
      </c>
      <c r="V62" s="195">
        <f t="shared" si="111"/>
        <v>0</v>
      </c>
      <c r="W62" s="194">
        <f t="shared" si="111"/>
        <v>0</v>
      </c>
      <c r="X62" s="192">
        <f t="shared" si="111"/>
        <v>0</v>
      </c>
      <c r="Y62" s="195">
        <f t="shared" si="111"/>
        <v>0</v>
      </c>
      <c r="Z62" s="191">
        <f t="shared" si="111"/>
        <v>0</v>
      </c>
      <c r="AA62" s="192">
        <f t="shared" si="111"/>
        <v>0</v>
      </c>
      <c r="AB62" s="195">
        <f t="shared" si="111"/>
        <v>0</v>
      </c>
      <c r="AC62" s="194">
        <f t="shared" ref="AC62:AD62" si="112">AC45+AC58</f>
        <v>54756</v>
      </c>
      <c r="AD62" s="196">
        <f t="shared" si="112"/>
        <v>54396</v>
      </c>
      <c r="AE62" s="191">
        <f t="shared" si="68"/>
        <v>360</v>
      </c>
      <c r="AF62" s="211">
        <f t="shared" si="69"/>
        <v>6.5746219592373442E-3</v>
      </c>
      <c r="AG62" s="212"/>
      <c r="AH62" s="99"/>
      <c r="AI62" s="99"/>
    </row>
    <row r="63" spans="1:35" ht="15" customHeight="1" thickBot="1" x14ac:dyDescent="0.25">
      <c r="A63" s="213" t="s">
        <v>96</v>
      </c>
      <c r="B63" s="214" t="s">
        <v>22</v>
      </c>
      <c r="C63" s="167" t="s">
        <v>141</v>
      </c>
      <c r="D63" s="201"/>
      <c r="E63" s="89"/>
      <c r="F63" s="90"/>
      <c r="G63" s="90"/>
      <c r="H63" s="89"/>
      <c r="I63" s="90"/>
      <c r="J63" s="94"/>
      <c r="K63" s="90"/>
      <c r="L63" s="90"/>
      <c r="M63" s="94"/>
      <c r="N63" s="89"/>
      <c r="O63" s="90"/>
      <c r="P63" s="94"/>
      <c r="Q63" s="90"/>
      <c r="R63" s="90"/>
      <c r="S63" s="94"/>
      <c r="T63" s="89"/>
      <c r="U63" s="90"/>
      <c r="V63" s="94"/>
      <c r="W63" s="90"/>
      <c r="X63" s="90"/>
      <c r="Y63" s="94"/>
      <c r="Z63" s="89"/>
      <c r="AA63" s="90"/>
      <c r="AB63" s="90"/>
      <c r="AC63" s="95"/>
      <c r="AD63" s="96"/>
      <c r="AE63" s="96"/>
      <c r="AF63" s="97"/>
      <c r="AG63" s="98"/>
      <c r="AH63" s="99"/>
      <c r="AI63" s="99"/>
    </row>
    <row r="64" spans="1:35" ht="15" customHeight="1" thickBot="1" x14ac:dyDescent="0.25">
      <c r="A64" s="100" t="s">
        <v>98</v>
      </c>
      <c r="B64" s="101" t="s">
        <v>142</v>
      </c>
      <c r="C64" s="172" t="s">
        <v>143</v>
      </c>
      <c r="D64" s="181"/>
      <c r="E64" s="202">
        <f t="shared" ref="E64:AB64" si="113">SUM(E65:E67)</f>
        <v>0</v>
      </c>
      <c r="F64" s="203">
        <f t="shared" si="113"/>
        <v>0</v>
      </c>
      <c r="G64" s="204">
        <f t="shared" si="113"/>
        <v>0</v>
      </c>
      <c r="H64" s="104">
        <f t="shared" si="113"/>
        <v>0</v>
      </c>
      <c r="I64" s="105">
        <f t="shared" si="113"/>
        <v>0</v>
      </c>
      <c r="J64" s="139">
        <f t="shared" si="113"/>
        <v>0</v>
      </c>
      <c r="K64" s="215">
        <f t="shared" si="113"/>
        <v>0</v>
      </c>
      <c r="L64" s="203">
        <f t="shared" si="113"/>
        <v>0</v>
      </c>
      <c r="M64" s="216">
        <f t="shared" si="113"/>
        <v>0</v>
      </c>
      <c r="N64" s="202">
        <f t="shared" si="113"/>
        <v>0</v>
      </c>
      <c r="O64" s="203">
        <f t="shared" si="113"/>
        <v>0</v>
      </c>
      <c r="P64" s="216">
        <f t="shared" si="113"/>
        <v>0</v>
      </c>
      <c r="Q64" s="215">
        <f t="shared" si="113"/>
        <v>0</v>
      </c>
      <c r="R64" s="203">
        <f t="shared" si="113"/>
        <v>0</v>
      </c>
      <c r="S64" s="216">
        <f t="shared" si="113"/>
        <v>0</v>
      </c>
      <c r="T64" s="202">
        <f t="shared" si="113"/>
        <v>0</v>
      </c>
      <c r="U64" s="203">
        <f t="shared" si="113"/>
        <v>0</v>
      </c>
      <c r="V64" s="216">
        <f t="shared" si="113"/>
        <v>0</v>
      </c>
      <c r="W64" s="215">
        <f t="shared" si="113"/>
        <v>0</v>
      </c>
      <c r="X64" s="203">
        <f t="shared" si="113"/>
        <v>0</v>
      </c>
      <c r="Y64" s="216">
        <f t="shared" si="113"/>
        <v>0</v>
      </c>
      <c r="Z64" s="202">
        <f t="shared" si="113"/>
        <v>0</v>
      </c>
      <c r="AA64" s="203">
        <f t="shared" si="113"/>
        <v>0</v>
      </c>
      <c r="AB64" s="216">
        <f t="shared" si="113"/>
        <v>0</v>
      </c>
      <c r="AC64" s="107">
        <f t="shared" ref="AC64:AC83" si="114">G64+M64+S64+Y64</f>
        <v>0</v>
      </c>
      <c r="AD64" s="108">
        <f t="shared" ref="AD64:AD83" si="115">J64+P64+V64+AB64</f>
        <v>0</v>
      </c>
      <c r="AE64" s="108">
        <f t="shared" ref="AE64:AE90" si="116">AC64-AD64</f>
        <v>0</v>
      </c>
      <c r="AF64" s="110" t="e">
        <f t="shared" ref="AF64:AF90" si="117">AE64/AC64</f>
        <v>#DIV/0!</v>
      </c>
      <c r="AG64" s="111"/>
      <c r="AH64" s="112"/>
      <c r="AI64" s="112"/>
    </row>
    <row r="65" spans="1:35" ht="34.5" hidden="1" customHeight="1" thickBot="1" x14ac:dyDescent="0.25">
      <c r="A65" s="113" t="s">
        <v>101</v>
      </c>
      <c r="B65" s="114" t="s">
        <v>102</v>
      </c>
      <c r="C65" s="115" t="s">
        <v>144</v>
      </c>
      <c r="D65" s="217" t="s">
        <v>145</v>
      </c>
      <c r="E65" s="218"/>
      <c r="F65" s="219"/>
      <c r="G65" s="220">
        <f t="shared" ref="G65:G67" si="118">E65*F65</f>
        <v>0</v>
      </c>
      <c r="H65" s="218"/>
      <c r="I65" s="219"/>
      <c r="J65" s="221">
        <f t="shared" ref="J65:J67" si="119">H65*I65</f>
        <v>0</v>
      </c>
      <c r="K65" s="207"/>
      <c r="L65" s="219"/>
      <c r="M65" s="140">
        <f t="shared" ref="M65:M67" si="120">K65*L65</f>
        <v>0</v>
      </c>
      <c r="N65" s="120"/>
      <c r="O65" s="219"/>
      <c r="P65" s="140">
        <f t="shared" ref="P65:P67" si="121">N65*O65</f>
        <v>0</v>
      </c>
      <c r="Q65" s="207"/>
      <c r="R65" s="219"/>
      <c r="S65" s="140">
        <f t="shared" ref="S65:S67" si="122">Q65*R65</f>
        <v>0</v>
      </c>
      <c r="T65" s="120"/>
      <c r="U65" s="219"/>
      <c r="V65" s="140">
        <f t="shared" ref="V65:V67" si="123">T65*U65</f>
        <v>0</v>
      </c>
      <c r="W65" s="207"/>
      <c r="X65" s="219"/>
      <c r="Y65" s="140">
        <f t="shared" ref="Y65:Y67" si="124">W65*X65</f>
        <v>0</v>
      </c>
      <c r="Z65" s="120"/>
      <c r="AA65" s="219"/>
      <c r="AB65" s="140">
        <f t="shared" ref="AB65:AB67" si="125">Z65*AA65</f>
        <v>0</v>
      </c>
      <c r="AC65" s="122">
        <f t="shared" si="114"/>
        <v>0</v>
      </c>
      <c r="AD65" s="123">
        <f t="shared" si="115"/>
        <v>0</v>
      </c>
      <c r="AE65" s="183">
        <f t="shared" si="116"/>
        <v>0</v>
      </c>
      <c r="AF65" s="125" t="e">
        <f t="shared" si="117"/>
        <v>#DIV/0!</v>
      </c>
      <c r="AG65" s="126"/>
      <c r="AH65" s="99"/>
      <c r="AI65" s="99"/>
    </row>
    <row r="66" spans="1:35" ht="34.5" hidden="1" customHeight="1" thickBot="1" x14ac:dyDescent="0.25">
      <c r="A66" s="113" t="s">
        <v>101</v>
      </c>
      <c r="B66" s="114" t="s">
        <v>105</v>
      </c>
      <c r="C66" s="115" t="s">
        <v>144</v>
      </c>
      <c r="D66" s="217" t="s">
        <v>145</v>
      </c>
      <c r="E66" s="218"/>
      <c r="F66" s="219"/>
      <c r="G66" s="220">
        <f t="shared" si="118"/>
        <v>0</v>
      </c>
      <c r="H66" s="218"/>
      <c r="I66" s="219"/>
      <c r="J66" s="221">
        <f t="shared" si="119"/>
        <v>0</v>
      </c>
      <c r="K66" s="207"/>
      <c r="L66" s="219"/>
      <c r="M66" s="140">
        <f t="shared" si="120"/>
        <v>0</v>
      </c>
      <c r="N66" s="120"/>
      <c r="O66" s="219"/>
      <c r="P66" s="140">
        <f t="shared" si="121"/>
        <v>0</v>
      </c>
      <c r="Q66" s="207"/>
      <c r="R66" s="219"/>
      <c r="S66" s="140">
        <f t="shared" si="122"/>
        <v>0</v>
      </c>
      <c r="T66" s="120"/>
      <c r="U66" s="219"/>
      <c r="V66" s="140">
        <f t="shared" si="123"/>
        <v>0</v>
      </c>
      <c r="W66" s="207"/>
      <c r="X66" s="219"/>
      <c r="Y66" s="140">
        <f t="shared" si="124"/>
        <v>0</v>
      </c>
      <c r="Z66" s="120"/>
      <c r="AA66" s="219"/>
      <c r="AB66" s="140">
        <f t="shared" si="125"/>
        <v>0</v>
      </c>
      <c r="AC66" s="122">
        <f t="shared" si="114"/>
        <v>0</v>
      </c>
      <c r="AD66" s="123">
        <f t="shared" si="115"/>
        <v>0</v>
      </c>
      <c r="AE66" s="183">
        <f t="shared" si="116"/>
        <v>0</v>
      </c>
      <c r="AF66" s="125" t="e">
        <f t="shared" si="117"/>
        <v>#DIV/0!</v>
      </c>
      <c r="AG66" s="126"/>
      <c r="AH66" s="99"/>
      <c r="AI66" s="99"/>
    </row>
    <row r="67" spans="1:35" ht="34.5" hidden="1" customHeight="1" thickBot="1" x14ac:dyDescent="0.25">
      <c r="A67" s="141" t="s">
        <v>101</v>
      </c>
      <c r="B67" s="128" t="s">
        <v>106</v>
      </c>
      <c r="C67" s="129" t="s">
        <v>144</v>
      </c>
      <c r="D67" s="222" t="s">
        <v>145</v>
      </c>
      <c r="E67" s="223"/>
      <c r="F67" s="224"/>
      <c r="G67" s="225">
        <f t="shared" si="118"/>
        <v>0</v>
      </c>
      <c r="H67" s="226"/>
      <c r="I67" s="227"/>
      <c r="J67" s="228">
        <f t="shared" si="119"/>
        <v>0</v>
      </c>
      <c r="K67" s="229"/>
      <c r="L67" s="224"/>
      <c r="M67" s="230">
        <f t="shared" si="120"/>
        <v>0</v>
      </c>
      <c r="N67" s="131"/>
      <c r="O67" s="224"/>
      <c r="P67" s="230">
        <f t="shared" si="121"/>
        <v>0</v>
      </c>
      <c r="Q67" s="229"/>
      <c r="R67" s="224"/>
      <c r="S67" s="230">
        <f t="shared" si="122"/>
        <v>0</v>
      </c>
      <c r="T67" s="131"/>
      <c r="U67" s="224"/>
      <c r="V67" s="230">
        <f t="shared" si="123"/>
        <v>0</v>
      </c>
      <c r="W67" s="229"/>
      <c r="X67" s="224"/>
      <c r="Y67" s="230">
        <f t="shared" si="124"/>
        <v>0</v>
      </c>
      <c r="Z67" s="131"/>
      <c r="AA67" s="224"/>
      <c r="AB67" s="230">
        <f t="shared" si="125"/>
        <v>0</v>
      </c>
      <c r="AC67" s="134">
        <f t="shared" si="114"/>
        <v>0</v>
      </c>
      <c r="AD67" s="135">
        <f t="shared" si="115"/>
        <v>0</v>
      </c>
      <c r="AE67" s="185">
        <f t="shared" si="116"/>
        <v>0</v>
      </c>
      <c r="AF67" s="125" t="e">
        <f t="shared" si="117"/>
        <v>#DIV/0!</v>
      </c>
      <c r="AG67" s="126"/>
      <c r="AH67" s="99"/>
      <c r="AI67" s="99"/>
    </row>
    <row r="68" spans="1:35" ht="27.75" customHeight="1" x14ac:dyDescent="0.2">
      <c r="A68" s="100" t="s">
        <v>98</v>
      </c>
      <c r="B68" s="101" t="s">
        <v>146</v>
      </c>
      <c r="C68" s="102" t="s">
        <v>147</v>
      </c>
      <c r="D68" s="103"/>
      <c r="E68" s="104">
        <f t="shared" ref="E68:AB68" si="126">SUM(E69:E71)</f>
        <v>0</v>
      </c>
      <c r="F68" s="105">
        <f t="shared" si="126"/>
        <v>0</v>
      </c>
      <c r="G68" s="106">
        <f t="shared" si="126"/>
        <v>0</v>
      </c>
      <c r="H68" s="104">
        <f t="shared" si="126"/>
        <v>0</v>
      </c>
      <c r="I68" s="105">
        <f t="shared" si="126"/>
        <v>0</v>
      </c>
      <c r="J68" s="139">
        <f t="shared" si="126"/>
        <v>0</v>
      </c>
      <c r="K68" s="205">
        <f t="shared" si="126"/>
        <v>0</v>
      </c>
      <c r="L68" s="105">
        <f t="shared" si="126"/>
        <v>0</v>
      </c>
      <c r="M68" s="139">
        <f t="shared" si="126"/>
        <v>0</v>
      </c>
      <c r="N68" s="104">
        <f t="shared" si="126"/>
        <v>0</v>
      </c>
      <c r="O68" s="105">
        <f t="shared" si="126"/>
        <v>0</v>
      </c>
      <c r="P68" s="139">
        <f t="shared" si="126"/>
        <v>0</v>
      </c>
      <c r="Q68" s="205">
        <f t="shared" si="126"/>
        <v>0</v>
      </c>
      <c r="R68" s="105">
        <f t="shared" si="126"/>
        <v>0</v>
      </c>
      <c r="S68" s="139">
        <f t="shared" si="126"/>
        <v>0</v>
      </c>
      <c r="T68" s="104">
        <f t="shared" si="126"/>
        <v>0</v>
      </c>
      <c r="U68" s="105">
        <f t="shared" si="126"/>
        <v>0</v>
      </c>
      <c r="V68" s="139">
        <f t="shared" si="126"/>
        <v>0</v>
      </c>
      <c r="W68" s="205">
        <f t="shared" si="126"/>
        <v>0</v>
      </c>
      <c r="X68" s="105">
        <f t="shared" si="126"/>
        <v>0</v>
      </c>
      <c r="Y68" s="139">
        <f t="shared" si="126"/>
        <v>0</v>
      </c>
      <c r="Z68" s="104">
        <f t="shared" si="126"/>
        <v>0</v>
      </c>
      <c r="AA68" s="105">
        <f t="shared" si="126"/>
        <v>0</v>
      </c>
      <c r="AB68" s="139">
        <f t="shared" si="126"/>
        <v>0</v>
      </c>
      <c r="AC68" s="107">
        <f t="shared" si="114"/>
        <v>0</v>
      </c>
      <c r="AD68" s="108">
        <f t="shared" si="115"/>
        <v>0</v>
      </c>
      <c r="AE68" s="108">
        <f t="shared" si="116"/>
        <v>0</v>
      </c>
      <c r="AF68" s="149" t="e">
        <f t="shared" si="117"/>
        <v>#DIV/0!</v>
      </c>
      <c r="AG68" s="150"/>
      <c r="AH68" s="112"/>
      <c r="AI68" s="112"/>
    </row>
    <row r="69" spans="1:35" ht="0.75" customHeight="1" thickBot="1" x14ac:dyDescent="0.25">
      <c r="A69" s="113" t="s">
        <v>101</v>
      </c>
      <c r="B69" s="114" t="s">
        <v>102</v>
      </c>
      <c r="C69" s="231" t="s">
        <v>148</v>
      </c>
      <c r="D69" s="116" t="s">
        <v>149</v>
      </c>
      <c r="E69" s="120"/>
      <c r="F69" s="121"/>
      <c r="G69" s="119">
        <f t="shared" ref="G69:G71" si="127">E69*F69</f>
        <v>0</v>
      </c>
      <c r="H69" s="120"/>
      <c r="I69" s="121"/>
      <c r="J69" s="140">
        <f t="shared" ref="J69:J71" si="128">H69*I69</f>
        <v>0</v>
      </c>
      <c r="K69" s="207"/>
      <c r="L69" s="121"/>
      <c r="M69" s="140">
        <f t="shared" ref="M69:M71" si="129">K69*L69</f>
        <v>0</v>
      </c>
      <c r="N69" s="120"/>
      <c r="O69" s="121"/>
      <c r="P69" s="140">
        <f t="shared" ref="P69:P71" si="130">N69*O69</f>
        <v>0</v>
      </c>
      <c r="Q69" s="207"/>
      <c r="R69" s="121"/>
      <c r="S69" s="140">
        <f t="shared" ref="S69:S71" si="131">Q69*R69</f>
        <v>0</v>
      </c>
      <c r="T69" s="120"/>
      <c r="U69" s="121"/>
      <c r="V69" s="140">
        <f t="shared" ref="V69:V71" si="132">T69*U69</f>
        <v>0</v>
      </c>
      <c r="W69" s="207"/>
      <c r="X69" s="121"/>
      <c r="Y69" s="140">
        <f t="shared" ref="Y69:Y71" si="133">W69*X69</f>
        <v>0</v>
      </c>
      <c r="Z69" s="120"/>
      <c r="AA69" s="121"/>
      <c r="AB69" s="140">
        <f t="shared" ref="AB69:AB71" si="134">Z69*AA69</f>
        <v>0</v>
      </c>
      <c r="AC69" s="122">
        <f t="shared" si="114"/>
        <v>0</v>
      </c>
      <c r="AD69" s="123">
        <f t="shared" si="115"/>
        <v>0</v>
      </c>
      <c r="AE69" s="183">
        <f t="shared" si="116"/>
        <v>0</v>
      </c>
      <c r="AF69" s="125" t="e">
        <f t="shared" si="117"/>
        <v>#DIV/0!</v>
      </c>
      <c r="AG69" s="126"/>
      <c r="AH69" s="99"/>
      <c r="AI69" s="99"/>
    </row>
    <row r="70" spans="1:35" ht="30" hidden="1" customHeight="1" thickBot="1" x14ac:dyDescent="0.25">
      <c r="A70" s="113" t="s">
        <v>101</v>
      </c>
      <c r="B70" s="114" t="s">
        <v>105</v>
      </c>
      <c r="C70" s="231" t="s">
        <v>133</v>
      </c>
      <c r="D70" s="116" t="s">
        <v>149</v>
      </c>
      <c r="E70" s="120"/>
      <c r="F70" s="121"/>
      <c r="G70" s="119">
        <f t="shared" si="127"/>
        <v>0</v>
      </c>
      <c r="H70" s="120"/>
      <c r="I70" s="121"/>
      <c r="J70" s="140">
        <f t="shared" si="128"/>
        <v>0</v>
      </c>
      <c r="K70" s="207"/>
      <c r="L70" s="121"/>
      <c r="M70" s="140">
        <f t="shared" si="129"/>
        <v>0</v>
      </c>
      <c r="N70" s="120"/>
      <c r="O70" s="121"/>
      <c r="P70" s="140">
        <f t="shared" si="130"/>
        <v>0</v>
      </c>
      <c r="Q70" s="207"/>
      <c r="R70" s="121"/>
      <c r="S70" s="140">
        <f t="shared" si="131"/>
        <v>0</v>
      </c>
      <c r="T70" s="120"/>
      <c r="U70" s="121"/>
      <c r="V70" s="140">
        <f t="shared" si="132"/>
        <v>0</v>
      </c>
      <c r="W70" s="207"/>
      <c r="X70" s="121"/>
      <c r="Y70" s="140">
        <f t="shared" si="133"/>
        <v>0</v>
      </c>
      <c r="Z70" s="120"/>
      <c r="AA70" s="121"/>
      <c r="AB70" s="140">
        <f t="shared" si="134"/>
        <v>0</v>
      </c>
      <c r="AC70" s="122">
        <f t="shared" si="114"/>
        <v>0</v>
      </c>
      <c r="AD70" s="123">
        <f t="shared" si="115"/>
        <v>0</v>
      </c>
      <c r="AE70" s="183">
        <f t="shared" si="116"/>
        <v>0</v>
      </c>
      <c r="AF70" s="125" t="e">
        <f t="shared" si="117"/>
        <v>#DIV/0!</v>
      </c>
      <c r="AG70" s="126"/>
      <c r="AH70" s="99"/>
      <c r="AI70" s="99"/>
    </row>
    <row r="71" spans="1:35" ht="30" hidden="1" customHeight="1" thickBot="1" x14ac:dyDescent="0.25">
      <c r="A71" s="127" t="s">
        <v>101</v>
      </c>
      <c r="B71" s="142" t="s">
        <v>106</v>
      </c>
      <c r="C71" s="232" t="s">
        <v>134</v>
      </c>
      <c r="D71" s="130" t="s">
        <v>149</v>
      </c>
      <c r="E71" s="131"/>
      <c r="F71" s="132"/>
      <c r="G71" s="133">
        <f t="shared" si="127"/>
        <v>0</v>
      </c>
      <c r="H71" s="145"/>
      <c r="I71" s="146"/>
      <c r="J71" s="148">
        <f t="shared" si="128"/>
        <v>0</v>
      </c>
      <c r="K71" s="229"/>
      <c r="L71" s="132"/>
      <c r="M71" s="230">
        <f t="shared" si="129"/>
        <v>0</v>
      </c>
      <c r="N71" s="131"/>
      <c r="O71" s="132"/>
      <c r="P71" s="230">
        <f t="shared" si="130"/>
        <v>0</v>
      </c>
      <c r="Q71" s="229"/>
      <c r="R71" s="132"/>
      <c r="S71" s="230">
        <f t="shared" si="131"/>
        <v>0</v>
      </c>
      <c r="T71" s="131"/>
      <c r="U71" s="132"/>
      <c r="V71" s="230">
        <f t="shared" si="132"/>
        <v>0</v>
      </c>
      <c r="W71" s="229"/>
      <c r="X71" s="132"/>
      <c r="Y71" s="230">
        <f t="shared" si="133"/>
        <v>0</v>
      </c>
      <c r="Z71" s="131"/>
      <c r="AA71" s="132"/>
      <c r="AB71" s="230">
        <f t="shared" si="134"/>
        <v>0</v>
      </c>
      <c r="AC71" s="134">
        <f t="shared" si="114"/>
        <v>0</v>
      </c>
      <c r="AD71" s="135">
        <f t="shared" si="115"/>
        <v>0</v>
      </c>
      <c r="AE71" s="185">
        <f t="shared" si="116"/>
        <v>0</v>
      </c>
      <c r="AF71" s="125" t="e">
        <f t="shared" si="117"/>
        <v>#DIV/0!</v>
      </c>
      <c r="AG71" s="126"/>
      <c r="AH71" s="99"/>
      <c r="AI71" s="99"/>
    </row>
    <row r="72" spans="1:35" ht="15" customHeight="1" x14ac:dyDescent="0.2">
      <c r="A72" s="100" t="s">
        <v>98</v>
      </c>
      <c r="B72" s="101" t="s">
        <v>150</v>
      </c>
      <c r="C72" s="102" t="s">
        <v>151</v>
      </c>
      <c r="D72" s="103"/>
      <c r="E72" s="104">
        <f t="shared" ref="E72:AB72" si="135">SUM(E73:E75)</f>
        <v>0</v>
      </c>
      <c r="F72" s="105">
        <f t="shared" si="135"/>
        <v>0</v>
      </c>
      <c r="G72" s="106">
        <f t="shared" si="135"/>
        <v>0</v>
      </c>
      <c r="H72" s="104">
        <f t="shared" si="135"/>
        <v>0</v>
      </c>
      <c r="I72" s="105">
        <f t="shared" si="135"/>
        <v>0</v>
      </c>
      <c r="J72" s="139">
        <f t="shared" si="135"/>
        <v>0</v>
      </c>
      <c r="K72" s="205">
        <f t="shared" si="135"/>
        <v>0</v>
      </c>
      <c r="L72" s="105">
        <f t="shared" si="135"/>
        <v>0</v>
      </c>
      <c r="M72" s="139">
        <f t="shared" si="135"/>
        <v>0</v>
      </c>
      <c r="N72" s="104">
        <f t="shared" si="135"/>
        <v>0</v>
      </c>
      <c r="O72" s="105">
        <f t="shared" si="135"/>
        <v>0</v>
      </c>
      <c r="P72" s="139">
        <f t="shared" si="135"/>
        <v>0</v>
      </c>
      <c r="Q72" s="205">
        <f t="shared" si="135"/>
        <v>0</v>
      </c>
      <c r="R72" s="105">
        <f t="shared" si="135"/>
        <v>0</v>
      </c>
      <c r="S72" s="139">
        <f t="shared" si="135"/>
        <v>0</v>
      </c>
      <c r="T72" s="104">
        <f t="shared" si="135"/>
        <v>0</v>
      </c>
      <c r="U72" s="105">
        <f t="shared" si="135"/>
        <v>0</v>
      </c>
      <c r="V72" s="139">
        <f t="shared" si="135"/>
        <v>0</v>
      </c>
      <c r="W72" s="205">
        <f t="shared" si="135"/>
        <v>0</v>
      </c>
      <c r="X72" s="105">
        <f t="shared" si="135"/>
        <v>0</v>
      </c>
      <c r="Y72" s="139">
        <f t="shared" si="135"/>
        <v>0</v>
      </c>
      <c r="Z72" s="104">
        <f t="shared" si="135"/>
        <v>0</v>
      </c>
      <c r="AA72" s="105">
        <f t="shared" si="135"/>
        <v>0</v>
      </c>
      <c r="AB72" s="139">
        <f t="shared" si="135"/>
        <v>0</v>
      </c>
      <c r="AC72" s="107">
        <f t="shared" si="114"/>
        <v>0</v>
      </c>
      <c r="AD72" s="108">
        <f t="shared" si="115"/>
        <v>0</v>
      </c>
      <c r="AE72" s="108">
        <f t="shared" si="116"/>
        <v>0</v>
      </c>
      <c r="AF72" s="149" t="e">
        <f t="shared" si="117"/>
        <v>#DIV/0!</v>
      </c>
      <c r="AG72" s="150"/>
      <c r="AH72" s="112"/>
      <c r="AI72" s="112"/>
    </row>
    <row r="73" spans="1:35" ht="0.75" customHeight="1" thickBot="1" x14ac:dyDescent="0.25">
      <c r="A73" s="113" t="s">
        <v>101</v>
      </c>
      <c r="B73" s="114" t="s">
        <v>102</v>
      </c>
      <c r="C73" s="231" t="s">
        <v>152</v>
      </c>
      <c r="D73" s="116" t="s">
        <v>153</v>
      </c>
      <c r="E73" s="120"/>
      <c r="F73" s="121"/>
      <c r="G73" s="119">
        <f t="shared" ref="G73:G75" si="136">E73*F73</f>
        <v>0</v>
      </c>
      <c r="H73" s="120"/>
      <c r="I73" s="121"/>
      <c r="J73" s="140">
        <f t="shared" ref="J73:J75" si="137">H73*I73</f>
        <v>0</v>
      </c>
      <c r="K73" s="207"/>
      <c r="L73" s="121"/>
      <c r="M73" s="140">
        <f t="shared" ref="M73:M75" si="138">K73*L73</f>
        <v>0</v>
      </c>
      <c r="N73" s="120"/>
      <c r="O73" s="121"/>
      <c r="P73" s="140">
        <f t="shared" ref="P73:P75" si="139">N73*O73</f>
        <v>0</v>
      </c>
      <c r="Q73" s="207"/>
      <c r="R73" s="121"/>
      <c r="S73" s="140">
        <f t="shared" ref="S73:S75" si="140">Q73*R73</f>
        <v>0</v>
      </c>
      <c r="T73" s="120"/>
      <c r="U73" s="121"/>
      <c r="V73" s="140">
        <f t="shared" ref="V73:V75" si="141">T73*U73</f>
        <v>0</v>
      </c>
      <c r="W73" s="207"/>
      <c r="X73" s="121"/>
      <c r="Y73" s="140">
        <f t="shared" ref="Y73:Y75" si="142">W73*X73</f>
        <v>0</v>
      </c>
      <c r="Z73" s="120"/>
      <c r="AA73" s="121"/>
      <c r="AB73" s="140">
        <f t="shared" ref="AB73:AB75" si="143">Z73*AA73</f>
        <v>0</v>
      </c>
      <c r="AC73" s="122">
        <f t="shared" si="114"/>
        <v>0</v>
      </c>
      <c r="AD73" s="123">
        <f t="shared" si="115"/>
        <v>0</v>
      </c>
      <c r="AE73" s="183">
        <f t="shared" si="116"/>
        <v>0</v>
      </c>
      <c r="AF73" s="125" t="e">
        <f t="shared" si="117"/>
        <v>#DIV/0!</v>
      </c>
      <c r="AG73" s="126"/>
      <c r="AH73" s="99"/>
      <c r="AI73" s="99"/>
    </row>
    <row r="74" spans="1:35" ht="41.25" hidden="1" customHeight="1" thickBot="1" x14ac:dyDescent="0.25">
      <c r="A74" s="113" t="s">
        <v>101</v>
      </c>
      <c r="B74" s="114" t="s">
        <v>105</v>
      </c>
      <c r="C74" s="231" t="s">
        <v>154</v>
      </c>
      <c r="D74" s="116" t="s">
        <v>153</v>
      </c>
      <c r="E74" s="120"/>
      <c r="F74" s="121"/>
      <c r="G74" s="119">
        <f t="shared" si="136"/>
        <v>0</v>
      </c>
      <c r="H74" s="120"/>
      <c r="I74" s="121"/>
      <c r="J74" s="140">
        <f t="shared" si="137"/>
        <v>0</v>
      </c>
      <c r="K74" s="207"/>
      <c r="L74" s="121"/>
      <c r="M74" s="140">
        <f t="shared" si="138"/>
        <v>0</v>
      </c>
      <c r="N74" s="120"/>
      <c r="O74" s="121"/>
      <c r="P74" s="140">
        <f t="shared" si="139"/>
        <v>0</v>
      </c>
      <c r="Q74" s="207"/>
      <c r="R74" s="121"/>
      <c r="S74" s="140">
        <f t="shared" si="140"/>
        <v>0</v>
      </c>
      <c r="T74" s="120"/>
      <c r="U74" s="121"/>
      <c r="V74" s="140">
        <f t="shared" si="141"/>
        <v>0</v>
      </c>
      <c r="W74" s="207"/>
      <c r="X74" s="121"/>
      <c r="Y74" s="140">
        <f t="shared" si="142"/>
        <v>0</v>
      </c>
      <c r="Z74" s="120"/>
      <c r="AA74" s="121"/>
      <c r="AB74" s="140">
        <f t="shared" si="143"/>
        <v>0</v>
      </c>
      <c r="AC74" s="122">
        <f t="shared" si="114"/>
        <v>0</v>
      </c>
      <c r="AD74" s="123">
        <f t="shared" si="115"/>
        <v>0</v>
      </c>
      <c r="AE74" s="183">
        <f t="shared" si="116"/>
        <v>0</v>
      </c>
      <c r="AF74" s="125" t="e">
        <f t="shared" si="117"/>
        <v>#DIV/0!</v>
      </c>
      <c r="AG74" s="126"/>
      <c r="AH74" s="99"/>
      <c r="AI74" s="99"/>
    </row>
    <row r="75" spans="1:35" ht="40.5" hidden="1" customHeight="1" thickBot="1" x14ac:dyDescent="0.25">
      <c r="A75" s="127" t="s">
        <v>101</v>
      </c>
      <c r="B75" s="142" t="s">
        <v>106</v>
      </c>
      <c r="C75" s="232" t="s">
        <v>155</v>
      </c>
      <c r="D75" s="130" t="s">
        <v>153</v>
      </c>
      <c r="E75" s="131"/>
      <c r="F75" s="132"/>
      <c r="G75" s="133">
        <f t="shared" si="136"/>
        <v>0</v>
      </c>
      <c r="H75" s="145"/>
      <c r="I75" s="146"/>
      <c r="J75" s="148">
        <f t="shared" si="137"/>
        <v>0</v>
      </c>
      <c r="K75" s="229"/>
      <c r="L75" s="132"/>
      <c r="M75" s="230">
        <f t="shared" si="138"/>
        <v>0</v>
      </c>
      <c r="N75" s="131"/>
      <c r="O75" s="132"/>
      <c r="P75" s="230">
        <f t="shared" si="139"/>
        <v>0</v>
      </c>
      <c r="Q75" s="229"/>
      <c r="R75" s="132"/>
      <c r="S75" s="230">
        <f t="shared" si="140"/>
        <v>0</v>
      </c>
      <c r="T75" s="131"/>
      <c r="U75" s="132"/>
      <c r="V75" s="230">
        <f t="shared" si="141"/>
        <v>0</v>
      </c>
      <c r="W75" s="229"/>
      <c r="X75" s="132"/>
      <c r="Y75" s="230">
        <f t="shared" si="142"/>
        <v>0</v>
      </c>
      <c r="Z75" s="131"/>
      <c r="AA75" s="132"/>
      <c r="AB75" s="230">
        <f t="shared" si="143"/>
        <v>0</v>
      </c>
      <c r="AC75" s="134">
        <f t="shared" si="114"/>
        <v>0</v>
      </c>
      <c r="AD75" s="135">
        <f t="shared" si="115"/>
        <v>0</v>
      </c>
      <c r="AE75" s="185">
        <f t="shared" si="116"/>
        <v>0</v>
      </c>
      <c r="AF75" s="125" t="e">
        <f t="shared" si="117"/>
        <v>#DIV/0!</v>
      </c>
      <c r="AG75" s="126"/>
      <c r="AH75" s="99"/>
      <c r="AI75" s="99"/>
    </row>
    <row r="76" spans="1:35" ht="15" customHeight="1" thickBot="1" x14ac:dyDescent="0.25">
      <c r="A76" s="100" t="s">
        <v>98</v>
      </c>
      <c r="B76" s="101" t="s">
        <v>156</v>
      </c>
      <c r="C76" s="102" t="s">
        <v>157</v>
      </c>
      <c r="D76" s="103"/>
      <c r="E76" s="104">
        <f t="shared" ref="E76:AB76" si="144">SUM(E77:E79)</f>
        <v>0</v>
      </c>
      <c r="F76" s="105">
        <f t="shared" si="144"/>
        <v>0</v>
      </c>
      <c r="G76" s="106">
        <f t="shared" si="144"/>
        <v>0</v>
      </c>
      <c r="H76" s="104">
        <f t="shared" si="144"/>
        <v>0</v>
      </c>
      <c r="I76" s="105">
        <f t="shared" si="144"/>
        <v>0</v>
      </c>
      <c r="J76" s="139">
        <f t="shared" si="144"/>
        <v>0</v>
      </c>
      <c r="K76" s="205">
        <f t="shared" si="144"/>
        <v>0</v>
      </c>
      <c r="L76" s="105">
        <f t="shared" si="144"/>
        <v>0</v>
      </c>
      <c r="M76" s="139">
        <f t="shared" si="144"/>
        <v>0</v>
      </c>
      <c r="N76" s="104">
        <f t="shared" si="144"/>
        <v>0</v>
      </c>
      <c r="O76" s="105">
        <f t="shared" si="144"/>
        <v>0</v>
      </c>
      <c r="P76" s="139">
        <f t="shared" si="144"/>
        <v>0</v>
      </c>
      <c r="Q76" s="205">
        <f t="shared" si="144"/>
        <v>0</v>
      </c>
      <c r="R76" s="105">
        <f t="shared" si="144"/>
        <v>0</v>
      </c>
      <c r="S76" s="139">
        <f t="shared" si="144"/>
        <v>0</v>
      </c>
      <c r="T76" s="104">
        <f t="shared" si="144"/>
        <v>0</v>
      </c>
      <c r="U76" s="105">
        <f t="shared" si="144"/>
        <v>0</v>
      </c>
      <c r="V76" s="139">
        <f t="shared" si="144"/>
        <v>0</v>
      </c>
      <c r="W76" s="205">
        <f t="shared" si="144"/>
        <v>0</v>
      </c>
      <c r="X76" s="105">
        <f t="shared" si="144"/>
        <v>0</v>
      </c>
      <c r="Y76" s="139">
        <f t="shared" si="144"/>
        <v>0</v>
      </c>
      <c r="Z76" s="104">
        <f t="shared" si="144"/>
        <v>0</v>
      </c>
      <c r="AA76" s="105">
        <f t="shared" si="144"/>
        <v>0</v>
      </c>
      <c r="AB76" s="139">
        <f t="shared" si="144"/>
        <v>0</v>
      </c>
      <c r="AC76" s="107">
        <f t="shared" si="114"/>
        <v>0</v>
      </c>
      <c r="AD76" s="108">
        <f t="shared" si="115"/>
        <v>0</v>
      </c>
      <c r="AE76" s="108">
        <f t="shared" si="116"/>
        <v>0</v>
      </c>
      <c r="AF76" s="149" t="e">
        <f t="shared" si="117"/>
        <v>#DIV/0!</v>
      </c>
      <c r="AG76" s="150"/>
      <c r="AH76" s="112"/>
      <c r="AI76" s="112"/>
    </row>
    <row r="77" spans="1:35" ht="30" hidden="1" customHeight="1" thickBot="1" x14ac:dyDescent="0.25">
      <c r="A77" s="113" t="s">
        <v>101</v>
      </c>
      <c r="B77" s="114" t="s">
        <v>102</v>
      </c>
      <c r="C77" s="115" t="s">
        <v>158</v>
      </c>
      <c r="D77" s="116" t="s">
        <v>149</v>
      </c>
      <c r="E77" s="120"/>
      <c r="F77" s="121"/>
      <c r="G77" s="119">
        <f t="shared" ref="G77:G79" si="145">E77*F77</f>
        <v>0</v>
      </c>
      <c r="H77" s="120"/>
      <c r="I77" s="121"/>
      <c r="J77" s="140">
        <f t="shared" ref="J77:J79" si="146">H77*I77</f>
        <v>0</v>
      </c>
      <c r="K77" s="207"/>
      <c r="L77" s="121"/>
      <c r="M77" s="140">
        <f t="shared" ref="M77:M79" si="147">K77*L77</f>
        <v>0</v>
      </c>
      <c r="N77" s="120"/>
      <c r="O77" s="121"/>
      <c r="P77" s="140">
        <f t="shared" ref="P77:P79" si="148">N77*O77</f>
        <v>0</v>
      </c>
      <c r="Q77" s="207"/>
      <c r="R77" s="121"/>
      <c r="S77" s="140">
        <f t="shared" ref="S77:S79" si="149">Q77*R77</f>
        <v>0</v>
      </c>
      <c r="T77" s="120"/>
      <c r="U77" s="121"/>
      <c r="V77" s="140">
        <f t="shared" ref="V77:V79" si="150">T77*U77</f>
        <v>0</v>
      </c>
      <c r="W77" s="207"/>
      <c r="X77" s="121"/>
      <c r="Y77" s="140">
        <f t="shared" ref="Y77:Y79" si="151">W77*X77</f>
        <v>0</v>
      </c>
      <c r="Z77" s="120"/>
      <c r="AA77" s="121"/>
      <c r="AB77" s="140">
        <f t="shared" ref="AB77:AB79" si="152">Z77*AA77</f>
        <v>0</v>
      </c>
      <c r="AC77" s="122">
        <f t="shared" si="114"/>
        <v>0</v>
      </c>
      <c r="AD77" s="123">
        <f t="shared" si="115"/>
        <v>0</v>
      </c>
      <c r="AE77" s="183">
        <f t="shared" si="116"/>
        <v>0</v>
      </c>
      <c r="AF77" s="125" t="e">
        <f t="shared" si="117"/>
        <v>#DIV/0!</v>
      </c>
      <c r="AG77" s="126"/>
      <c r="AH77" s="99"/>
      <c r="AI77" s="99"/>
    </row>
    <row r="78" spans="1:35" ht="30" hidden="1" customHeight="1" thickBot="1" x14ac:dyDescent="0.25">
      <c r="A78" s="113" t="s">
        <v>101</v>
      </c>
      <c r="B78" s="114" t="s">
        <v>105</v>
      </c>
      <c r="C78" s="115" t="s">
        <v>158</v>
      </c>
      <c r="D78" s="116" t="s">
        <v>149</v>
      </c>
      <c r="E78" s="120"/>
      <c r="F78" s="121"/>
      <c r="G78" s="119">
        <f t="shared" si="145"/>
        <v>0</v>
      </c>
      <c r="H78" s="120"/>
      <c r="I78" s="121"/>
      <c r="J78" s="140">
        <f t="shared" si="146"/>
        <v>0</v>
      </c>
      <c r="K78" s="207"/>
      <c r="L78" s="121"/>
      <c r="M78" s="140">
        <f t="shared" si="147"/>
        <v>0</v>
      </c>
      <c r="N78" s="120"/>
      <c r="O78" s="121"/>
      <c r="P78" s="140">
        <f t="shared" si="148"/>
        <v>0</v>
      </c>
      <c r="Q78" s="207"/>
      <c r="R78" s="121"/>
      <c r="S78" s="140">
        <f t="shared" si="149"/>
        <v>0</v>
      </c>
      <c r="T78" s="120"/>
      <c r="U78" s="121"/>
      <c r="V78" s="140">
        <f t="shared" si="150"/>
        <v>0</v>
      </c>
      <c r="W78" s="207"/>
      <c r="X78" s="121"/>
      <c r="Y78" s="140">
        <f t="shared" si="151"/>
        <v>0</v>
      </c>
      <c r="Z78" s="120"/>
      <c r="AA78" s="121"/>
      <c r="AB78" s="140">
        <f t="shared" si="152"/>
        <v>0</v>
      </c>
      <c r="AC78" s="122">
        <f t="shared" si="114"/>
        <v>0</v>
      </c>
      <c r="AD78" s="123">
        <f t="shared" si="115"/>
        <v>0</v>
      </c>
      <c r="AE78" s="183">
        <f t="shared" si="116"/>
        <v>0</v>
      </c>
      <c r="AF78" s="125" t="e">
        <f t="shared" si="117"/>
        <v>#DIV/0!</v>
      </c>
      <c r="AG78" s="126"/>
      <c r="AH78" s="99"/>
      <c r="AI78" s="99"/>
    </row>
    <row r="79" spans="1:35" ht="30" hidden="1" customHeight="1" thickBot="1" x14ac:dyDescent="0.25">
      <c r="A79" s="127" t="s">
        <v>101</v>
      </c>
      <c r="B79" s="128" t="s">
        <v>106</v>
      </c>
      <c r="C79" s="129" t="s">
        <v>158</v>
      </c>
      <c r="D79" s="130" t="s">
        <v>149</v>
      </c>
      <c r="E79" s="131"/>
      <c r="F79" s="132"/>
      <c r="G79" s="133">
        <f t="shared" si="145"/>
        <v>0</v>
      </c>
      <c r="H79" s="145"/>
      <c r="I79" s="146"/>
      <c r="J79" s="148">
        <f t="shared" si="146"/>
        <v>0</v>
      </c>
      <c r="K79" s="229"/>
      <c r="L79" s="132"/>
      <c r="M79" s="230">
        <f t="shared" si="147"/>
        <v>0</v>
      </c>
      <c r="N79" s="131"/>
      <c r="O79" s="132"/>
      <c r="P79" s="230">
        <f t="shared" si="148"/>
        <v>0</v>
      </c>
      <c r="Q79" s="229"/>
      <c r="R79" s="132"/>
      <c r="S79" s="230">
        <f t="shared" si="149"/>
        <v>0</v>
      </c>
      <c r="T79" s="131"/>
      <c r="U79" s="132"/>
      <c r="V79" s="230">
        <f t="shared" si="150"/>
        <v>0</v>
      </c>
      <c r="W79" s="229"/>
      <c r="X79" s="132"/>
      <c r="Y79" s="230">
        <f t="shared" si="151"/>
        <v>0</v>
      </c>
      <c r="Z79" s="131"/>
      <c r="AA79" s="132"/>
      <c r="AB79" s="230">
        <f t="shared" si="152"/>
        <v>0</v>
      </c>
      <c r="AC79" s="134">
        <f t="shared" si="114"/>
        <v>0</v>
      </c>
      <c r="AD79" s="135">
        <f t="shared" si="115"/>
        <v>0</v>
      </c>
      <c r="AE79" s="185">
        <f t="shared" si="116"/>
        <v>0</v>
      </c>
      <c r="AF79" s="125" t="e">
        <f t="shared" si="117"/>
        <v>#DIV/0!</v>
      </c>
      <c r="AG79" s="126"/>
      <c r="AH79" s="99"/>
      <c r="AI79" s="99"/>
    </row>
    <row r="80" spans="1:35" ht="15.75" customHeight="1" thickBot="1" x14ac:dyDescent="0.25">
      <c r="A80" s="100" t="s">
        <v>98</v>
      </c>
      <c r="B80" s="101" t="s">
        <v>159</v>
      </c>
      <c r="C80" s="102" t="s">
        <v>160</v>
      </c>
      <c r="D80" s="103"/>
      <c r="E80" s="104">
        <f t="shared" ref="E80:AB80" si="153">SUM(E81:E83)</f>
        <v>0</v>
      </c>
      <c r="F80" s="105">
        <f t="shared" si="153"/>
        <v>0</v>
      </c>
      <c r="G80" s="106">
        <f t="shared" si="153"/>
        <v>0</v>
      </c>
      <c r="H80" s="104">
        <f t="shared" si="153"/>
        <v>0</v>
      </c>
      <c r="I80" s="105">
        <f t="shared" si="153"/>
        <v>0</v>
      </c>
      <c r="J80" s="139">
        <f t="shared" si="153"/>
        <v>0</v>
      </c>
      <c r="K80" s="205">
        <f t="shared" si="153"/>
        <v>0</v>
      </c>
      <c r="L80" s="105">
        <f t="shared" si="153"/>
        <v>0</v>
      </c>
      <c r="M80" s="139">
        <f t="shared" si="153"/>
        <v>0</v>
      </c>
      <c r="N80" s="104">
        <f t="shared" si="153"/>
        <v>0</v>
      </c>
      <c r="O80" s="105">
        <f t="shared" si="153"/>
        <v>0</v>
      </c>
      <c r="P80" s="139">
        <f t="shared" si="153"/>
        <v>0</v>
      </c>
      <c r="Q80" s="205">
        <f t="shared" si="153"/>
        <v>0</v>
      </c>
      <c r="R80" s="105">
        <f t="shared" si="153"/>
        <v>0</v>
      </c>
      <c r="S80" s="139">
        <f t="shared" si="153"/>
        <v>0</v>
      </c>
      <c r="T80" s="104">
        <f t="shared" si="153"/>
        <v>0</v>
      </c>
      <c r="U80" s="105">
        <f t="shared" si="153"/>
        <v>0</v>
      </c>
      <c r="V80" s="139">
        <f t="shared" si="153"/>
        <v>0</v>
      </c>
      <c r="W80" s="205">
        <f t="shared" si="153"/>
        <v>0</v>
      </c>
      <c r="X80" s="105">
        <f t="shared" si="153"/>
        <v>0</v>
      </c>
      <c r="Y80" s="139">
        <f t="shared" si="153"/>
        <v>0</v>
      </c>
      <c r="Z80" s="104">
        <f t="shared" si="153"/>
        <v>0</v>
      </c>
      <c r="AA80" s="105">
        <f t="shared" si="153"/>
        <v>0</v>
      </c>
      <c r="AB80" s="139">
        <f t="shared" si="153"/>
        <v>0</v>
      </c>
      <c r="AC80" s="107">
        <f t="shared" si="114"/>
        <v>0</v>
      </c>
      <c r="AD80" s="108">
        <f t="shared" si="115"/>
        <v>0</v>
      </c>
      <c r="AE80" s="108">
        <f t="shared" si="116"/>
        <v>0</v>
      </c>
      <c r="AF80" s="149" t="e">
        <f t="shared" si="117"/>
        <v>#DIV/0!</v>
      </c>
      <c r="AG80" s="150"/>
      <c r="AH80" s="112"/>
      <c r="AI80" s="112"/>
    </row>
    <row r="81" spans="1:35" ht="30" hidden="1" customHeight="1" thickBot="1" x14ac:dyDescent="0.25">
      <c r="A81" s="113" t="s">
        <v>101</v>
      </c>
      <c r="B81" s="114" t="s">
        <v>102</v>
      </c>
      <c r="C81" s="115" t="s">
        <v>158</v>
      </c>
      <c r="D81" s="116" t="s">
        <v>149</v>
      </c>
      <c r="E81" s="120"/>
      <c r="F81" s="121"/>
      <c r="G81" s="119">
        <f t="shared" ref="G81:G83" si="154">E81*F81</f>
        <v>0</v>
      </c>
      <c r="H81" s="120"/>
      <c r="I81" s="121"/>
      <c r="J81" s="140">
        <f t="shared" ref="J81:J83" si="155">H81*I81</f>
        <v>0</v>
      </c>
      <c r="K81" s="207"/>
      <c r="L81" s="121"/>
      <c r="M81" s="140">
        <f t="shared" ref="M81:M83" si="156">K81*L81</f>
        <v>0</v>
      </c>
      <c r="N81" s="120"/>
      <c r="O81" s="121"/>
      <c r="P81" s="140">
        <f t="shared" ref="P81:P83" si="157">N81*O81</f>
        <v>0</v>
      </c>
      <c r="Q81" s="207"/>
      <c r="R81" s="121"/>
      <c r="S81" s="140">
        <f t="shared" ref="S81:S83" si="158">Q81*R81</f>
        <v>0</v>
      </c>
      <c r="T81" s="120"/>
      <c r="U81" s="121"/>
      <c r="V81" s="140">
        <f t="shared" ref="V81:V83" si="159">T81*U81</f>
        <v>0</v>
      </c>
      <c r="W81" s="207"/>
      <c r="X81" s="121"/>
      <c r="Y81" s="140">
        <f t="shared" ref="Y81:Y83" si="160">W81*X81</f>
        <v>0</v>
      </c>
      <c r="Z81" s="120"/>
      <c r="AA81" s="121"/>
      <c r="AB81" s="140">
        <f t="shared" ref="AB81:AB83" si="161">Z81*AA81</f>
        <v>0</v>
      </c>
      <c r="AC81" s="122">
        <f t="shared" si="114"/>
        <v>0</v>
      </c>
      <c r="AD81" s="123">
        <f t="shared" si="115"/>
        <v>0</v>
      </c>
      <c r="AE81" s="183">
        <f t="shared" si="116"/>
        <v>0</v>
      </c>
      <c r="AF81" s="125" t="e">
        <f t="shared" si="117"/>
        <v>#DIV/0!</v>
      </c>
      <c r="AG81" s="126"/>
      <c r="AH81" s="99"/>
      <c r="AI81" s="99"/>
    </row>
    <row r="82" spans="1:35" ht="30" hidden="1" customHeight="1" thickBot="1" x14ac:dyDescent="0.25">
      <c r="A82" s="113" t="s">
        <v>101</v>
      </c>
      <c r="B82" s="114" t="s">
        <v>105</v>
      </c>
      <c r="C82" s="115" t="s">
        <v>158</v>
      </c>
      <c r="D82" s="116" t="s">
        <v>149</v>
      </c>
      <c r="E82" s="120"/>
      <c r="F82" s="121"/>
      <c r="G82" s="119">
        <f t="shared" si="154"/>
        <v>0</v>
      </c>
      <c r="H82" s="120"/>
      <c r="I82" s="121"/>
      <c r="J82" s="140">
        <f t="shared" si="155"/>
        <v>0</v>
      </c>
      <c r="K82" s="207"/>
      <c r="L82" s="121"/>
      <c r="M82" s="140">
        <f t="shared" si="156"/>
        <v>0</v>
      </c>
      <c r="N82" s="120"/>
      <c r="O82" s="121"/>
      <c r="P82" s="140">
        <f t="shared" si="157"/>
        <v>0</v>
      </c>
      <c r="Q82" s="207"/>
      <c r="R82" s="121"/>
      <c r="S82" s="140">
        <f t="shared" si="158"/>
        <v>0</v>
      </c>
      <c r="T82" s="120"/>
      <c r="U82" s="121"/>
      <c r="V82" s="140">
        <f t="shared" si="159"/>
        <v>0</v>
      </c>
      <c r="W82" s="207"/>
      <c r="X82" s="121"/>
      <c r="Y82" s="140">
        <f t="shared" si="160"/>
        <v>0</v>
      </c>
      <c r="Z82" s="120"/>
      <c r="AA82" s="121"/>
      <c r="AB82" s="140">
        <f t="shared" si="161"/>
        <v>0</v>
      </c>
      <c r="AC82" s="122">
        <f t="shared" si="114"/>
        <v>0</v>
      </c>
      <c r="AD82" s="123">
        <f t="shared" si="115"/>
        <v>0</v>
      </c>
      <c r="AE82" s="183">
        <f t="shared" si="116"/>
        <v>0</v>
      </c>
      <c r="AF82" s="125" t="e">
        <f t="shared" si="117"/>
        <v>#DIV/0!</v>
      </c>
      <c r="AG82" s="126"/>
      <c r="AH82" s="99"/>
      <c r="AI82" s="99"/>
    </row>
    <row r="83" spans="1:35" ht="30" hidden="1" customHeight="1" thickBot="1" x14ac:dyDescent="0.25">
      <c r="A83" s="127" t="s">
        <v>101</v>
      </c>
      <c r="B83" s="128" t="s">
        <v>106</v>
      </c>
      <c r="C83" s="129" t="s">
        <v>158</v>
      </c>
      <c r="D83" s="130" t="s">
        <v>149</v>
      </c>
      <c r="E83" s="131"/>
      <c r="F83" s="132"/>
      <c r="G83" s="133">
        <f t="shared" si="154"/>
        <v>0</v>
      </c>
      <c r="H83" s="145"/>
      <c r="I83" s="146"/>
      <c r="J83" s="148">
        <f t="shared" si="155"/>
        <v>0</v>
      </c>
      <c r="K83" s="229"/>
      <c r="L83" s="132"/>
      <c r="M83" s="230">
        <f t="shared" si="156"/>
        <v>0</v>
      </c>
      <c r="N83" s="131"/>
      <c r="O83" s="132"/>
      <c r="P83" s="230">
        <f t="shared" si="157"/>
        <v>0</v>
      </c>
      <c r="Q83" s="229"/>
      <c r="R83" s="132"/>
      <c r="S83" s="230">
        <f t="shared" si="158"/>
        <v>0</v>
      </c>
      <c r="T83" s="131"/>
      <c r="U83" s="132"/>
      <c r="V83" s="230">
        <f t="shared" si="159"/>
        <v>0</v>
      </c>
      <c r="W83" s="229"/>
      <c r="X83" s="132"/>
      <c r="Y83" s="230">
        <f t="shared" si="160"/>
        <v>0</v>
      </c>
      <c r="Z83" s="131"/>
      <c r="AA83" s="132"/>
      <c r="AB83" s="230">
        <f t="shared" si="161"/>
        <v>0</v>
      </c>
      <c r="AC83" s="134">
        <f t="shared" si="114"/>
        <v>0</v>
      </c>
      <c r="AD83" s="135">
        <f t="shared" si="115"/>
        <v>0</v>
      </c>
      <c r="AE83" s="185">
        <f t="shared" si="116"/>
        <v>0</v>
      </c>
      <c r="AF83" s="151" t="e">
        <f t="shared" si="117"/>
        <v>#DIV/0!</v>
      </c>
      <c r="AG83" s="152"/>
      <c r="AH83" s="99"/>
      <c r="AI83" s="99"/>
    </row>
    <row r="84" spans="1:35" ht="15" customHeight="1" thickBot="1" x14ac:dyDescent="0.25">
      <c r="A84" s="187" t="s">
        <v>161</v>
      </c>
      <c r="B84" s="188"/>
      <c r="C84" s="189"/>
      <c r="D84" s="190"/>
      <c r="E84" s="191">
        <f t="shared" ref="E84:AD84" si="162">E80+E76+E72+E68+E64</f>
        <v>0</v>
      </c>
      <c r="F84" s="192">
        <f t="shared" si="162"/>
        <v>0</v>
      </c>
      <c r="G84" s="193">
        <f t="shared" si="162"/>
        <v>0</v>
      </c>
      <c r="H84" s="157">
        <f t="shared" si="162"/>
        <v>0</v>
      </c>
      <c r="I84" s="159">
        <f t="shared" si="162"/>
        <v>0</v>
      </c>
      <c r="J84" s="210">
        <f t="shared" si="162"/>
        <v>0</v>
      </c>
      <c r="K84" s="194">
        <f t="shared" si="162"/>
        <v>0</v>
      </c>
      <c r="L84" s="192">
        <f t="shared" si="162"/>
        <v>0</v>
      </c>
      <c r="M84" s="195">
        <f t="shared" si="162"/>
        <v>0</v>
      </c>
      <c r="N84" s="191">
        <f t="shared" si="162"/>
        <v>0</v>
      </c>
      <c r="O84" s="192">
        <f t="shared" si="162"/>
        <v>0</v>
      </c>
      <c r="P84" s="195">
        <f t="shared" si="162"/>
        <v>0</v>
      </c>
      <c r="Q84" s="194">
        <f t="shared" si="162"/>
        <v>0</v>
      </c>
      <c r="R84" s="192">
        <f t="shared" si="162"/>
        <v>0</v>
      </c>
      <c r="S84" s="195">
        <f t="shared" si="162"/>
        <v>0</v>
      </c>
      <c r="T84" s="191">
        <f t="shared" si="162"/>
        <v>0</v>
      </c>
      <c r="U84" s="192">
        <f t="shared" si="162"/>
        <v>0</v>
      </c>
      <c r="V84" s="195">
        <f t="shared" si="162"/>
        <v>0</v>
      </c>
      <c r="W84" s="194">
        <f t="shared" si="162"/>
        <v>0</v>
      </c>
      <c r="X84" s="192">
        <f t="shared" si="162"/>
        <v>0</v>
      </c>
      <c r="Y84" s="195">
        <f t="shared" si="162"/>
        <v>0</v>
      </c>
      <c r="Z84" s="191">
        <f t="shared" si="162"/>
        <v>0</v>
      </c>
      <c r="AA84" s="192">
        <f t="shared" si="162"/>
        <v>0</v>
      </c>
      <c r="AB84" s="195">
        <f t="shared" si="162"/>
        <v>0</v>
      </c>
      <c r="AC84" s="157">
        <f t="shared" si="162"/>
        <v>0</v>
      </c>
      <c r="AD84" s="162">
        <f t="shared" si="162"/>
        <v>0</v>
      </c>
      <c r="AE84" s="157">
        <f t="shared" si="116"/>
        <v>0</v>
      </c>
      <c r="AF84" s="163" t="e">
        <f t="shared" si="117"/>
        <v>#DIV/0!</v>
      </c>
      <c r="AG84" s="164"/>
      <c r="AH84" s="99"/>
      <c r="AI84" s="99"/>
    </row>
    <row r="85" spans="1:35" ht="15.75" customHeight="1" thickBot="1" x14ac:dyDescent="0.25">
      <c r="A85" s="213" t="s">
        <v>96</v>
      </c>
      <c r="B85" s="233" t="s">
        <v>23</v>
      </c>
      <c r="C85" s="167" t="s">
        <v>162</v>
      </c>
      <c r="D85" s="201"/>
      <c r="E85" s="89"/>
      <c r="F85" s="90"/>
      <c r="G85" s="90"/>
      <c r="H85" s="89"/>
      <c r="I85" s="90"/>
      <c r="J85" s="94"/>
      <c r="K85" s="90"/>
      <c r="L85" s="90"/>
      <c r="M85" s="94"/>
      <c r="N85" s="89"/>
      <c r="O85" s="90"/>
      <c r="P85" s="94"/>
      <c r="Q85" s="90"/>
      <c r="R85" s="90"/>
      <c r="S85" s="94"/>
      <c r="T85" s="89"/>
      <c r="U85" s="90"/>
      <c r="V85" s="94"/>
      <c r="W85" s="90"/>
      <c r="X85" s="90"/>
      <c r="Y85" s="94"/>
      <c r="Z85" s="89"/>
      <c r="AA85" s="90"/>
      <c r="AB85" s="94"/>
      <c r="AC85" s="234"/>
      <c r="AD85" s="234"/>
      <c r="AE85" s="235">
        <f t="shared" si="116"/>
        <v>0</v>
      </c>
      <c r="AF85" s="236" t="e">
        <f t="shared" si="117"/>
        <v>#DIV/0!</v>
      </c>
      <c r="AG85" s="237"/>
      <c r="AH85" s="99"/>
      <c r="AI85" s="99"/>
    </row>
    <row r="86" spans="1:35" ht="48" customHeight="1" x14ac:dyDescent="0.2">
      <c r="A86" s="100" t="s">
        <v>98</v>
      </c>
      <c r="B86" s="101" t="s">
        <v>163</v>
      </c>
      <c r="C86" s="172" t="s">
        <v>164</v>
      </c>
      <c r="D86" s="181"/>
      <c r="E86" s="202">
        <f t="shared" ref="E86:AB86" si="163">SUM(E87:E89)</f>
        <v>300</v>
      </c>
      <c r="F86" s="203">
        <f t="shared" si="163"/>
        <v>360</v>
      </c>
      <c r="G86" s="204">
        <f t="shared" si="163"/>
        <v>36000</v>
      </c>
      <c r="H86" s="104">
        <f t="shared" si="163"/>
        <v>300</v>
      </c>
      <c r="I86" s="105">
        <f t="shared" si="163"/>
        <v>360</v>
      </c>
      <c r="J86" s="139">
        <f t="shared" si="163"/>
        <v>36000</v>
      </c>
      <c r="K86" s="215">
        <f t="shared" si="163"/>
        <v>0</v>
      </c>
      <c r="L86" s="203">
        <f t="shared" si="163"/>
        <v>0</v>
      </c>
      <c r="M86" s="216">
        <f t="shared" si="163"/>
        <v>0</v>
      </c>
      <c r="N86" s="202">
        <f t="shared" si="163"/>
        <v>0</v>
      </c>
      <c r="O86" s="203">
        <f t="shared" si="163"/>
        <v>0</v>
      </c>
      <c r="P86" s="216">
        <f t="shared" si="163"/>
        <v>0</v>
      </c>
      <c r="Q86" s="215">
        <f t="shared" si="163"/>
        <v>0</v>
      </c>
      <c r="R86" s="203">
        <f t="shared" si="163"/>
        <v>0</v>
      </c>
      <c r="S86" s="216">
        <f t="shared" si="163"/>
        <v>0</v>
      </c>
      <c r="T86" s="202">
        <f t="shared" si="163"/>
        <v>0</v>
      </c>
      <c r="U86" s="203">
        <f t="shared" si="163"/>
        <v>0</v>
      </c>
      <c r="V86" s="216">
        <f t="shared" si="163"/>
        <v>0</v>
      </c>
      <c r="W86" s="215">
        <f t="shared" si="163"/>
        <v>0</v>
      </c>
      <c r="X86" s="203">
        <f t="shared" si="163"/>
        <v>0</v>
      </c>
      <c r="Y86" s="216">
        <f t="shared" si="163"/>
        <v>0</v>
      </c>
      <c r="Z86" s="202">
        <f t="shared" si="163"/>
        <v>0</v>
      </c>
      <c r="AA86" s="203">
        <f t="shared" si="163"/>
        <v>0</v>
      </c>
      <c r="AB86" s="216">
        <f t="shared" si="163"/>
        <v>0</v>
      </c>
      <c r="AC86" s="107">
        <f t="shared" ref="AC86:AC90" si="164">G86+M86+S86+Y86</f>
        <v>36000</v>
      </c>
      <c r="AD86" s="108">
        <f t="shared" ref="AD86:AD90" si="165">J86+P86+V86+AB86</f>
        <v>36000</v>
      </c>
      <c r="AE86" s="108">
        <f t="shared" si="116"/>
        <v>0</v>
      </c>
      <c r="AF86" s="149">
        <f t="shared" si="117"/>
        <v>0</v>
      </c>
      <c r="AG86" s="150"/>
      <c r="AH86" s="112"/>
      <c r="AI86" s="112"/>
    </row>
    <row r="87" spans="1:35" ht="64.5" customHeight="1" x14ac:dyDescent="0.2">
      <c r="A87" s="113" t="s">
        <v>101</v>
      </c>
      <c r="B87" s="114" t="s">
        <v>102</v>
      </c>
      <c r="C87" s="399" t="s">
        <v>281</v>
      </c>
      <c r="D87" s="116" t="s">
        <v>282</v>
      </c>
      <c r="E87" s="400">
        <v>120</v>
      </c>
      <c r="F87" s="401">
        <v>120</v>
      </c>
      <c r="G87" s="119">
        <f t="shared" ref="G87:G89" si="166">E87*F87</f>
        <v>14400</v>
      </c>
      <c r="H87" s="400">
        <v>120</v>
      </c>
      <c r="I87" s="401">
        <v>120</v>
      </c>
      <c r="J87" s="140">
        <f t="shared" ref="J87:J89" si="167">H87*I87</f>
        <v>14400</v>
      </c>
      <c r="K87" s="120">
        <v>0</v>
      </c>
      <c r="L87" s="121">
        <v>0</v>
      </c>
      <c r="M87" s="140">
        <f t="shared" ref="M87:M89" si="168">K87*L87</f>
        <v>0</v>
      </c>
      <c r="N87" s="120">
        <v>0</v>
      </c>
      <c r="O87" s="121">
        <v>0</v>
      </c>
      <c r="P87" s="140">
        <f t="shared" ref="P87:P89" si="169">N87*O87</f>
        <v>0</v>
      </c>
      <c r="Q87" s="207"/>
      <c r="R87" s="121"/>
      <c r="S87" s="140">
        <f t="shared" ref="S87:S89" si="170">Q87*R87</f>
        <v>0</v>
      </c>
      <c r="T87" s="120"/>
      <c r="U87" s="121"/>
      <c r="V87" s="140">
        <f t="shared" ref="V87:V89" si="171">T87*U87</f>
        <v>0</v>
      </c>
      <c r="W87" s="207"/>
      <c r="X87" s="121"/>
      <c r="Y87" s="140">
        <f t="shared" ref="Y87:Y89" si="172">W87*X87</f>
        <v>0</v>
      </c>
      <c r="Z87" s="120"/>
      <c r="AA87" s="121"/>
      <c r="AB87" s="140">
        <f t="shared" ref="AB87:AB89" si="173">Z87*AA87</f>
        <v>0</v>
      </c>
      <c r="AC87" s="122">
        <f t="shared" si="164"/>
        <v>14400</v>
      </c>
      <c r="AD87" s="123">
        <f t="shared" si="165"/>
        <v>14400</v>
      </c>
      <c r="AE87" s="183">
        <f t="shared" si="116"/>
        <v>0</v>
      </c>
      <c r="AF87" s="125">
        <f t="shared" si="117"/>
        <v>0</v>
      </c>
      <c r="AG87" s="126"/>
      <c r="AH87" s="99"/>
      <c r="AI87" s="99"/>
    </row>
    <row r="88" spans="1:35" ht="63.75" x14ac:dyDescent="0.2">
      <c r="A88" s="113" t="s">
        <v>101</v>
      </c>
      <c r="B88" s="114" t="s">
        <v>105</v>
      </c>
      <c r="C88" s="399" t="s">
        <v>283</v>
      </c>
      <c r="D88" s="116" t="s">
        <v>282</v>
      </c>
      <c r="E88" s="400">
        <v>120</v>
      </c>
      <c r="F88" s="401">
        <v>120</v>
      </c>
      <c r="G88" s="119">
        <f t="shared" si="166"/>
        <v>14400</v>
      </c>
      <c r="H88" s="400">
        <v>120</v>
      </c>
      <c r="I88" s="401">
        <v>120</v>
      </c>
      <c r="J88" s="140">
        <f t="shared" si="167"/>
        <v>14400</v>
      </c>
      <c r="K88" s="120">
        <v>0</v>
      </c>
      <c r="L88" s="121">
        <v>0</v>
      </c>
      <c r="M88" s="140">
        <f t="shared" si="168"/>
        <v>0</v>
      </c>
      <c r="N88" s="120">
        <v>0</v>
      </c>
      <c r="O88" s="121">
        <v>0</v>
      </c>
      <c r="P88" s="140">
        <f t="shared" si="169"/>
        <v>0</v>
      </c>
      <c r="Q88" s="207"/>
      <c r="R88" s="121"/>
      <c r="S88" s="140">
        <f t="shared" si="170"/>
        <v>0</v>
      </c>
      <c r="T88" s="120"/>
      <c r="U88" s="121"/>
      <c r="V88" s="140">
        <f t="shared" si="171"/>
        <v>0</v>
      </c>
      <c r="W88" s="207"/>
      <c r="X88" s="121"/>
      <c r="Y88" s="140">
        <f t="shared" si="172"/>
        <v>0</v>
      </c>
      <c r="Z88" s="120"/>
      <c r="AA88" s="121"/>
      <c r="AB88" s="140">
        <f t="shared" si="173"/>
        <v>0</v>
      </c>
      <c r="AC88" s="122">
        <f t="shared" si="164"/>
        <v>14400</v>
      </c>
      <c r="AD88" s="123">
        <f t="shared" si="165"/>
        <v>14400</v>
      </c>
      <c r="AE88" s="183">
        <f t="shared" si="116"/>
        <v>0</v>
      </c>
      <c r="AF88" s="125">
        <f t="shared" si="117"/>
        <v>0</v>
      </c>
      <c r="AG88" s="126"/>
      <c r="AH88" s="99"/>
      <c r="AI88" s="99"/>
    </row>
    <row r="89" spans="1:35" ht="39" thickBot="1" x14ac:dyDescent="0.25">
      <c r="A89" s="141" t="s">
        <v>101</v>
      </c>
      <c r="B89" s="142" t="s">
        <v>106</v>
      </c>
      <c r="C89" s="413" t="s">
        <v>284</v>
      </c>
      <c r="D89" s="414" t="s">
        <v>282</v>
      </c>
      <c r="E89" s="410">
        <v>60</v>
      </c>
      <c r="F89" s="401">
        <v>120</v>
      </c>
      <c r="G89" s="147">
        <f t="shared" si="166"/>
        <v>7200</v>
      </c>
      <c r="H89" s="410">
        <v>60</v>
      </c>
      <c r="I89" s="401">
        <v>120</v>
      </c>
      <c r="J89" s="148">
        <f t="shared" si="167"/>
        <v>7200</v>
      </c>
      <c r="K89" s="120">
        <v>0</v>
      </c>
      <c r="L89" s="121">
        <v>0</v>
      </c>
      <c r="M89" s="148">
        <f t="shared" si="168"/>
        <v>0</v>
      </c>
      <c r="N89" s="120">
        <v>0</v>
      </c>
      <c r="O89" s="121">
        <v>0</v>
      </c>
      <c r="P89" s="148">
        <f t="shared" si="169"/>
        <v>0</v>
      </c>
      <c r="Q89" s="209"/>
      <c r="R89" s="146"/>
      <c r="S89" s="148">
        <f t="shared" si="170"/>
        <v>0</v>
      </c>
      <c r="T89" s="145"/>
      <c r="U89" s="146"/>
      <c r="V89" s="148">
        <f t="shared" si="171"/>
        <v>0</v>
      </c>
      <c r="W89" s="209"/>
      <c r="X89" s="146"/>
      <c r="Y89" s="148">
        <f t="shared" si="172"/>
        <v>0</v>
      </c>
      <c r="Z89" s="145"/>
      <c r="AA89" s="146"/>
      <c r="AB89" s="148">
        <f t="shared" si="173"/>
        <v>0</v>
      </c>
      <c r="AC89" s="238">
        <f t="shared" si="164"/>
        <v>7200</v>
      </c>
      <c r="AD89" s="239">
        <f t="shared" si="165"/>
        <v>7200</v>
      </c>
      <c r="AE89" s="240">
        <f t="shared" si="116"/>
        <v>0</v>
      </c>
      <c r="AF89" s="125">
        <f t="shared" si="117"/>
        <v>0</v>
      </c>
      <c r="AG89" s="126"/>
      <c r="AH89" s="99"/>
      <c r="AI89" s="99"/>
    </row>
    <row r="90" spans="1:35" ht="15" customHeight="1" thickBot="1" x14ac:dyDescent="0.25">
      <c r="A90" s="187" t="s">
        <v>165</v>
      </c>
      <c r="B90" s="188"/>
      <c r="C90" s="189"/>
      <c r="D90" s="190"/>
      <c r="E90" s="191">
        <f t="shared" ref="E90:AB90" si="174">E86</f>
        <v>300</v>
      </c>
      <c r="F90" s="192">
        <f t="shared" si="174"/>
        <v>360</v>
      </c>
      <c r="G90" s="193">
        <f t="shared" si="174"/>
        <v>36000</v>
      </c>
      <c r="H90" s="157">
        <f t="shared" si="174"/>
        <v>300</v>
      </c>
      <c r="I90" s="159">
        <f t="shared" si="174"/>
        <v>360</v>
      </c>
      <c r="J90" s="210">
        <f t="shared" si="174"/>
        <v>36000</v>
      </c>
      <c r="K90" s="194">
        <f t="shared" si="174"/>
        <v>0</v>
      </c>
      <c r="L90" s="192">
        <f t="shared" si="174"/>
        <v>0</v>
      </c>
      <c r="M90" s="195">
        <f t="shared" si="174"/>
        <v>0</v>
      </c>
      <c r="N90" s="191">
        <f t="shared" si="174"/>
        <v>0</v>
      </c>
      <c r="O90" s="192">
        <f t="shared" si="174"/>
        <v>0</v>
      </c>
      <c r="P90" s="195">
        <f t="shared" si="174"/>
        <v>0</v>
      </c>
      <c r="Q90" s="194">
        <f t="shared" si="174"/>
        <v>0</v>
      </c>
      <c r="R90" s="192">
        <f t="shared" si="174"/>
        <v>0</v>
      </c>
      <c r="S90" s="195">
        <f t="shared" si="174"/>
        <v>0</v>
      </c>
      <c r="T90" s="191">
        <f t="shared" si="174"/>
        <v>0</v>
      </c>
      <c r="U90" s="192">
        <f t="shared" si="174"/>
        <v>0</v>
      </c>
      <c r="V90" s="195">
        <f t="shared" si="174"/>
        <v>0</v>
      </c>
      <c r="W90" s="194">
        <f t="shared" si="174"/>
        <v>0</v>
      </c>
      <c r="X90" s="192">
        <f t="shared" si="174"/>
        <v>0</v>
      </c>
      <c r="Y90" s="195">
        <f t="shared" si="174"/>
        <v>0</v>
      </c>
      <c r="Z90" s="191">
        <f t="shared" si="174"/>
        <v>0</v>
      </c>
      <c r="AA90" s="192">
        <f t="shared" si="174"/>
        <v>0</v>
      </c>
      <c r="AB90" s="195">
        <f t="shared" si="174"/>
        <v>0</v>
      </c>
      <c r="AC90" s="191">
        <f t="shared" si="164"/>
        <v>36000</v>
      </c>
      <c r="AD90" s="196">
        <f t="shared" si="165"/>
        <v>36000</v>
      </c>
      <c r="AE90" s="195">
        <f t="shared" si="116"/>
        <v>0</v>
      </c>
      <c r="AF90" s="197">
        <f t="shared" si="117"/>
        <v>0</v>
      </c>
      <c r="AG90" s="198"/>
      <c r="AH90" s="99"/>
      <c r="AI90" s="99"/>
    </row>
    <row r="91" spans="1:35" ht="15.75" customHeight="1" x14ac:dyDescent="0.2">
      <c r="A91" s="213" t="s">
        <v>96</v>
      </c>
      <c r="B91" s="233" t="s">
        <v>24</v>
      </c>
      <c r="C91" s="167" t="s">
        <v>166</v>
      </c>
      <c r="D91" s="241"/>
      <c r="E91" s="242"/>
      <c r="F91" s="243"/>
      <c r="G91" s="243"/>
      <c r="H91" s="89"/>
      <c r="I91" s="90"/>
      <c r="J91" s="94"/>
      <c r="K91" s="243"/>
      <c r="L91" s="243"/>
      <c r="M91" s="244"/>
      <c r="N91" s="242"/>
      <c r="O91" s="243"/>
      <c r="P91" s="244"/>
      <c r="Q91" s="243"/>
      <c r="R91" s="243"/>
      <c r="S91" s="244"/>
      <c r="T91" s="242"/>
      <c r="U91" s="243"/>
      <c r="V91" s="244"/>
      <c r="W91" s="243"/>
      <c r="X91" s="243"/>
      <c r="Y91" s="244"/>
      <c r="Z91" s="242"/>
      <c r="AA91" s="243"/>
      <c r="AB91" s="243"/>
      <c r="AC91" s="95"/>
      <c r="AD91" s="96"/>
      <c r="AE91" s="96"/>
      <c r="AF91" s="97"/>
      <c r="AG91" s="98"/>
      <c r="AH91" s="99"/>
      <c r="AI91" s="99"/>
    </row>
    <row r="92" spans="1:35" ht="24.75" customHeight="1" x14ac:dyDescent="0.2">
      <c r="A92" s="100" t="s">
        <v>98</v>
      </c>
      <c r="B92" s="101" t="s">
        <v>167</v>
      </c>
      <c r="C92" s="245" t="s">
        <v>168</v>
      </c>
      <c r="D92" s="181"/>
      <c r="E92" s="202">
        <f t="shared" ref="E92:AB92" si="175">SUM(E93:E93)</f>
        <v>160</v>
      </c>
      <c r="F92" s="203">
        <f t="shared" si="175"/>
        <v>45</v>
      </c>
      <c r="G92" s="204">
        <f t="shared" si="175"/>
        <v>7200</v>
      </c>
      <c r="H92" s="104">
        <f t="shared" si="175"/>
        <v>160</v>
      </c>
      <c r="I92" s="105">
        <f t="shared" si="175"/>
        <v>45</v>
      </c>
      <c r="J92" s="139">
        <f t="shared" si="175"/>
        <v>7200</v>
      </c>
      <c r="K92" s="215">
        <f t="shared" si="175"/>
        <v>0</v>
      </c>
      <c r="L92" s="203">
        <f t="shared" si="175"/>
        <v>0</v>
      </c>
      <c r="M92" s="216">
        <f t="shared" si="175"/>
        <v>0</v>
      </c>
      <c r="N92" s="202">
        <f t="shared" si="175"/>
        <v>0</v>
      </c>
      <c r="O92" s="203">
        <f t="shared" si="175"/>
        <v>0</v>
      </c>
      <c r="P92" s="216">
        <f t="shared" si="175"/>
        <v>0</v>
      </c>
      <c r="Q92" s="215">
        <f t="shared" si="175"/>
        <v>0</v>
      </c>
      <c r="R92" s="203">
        <f t="shared" si="175"/>
        <v>0</v>
      </c>
      <c r="S92" s="216">
        <f t="shared" si="175"/>
        <v>0</v>
      </c>
      <c r="T92" s="202">
        <f t="shared" si="175"/>
        <v>0</v>
      </c>
      <c r="U92" s="203">
        <f t="shared" si="175"/>
        <v>0</v>
      </c>
      <c r="V92" s="216">
        <f t="shared" si="175"/>
        <v>0</v>
      </c>
      <c r="W92" s="215">
        <f t="shared" si="175"/>
        <v>0</v>
      </c>
      <c r="X92" s="203">
        <f t="shared" si="175"/>
        <v>0</v>
      </c>
      <c r="Y92" s="216">
        <f t="shared" si="175"/>
        <v>0</v>
      </c>
      <c r="Z92" s="202">
        <f t="shared" si="175"/>
        <v>0</v>
      </c>
      <c r="AA92" s="203">
        <f t="shared" si="175"/>
        <v>0</v>
      </c>
      <c r="AB92" s="216">
        <f t="shared" si="175"/>
        <v>0</v>
      </c>
      <c r="AC92" s="107">
        <f t="shared" ref="AC92:AC102" si="176">G92+M92+S92+Y92</f>
        <v>7200</v>
      </c>
      <c r="AD92" s="108">
        <f t="shared" ref="AD92:AD102" si="177">J92+P92+V92+AB92</f>
        <v>7200</v>
      </c>
      <c r="AE92" s="108">
        <f t="shared" ref="AE92:AE102" si="178">AC92-AD92</f>
        <v>0</v>
      </c>
      <c r="AF92" s="110">
        <f t="shared" ref="AF92:AF102" si="179">AE92/AC92</f>
        <v>0</v>
      </c>
      <c r="AG92" s="111"/>
      <c r="AH92" s="112"/>
      <c r="AI92" s="112"/>
    </row>
    <row r="93" spans="1:35" ht="64.5" thickBot="1" x14ac:dyDescent="0.25">
      <c r="A93" s="113" t="s">
        <v>101</v>
      </c>
      <c r="B93" s="114" t="s">
        <v>102</v>
      </c>
      <c r="C93" s="399" t="s">
        <v>285</v>
      </c>
      <c r="D93" s="116" t="s">
        <v>286</v>
      </c>
      <c r="E93" s="400">
        <v>160</v>
      </c>
      <c r="F93" s="401">
        <v>45</v>
      </c>
      <c r="G93" s="119">
        <f t="shared" ref="G93" si="180">E93*F93</f>
        <v>7200</v>
      </c>
      <c r="H93" s="400">
        <v>160</v>
      </c>
      <c r="I93" s="401">
        <v>45</v>
      </c>
      <c r="J93" s="140">
        <f t="shared" ref="J93" si="181">H93*I93</f>
        <v>7200</v>
      </c>
      <c r="K93" s="120">
        <v>0</v>
      </c>
      <c r="L93" s="121">
        <v>0</v>
      </c>
      <c r="M93" s="140">
        <f t="shared" ref="M93" si="182">K93*L93</f>
        <v>0</v>
      </c>
      <c r="N93" s="120">
        <v>0</v>
      </c>
      <c r="O93" s="121">
        <v>0</v>
      </c>
      <c r="P93" s="140">
        <f t="shared" ref="P93" si="183">N93*O93</f>
        <v>0</v>
      </c>
      <c r="Q93" s="207"/>
      <c r="R93" s="121"/>
      <c r="S93" s="140">
        <f t="shared" ref="S93" si="184">Q93*R93</f>
        <v>0</v>
      </c>
      <c r="T93" s="120"/>
      <c r="U93" s="121"/>
      <c r="V93" s="140">
        <f t="shared" ref="V93" si="185">T93*U93</f>
        <v>0</v>
      </c>
      <c r="W93" s="207"/>
      <c r="X93" s="121"/>
      <c r="Y93" s="140">
        <f t="shared" ref="Y93" si="186">W93*X93</f>
        <v>0</v>
      </c>
      <c r="Z93" s="120"/>
      <c r="AA93" s="121"/>
      <c r="AB93" s="140">
        <f t="shared" ref="AB93" si="187">Z93*AA93</f>
        <v>0</v>
      </c>
      <c r="AC93" s="122">
        <f t="shared" si="176"/>
        <v>7200</v>
      </c>
      <c r="AD93" s="123">
        <f t="shared" si="177"/>
        <v>7200</v>
      </c>
      <c r="AE93" s="183">
        <f t="shared" si="178"/>
        <v>0</v>
      </c>
      <c r="AF93" s="125">
        <f t="shared" si="179"/>
        <v>0</v>
      </c>
      <c r="AG93" s="126"/>
      <c r="AH93" s="99"/>
      <c r="AI93" s="99"/>
    </row>
    <row r="94" spans="1:35" ht="24" customHeight="1" thickBot="1" x14ac:dyDescent="0.25">
      <c r="A94" s="100" t="s">
        <v>98</v>
      </c>
      <c r="B94" s="101" t="s">
        <v>170</v>
      </c>
      <c r="C94" s="246" t="s">
        <v>171</v>
      </c>
      <c r="D94" s="103"/>
      <c r="E94" s="104">
        <f t="shared" ref="E94:AB94" si="188">SUM(E95:E97)</f>
        <v>0</v>
      </c>
      <c r="F94" s="105">
        <f t="shared" si="188"/>
        <v>0</v>
      </c>
      <c r="G94" s="106">
        <f t="shared" si="188"/>
        <v>0</v>
      </c>
      <c r="H94" s="104">
        <f t="shared" si="188"/>
        <v>0</v>
      </c>
      <c r="I94" s="105">
        <f t="shared" si="188"/>
        <v>0</v>
      </c>
      <c r="J94" s="139">
        <f t="shared" si="188"/>
        <v>0</v>
      </c>
      <c r="K94" s="205">
        <f t="shared" si="188"/>
        <v>0</v>
      </c>
      <c r="L94" s="105">
        <f t="shared" si="188"/>
        <v>0</v>
      </c>
      <c r="M94" s="139">
        <f t="shared" si="188"/>
        <v>0</v>
      </c>
      <c r="N94" s="104">
        <f t="shared" si="188"/>
        <v>0</v>
      </c>
      <c r="O94" s="105">
        <f t="shared" si="188"/>
        <v>0</v>
      </c>
      <c r="P94" s="139">
        <f t="shared" si="188"/>
        <v>0</v>
      </c>
      <c r="Q94" s="205">
        <f t="shared" si="188"/>
        <v>0</v>
      </c>
      <c r="R94" s="105">
        <f t="shared" si="188"/>
        <v>0</v>
      </c>
      <c r="S94" s="139">
        <f t="shared" si="188"/>
        <v>0</v>
      </c>
      <c r="T94" s="104">
        <f t="shared" si="188"/>
        <v>0</v>
      </c>
      <c r="U94" s="105">
        <f t="shared" si="188"/>
        <v>0</v>
      </c>
      <c r="V94" s="139">
        <f t="shared" si="188"/>
        <v>0</v>
      </c>
      <c r="W94" s="205">
        <f t="shared" si="188"/>
        <v>0</v>
      </c>
      <c r="X94" s="105">
        <f t="shared" si="188"/>
        <v>0</v>
      </c>
      <c r="Y94" s="139">
        <f t="shared" si="188"/>
        <v>0</v>
      </c>
      <c r="Z94" s="104">
        <f t="shared" si="188"/>
        <v>0</v>
      </c>
      <c r="AA94" s="105">
        <f t="shared" si="188"/>
        <v>0</v>
      </c>
      <c r="AB94" s="139">
        <f t="shared" si="188"/>
        <v>0</v>
      </c>
      <c r="AC94" s="107">
        <f t="shared" si="176"/>
        <v>0</v>
      </c>
      <c r="AD94" s="108">
        <f t="shared" si="177"/>
        <v>0</v>
      </c>
      <c r="AE94" s="108">
        <f t="shared" si="178"/>
        <v>0</v>
      </c>
      <c r="AF94" s="149" t="e">
        <f t="shared" si="179"/>
        <v>#DIV/0!</v>
      </c>
      <c r="AG94" s="150"/>
      <c r="AH94" s="112"/>
      <c r="AI94" s="112"/>
    </row>
    <row r="95" spans="1:35" ht="24" hidden="1" customHeight="1" thickBot="1" x14ac:dyDescent="0.25">
      <c r="A95" s="113" t="s">
        <v>101</v>
      </c>
      <c r="B95" s="114" t="s">
        <v>102</v>
      </c>
      <c r="C95" s="115" t="s">
        <v>169</v>
      </c>
      <c r="D95" s="116" t="s">
        <v>121</v>
      </c>
      <c r="E95" s="120"/>
      <c r="F95" s="121"/>
      <c r="G95" s="119">
        <f t="shared" ref="G95:G97" si="189">E95*F95</f>
        <v>0</v>
      </c>
      <c r="H95" s="120"/>
      <c r="I95" s="121"/>
      <c r="J95" s="140">
        <f t="shared" ref="J95:J97" si="190">H95*I95</f>
        <v>0</v>
      </c>
      <c r="K95" s="207"/>
      <c r="L95" s="121"/>
      <c r="M95" s="140">
        <f t="shared" ref="M95:M97" si="191">K95*L95</f>
        <v>0</v>
      </c>
      <c r="N95" s="120"/>
      <c r="O95" s="121"/>
      <c r="P95" s="140">
        <f t="shared" ref="P95:P97" si="192">N95*O95</f>
        <v>0</v>
      </c>
      <c r="Q95" s="207"/>
      <c r="R95" s="121"/>
      <c r="S95" s="140">
        <f t="shared" ref="S95:S97" si="193">Q95*R95</f>
        <v>0</v>
      </c>
      <c r="T95" s="120"/>
      <c r="U95" s="121"/>
      <c r="V95" s="140">
        <f t="shared" ref="V95:V97" si="194">T95*U95</f>
        <v>0</v>
      </c>
      <c r="W95" s="207"/>
      <c r="X95" s="121"/>
      <c r="Y95" s="140">
        <f t="shared" ref="Y95:Y97" si="195">W95*X95</f>
        <v>0</v>
      </c>
      <c r="Z95" s="120"/>
      <c r="AA95" s="121"/>
      <c r="AB95" s="140">
        <f t="shared" ref="AB95:AB97" si="196">Z95*AA95</f>
        <v>0</v>
      </c>
      <c r="AC95" s="122">
        <f t="shared" si="176"/>
        <v>0</v>
      </c>
      <c r="AD95" s="123">
        <f t="shared" si="177"/>
        <v>0</v>
      </c>
      <c r="AE95" s="183">
        <f t="shared" si="178"/>
        <v>0</v>
      </c>
      <c r="AF95" s="125" t="e">
        <f t="shared" si="179"/>
        <v>#DIV/0!</v>
      </c>
      <c r="AG95" s="126"/>
      <c r="AH95" s="99"/>
      <c r="AI95" s="99"/>
    </row>
    <row r="96" spans="1:35" ht="18.75" hidden="1" customHeight="1" thickBot="1" x14ac:dyDescent="0.25">
      <c r="A96" s="113" t="s">
        <v>101</v>
      </c>
      <c r="B96" s="114" t="s">
        <v>105</v>
      </c>
      <c r="C96" s="115" t="s">
        <v>169</v>
      </c>
      <c r="D96" s="116" t="s">
        <v>121</v>
      </c>
      <c r="E96" s="120"/>
      <c r="F96" s="121"/>
      <c r="G96" s="119">
        <f t="shared" si="189"/>
        <v>0</v>
      </c>
      <c r="H96" s="120"/>
      <c r="I96" s="121"/>
      <c r="J96" s="140">
        <f t="shared" si="190"/>
        <v>0</v>
      </c>
      <c r="K96" s="207"/>
      <c r="L96" s="121"/>
      <c r="M96" s="140">
        <f t="shared" si="191"/>
        <v>0</v>
      </c>
      <c r="N96" s="120"/>
      <c r="O96" s="121"/>
      <c r="P96" s="140">
        <f t="shared" si="192"/>
        <v>0</v>
      </c>
      <c r="Q96" s="207"/>
      <c r="R96" s="121"/>
      <c r="S96" s="140">
        <f t="shared" si="193"/>
        <v>0</v>
      </c>
      <c r="T96" s="120"/>
      <c r="U96" s="121"/>
      <c r="V96" s="140">
        <f t="shared" si="194"/>
        <v>0</v>
      </c>
      <c r="W96" s="207"/>
      <c r="X96" s="121"/>
      <c r="Y96" s="140">
        <f t="shared" si="195"/>
        <v>0</v>
      </c>
      <c r="Z96" s="120"/>
      <c r="AA96" s="121"/>
      <c r="AB96" s="140">
        <f t="shared" si="196"/>
        <v>0</v>
      </c>
      <c r="AC96" s="122">
        <f t="shared" si="176"/>
        <v>0</v>
      </c>
      <c r="AD96" s="123">
        <f t="shared" si="177"/>
        <v>0</v>
      </c>
      <c r="AE96" s="183">
        <f t="shared" si="178"/>
        <v>0</v>
      </c>
      <c r="AF96" s="125" t="e">
        <f t="shared" si="179"/>
        <v>#DIV/0!</v>
      </c>
      <c r="AG96" s="126"/>
      <c r="AH96" s="99"/>
      <c r="AI96" s="99"/>
    </row>
    <row r="97" spans="1:35" ht="21.75" hidden="1" customHeight="1" thickBot="1" x14ac:dyDescent="0.25">
      <c r="A97" s="127" t="s">
        <v>101</v>
      </c>
      <c r="B97" s="128" t="s">
        <v>106</v>
      </c>
      <c r="C97" s="129" t="s">
        <v>169</v>
      </c>
      <c r="D97" s="130" t="s">
        <v>121</v>
      </c>
      <c r="E97" s="131"/>
      <c r="F97" s="132"/>
      <c r="G97" s="133">
        <f t="shared" si="189"/>
        <v>0</v>
      </c>
      <c r="H97" s="145"/>
      <c r="I97" s="146"/>
      <c r="J97" s="148">
        <f t="shared" si="190"/>
        <v>0</v>
      </c>
      <c r="K97" s="229"/>
      <c r="L97" s="132"/>
      <c r="M97" s="230">
        <f t="shared" si="191"/>
        <v>0</v>
      </c>
      <c r="N97" s="131"/>
      <c r="O97" s="132"/>
      <c r="P97" s="230">
        <f t="shared" si="192"/>
        <v>0</v>
      </c>
      <c r="Q97" s="229"/>
      <c r="R97" s="132"/>
      <c r="S97" s="230">
        <f t="shared" si="193"/>
        <v>0</v>
      </c>
      <c r="T97" s="131"/>
      <c r="U97" s="132"/>
      <c r="V97" s="230">
        <f t="shared" si="194"/>
        <v>0</v>
      </c>
      <c r="W97" s="229"/>
      <c r="X97" s="132"/>
      <c r="Y97" s="230">
        <f t="shared" si="195"/>
        <v>0</v>
      </c>
      <c r="Z97" s="131"/>
      <c r="AA97" s="132"/>
      <c r="AB97" s="230">
        <f t="shared" si="196"/>
        <v>0</v>
      </c>
      <c r="AC97" s="238">
        <f t="shared" si="176"/>
        <v>0</v>
      </c>
      <c r="AD97" s="239">
        <f t="shared" si="177"/>
        <v>0</v>
      </c>
      <c r="AE97" s="240">
        <f t="shared" si="178"/>
        <v>0</v>
      </c>
      <c r="AF97" s="125" t="e">
        <f t="shared" si="179"/>
        <v>#DIV/0!</v>
      </c>
      <c r="AG97" s="126"/>
      <c r="AH97" s="99"/>
      <c r="AI97" s="99"/>
    </row>
    <row r="98" spans="1:35" ht="24.75" customHeight="1" x14ac:dyDescent="0.2">
      <c r="A98" s="100" t="s">
        <v>98</v>
      </c>
      <c r="B98" s="101" t="s">
        <v>172</v>
      </c>
      <c r="C98" s="246" t="s">
        <v>173</v>
      </c>
      <c r="D98" s="103"/>
      <c r="E98" s="104">
        <f t="shared" ref="E98:AB98" si="197">SUM(E99:E101)</f>
        <v>0</v>
      </c>
      <c r="F98" s="105">
        <f t="shared" si="197"/>
        <v>0</v>
      </c>
      <c r="G98" s="106">
        <f t="shared" si="197"/>
        <v>0</v>
      </c>
      <c r="H98" s="104">
        <f t="shared" si="197"/>
        <v>0</v>
      </c>
      <c r="I98" s="105">
        <f t="shared" si="197"/>
        <v>0</v>
      </c>
      <c r="J98" s="139">
        <f t="shared" si="197"/>
        <v>0</v>
      </c>
      <c r="K98" s="205">
        <f t="shared" si="197"/>
        <v>0</v>
      </c>
      <c r="L98" s="105">
        <f t="shared" si="197"/>
        <v>0</v>
      </c>
      <c r="M98" s="139">
        <f t="shared" si="197"/>
        <v>0</v>
      </c>
      <c r="N98" s="104">
        <f t="shared" si="197"/>
        <v>0</v>
      </c>
      <c r="O98" s="105">
        <f t="shared" si="197"/>
        <v>0</v>
      </c>
      <c r="P98" s="139">
        <f t="shared" si="197"/>
        <v>0</v>
      </c>
      <c r="Q98" s="205">
        <f t="shared" si="197"/>
        <v>0</v>
      </c>
      <c r="R98" s="105">
        <f t="shared" si="197"/>
        <v>0</v>
      </c>
      <c r="S98" s="139">
        <f t="shared" si="197"/>
        <v>0</v>
      </c>
      <c r="T98" s="104">
        <f t="shared" si="197"/>
        <v>0</v>
      </c>
      <c r="U98" s="105">
        <f t="shared" si="197"/>
        <v>0</v>
      </c>
      <c r="V98" s="139">
        <f t="shared" si="197"/>
        <v>0</v>
      </c>
      <c r="W98" s="205">
        <f t="shared" si="197"/>
        <v>0</v>
      </c>
      <c r="X98" s="105">
        <f t="shared" si="197"/>
        <v>0</v>
      </c>
      <c r="Y98" s="139">
        <f t="shared" si="197"/>
        <v>0</v>
      </c>
      <c r="Z98" s="104">
        <f t="shared" si="197"/>
        <v>0</v>
      </c>
      <c r="AA98" s="105">
        <f t="shared" si="197"/>
        <v>0</v>
      </c>
      <c r="AB98" s="139">
        <f t="shared" si="197"/>
        <v>0</v>
      </c>
      <c r="AC98" s="107">
        <f t="shared" si="176"/>
        <v>0</v>
      </c>
      <c r="AD98" s="108">
        <f t="shared" si="177"/>
        <v>0</v>
      </c>
      <c r="AE98" s="108">
        <f t="shared" si="178"/>
        <v>0</v>
      </c>
      <c r="AF98" s="149" t="e">
        <f t="shared" si="179"/>
        <v>#DIV/0!</v>
      </c>
      <c r="AG98" s="150"/>
      <c r="AH98" s="112"/>
      <c r="AI98" s="112"/>
    </row>
    <row r="99" spans="1:35" ht="0.75" customHeight="1" thickBot="1" x14ac:dyDescent="0.25">
      <c r="A99" s="113" t="s">
        <v>101</v>
      </c>
      <c r="B99" s="114" t="s">
        <v>102</v>
      </c>
      <c r="C99" s="115" t="s">
        <v>169</v>
      </c>
      <c r="D99" s="116" t="s">
        <v>121</v>
      </c>
      <c r="E99" s="120"/>
      <c r="F99" s="121"/>
      <c r="G99" s="119">
        <f t="shared" ref="G99:G101" si="198">E99*F99</f>
        <v>0</v>
      </c>
      <c r="H99" s="120"/>
      <c r="I99" s="121"/>
      <c r="J99" s="140">
        <f t="shared" ref="J99:J101" si="199">H99*I99</f>
        <v>0</v>
      </c>
      <c r="K99" s="207"/>
      <c r="L99" s="121"/>
      <c r="M99" s="140">
        <f t="shared" ref="M99:M101" si="200">K99*L99</f>
        <v>0</v>
      </c>
      <c r="N99" s="120"/>
      <c r="O99" s="121"/>
      <c r="P99" s="140">
        <f t="shared" ref="P99:P101" si="201">N99*O99</f>
        <v>0</v>
      </c>
      <c r="Q99" s="207"/>
      <c r="R99" s="121"/>
      <c r="S99" s="140">
        <f t="shared" ref="S99:S101" si="202">Q99*R99</f>
        <v>0</v>
      </c>
      <c r="T99" s="120"/>
      <c r="U99" s="121"/>
      <c r="V99" s="140">
        <f t="shared" ref="V99:V101" si="203">T99*U99</f>
        <v>0</v>
      </c>
      <c r="W99" s="207"/>
      <c r="X99" s="121"/>
      <c r="Y99" s="140">
        <f t="shared" ref="Y99:Y101" si="204">W99*X99</f>
        <v>0</v>
      </c>
      <c r="Z99" s="120"/>
      <c r="AA99" s="121"/>
      <c r="AB99" s="140">
        <f t="shared" ref="AB99:AB101" si="205">Z99*AA99</f>
        <v>0</v>
      </c>
      <c r="AC99" s="122">
        <f t="shared" si="176"/>
        <v>0</v>
      </c>
      <c r="AD99" s="123">
        <f t="shared" si="177"/>
        <v>0</v>
      </c>
      <c r="AE99" s="183">
        <f t="shared" si="178"/>
        <v>0</v>
      </c>
      <c r="AF99" s="125" t="e">
        <f t="shared" si="179"/>
        <v>#DIV/0!</v>
      </c>
      <c r="AG99" s="126"/>
      <c r="AH99" s="99"/>
      <c r="AI99" s="99"/>
    </row>
    <row r="100" spans="1:35" ht="18.75" hidden="1" customHeight="1" thickBot="1" x14ac:dyDescent="0.25">
      <c r="A100" s="113" t="s">
        <v>101</v>
      </c>
      <c r="B100" s="114" t="s">
        <v>105</v>
      </c>
      <c r="C100" s="115" t="s">
        <v>169</v>
      </c>
      <c r="D100" s="116" t="s">
        <v>121</v>
      </c>
      <c r="E100" s="120"/>
      <c r="F100" s="121"/>
      <c r="G100" s="119">
        <f t="shared" si="198"/>
        <v>0</v>
      </c>
      <c r="H100" s="120"/>
      <c r="I100" s="121"/>
      <c r="J100" s="140">
        <f t="shared" si="199"/>
        <v>0</v>
      </c>
      <c r="K100" s="207"/>
      <c r="L100" s="121"/>
      <c r="M100" s="140">
        <f t="shared" si="200"/>
        <v>0</v>
      </c>
      <c r="N100" s="120"/>
      <c r="O100" s="121"/>
      <c r="P100" s="140">
        <f t="shared" si="201"/>
        <v>0</v>
      </c>
      <c r="Q100" s="207"/>
      <c r="R100" s="121"/>
      <c r="S100" s="140">
        <f t="shared" si="202"/>
        <v>0</v>
      </c>
      <c r="T100" s="120"/>
      <c r="U100" s="121"/>
      <c r="V100" s="140">
        <f t="shared" si="203"/>
        <v>0</v>
      </c>
      <c r="W100" s="207"/>
      <c r="X100" s="121"/>
      <c r="Y100" s="140">
        <f t="shared" si="204"/>
        <v>0</v>
      </c>
      <c r="Z100" s="120"/>
      <c r="AA100" s="121"/>
      <c r="AB100" s="140">
        <f t="shared" si="205"/>
        <v>0</v>
      </c>
      <c r="AC100" s="122">
        <f t="shared" si="176"/>
        <v>0</v>
      </c>
      <c r="AD100" s="123">
        <f t="shared" si="177"/>
        <v>0</v>
      </c>
      <c r="AE100" s="183">
        <f t="shared" si="178"/>
        <v>0</v>
      </c>
      <c r="AF100" s="125" t="e">
        <f t="shared" si="179"/>
        <v>#DIV/0!</v>
      </c>
      <c r="AG100" s="126"/>
      <c r="AH100" s="99"/>
      <c r="AI100" s="99"/>
    </row>
    <row r="101" spans="1:35" ht="21.75" hidden="1" customHeight="1" thickBot="1" x14ac:dyDescent="0.25">
      <c r="A101" s="141" t="s">
        <v>101</v>
      </c>
      <c r="B101" s="142" t="s">
        <v>106</v>
      </c>
      <c r="C101" s="143" t="s">
        <v>169</v>
      </c>
      <c r="D101" s="144" t="s">
        <v>121</v>
      </c>
      <c r="E101" s="145"/>
      <c r="F101" s="146"/>
      <c r="G101" s="147">
        <f t="shared" si="198"/>
        <v>0</v>
      </c>
      <c r="H101" s="145"/>
      <c r="I101" s="146"/>
      <c r="J101" s="148">
        <f t="shared" si="199"/>
        <v>0</v>
      </c>
      <c r="K101" s="209"/>
      <c r="L101" s="146"/>
      <c r="M101" s="148">
        <f t="shared" si="200"/>
        <v>0</v>
      </c>
      <c r="N101" s="145"/>
      <c r="O101" s="146"/>
      <c r="P101" s="148">
        <f t="shared" si="201"/>
        <v>0</v>
      </c>
      <c r="Q101" s="209"/>
      <c r="R101" s="146"/>
      <c r="S101" s="148">
        <f t="shared" si="202"/>
        <v>0</v>
      </c>
      <c r="T101" s="145"/>
      <c r="U101" s="146"/>
      <c r="V101" s="148">
        <f t="shared" si="203"/>
        <v>0</v>
      </c>
      <c r="W101" s="209"/>
      <c r="X101" s="146"/>
      <c r="Y101" s="148">
        <f t="shared" si="204"/>
        <v>0</v>
      </c>
      <c r="Z101" s="145"/>
      <c r="AA101" s="146"/>
      <c r="AB101" s="148">
        <f t="shared" si="205"/>
        <v>0</v>
      </c>
      <c r="AC101" s="134">
        <f t="shared" si="176"/>
        <v>0</v>
      </c>
      <c r="AD101" s="135">
        <f t="shared" si="177"/>
        <v>0</v>
      </c>
      <c r="AE101" s="185">
        <f t="shared" si="178"/>
        <v>0</v>
      </c>
      <c r="AF101" s="151" t="e">
        <f t="shared" si="179"/>
        <v>#DIV/0!</v>
      </c>
      <c r="AG101" s="152"/>
      <c r="AH101" s="99"/>
      <c r="AI101" s="99"/>
    </row>
    <row r="102" spans="1:35" ht="15" customHeight="1" thickBot="1" x14ac:dyDescent="0.25">
      <c r="A102" s="187" t="s">
        <v>174</v>
      </c>
      <c r="B102" s="188"/>
      <c r="C102" s="189"/>
      <c r="D102" s="190"/>
      <c r="E102" s="191">
        <f t="shared" ref="E102:AB102" si="206">E98+E94+E92</f>
        <v>160</v>
      </c>
      <c r="F102" s="192">
        <f t="shared" si="206"/>
        <v>45</v>
      </c>
      <c r="G102" s="193">
        <f t="shared" si="206"/>
        <v>7200</v>
      </c>
      <c r="H102" s="191">
        <f t="shared" si="206"/>
        <v>160</v>
      </c>
      <c r="I102" s="192">
        <f t="shared" si="206"/>
        <v>45</v>
      </c>
      <c r="J102" s="195">
        <f t="shared" si="206"/>
        <v>7200</v>
      </c>
      <c r="K102" s="194">
        <f t="shared" si="206"/>
        <v>0</v>
      </c>
      <c r="L102" s="192">
        <f t="shared" si="206"/>
        <v>0</v>
      </c>
      <c r="M102" s="195">
        <f t="shared" si="206"/>
        <v>0</v>
      </c>
      <c r="N102" s="191">
        <f t="shared" si="206"/>
        <v>0</v>
      </c>
      <c r="O102" s="192">
        <f t="shared" si="206"/>
        <v>0</v>
      </c>
      <c r="P102" s="195">
        <f t="shared" si="206"/>
        <v>0</v>
      </c>
      <c r="Q102" s="194">
        <f t="shared" si="206"/>
        <v>0</v>
      </c>
      <c r="R102" s="192">
        <f t="shared" si="206"/>
        <v>0</v>
      </c>
      <c r="S102" s="195">
        <f t="shared" si="206"/>
        <v>0</v>
      </c>
      <c r="T102" s="191">
        <f t="shared" si="206"/>
        <v>0</v>
      </c>
      <c r="U102" s="192">
        <f t="shared" si="206"/>
        <v>0</v>
      </c>
      <c r="V102" s="195">
        <f t="shared" si="206"/>
        <v>0</v>
      </c>
      <c r="W102" s="194">
        <f t="shared" si="206"/>
        <v>0</v>
      </c>
      <c r="X102" s="192">
        <f t="shared" si="206"/>
        <v>0</v>
      </c>
      <c r="Y102" s="195">
        <f t="shared" si="206"/>
        <v>0</v>
      </c>
      <c r="Z102" s="191">
        <f t="shared" si="206"/>
        <v>0</v>
      </c>
      <c r="AA102" s="192">
        <f t="shared" si="206"/>
        <v>0</v>
      </c>
      <c r="AB102" s="195">
        <f t="shared" si="206"/>
        <v>0</v>
      </c>
      <c r="AC102" s="157">
        <f t="shared" si="176"/>
        <v>7200</v>
      </c>
      <c r="AD102" s="162">
        <f t="shared" si="177"/>
        <v>7200</v>
      </c>
      <c r="AE102" s="210">
        <f t="shared" si="178"/>
        <v>0</v>
      </c>
      <c r="AF102" s="247">
        <f t="shared" si="179"/>
        <v>0</v>
      </c>
      <c r="AG102" s="212"/>
      <c r="AH102" s="99"/>
      <c r="AI102" s="99"/>
    </row>
    <row r="103" spans="1:35" ht="15.75" customHeight="1" thickBot="1" x14ac:dyDescent="0.25">
      <c r="A103" s="248" t="s">
        <v>96</v>
      </c>
      <c r="B103" s="249" t="s">
        <v>25</v>
      </c>
      <c r="C103" s="167" t="s">
        <v>175</v>
      </c>
      <c r="D103" s="201"/>
      <c r="E103" s="89"/>
      <c r="F103" s="90"/>
      <c r="G103" s="90"/>
      <c r="H103" s="89"/>
      <c r="I103" s="90"/>
      <c r="J103" s="94"/>
      <c r="K103" s="90"/>
      <c r="L103" s="90"/>
      <c r="M103" s="94"/>
      <c r="N103" s="89"/>
      <c r="O103" s="90"/>
      <c r="P103" s="94"/>
      <c r="Q103" s="90"/>
      <c r="R103" s="90"/>
      <c r="S103" s="94"/>
      <c r="T103" s="89"/>
      <c r="U103" s="90"/>
      <c r="V103" s="94"/>
      <c r="W103" s="90"/>
      <c r="X103" s="90"/>
      <c r="Y103" s="94"/>
      <c r="Z103" s="89"/>
      <c r="AA103" s="90"/>
      <c r="AB103" s="90"/>
      <c r="AC103" s="95"/>
      <c r="AD103" s="96"/>
      <c r="AE103" s="96"/>
      <c r="AF103" s="97"/>
      <c r="AG103" s="98"/>
      <c r="AH103" s="99"/>
      <c r="AI103" s="99"/>
    </row>
    <row r="104" spans="1:35" ht="15.75" customHeight="1" x14ac:dyDescent="0.2">
      <c r="A104" s="100" t="s">
        <v>98</v>
      </c>
      <c r="B104" s="101" t="s">
        <v>176</v>
      </c>
      <c r="C104" s="245" t="s">
        <v>177</v>
      </c>
      <c r="D104" s="181"/>
      <c r="E104" s="202">
        <f t="shared" ref="E104:AB104" si="207">SUM(E105:E105)</f>
        <v>500</v>
      </c>
      <c r="F104" s="203">
        <f t="shared" si="207"/>
        <v>86</v>
      </c>
      <c r="G104" s="204">
        <f t="shared" si="207"/>
        <v>43000</v>
      </c>
      <c r="H104" s="202">
        <f t="shared" si="207"/>
        <v>500</v>
      </c>
      <c r="I104" s="203">
        <f t="shared" si="207"/>
        <v>86</v>
      </c>
      <c r="J104" s="216">
        <f t="shared" si="207"/>
        <v>43000</v>
      </c>
      <c r="K104" s="215">
        <f t="shared" si="207"/>
        <v>0</v>
      </c>
      <c r="L104" s="203">
        <f t="shared" si="207"/>
        <v>0</v>
      </c>
      <c r="M104" s="216">
        <f t="shared" si="207"/>
        <v>0</v>
      </c>
      <c r="N104" s="202">
        <f t="shared" si="207"/>
        <v>0</v>
      </c>
      <c r="O104" s="203">
        <f t="shared" si="207"/>
        <v>0</v>
      </c>
      <c r="P104" s="216">
        <f t="shared" si="207"/>
        <v>0</v>
      </c>
      <c r="Q104" s="215">
        <f t="shared" si="207"/>
        <v>0</v>
      </c>
      <c r="R104" s="203">
        <f t="shared" si="207"/>
        <v>0</v>
      </c>
      <c r="S104" s="216">
        <f t="shared" si="207"/>
        <v>0</v>
      </c>
      <c r="T104" s="202">
        <f t="shared" si="207"/>
        <v>0</v>
      </c>
      <c r="U104" s="203">
        <f t="shared" si="207"/>
        <v>0</v>
      </c>
      <c r="V104" s="216">
        <f t="shared" si="207"/>
        <v>0</v>
      </c>
      <c r="W104" s="215">
        <f t="shared" si="207"/>
        <v>0</v>
      </c>
      <c r="X104" s="203">
        <f t="shared" si="207"/>
        <v>0</v>
      </c>
      <c r="Y104" s="216">
        <f t="shared" si="207"/>
        <v>0</v>
      </c>
      <c r="Z104" s="202">
        <f t="shared" si="207"/>
        <v>0</v>
      </c>
      <c r="AA104" s="203">
        <f t="shared" si="207"/>
        <v>0</v>
      </c>
      <c r="AB104" s="216">
        <f t="shared" si="207"/>
        <v>0</v>
      </c>
      <c r="AC104" s="107">
        <f t="shared" ref="AC104:AC106" si="208">G104+M104+S104+Y104</f>
        <v>43000</v>
      </c>
      <c r="AD104" s="108">
        <f t="shared" ref="AD104:AD106" si="209">J104+P104+V104+AB104</f>
        <v>43000</v>
      </c>
      <c r="AE104" s="108">
        <f t="shared" ref="AE104:AE106" si="210">AC104-AD104</f>
        <v>0</v>
      </c>
      <c r="AF104" s="110">
        <f t="shared" ref="AF104:AF106" si="211">AE104/AC104</f>
        <v>0</v>
      </c>
      <c r="AG104" s="111"/>
      <c r="AH104" s="112"/>
      <c r="AI104" s="112"/>
    </row>
    <row r="105" spans="1:35" ht="15.75" thickBot="1" x14ac:dyDescent="0.25">
      <c r="A105" s="113" t="s">
        <v>101</v>
      </c>
      <c r="B105" s="114" t="s">
        <v>182</v>
      </c>
      <c r="C105" s="399" t="s">
        <v>287</v>
      </c>
      <c r="D105" s="417" t="s">
        <v>121</v>
      </c>
      <c r="E105" s="400">
        <v>500</v>
      </c>
      <c r="F105" s="401">
        <v>86</v>
      </c>
      <c r="G105" s="119">
        <f t="shared" ref="G105" si="212">E105*F105</f>
        <v>43000</v>
      </c>
      <c r="H105" s="120">
        <v>500</v>
      </c>
      <c r="I105" s="121">
        <v>86</v>
      </c>
      <c r="J105" s="140">
        <f t="shared" ref="J105" si="213">H105*I105</f>
        <v>43000</v>
      </c>
      <c r="K105" s="207"/>
      <c r="L105" s="121"/>
      <c r="M105" s="140">
        <f t="shared" ref="M105" si="214">K105*L105</f>
        <v>0</v>
      </c>
      <c r="N105" s="120"/>
      <c r="O105" s="121"/>
      <c r="P105" s="140">
        <f t="shared" ref="P105" si="215">N105*O105</f>
        <v>0</v>
      </c>
      <c r="Q105" s="207"/>
      <c r="R105" s="121"/>
      <c r="S105" s="140">
        <f t="shared" ref="S105" si="216">Q105*R105</f>
        <v>0</v>
      </c>
      <c r="T105" s="120"/>
      <c r="U105" s="121"/>
      <c r="V105" s="140">
        <f t="shared" ref="V105" si="217">T105*U105</f>
        <v>0</v>
      </c>
      <c r="W105" s="207"/>
      <c r="X105" s="121"/>
      <c r="Y105" s="140">
        <f t="shared" ref="Y105" si="218">W105*X105</f>
        <v>0</v>
      </c>
      <c r="Z105" s="120"/>
      <c r="AA105" s="121"/>
      <c r="AB105" s="140">
        <f t="shared" ref="AB105" si="219">Z105*AA105</f>
        <v>0</v>
      </c>
      <c r="AC105" s="122">
        <f t="shared" si="208"/>
        <v>43000</v>
      </c>
      <c r="AD105" s="123">
        <f t="shared" si="209"/>
        <v>43000</v>
      </c>
      <c r="AE105" s="183">
        <f t="shared" si="210"/>
        <v>0</v>
      </c>
      <c r="AF105" s="125">
        <f t="shared" si="211"/>
        <v>0</v>
      </c>
      <c r="AG105" s="126"/>
      <c r="AH105" s="99"/>
      <c r="AI105" s="99"/>
    </row>
    <row r="106" spans="1:35" ht="15" customHeight="1" thickBot="1" x14ac:dyDescent="0.25">
      <c r="A106" s="187" t="s">
        <v>184</v>
      </c>
      <c r="B106" s="188"/>
      <c r="C106" s="189"/>
      <c r="D106" s="190"/>
      <c r="E106" s="191">
        <f t="shared" ref="E106:AB106" si="220">E104</f>
        <v>500</v>
      </c>
      <c r="F106" s="192">
        <f t="shared" si="220"/>
        <v>86</v>
      </c>
      <c r="G106" s="193">
        <f t="shared" si="220"/>
        <v>43000</v>
      </c>
      <c r="H106" s="157">
        <f t="shared" si="220"/>
        <v>500</v>
      </c>
      <c r="I106" s="159">
        <f t="shared" si="220"/>
        <v>86</v>
      </c>
      <c r="J106" s="210">
        <f t="shared" si="220"/>
        <v>43000</v>
      </c>
      <c r="K106" s="194">
        <f t="shared" si="220"/>
        <v>0</v>
      </c>
      <c r="L106" s="192">
        <f t="shared" si="220"/>
        <v>0</v>
      </c>
      <c r="M106" s="195">
        <f t="shared" si="220"/>
        <v>0</v>
      </c>
      <c r="N106" s="191">
        <f t="shared" si="220"/>
        <v>0</v>
      </c>
      <c r="O106" s="192">
        <f t="shared" si="220"/>
        <v>0</v>
      </c>
      <c r="P106" s="195">
        <f t="shared" si="220"/>
        <v>0</v>
      </c>
      <c r="Q106" s="194">
        <f t="shared" si="220"/>
        <v>0</v>
      </c>
      <c r="R106" s="192">
        <f t="shared" si="220"/>
        <v>0</v>
      </c>
      <c r="S106" s="195">
        <f t="shared" si="220"/>
        <v>0</v>
      </c>
      <c r="T106" s="191">
        <f t="shared" si="220"/>
        <v>0</v>
      </c>
      <c r="U106" s="192">
        <f t="shared" si="220"/>
        <v>0</v>
      </c>
      <c r="V106" s="195">
        <f t="shared" si="220"/>
        <v>0</v>
      </c>
      <c r="W106" s="194">
        <f t="shared" si="220"/>
        <v>0</v>
      </c>
      <c r="X106" s="192">
        <f t="shared" si="220"/>
        <v>0</v>
      </c>
      <c r="Y106" s="195">
        <f t="shared" si="220"/>
        <v>0</v>
      </c>
      <c r="Z106" s="191">
        <f t="shared" si="220"/>
        <v>0</v>
      </c>
      <c r="AA106" s="192">
        <f t="shared" si="220"/>
        <v>0</v>
      </c>
      <c r="AB106" s="195">
        <f t="shared" si="220"/>
        <v>0</v>
      </c>
      <c r="AC106" s="191">
        <f t="shared" si="208"/>
        <v>43000</v>
      </c>
      <c r="AD106" s="196">
        <f t="shared" si="209"/>
        <v>43000</v>
      </c>
      <c r="AE106" s="195">
        <f t="shared" si="210"/>
        <v>0</v>
      </c>
      <c r="AF106" s="250">
        <f t="shared" si="211"/>
        <v>0</v>
      </c>
      <c r="AG106" s="198"/>
      <c r="AH106" s="99"/>
      <c r="AI106" s="99"/>
    </row>
    <row r="107" spans="1:35" ht="30" customHeight="1" thickBot="1" x14ac:dyDescent="0.25">
      <c r="A107" s="248" t="s">
        <v>96</v>
      </c>
      <c r="B107" s="249" t="s">
        <v>26</v>
      </c>
      <c r="C107" s="251" t="s">
        <v>185</v>
      </c>
      <c r="D107" s="252"/>
      <c r="E107" s="253"/>
      <c r="F107" s="254"/>
      <c r="G107" s="254"/>
      <c r="H107" s="253"/>
      <c r="I107" s="254"/>
      <c r="J107" s="254"/>
      <c r="K107" s="254"/>
      <c r="L107" s="254"/>
      <c r="M107" s="255"/>
      <c r="N107" s="253"/>
      <c r="O107" s="254"/>
      <c r="P107" s="255"/>
      <c r="Q107" s="254"/>
      <c r="R107" s="254"/>
      <c r="S107" s="255"/>
      <c r="T107" s="253"/>
      <c r="U107" s="254"/>
      <c r="V107" s="255"/>
      <c r="W107" s="254"/>
      <c r="X107" s="254"/>
      <c r="Y107" s="255"/>
      <c r="Z107" s="253"/>
      <c r="AA107" s="254"/>
      <c r="AB107" s="254"/>
      <c r="AC107" s="242"/>
      <c r="AD107" s="243"/>
      <c r="AE107" s="243"/>
      <c r="AF107" s="256"/>
      <c r="AG107" s="257"/>
      <c r="AH107" s="99"/>
      <c r="AI107" s="99"/>
    </row>
    <row r="108" spans="1:35" x14ac:dyDescent="0.2">
      <c r="A108" s="258" t="s">
        <v>101</v>
      </c>
      <c r="B108" s="259" t="s">
        <v>102</v>
      </c>
      <c r="C108" s="508" t="s">
        <v>186</v>
      </c>
      <c r="D108" s="260"/>
      <c r="E108" s="120">
        <v>0</v>
      </c>
      <c r="F108" s="121">
        <v>0</v>
      </c>
      <c r="G108" s="263">
        <f t="shared" ref="G108:G111" si="221">E108*F108</f>
        <v>0</v>
      </c>
      <c r="H108" s="120">
        <v>0</v>
      </c>
      <c r="I108" s="121">
        <v>0</v>
      </c>
      <c r="J108" s="264">
        <f t="shared" ref="J108:J111" si="222">H108*I108</f>
        <v>0</v>
      </c>
      <c r="K108" s="418">
        <v>1</v>
      </c>
      <c r="L108" s="419">
        <v>9400</v>
      </c>
      <c r="M108" s="264">
        <f t="shared" ref="M108:M111" si="223">K108*L108</f>
        <v>9400</v>
      </c>
      <c r="N108" s="261">
        <v>1</v>
      </c>
      <c r="O108" s="262">
        <v>9400</v>
      </c>
      <c r="P108" s="264">
        <f t="shared" ref="P108:P111" si="224">N108*O108</f>
        <v>9400</v>
      </c>
      <c r="Q108" s="265"/>
      <c r="R108" s="262"/>
      <c r="S108" s="264">
        <f t="shared" ref="S108:S111" si="225">Q108*R108</f>
        <v>0</v>
      </c>
      <c r="T108" s="261"/>
      <c r="U108" s="262"/>
      <c r="V108" s="264">
        <f t="shared" ref="V108:V111" si="226">T108*U108</f>
        <v>0</v>
      </c>
      <c r="W108" s="265"/>
      <c r="X108" s="262"/>
      <c r="Y108" s="264">
        <f t="shared" ref="Y108:Y111" si="227">W108*X108</f>
        <v>0</v>
      </c>
      <c r="Z108" s="261"/>
      <c r="AA108" s="262"/>
      <c r="AB108" s="264">
        <f t="shared" ref="AB108:AB111" si="228">Z108*AA108</f>
        <v>0</v>
      </c>
      <c r="AC108" s="266">
        <f t="shared" ref="AC108:AC112" si="229">G108+M108+S108+Y108</f>
        <v>9400</v>
      </c>
      <c r="AD108" s="267">
        <f t="shared" ref="AD108:AD112" si="230">J108+P108+V108+AB108</f>
        <v>9400</v>
      </c>
      <c r="AE108" s="268">
        <f t="shared" ref="AE108:AE112" si="231">AC108-AD108</f>
        <v>0</v>
      </c>
      <c r="AF108" s="269">
        <f t="shared" ref="AF108:AF112" si="232">AE108/AC108</f>
        <v>0</v>
      </c>
      <c r="AG108" s="270"/>
      <c r="AH108" s="99"/>
      <c r="AI108" s="99"/>
    </row>
    <row r="109" spans="1:35" x14ac:dyDescent="0.2">
      <c r="A109" s="113" t="s">
        <v>101</v>
      </c>
      <c r="B109" s="271" t="s">
        <v>105</v>
      </c>
      <c r="C109" s="272" t="s">
        <v>187</v>
      </c>
      <c r="D109" s="273"/>
      <c r="E109" s="120">
        <v>0</v>
      </c>
      <c r="F109" s="121">
        <v>0</v>
      </c>
      <c r="G109" s="119">
        <f t="shared" si="221"/>
        <v>0</v>
      </c>
      <c r="H109" s="120">
        <v>0</v>
      </c>
      <c r="I109" s="121">
        <v>0</v>
      </c>
      <c r="J109" s="140">
        <f t="shared" si="222"/>
        <v>0</v>
      </c>
      <c r="K109" s="120">
        <v>0</v>
      </c>
      <c r="L109" s="121">
        <v>0</v>
      </c>
      <c r="M109" s="140">
        <f t="shared" si="223"/>
        <v>0</v>
      </c>
      <c r="N109" s="120">
        <v>0</v>
      </c>
      <c r="O109" s="121">
        <v>0</v>
      </c>
      <c r="P109" s="140">
        <f t="shared" si="224"/>
        <v>0</v>
      </c>
      <c r="Q109" s="207"/>
      <c r="R109" s="121"/>
      <c r="S109" s="140">
        <f t="shared" si="225"/>
        <v>0</v>
      </c>
      <c r="T109" s="120"/>
      <c r="U109" s="121"/>
      <c r="V109" s="140">
        <f t="shared" si="226"/>
        <v>0</v>
      </c>
      <c r="W109" s="207"/>
      <c r="X109" s="121"/>
      <c r="Y109" s="140">
        <f t="shared" si="227"/>
        <v>0</v>
      </c>
      <c r="Z109" s="120"/>
      <c r="AA109" s="121"/>
      <c r="AB109" s="140">
        <f t="shared" si="228"/>
        <v>0</v>
      </c>
      <c r="AC109" s="122">
        <f t="shared" si="229"/>
        <v>0</v>
      </c>
      <c r="AD109" s="123">
        <f t="shared" si="230"/>
        <v>0</v>
      </c>
      <c r="AE109" s="183">
        <f t="shared" si="231"/>
        <v>0</v>
      </c>
      <c r="AF109" s="274" t="e">
        <f t="shared" si="232"/>
        <v>#DIV/0!</v>
      </c>
      <c r="AG109" s="275"/>
      <c r="AH109" s="99"/>
      <c r="AI109" s="99"/>
    </row>
    <row r="110" spans="1:35" x14ac:dyDescent="0.2">
      <c r="A110" s="113" t="s">
        <v>101</v>
      </c>
      <c r="B110" s="271" t="s">
        <v>106</v>
      </c>
      <c r="C110" s="509" t="s">
        <v>188</v>
      </c>
      <c r="D110" s="273"/>
      <c r="E110" s="409">
        <v>1</v>
      </c>
      <c r="F110" s="415">
        <v>6000</v>
      </c>
      <c r="G110" s="119">
        <f t="shared" si="221"/>
        <v>6000</v>
      </c>
      <c r="H110" s="409">
        <v>1</v>
      </c>
      <c r="I110" s="415">
        <v>6000</v>
      </c>
      <c r="J110" s="140">
        <f t="shared" si="222"/>
        <v>6000</v>
      </c>
      <c r="K110" s="120">
        <v>0</v>
      </c>
      <c r="L110" s="121">
        <v>0</v>
      </c>
      <c r="M110" s="140">
        <f t="shared" si="223"/>
        <v>0</v>
      </c>
      <c r="N110" s="120">
        <v>0</v>
      </c>
      <c r="O110" s="121">
        <v>0</v>
      </c>
      <c r="P110" s="140">
        <f t="shared" si="224"/>
        <v>0</v>
      </c>
      <c r="Q110" s="207"/>
      <c r="R110" s="121"/>
      <c r="S110" s="140">
        <f t="shared" si="225"/>
        <v>0</v>
      </c>
      <c r="T110" s="120"/>
      <c r="U110" s="121"/>
      <c r="V110" s="140">
        <f t="shared" si="226"/>
        <v>0</v>
      </c>
      <c r="W110" s="207"/>
      <c r="X110" s="121"/>
      <c r="Y110" s="140">
        <f t="shared" si="227"/>
        <v>0</v>
      </c>
      <c r="Z110" s="120"/>
      <c r="AA110" s="121"/>
      <c r="AB110" s="140">
        <f t="shared" si="228"/>
        <v>0</v>
      </c>
      <c r="AC110" s="122">
        <f t="shared" si="229"/>
        <v>6000</v>
      </c>
      <c r="AD110" s="123">
        <f t="shared" si="230"/>
        <v>6000</v>
      </c>
      <c r="AE110" s="183">
        <f t="shared" si="231"/>
        <v>0</v>
      </c>
      <c r="AF110" s="274">
        <f t="shared" si="232"/>
        <v>0</v>
      </c>
      <c r="AG110" s="275"/>
      <c r="AH110" s="99"/>
      <c r="AI110" s="99"/>
    </row>
    <row r="111" spans="1:35" ht="15.75" thickBot="1" x14ac:dyDescent="0.25">
      <c r="A111" s="141" t="s">
        <v>101</v>
      </c>
      <c r="B111" s="276" t="s">
        <v>178</v>
      </c>
      <c r="C111" s="277" t="s">
        <v>189</v>
      </c>
      <c r="D111" s="278"/>
      <c r="E111" s="120">
        <v>0</v>
      </c>
      <c r="F111" s="121">
        <v>0</v>
      </c>
      <c r="G111" s="147">
        <f t="shared" si="221"/>
        <v>0</v>
      </c>
      <c r="H111" s="120">
        <v>0</v>
      </c>
      <c r="I111" s="121">
        <v>0</v>
      </c>
      <c r="J111" s="148">
        <f t="shared" si="222"/>
        <v>0</v>
      </c>
      <c r="K111" s="120">
        <v>0</v>
      </c>
      <c r="L111" s="121">
        <v>0</v>
      </c>
      <c r="M111" s="148">
        <f t="shared" si="223"/>
        <v>0</v>
      </c>
      <c r="N111" s="120">
        <v>0</v>
      </c>
      <c r="O111" s="121">
        <v>0</v>
      </c>
      <c r="P111" s="148">
        <f t="shared" si="224"/>
        <v>0</v>
      </c>
      <c r="Q111" s="209"/>
      <c r="R111" s="146"/>
      <c r="S111" s="148">
        <f t="shared" si="225"/>
        <v>0</v>
      </c>
      <c r="T111" s="145"/>
      <c r="U111" s="146"/>
      <c r="V111" s="148">
        <f t="shared" si="226"/>
        <v>0</v>
      </c>
      <c r="W111" s="209"/>
      <c r="X111" s="146"/>
      <c r="Y111" s="148">
        <f t="shared" si="227"/>
        <v>0</v>
      </c>
      <c r="Z111" s="145"/>
      <c r="AA111" s="146"/>
      <c r="AB111" s="148">
        <f t="shared" si="228"/>
        <v>0</v>
      </c>
      <c r="AC111" s="134">
        <f t="shared" si="229"/>
        <v>0</v>
      </c>
      <c r="AD111" s="135">
        <f t="shared" si="230"/>
        <v>0</v>
      </c>
      <c r="AE111" s="185">
        <f t="shared" si="231"/>
        <v>0</v>
      </c>
      <c r="AF111" s="274" t="e">
        <f t="shared" si="232"/>
        <v>#DIV/0!</v>
      </c>
      <c r="AG111" s="275"/>
      <c r="AH111" s="99"/>
      <c r="AI111" s="99"/>
    </row>
    <row r="112" spans="1:35" ht="15" customHeight="1" thickBot="1" x14ac:dyDescent="0.25">
      <c r="A112" s="279" t="s">
        <v>190</v>
      </c>
      <c r="B112" s="280"/>
      <c r="C112" s="281"/>
      <c r="D112" s="282"/>
      <c r="E112" s="283">
        <f t="shared" ref="E112:AB112" si="233">SUM(E108:E111)</f>
        <v>1</v>
      </c>
      <c r="F112" s="284">
        <f t="shared" si="233"/>
        <v>6000</v>
      </c>
      <c r="G112" s="285">
        <f t="shared" si="233"/>
        <v>6000</v>
      </c>
      <c r="H112" s="286">
        <f t="shared" si="233"/>
        <v>1</v>
      </c>
      <c r="I112" s="287">
        <f t="shared" si="233"/>
        <v>6000</v>
      </c>
      <c r="J112" s="288">
        <f t="shared" si="233"/>
        <v>6000</v>
      </c>
      <c r="K112" s="289">
        <f t="shared" si="233"/>
        <v>1</v>
      </c>
      <c r="L112" s="284">
        <f t="shared" si="233"/>
        <v>9400</v>
      </c>
      <c r="M112" s="290">
        <f t="shared" si="233"/>
        <v>9400</v>
      </c>
      <c r="N112" s="283">
        <f t="shared" si="233"/>
        <v>1</v>
      </c>
      <c r="O112" s="284">
        <f t="shared" si="233"/>
        <v>9400</v>
      </c>
      <c r="P112" s="290">
        <f t="shared" si="233"/>
        <v>9400</v>
      </c>
      <c r="Q112" s="289">
        <f t="shared" si="233"/>
        <v>0</v>
      </c>
      <c r="R112" s="284">
        <f t="shared" si="233"/>
        <v>0</v>
      </c>
      <c r="S112" s="290">
        <f t="shared" si="233"/>
        <v>0</v>
      </c>
      <c r="T112" s="283">
        <f t="shared" si="233"/>
        <v>0</v>
      </c>
      <c r="U112" s="284">
        <f t="shared" si="233"/>
        <v>0</v>
      </c>
      <c r="V112" s="290">
        <f t="shared" si="233"/>
        <v>0</v>
      </c>
      <c r="W112" s="289">
        <f t="shared" si="233"/>
        <v>0</v>
      </c>
      <c r="X112" s="284">
        <f t="shared" si="233"/>
        <v>0</v>
      </c>
      <c r="Y112" s="290">
        <f t="shared" si="233"/>
        <v>0</v>
      </c>
      <c r="Z112" s="283">
        <f t="shared" si="233"/>
        <v>0</v>
      </c>
      <c r="AA112" s="284">
        <f t="shared" si="233"/>
        <v>0</v>
      </c>
      <c r="AB112" s="290">
        <f t="shared" si="233"/>
        <v>0</v>
      </c>
      <c r="AC112" s="191">
        <f t="shared" si="229"/>
        <v>15400</v>
      </c>
      <c r="AD112" s="196">
        <f t="shared" si="230"/>
        <v>15400</v>
      </c>
      <c r="AE112" s="195">
        <f t="shared" si="231"/>
        <v>0</v>
      </c>
      <c r="AF112" s="250">
        <f t="shared" si="232"/>
        <v>0</v>
      </c>
      <c r="AG112" s="198"/>
      <c r="AH112" s="99"/>
      <c r="AI112" s="99"/>
    </row>
    <row r="113" spans="1:35" ht="15" customHeight="1" x14ac:dyDescent="0.2">
      <c r="A113" s="248" t="s">
        <v>96</v>
      </c>
      <c r="B113" s="291" t="s">
        <v>27</v>
      </c>
      <c r="C113" s="167" t="s">
        <v>191</v>
      </c>
      <c r="D113" s="292"/>
      <c r="E113" s="89"/>
      <c r="F113" s="90"/>
      <c r="G113" s="90"/>
      <c r="H113" s="89"/>
      <c r="I113" s="90"/>
      <c r="J113" s="94"/>
      <c r="K113" s="90"/>
      <c r="L113" s="90"/>
      <c r="M113" s="94"/>
      <c r="N113" s="89"/>
      <c r="O113" s="90"/>
      <c r="P113" s="94"/>
      <c r="Q113" s="90"/>
      <c r="R113" s="90"/>
      <c r="S113" s="94"/>
      <c r="T113" s="89"/>
      <c r="U113" s="90"/>
      <c r="V113" s="94"/>
      <c r="W113" s="90"/>
      <c r="X113" s="90"/>
      <c r="Y113" s="94"/>
      <c r="Z113" s="89"/>
      <c r="AA113" s="90"/>
      <c r="AB113" s="90"/>
      <c r="AC113" s="242"/>
      <c r="AD113" s="243"/>
      <c r="AE113" s="243"/>
      <c r="AF113" s="256"/>
      <c r="AG113" s="257"/>
      <c r="AH113" s="99"/>
      <c r="AI113" s="99"/>
    </row>
    <row r="114" spans="1:35" ht="1.5" customHeight="1" thickBot="1" x14ac:dyDescent="0.25">
      <c r="A114" s="293" t="s">
        <v>101</v>
      </c>
      <c r="B114" s="294" t="s">
        <v>102</v>
      </c>
      <c r="C114" s="295" t="s">
        <v>192</v>
      </c>
      <c r="D114" s="296"/>
      <c r="E114" s="297"/>
      <c r="F114" s="298"/>
      <c r="G114" s="299">
        <f t="shared" ref="G114:G115" si="234">E114*F114</f>
        <v>0</v>
      </c>
      <c r="H114" s="261"/>
      <c r="I114" s="262"/>
      <c r="J114" s="264">
        <f t="shared" ref="J114:J115" si="235">H114*I114</f>
        <v>0</v>
      </c>
      <c r="K114" s="300"/>
      <c r="L114" s="298"/>
      <c r="M114" s="301">
        <f t="shared" ref="M114:M115" si="236">K114*L114</f>
        <v>0</v>
      </c>
      <c r="N114" s="297"/>
      <c r="O114" s="298"/>
      <c r="P114" s="301">
        <f t="shared" ref="P114:P115" si="237">N114*O114</f>
        <v>0</v>
      </c>
      <c r="Q114" s="300"/>
      <c r="R114" s="298"/>
      <c r="S114" s="301">
        <f t="shared" ref="S114:S115" si="238">Q114*R114</f>
        <v>0</v>
      </c>
      <c r="T114" s="297"/>
      <c r="U114" s="298"/>
      <c r="V114" s="301">
        <f t="shared" ref="V114:V115" si="239">T114*U114</f>
        <v>0</v>
      </c>
      <c r="W114" s="300"/>
      <c r="X114" s="298"/>
      <c r="Y114" s="301">
        <f t="shared" ref="Y114:Y115" si="240">W114*X114</f>
        <v>0</v>
      </c>
      <c r="Z114" s="297"/>
      <c r="AA114" s="298"/>
      <c r="AB114" s="301">
        <f t="shared" ref="AB114:AB115" si="241">Z114*AA114</f>
        <v>0</v>
      </c>
      <c r="AC114" s="266">
        <f t="shared" ref="AC114:AC116" si="242">G114+M114+S114+Y114</f>
        <v>0</v>
      </c>
      <c r="AD114" s="267">
        <f t="shared" ref="AD114:AD116" si="243">J114+P114+V114+AB114</f>
        <v>0</v>
      </c>
      <c r="AE114" s="268">
        <f t="shared" ref="AE114:AE116" si="244">AC114-AD114</f>
        <v>0</v>
      </c>
      <c r="AF114" s="269" t="e">
        <f t="shared" ref="AF114:AF116" si="245">AE114/AC114</f>
        <v>#DIV/0!</v>
      </c>
      <c r="AG114" s="270"/>
      <c r="AH114" s="99"/>
      <c r="AI114" s="99"/>
    </row>
    <row r="115" spans="1:35" ht="15.75" hidden="1" thickBot="1" x14ac:dyDescent="0.25">
      <c r="A115" s="302" t="s">
        <v>101</v>
      </c>
      <c r="B115" s="294" t="s">
        <v>105</v>
      </c>
      <c r="C115" s="303" t="s">
        <v>193</v>
      </c>
      <c r="D115" s="130"/>
      <c r="E115" s="131"/>
      <c r="F115" s="132"/>
      <c r="G115" s="119">
        <f t="shared" si="234"/>
        <v>0</v>
      </c>
      <c r="H115" s="131"/>
      <c r="I115" s="132"/>
      <c r="J115" s="140">
        <f t="shared" si="235"/>
        <v>0</v>
      </c>
      <c r="K115" s="229"/>
      <c r="L115" s="132"/>
      <c r="M115" s="230">
        <f t="shared" si="236"/>
        <v>0</v>
      </c>
      <c r="N115" s="131"/>
      <c r="O115" s="132"/>
      <c r="P115" s="230">
        <f t="shared" si="237"/>
        <v>0</v>
      </c>
      <c r="Q115" s="229"/>
      <c r="R115" s="132"/>
      <c r="S115" s="230">
        <f t="shared" si="238"/>
        <v>0</v>
      </c>
      <c r="T115" s="131"/>
      <c r="U115" s="132"/>
      <c r="V115" s="230">
        <f t="shared" si="239"/>
        <v>0</v>
      </c>
      <c r="W115" s="229"/>
      <c r="X115" s="132"/>
      <c r="Y115" s="230">
        <f t="shared" si="240"/>
        <v>0</v>
      </c>
      <c r="Z115" s="131"/>
      <c r="AA115" s="132"/>
      <c r="AB115" s="230">
        <f t="shared" si="241"/>
        <v>0</v>
      </c>
      <c r="AC115" s="134">
        <f t="shared" si="242"/>
        <v>0</v>
      </c>
      <c r="AD115" s="135">
        <f t="shared" si="243"/>
        <v>0</v>
      </c>
      <c r="AE115" s="185">
        <f t="shared" si="244"/>
        <v>0</v>
      </c>
      <c r="AF115" s="274" t="e">
        <f t="shared" si="245"/>
        <v>#DIV/0!</v>
      </c>
      <c r="AG115" s="275"/>
      <c r="AH115" s="99"/>
      <c r="AI115" s="99"/>
    </row>
    <row r="116" spans="1:35" ht="15" customHeight="1" thickBot="1" x14ac:dyDescent="0.25">
      <c r="A116" s="187" t="s">
        <v>194</v>
      </c>
      <c r="B116" s="188"/>
      <c r="C116" s="189"/>
      <c r="D116" s="190"/>
      <c r="E116" s="191">
        <f t="shared" ref="E116:AB116" si="246">SUM(E114:E115)</f>
        <v>0</v>
      </c>
      <c r="F116" s="192">
        <f t="shared" si="246"/>
        <v>0</v>
      </c>
      <c r="G116" s="193">
        <f t="shared" si="246"/>
        <v>0</v>
      </c>
      <c r="H116" s="157">
        <f t="shared" si="246"/>
        <v>0</v>
      </c>
      <c r="I116" s="159">
        <f t="shared" si="246"/>
        <v>0</v>
      </c>
      <c r="J116" s="210">
        <f t="shared" si="246"/>
        <v>0</v>
      </c>
      <c r="K116" s="194">
        <f t="shared" si="246"/>
        <v>0</v>
      </c>
      <c r="L116" s="192">
        <f t="shared" si="246"/>
        <v>0</v>
      </c>
      <c r="M116" s="195">
        <f t="shared" si="246"/>
        <v>0</v>
      </c>
      <c r="N116" s="191">
        <f t="shared" si="246"/>
        <v>0</v>
      </c>
      <c r="O116" s="192">
        <f t="shared" si="246"/>
        <v>0</v>
      </c>
      <c r="P116" s="195">
        <f t="shared" si="246"/>
        <v>0</v>
      </c>
      <c r="Q116" s="194">
        <f t="shared" si="246"/>
        <v>0</v>
      </c>
      <c r="R116" s="192">
        <f t="shared" si="246"/>
        <v>0</v>
      </c>
      <c r="S116" s="195">
        <f t="shared" si="246"/>
        <v>0</v>
      </c>
      <c r="T116" s="191">
        <f t="shared" si="246"/>
        <v>0</v>
      </c>
      <c r="U116" s="192">
        <f t="shared" si="246"/>
        <v>0</v>
      </c>
      <c r="V116" s="195">
        <f t="shared" si="246"/>
        <v>0</v>
      </c>
      <c r="W116" s="194">
        <f t="shared" si="246"/>
        <v>0</v>
      </c>
      <c r="X116" s="192">
        <f t="shared" si="246"/>
        <v>0</v>
      </c>
      <c r="Y116" s="195">
        <f t="shared" si="246"/>
        <v>0</v>
      </c>
      <c r="Z116" s="191">
        <f t="shared" si="246"/>
        <v>0</v>
      </c>
      <c r="AA116" s="192">
        <f t="shared" si="246"/>
        <v>0</v>
      </c>
      <c r="AB116" s="195">
        <f t="shared" si="246"/>
        <v>0</v>
      </c>
      <c r="AC116" s="157">
        <f t="shared" si="242"/>
        <v>0</v>
      </c>
      <c r="AD116" s="162">
        <f t="shared" si="243"/>
        <v>0</v>
      </c>
      <c r="AE116" s="210">
        <f t="shared" si="244"/>
        <v>0</v>
      </c>
      <c r="AF116" s="304" t="e">
        <f t="shared" si="245"/>
        <v>#DIV/0!</v>
      </c>
      <c r="AG116" s="305"/>
      <c r="AH116" s="99"/>
      <c r="AI116" s="99"/>
    </row>
    <row r="117" spans="1:35" ht="54.75" customHeight="1" thickBot="1" x14ac:dyDescent="0.25">
      <c r="A117" s="306" t="s">
        <v>96</v>
      </c>
      <c r="B117" s="291" t="s">
        <v>28</v>
      </c>
      <c r="C117" s="167" t="s">
        <v>195</v>
      </c>
      <c r="D117" s="292"/>
      <c r="E117" s="89"/>
      <c r="F117" s="90"/>
      <c r="G117" s="90"/>
      <c r="H117" s="89"/>
      <c r="I117" s="90"/>
      <c r="J117" s="94"/>
      <c r="K117" s="90"/>
      <c r="L117" s="90"/>
      <c r="M117" s="94"/>
      <c r="N117" s="89"/>
      <c r="O117" s="90"/>
      <c r="P117" s="94"/>
      <c r="Q117" s="90"/>
      <c r="R117" s="90"/>
      <c r="S117" s="94"/>
      <c r="T117" s="89"/>
      <c r="U117" s="90"/>
      <c r="V117" s="94"/>
      <c r="W117" s="90"/>
      <c r="X117" s="90"/>
      <c r="Y117" s="94"/>
      <c r="Z117" s="89"/>
      <c r="AA117" s="90"/>
      <c r="AB117" s="94"/>
      <c r="AC117" s="242"/>
      <c r="AD117" s="243"/>
      <c r="AE117" s="243"/>
      <c r="AF117" s="256"/>
      <c r="AG117" s="257"/>
      <c r="AH117" s="99"/>
      <c r="AI117" s="99"/>
    </row>
    <row r="118" spans="1:35" ht="0.75" customHeight="1" thickBot="1" x14ac:dyDescent="0.25">
      <c r="A118" s="293" t="s">
        <v>101</v>
      </c>
      <c r="B118" s="294" t="s">
        <v>102</v>
      </c>
      <c r="C118" s="295" t="s">
        <v>196</v>
      </c>
      <c r="D118" s="296" t="s">
        <v>197</v>
      </c>
      <c r="E118" s="297"/>
      <c r="F118" s="298"/>
      <c r="G118" s="299">
        <f t="shared" ref="G118:G119" si="247">E118*F118</f>
        <v>0</v>
      </c>
      <c r="H118" s="261"/>
      <c r="I118" s="262"/>
      <c r="J118" s="264">
        <f t="shared" ref="J118:J119" si="248">H118*I118</f>
        <v>0</v>
      </c>
      <c r="K118" s="300"/>
      <c r="L118" s="298"/>
      <c r="M118" s="301">
        <f t="shared" ref="M118:M119" si="249">K118*L118</f>
        <v>0</v>
      </c>
      <c r="N118" s="297"/>
      <c r="O118" s="298"/>
      <c r="P118" s="301">
        <f t="shared" ref="P118:P119" si="250">N118*O118</f>
        <v>0</v>
      </c>
      <c r="Q118" s="300"/>
      <c r="R118" s="298"/>
      <c r="S118" s="301">
        <f t="shared" ref="S118:S119" si="251">Q118*R118</f>
        <v>0</v>
      </c>
      <c r="T118" s="297"/>
      <c r="U118" s="298"/>
      <c r="V118" s="301">
        <f t="shared" ref="V118:V119" si="252">T118*U118</f>
        <v>0</v>
      </c>
      <c r="W118" s="300"/>
      <c r="X118" s="298"/>
      <c r="Y118" s="301">
        <f t="shared" ref="Y118:Y119" si="253">W118*X118</f>
        <v>0</v>
      </c>
      <c r="Z118" s="297"/>
      <c r="AA118" s="298"/>
      <c r="AB118" s="301">
        <f t="shared" ref="AB118:AB119" si="254">Z118*AA118</f>
        <v>0</v>
      </c>
      <c r="AC118" s="266">
        <f t="shared" ref="AC118:AC120" si="255">G118+M118+S118+Y118</f>
        <v>0</v>
      </c>
      <c r="AD118" s="267">
        <f t="shared" ref="AD118:AD120" si="256">J118+P118+V118+AB118</f>
        <v>0</v>
      </c>
      <c r="AE118" s="268">
        <f t="shared" ref="AE118:AE120" si="257">AC118-AD118</f>
        <v>0</v>
      </c>
      <c r="AF118" s="274" t="e">
        <f t="shared" ref="AF118:AF120" si="258">AE118/AC118</f>
        <v>#DIV/0!</v>
      </c>
      <c r="AG118" s="275"/>
      <c r="AH118" s="99"/>
      <c r="AI118" s="99"/>
    </row>
    <row r="119" spans="1:35" ht="30" hidden="1" customHeight="1" thickBot="1" x14ac:dyDescent="0.25">
      <c r="A119" s="302" t="s">
        <v>101</v>
      </c>
      <c r="B119" s="294" t="s">
        <v>105</v>
      </c>
      <c r="C119" s="303" t="s">
        <v>196</v>
      </c>
      <c r="D119" s="130" t="s">
        <v>197</v>
      </c>
      <c r="E119" s="131"/>
      <c r="F119" s="132"/>
      <c r="G119" s="119">
        <f t="shared" si="247"/>
        <v>0</v>
      </c>
      <c r="H119" s="131"/>
      <c r="I119" s="132"/>
      <c r="J119" s="140">
        <f t="shared" si="248"/>
        <v>0</v>
      </c>
      <c r="K119" s="229"/>
      <c r="L119" s="132"/>
      <c r="M119" s="230">
        <f t="shared" si="249"/>
        <v>0</v>
      </c>
      <c r="N119" s="131"/>
      <c r="O119" s="132"/>
      <c r="P119" s="230">
        <f t="shared" si="250"/>
        <v>0</v>
      </c>
      <c r="Q119" s="229"/>
      <c r="R119" s="132"/>
      <c r="S119" s="230">
        <f t="shared" si="251"/>
        <v>0</v>
      </c>
      <c r="T119" s="131"/>
      <c r="U119" s="132"/>
      <c r="V119" s="230">
        <f t="shared" si="252"/>
        <v>0</v>
      </c>
      <c r="W119" s="229"/>
      <c r="X119" s="132"/>
      <c r="Y119" s="230">
        <f t="shared" si="253"/>
        <v>0</v>
      </c>
      <c r="Z119" s="131"/>
      <c r="AA119" s="132"/>
      <c r="AB119" s="230">
        <f t="shared" si="254"/>
        <v>0</v>
      </c>
      <c r="AC119" s="134">
        <f t="shared" si="255"/>
        <v>0</v>
      </c>
      <c r="AD119" s="135">
        <f t="shared" si="256"/>
        <v>0</v>
      </c>
      <c r="AE119" s="185">
        <f t="shared" si="257"/>
        <v>0</v>
      </c>
      <c r="AF119" s="274" t="e">
        <f t="shared" si="258"/>
        <v>#DIV/0!</v>
      </c>
      <c r="AG119" s="275"/>
      <c r="AH119" s="99"/>
      <c r="AI119" s="99"/>
    </row>
    <row r="120" spans="1:35" ht="42" customHeight="1" thickBot="1" x14ac:dyDescent="0.25">
      <c r="A120" s="563" t="s">
        <v>198</v>
      </c>
      <c r="B120" s="552"/>
      <c r="C120" s="553"/>
      <c r="D120" s="307"/>
      <c r="E120" s="308">
        <f t="shared" ref="E120:AB120" si="259">SUM(E118:E119)</f>
        <v>0</v>
      </c>
      <c r="F120" s="309">
        <f t="shared" si="259"/>
        <v>0</v>
      </c>
      <c r="G120" s="310">
        <f t="shared" si="259"/>
        <v>0</v>
      </c>
      <c r="H120" s="311">
        <f t="shared" si="259"/>
        <v>0</v>
      </c>
      <c r="I120" s="312">
        <f t="shared" si="259"/>
        <v>0</v>
      </c>
      <c r="J120" s="312">
        <f t="shared" si="259"/>
        <v>0</v>
      </c>
      <c r="K120" s="313">
        <f t="shared" si="259"/>
        <v>0</v>
      </c>
      <c r="L120" s="309">
        <f t="shared" si="259"/>
        <v>0</v>
      </c>
      <c r="M120" s="309">
        <f t="shared" si="259"/>
        <v>0</v>
      </c>
      <c r="N120" s="308">
        <f t="shared" si="259"/>
        <v>0</v>
      </c>
      <c r="O120" s="309">
        <f t="shared" si="259"/>
        <v>0</v>
      </c>
      <c r="P120" s="309">
        <f t="shared" si="259"/>
        <v>0</v>
      </c>
      <c r="Q120" s="313">
        <f t="shared" si="259"/>
        <v>0</v>
      </c>
      <c r="R120" s="309">
        <f t="shared" si="259"/>
        <v>0</v>
      </c>
      <c r="S120" s="309">
        <f t="shared" si="259"/>
        <v>0</v>
      </c>
      <c r="T120" s="308">
        <f t="shared" si="259"/>
        <v>0</v>
      </c>
      <c r="U120" s="309">
        <f t="shared" si="259"/>
        <v>0</v>
      </c>
      <c r="V120" s="309">
        <f t="shared" si="259"/>
        <v>0</v>
      </c>
      <c r="W120" s="313">
        <f t="shared" si="259"/>
        <v>0</v>
      </c>
      <c r="X120" s="309">
        <f t="shared" si="259"/>
        <v>0</v>
      </c>
      <c r="Y120" s="309">
        <f t="shared" si="259"/>
        <v>0</v>
      </c>
      <c r="Z120" s="308">
        <f t="shared" si="259"/>
        <v>0</v>
      </c>
      <c r="AA120" s="309">
        <f t="shared" si="259"/>
        <v>0</v>
      </c>
      <c r="AB120" s="309">
        <f t="shared" si="259"/>
        <v>0</v>
      </c>
      <c r="AC120" s="157">
        <f t="shared" si="255"/>
        <v>0</v>
      </c>
      <c r="AD120" s="162">
        <f t="shared" si="256"/>
        <v>0</v>
      </c>
      <c r="AE120" s="210">
        <f t="shared" si="257"/>
        <v>0</v>
      </c>
      <c r="AF120" s="314" t="e">
        <f t="shared" si="258"/>
        <v>#DIV/0!</v>
      </c>
      <c r="AG120" s="315"/>
      <c r="AH120" s="99"/>
      <c r="AI120" s="99"/>
    </row>
    <row r="121" spans="1:35" ht="15.75" customHeight="1" thickBot="1" x14ac:dyDescent="0.25">
      <c r="A121" s="199" t="s">
        <v>96</v>
      </c>
      <c r="B121" s="249" t="s">
        <v>29</v>
      </c>
      <c r="C121" s="251" t="s">
        <v>199</v>
      </c>
      <c r="D121" s="316"/>
      <c r="E121" s="317"/>
      <c r="F121" s="318"/>
      <c r="G121" s="318"/>
      <c r="H121" s="317"/>
      <c r="I121" s="318"/>
      <c r="J121" s="318"/>
      <c r="K121" s="318"/>
      <c r="L121" s="318"/>
      <c r="M121" s="319"/>
      <c r="N121" s="317"/>
      <c r="O121" s="318"/>
      <c r="P121" s="319"/>
      <c r="Q121" s="318"/>
      <c r="R121" s="318"/>
      <c r="S121" s="319"/>
      <c r="T121" s="317"/>
      <c r="U121" s="318"/>
      <c r="V121" s="319"/>
      <c r="W121" s="318"/>
      <c r="X121" s="318"/>
      <c r="Y121" s="319"/>
      <c r="Z121" s="317"/>
      <c r="AA121" s="318"/>
      <c r="AB121" s="319"/>
      <c r="AC121" s="317"/>
      <c r="AD121" s="318"/>
      <c r="AE121" s="318"/>
      <c r="AF121" s="256"/>
      <c r="AG121" s="257"/>
      <c r="AH121" s="99"/>
      <c r="AI121" s="99"/>
    </row>
    <row r="122" spans="1:35" ht="38.25" x14ac:dyDescent="0.2">
      <c r="A122" s="258" t="s">
        <v>101</v>
      </c>
      <c r="B122" s="259" t="s">
        <v>102</v>
      </c>
      <c r="C122" s="508" t="s">
        <v>288</v>
      </c>
      <c r="D122" s="260" t="s">
        <v>200</v>
      </c>
      <c r="E122" s="420">
        <v>24</v>
      </c>
      <c r="F122" s="421">
        <v>600</v>
      </c>
      <c r="G122" s="263">
        <f t="shared" ref="G122:G124" si="260">E122*F122</f>
        <v>14400</v>
      </c>
      <c r="H122" s="420">
        <v>24</v>
      </c>
      <c r="I122" s="421">
        <v>600</v>
      </c>
      <c r="J122" s="264">
        <f t="shared" ref="J122:J124" si="261">H122*I122</f>
        <v>14400</v>
      </c>
      <c r="K122" s="120">
        <v>0</v>
      </c>
      <c r="L122" s="121">
        <v>0</v>
      </c>
      <c r="M122" s="264">
        <f t="shared" ref="M122:M124" si="262">K122*L122</f>
        <v>0</v>
      </c>
      <c r="N122" s="120">
        <v>0</v>
      </c>
      <c r="O122" s="121">
        <v>0</v>
      </c>
      <c r="P122" s="264">
        <f t="shared" ref="P122:P124" si="263">N122*O122</f>
        <v>0</v>
      </c>
      <c r="Q122" s="265"/>
      <c r="R122" s="262"/>
      <c r="S122" s="264">
        <f t="shared" ref="S122:S124" si="264">Q122*R122</f>
        <v>0</v>
      </c>
      <c r="T122" s="261"/>
      <c r="U122" s="262"/>
      <c r="V122" s="264">
        <f t="shared" ref="V122:V124" si="265">T122*U122</f>
        <v>0</v>
      </c>
      <c r="W122" s="265"/>
      <c r="X122" s="262"/>
      <c r="Y122" s="264">
        <f t="shared" ref="Y122:Y124" si="266">W122*X122</f>
        <v>0</v>
      </c>
      <c r="Z122" s="261"/>
      <c r="AA122" s="262"/>
      <c r="AB122" s="263">
        <f t="shared" ref="AB122:AB124" si="267">Z122*AA122</f>
        <v>0</v>
      </c>
      <c r="AC122" s="266">
        <f t="shared" ref="AC122:AC125" si="268">G122+M122+S122+Y122</f>
        <v>14400</v>
      </c>
      <c r="AD122" s="320">
        <f t="shared" ref="AD122:AD125" si="269">J122+P122+V122+AB122</f>
        <v>14400</v>
      </c>
      <c r="AE122" s="321">
        <f t="shared" ref="AE122:AE125" si="270">AC122-AD122</f>
        <v>0</v>
      </c>
      <c r="AF122" s="322">
        <f t="shared" ref="AF122:AF125" si="271">AE122/AC122</f>
        <v>0</v>
      </c>
      <c r="AG122" s="275"/>
      <c r="AH122" s="99"/>
      <c r="AI122" s="99"/>
    </row>
    <row r="123" spans="1:35" ht="0.75" customHeight="1" x14ac:dyDescent="0.2">
      <c r="A123" s="113" t="s">
        <v>101</v>
      </c>
      <c r="B123" s="271" t="s">
        <v>105</v>
      </c>
      <c r="C123" s="272" t="s">
        <v>201</v>
      </c>
      <c r="D123" s="273" t="s">
        <v>202</v>
      </c>
      <c r="E123" s="120"/>
      <c r="F123" s="121"/>
      <c r="G123" s="119">
        <f t="shared" si="260"/>
        <v>0</v>
      </c>
      <c r="H123" s="120"/>
      <c r="I123" s="121"/>
      <c r="J123" s="140">
        <f t="shared" si="261"/>
        <v>0</v>
      </c>
      <c r="K123" s="207"/>
      <c r="L123" s="121"/>
      <c r="M123" s="140">
        <f t="shared" si="262"/>
        <v>0</v>
      </c>
      <c r="N123" s="120"/>
      <c r="O123" s="121"/>
      <c r="P123" s="140">
        <f t="shared" si="263"/>
        <v>0</v>
      </c>
      <c r="Q123" s="207"/>
      <c r="R123" s="121"/>
      <c r="S123" s="140">
        <f t="shared" si="264"/>
        <v>0</v>
      </c>
      <c r="T123" s="120"/>
      <c r="U123" s="121"/>
      <c r="V123" s="140">
        <f t="shared" si="265"/>
        <v>0</v>
      </c>
      <c r="W123" s="207"/>
      <c r="X123" s="121"/>
      <c r="Y123" s="140">
        <f t="shared" si="266"/>
        <v>0</v>
      </c>
      <c r="Z123" s="120"/>
      <c r="AA123" s="121"/>
      <c r="AB123" s="119">
        <f t="shared" si="267"/>
        <v>0</v>
      </c>
      <c r="AC123" s="122">
        <f t="shared" si="268"/>
        <v>0</v>
      </c>
      <c r="AD123" s="323">
        <f t="shared" si="269"/>
        <v>0</v>
      </c>
      <c r="AE123" s="324">
        <f t="shared" si="270"/>
        <v>0</v>
      </c>
      <c r="AF123" s="322" t="e">
        <f t="shared" si="271"/>
        <v>#DIV/0!</v>
      </c>
      <c r="AG123" s="275"/>
      <c r="AH123" s="99"/>
      <c r="AI123" s="99"/>
    </row>
    <row r="124" spans="1:35" ht="30" hidden="1" customHeight="1" thickBot="1" x14ac:dyDescent="0.25">
      <c r="A124" s="141" t="s">
        <v>101</v>
      </c>
      <c r="B124" s="276" t="s">
        <v>106</v>
      </c>
      <c r="C124" s="277" t="s">
        <v>203</v>
      </c>
      <c r="D124" s="278" t="s">
        <v>202</v>
      </c>
      <c r="E124" s="145"/>
      <c r="F124" s="146"/>
      <c r="G124" s="147">
        <f t="shared" si="260"/>
        <v>0</v>
      </c>
      <c r="H124" s="145"/>
      <c r="I124" s="146"/>
      <c r="J124" s="148">
        <f t="shared" si="261"/>
        <v>0</v>
      </c>
      <c r="K124" s="209"/>
      <c r="L124" s="146"/>
      <c r="M124" s="148">
        <f t="shared" si="262"/>
        <v>0</v>
      </c>
      <c r="N124" s="145"/>
      <c r="O124" s="146"/>
      <c r="P124" s="148">
        <f t="shared" si="263"/>
        <v>0</v>
      </c>
      <c r="Q124" s="209"/>
      <c r="R124" s="146"/>
      <c r="S124" s="148">
        <f t="shared" si="264"/>
        <v>0</v>
      </c>
      <c r="T124" s="145"/>
      <c r="U124" s="146"/>
      <c r="V124" s="148">
        <f t="shared" si="265"/>
        <v>0</v>
      </c>
      <c r="W124" s="209"/>
      <c r="X124" s="146"/>
      <c r="Y124" s="148">
        <f t="shared" si="266"/>
        <v>0</v>
      </c>
      <c r="Z124" s="145"/>
      <c r="AA124" s="146"/>
      <c r="AB124" s="147">
        <f t="shared" si="267"/>
        <v>0</v>
      </c>
      <c r="AC124" s="238">
        <f t="shared" si="268"/>
        <v>0</v>
      </c>
      <c r="AD124" s="325">
        <f t="shared" si="269"/>
        <v>0</v>
      </c>
      <c r="AE124" s="324">
        <f t="shared" si="270"/>
        <v>0</v>
      </c>
      <c r="AF124" s="322" t="e">
        <f t="shared" si="271"/>
        <v>#DIV/0!</v>
      </c>
      <c r="AG124" s="275"/>
      <c r="AH124" s="99"/>
      <c r="AI124" s="99"/>
    </row>
    <row r="125" spans="1:35" ht="15.75" customHeight="1" thickBot="1" x14ac:dyDescent="0.25">
      <c r="A125" s="564" t="s">
        <v>204</v>
      </c>
      <c r="B125" s="565"/>
      <c r="C125" s="566"/>
      <c r="D125" s="326"/>
      <c r="E125" s="327">
        <f t="shared" ref="E125:AB125" si="272">SUM(E122:E124)</f>
        <v>24</v>
      </c>
      <c r="F125" s="328">
        <f t="shared" si="272"/>
        <v>600</v>
      </c>
      <c r="G125" s="329">
        <f t="shared" si="272"/>
        <v>14400</v>
      </c>
      <c r="H125" s="330">
        <f t="shared" si="272"/>
        <v>24</v>
      </c>
      <c r="I125" s="331">
        <f t="shared" si="272"/>
        <v>600</v>
      </c>
      <c r="J125" s="331">
        <f t="shared" si="272"/>
        <v>14400</v>
      </c>
      <c r="K125" s="332">
        <f t="shared" si="272"/>
        <v>0</v>
      </c>
      <c r="L125" s="328">
        <f t="shared" si="272"/>
        <v>0</v>
      </c>
      <c r="M125" s="328">
        <f t="shared" si="272"/>
        <v>0</v>
      </c>
      <c r="N125" s="327">
        <f t="shared" si="272"/>
        <v>0</v>
      </c>
      <c r="O125" s="328">
        <f t="shared" si="272"/>
        <v>0</v>
      </c>
      <c r="P125" s="328">
        <f t="shared" si="272"/>
        <v>0</v>
      </c>
      <c r="Q125" s="332">
        <f t="shared" si="272"/>
        <v>0</v>
      </c>
      <c r="R125" s="328">
        <f t="shared" si="272"/>
        <v>0</v>
      </c>
      <c r="S125" s="328">
        <f t="shared" si="272"/>
        <v>0</v>
      </c>
      <c r="T125" s="327">
        <f t="shared" si="272"/>
        <v>0</v>
      </c>
      <c r="U125" s="328">
        <f t="shared" si="272"/>
        <v>0</v>
      </c>
      <c r="V125" s="328">
        <f t="shared" si="272"/>
        <v>0</v>
      </c>
      <c r="W125" s="332">
        <f t="shared" si="272"/>
        <v>0</v>
      </c>
      <c r="X125" s="328">
        <f t="shared" si="272"/>
        <v>0</v>
      </c>
      <c r="Y125" s="328">
        <f t="shared" si="272"/>
        <v>0</v>
      </c>
      <c r="Z125" s="327">
        <f t="shared" si="272"/>
        <v>0</v>
      </c>
      <c r="AA125" s="328">
        <f t="shared" si="272"/>
        <v>0</v>
      </c>
      <c r="AB125" s="328">
        <f t="shared" si="272"/>
        <v>0</v>
      </c>
      <c r="AC125" s="286">
        <f t="shared" si="268"/>
        <v>14400</v>
      </c>
      <c r="AD125" s="333">
        <f t="shared" si="269"/>
        <v>14400</v>
      </c>
      <c r="AE125" s="334">
        <f t="shared" si="270"/>
        <v>0</v>
      </c>
      <c r="AF125" s="335">
        <f t="shared" si="271"/>
        <v>0</v>
      </c>
      <c r="AG125" s="315"/>
      <c r="AH125" s="99"/>
      <c r="AI125" s="99"/>
    </row>
    <row r="126" spans="1:35" ht="15" customHeight="1" thickBot="1" x14ac:dyDescent="0.25">
      <c r="A126" s="199" t="s">
        <v>96</v>
      </c>
      <c r="B126" s="249" t="s">
        <v>30</v>
      </c>
      <c r="C126" s="251" t="s">
        <v>205</v>
      </c>
      <c r="D126" s="252"/>
      <c r="E126" s="253"/>
      <c r="F126" s="254"/>
      <c r="G126" s="254"/>
      <c r="H126" s="253"/>
      <c r="I126" s="254"/>
      <c r="J126" s="255"/>
      <c r="K126" s="254"/>
      <c r="L126" s="254"/>
      <c r="M126" s="255"/>
      <c r="N126" s="253"/>
      <c r="O126" s="254"/>
      <c r="P126" s="255"/>
      <c r="Q126" s="254"/>
      <c r="R126" s="254"/>
      <c r="S126" s="255"/>
      <c r="T126" s="253"/>
      <c r="U126" s="254"/>
      <c r="V126" s="255"/>
      <c r="W126" s="254"/>
      <c r="X126" s="254"/>
      <c r="Y126" s="255"/>
      <c r="Z126" s="253"/>
      <c r="AA126" s="254"/>
      <c r="AB126" s="255"/>
      <c r="AC126" s="317"/>
      <c r="AD126" s="318"/>
      <c r="AE126" s="336"/>
      <c r="AF126" s="337"/>
      <c r="AG126" s="338"/>
      <c r="AH126" s="99"/>
      <c r="AI126" s="99"/>
    </row>
    <row r="127" spans="1:35" x14ac:dyDescent="0.2">
      <c r="A127" s="258" t="s">
        <v>101</v>
      </c>
      <c r="B127" s="259" t="s">
        <v>102</v>
      </c>
      <c r="C127" s="508" t="s">
        <v>206</v>
      </c>
      <c r="D127" s="260" t="s">
        <v>104</v>
      </c>
      <c r="E127" s="418">
        <v>5</v>
      </c>
      <c r="F127" s="419">
        <v>3000</v>
      </c>
      <c r="G127" s="263">
        <f t="shared" ref="G127:G130" si="273">E127*F127</f>
        <v>15000</v>
      </c>
      <c r="H127" s="418">
        <v>5</v>
      </c>
      <c r="I127" s="419">
        <v>3000</v>
      </c>
      <c r="J127" s="264">
        <f t="shared" ref="J127:J130" si="274">H127*I127</f>
        <v>15000</v>
      </c>
      <c r="K127" s="120">
        <v>0</v>
      </c>
      <c r="L127" s="121">
        <v>0</v>
      </c>
      <c r="M127" s="264">
        <f t="shared" ref="M127:M130" si="275">K127*L127</f>
        <v>0</v>
      </c>
      <c r="N127" s="120">
        <v>0</v>
      </c>
      <c r="O127" s="121">
        <v>0</v>
      </c>
      <c r="P127" s="264">
        <f t="shared" ref="P127:P130" si="276">N127*O127</f>
        <v>0</v>
      </c>
      <c r="Q127" s="265"/>
      <c r="R127" s="262"/>
      <c r="S127" s="264">
        <f t="shared" ref="S127:S130" si="277">Q127*R127</f>
        <v>0</v>
      </c>
      <c r="T127" s="261"/>
      <c r="U127" s="262"/>
      <c r="V127" s="264">
        <f t="shared" ref="V127:V130" si="278">T127*U127</f>
        <v>0</v>
      </c>
      <c r="W127" s="265"/>
      <c r="X127" s="262"/>
      <c r="Y127" s="264">
        <f t="shared" ref="Y127:Y130" si="279">W127*X127</f>
        <v>0</v>
      </c>
      <c r="Z127" s="261"/>
      <c r="AA127" s="262"/>
      <c r="AB127" s="263">
        <f t="shared" ref="AB127:AB130" si="280">Z127*AA127</f>
        <v>0</v>
      </c>
      <c r="AC127" s="266">
        <f t="shared" ref="AC127:AC131" si="281">G127+M127+S127+Y127</f>
        <v>15000</v>
      </c>
      <c r="AD127" s="320">
        <f t="shared" ref="AD127:AD131" si="282">J127+P127+V127+AB127</f>
        <v>15000</v>
      </c>
      <c r="AE127" s="266">
        <f t="shared" ref="AE127:AE131" si="283">AC127-AD127</f>
        <v>0</v>
      </c>
      <c r="AF127" s="269">
        <f t="shared" ref="AF127:AF131" si="284">AE127/AC127</f>
        <v>0</v>
      </c>
      <c r="AG127" s="270"/>
      <c r="AH127" s="99"/>
      <c r="AI127" s="99"/>
    </row>
    <row r="128" spans="1:35" x14ac:dyDescent="0.2">
      <c r="A128" s="113" t="s">
        <v>101</v>
      </c>
      <c r="B128" s="271" t="s">
        <v>105</v>
      </c>
      <c r="C128" s="272" t="s">
        <v>208</v>
      </c>
      <c r="D128" s="422"/>
      <c r="E128" s="120">
        <v>0</v>
      </c>
      <c r="F128" s="121">
        <v>0</v>
      </c>
      <c r="G128" s="119">
        <f t="shared" si="273"/>
        <v>0</v>
      </c>
      <c r="H128" s="120">
        <v>0</v>
      </c>
      <c r="I128" s="121">
        <v>0</v>
      </c>
      <c r="J128" s="140">
        <f t="shared" si="274"/>
        <v>0</v>
      </c>
      <c r="K128" s="120">
        <v>0</v>
      </c>
      <c r="L128" s="121">
        <v>0</v>
      </c>
      <c r="M128" s="140">
        <f t="shared" si="275"/>
        <v>0</v>
      </c>
      <c r="N128" s="120">
        <v>0</v>
      </c>
      <c r="O128" s="121">
        <v>0</v>
      </c>
      <c r="P128" s="140">
        <f t="shared" si="276"/>
        <v>0</v>
      </c>
      <c r="Q128" s="207"/>
      <c r="R128" s="121"/>
      <c r="S128" s="140">
        <f t="shared" si="277"/>
        <v>0</v>
      </c>
      <c r="T128" s="120"/>
      <c r="U128" s="121"/>
      <c r="V128" s="140">
        <f t="shared" si="278"/>
        <v>0</v>
      </c>
      <c r="W128" s="207"/>
      <c r="X128" s="121"/>
      <c r="Y128" s="140">
        <f t="shared" si="279"/>
        <v>0</v>
      </c>
      <c r="Z128" s="120"/>
      <c r="AA128" s="121"/>
      <c r="AB128" s="119">
        <f t="shared" si="280"/>
        <v>0</v>
      </c>
      <c r="AC128" s="122">
        <f t="shared" si="281"/>
        <v>0</v>
      </c>
      <c r="AD128" s="323">
        <f t="shared" si="282"/>
        <v>0</v>
      </c>
      <c r="AE128" s="122">
        <f t="shared" si="283"/>
        <v>0</v>
      </c>
      <c r="AF128" s="274" t="e">
        <f t="shared" si="284"/>
        <v>#DIV/0!</v>
      </c>
      <c r="AG128" s="275"/>
      <c r="AH128" s="99"/>
      <c r="AI128" s="99"/>
    </row>
    <row r="129" spans="1:35" x14ac:dyDescent="0.2">
      <c r="A129" s="113" t="s">
        <v>101</v>
      </c>
      <c r="B129" s="271" t="s">
        <v>106</v>
      </c>
      <c r="C129" s="509" t="s">
        <v>209</v>
      </c>
      <c r="D129" s="422" t="s">
        <v>207</v>
      </c>
      <c r="E129" s="409">
        <v>1</v>
      </c>
      <c r="F129" s="415">
        <v>18000</v>
      </c>
      <c r="G129" s="119">
        <f t="shared" si="273"/>
        <v>18000</v>
      </c>
      <c r="H129" s="409">
        <v>1</v>
      </c>
      <c r="I129" s="415">
        <v>18000</v>
      </c>
      <c r="J129" s="140">
        <f t="shared" si="274"/>
        <v>18000</v>
      </c>
      <c r="K129" s="120">
        <v>0</v>
      </c>
      <c r="L129" s="121">
        <v>0</v>
      </c>
      <c r="M129" s="140">
        <f t="shared" si="275"/>
        <v>0</v>
      </c>
      <c r="N129" s="120">
        <v>0</v>
      </c>
      <c r="O129" s="121">
        <v>0</v>
      </c>
      <c r="P129" s="140">
        <f t="shared" si="276"/>
        <v>0</v>
      </c>
      <c r="Q129" s="207"/>
      <c r="R129" s="121"/>
      <c r="S129" s="140">
        <f t="shared" si="277"/>
        <v>0</v>
      </c>
      <c r="T129" s="120"/>
      <c r="U129" s="121"/>
      <c r="V129" s="140">
        <f t="shared" si="278"/>
        <v>0</v>
      </c>
      <c r="W129" s="207"/>
      <c r="X129" s="121"/>
      <c r="Y129" s="140">
        <f t="shared" si="279"/>
        <v>0</v>
      </c>
      <c r="Z129" s="120"/>
      <c r="AA129" s="121"/>
      <c r="AB129" s="119">
        <f t="shared" si="280"/>
        <v>0</v>
      </c>
      <c r="AC129" s="122">
        <f t="shared" si="281"/>
        <v>18000</v>
      </c>
      <c r="AD129" s="323">
        <f t="shared" si="282"/>
        <v>18000</v>
      </c>
      <c r="AE129" s="122">
        <f t="shared" si="283"/>
        <v>0</v>
      </c>
      <c r="AF129" s="274">
        <f t="shared" si="284"/>
        <v>0</v>
      </c>
      <c r="AG129" s="275"/>
      <c r="AH129" s="99"/>
      <c r="AI129" s="99"/>
    </row>
    <row r="130" spans="1:35" ht="30" customHeight="1" thickBot="1" x14ac:dyDescent="0.25">
      <c r="A130" s="141" t="s">
        <v>101</v>
      </c>
      <c r="B130" s="276" t="s">
        <v>178</v>
      </c>
      <c r="C130" s="277" t="s">
        <v>210</v>
      </c>
      <c r="D130" s="278" t="s">
        <v>207</v>
      </c>
      <c r="E130" s="120">
        <v>0</v>
      </c>
      <c r="F130" s="121">
        <v>0</v>
      </c>
      <c r="G130" s="147">
        <f t="shared" si="273"/>
        <v>0</v>
      </c>
      <c r="H130" s="120">
        <v>0</v>
      </c>
      <c r="I130" s="121">
        <v>0</v>
      </c>
      <c r="J130" s="148">
        <f t="shared" si="274"/>
        <v>0</v>
      </c>
      <c r="K130" s="120">
        <v>0</v>
      </c>
      <c r="L130" s="121">
        <v>0</v>
      </c>
      <c r="M130" s="148">
        <f t="shared" si="275"/>
        <v>0</v>
      </c>
      <c r="N130" s="120">
        <v>0</v>
      </c>
      <c r="O130" s="121">
        <v>0</v>
      </c>
      <c r="P130" s="148">
        <f t="shared" si="276"/>
        <v>0</v>
      </c>
      <c r="Q130" s="209"/>
      <c r="R130" s="146"/>
      <c r="S130" s="148">
        <f t="shared" si="277"/>
        <v>0</v>
      </c>
      <c r="T130" s="145"/>
      <c r="U130" s="146"/>
      <c r="V130" s="148">
        <f t="shared" si="278"/>
        <v>0</v>
      </c>
      <c r="W130" s="209"/>
      <c r="X130" s="146"/>
      <c r="Y130" s="148">
        <f t="shared" si="279"/>
        <v>0</v>
      </c>
      <c r="Z130" s="145"/>
      <c r="AA130" s="146"/>
      <c r="AB130" s="147">
        <f t="shared" si="280"/>
        <v>0</v>
      </c>
      <c r="AC130" s="238">
        <f t="shared" si="281"/>
        <v>0</v>
      </c>
      <c r="AD130" s="325">
        <f t="shared" si="282"/>
        <v>0</v>
      </c>
      <c r="AE130" s="238">
        <f t="shared" si="283"/>
        <v>0</v>
      </c>
      <c r="AF130" s="339" t="e">
        <f t="shared" si="284"/>
        <v>#DIV/0!</v>
      </c>
      <c r="AG130" s="340"/>
      <c r="AH130" s="99"/>
      <c r="AI130" s="99"/>
    </row>
    <row r="131" spans="1:35" ht="15" customHeight="1" thickBot="1" x14ac:dyDescent="0.25">
      <c r="A131" s="564" t="s">
        <v>211</v>
      </c>
      <c r="B131" s="565"/>
      <c r="C131" s="566"/>
      <c r="D131" s="282"/>
      <c r="E131" s="327">
        <f t="shared" ref="E131:AB131" si="285">SUM(E127:E130)</f>
        <v>6</v>
      </c>
      <c r="F131" s="328">
        <f t="shared" si="285"/>
        <v>21000</v>
      </c>
      <c r="G131" s="329">
        <f t="shared" si="285"/>
        <v>33000</v>
      </c>
      <c r="H131" s="330">
        <f t="shared" si="285"/>
        <v>6</v>
      </c>
      <c r="I131" s="331">
        <f t="shared" si="285"/>
        <v>21000</v>
      </c>
      <c r="J131" s="331">
        <f t="shared" si="285"/>
        <v>33000</v>
      </c>
      <c r="K131" s="332">
        <f t="shared" si="285"/>
        <v>0</v>
      </c>
      <c r="L131" s="328">
        <f t="shared" si="285"/>
        <v>0</v>
      </c>
      <c r="M131" s="328">
        <f t="shared" si="285"/>
        <v>0</v>
      </c>
      <c r="N131" s="327">
        <f t="shared" si="285"/>
        <v>0</v>
      </c>
      <c r="O131" s="328">
        <f t="shared" si="285"/>
        <v>0</v>
      </c>
      <c r="P131" s="328">
        <f t="shared" si="285"/>
        <v>0</v>
      </c>
      <c r="Q131" s="332">
        <f t="shared" si="285"/>
        <v>0</v>
      </c>
      <c r="R131" s="328">
        <f t="shared" si="285"/>
        <v>0</v>
      </c>
      <c r="S131" s="328">
        <f t="shared" si="285"/>
        <v>0</v>
      </c>
      <c r="T131" s="327">
        <f t="shared" si="285"/>
        <v>0</v>
      </c>
      <c r="U131" s="328">
        <f t="shared" si="285"/>
        <v>0</v>
      </c>
      <c r="V131" s="328">
        <f t="shared" si="285"/>
        <v>0</v>
      </c>
      <c r="W131" s="332">
        <f t="shared" si="285"/>
        <v>0</v>
      </c>
      <c r="X131" s="328">
        <f t="shared" si="285"/>
        <v>0</v>
      </c>
      <c r="Y131" s="328">
        <f t="shared" si="285"/>
        <v>0</v>
      </c>
      <c r="Z131" s="327">
        <f t="shared" si="285"/>
        <v>0</v>
      </c>
      <c r="AA131" s="328">
        <f t="shared" si="285"/>
        <v>0</v>
      </c>
      <c r="AB131" s="328">
        <f t="shared" si="285"/>
        <v>0</v>
      </c>
      <c r="AC131" s="286">
        <f t="shared" si="281"/>
        <v>33000</v>
      </c>
      <c r="AD131" s="333">
        <f t="shared" si="282"/>
        <v>33000</v>
      </c>
      <c r="AE131" s="341">
        <f t="shared" si="283"/>
        <v>0</v>
      </c>
      <c r="AF131" s="342">
        <f t="shared" si="284"/>
        <v>0</v>
      </c>
      <c r="AG131" s="343"/>
      <c r="AH131" s="99"/>
      <c r="AI131" s="99"/>
    </row>
    <row r="132" spans="1:35" ht="15" customHeight="1" x14ac:dyDescent="0.2">
      <c r="A132" s="344" t="s">
        <v>96</v>
      </c>
      <c r="B132" s="249" t="s">
        <v>212</v>
      </c>
      <c r="C132" s="167" t="s">
        <v>213</v>
      </c>
      <c r="D132" s="241"/>
      <c r="E132" s="242"/>
      <c r="F132" s="243"/>
      <c r="G132" s="243"/>
      <c r="H132" s="242"/>
      <c r="I132" s="243"/>
      <c r="J132" s="243"/>
      <c r="K132" s="243"/>
      <c r="L132" s="243"/>
      <c r="M132" s="244"/>
      <c r="N132" s="242"/>
      <c r="O132" s="243"/>
      <c r="P132" s="244"/>
      <c r="Q132" s="243"/>
      <c r="R132" s="243"/>
      <c r="S132" s="244"/>
      <c r="T132" s="242"/>
      <c r="U132" s="243"/>
      <c r="V132" s="244"/>
      <c r="W132" s="243"/>
      <c r="X132" s="243"/>
      <c r="Y132" s="244"/>
      <c r="Z132" s="242"/>
      <c r="AA132" s="243"/>
      <c r="AB132" s="244"/>
      <c r="AC132" s="242"/>
      <c r="AD132" s="243"/>
      <c r="AE132" s="318"/>
      <c r="AF132" s="337"/>
      <c r="AG132" s="338"/>
      <c r="AH132" s="99"/>
      <c r="AI132" s="99"/>
    </row>
    <row r="133" spans="1:35" ht="30" customHeight="1" x14ac:dyDescent="0.2">
      <c r="A133" s="100" t="s">
        <v>98</v>
      </c>
      <c r="B133" s="101" t="s">
        <v>214</v>
      </c>
      <c r="C133" s="245" t="s">
        <v>215</v>
      </c>
      <c r="D133" s="181"/>
      <c r="E133" s="202">
        <f t="shared" ref="E133:AB133" si="286">SUM(E134:E136)</f>
        <v>0</v>
      </c>
      <c r="F133" s="203">
        <f t="shared" si="286"/>
        <v>0</v>
      </c>
      <c r="G133" s="204">
        <f t="shared" si="286"/>
        <v>0</v>
      </c>
      <c r="H133" s="104">
        <f t="shared" si="286"/>
        <v>0</v>
      </c>
      <c r="I133" s="105">
        <f t="shared" si="286"/>
        <v>0</v>
      </c>
      <c r="J133" s="139">
        <f t="shared" si="286"/>
        <v>0</v>
      </c>
      <c r="K133" s="215">
        <f t="shared" si="286"/>
        <v>0</v>
      </c>
      <c r="L133" s="203">
        <f t="shared" si="286"/>
        <v>0</v>
      </c>
      <c r="M133" s="216">
        <f t="shared" si="286"/>
        <v>0</v>
      </c>
      <c r="N133" s="202">
        <f t="shared" si="286"/>
        <v>0</v>
      </c>
      <c r="O133" s="203">
        <f t="shared" si="286"/>
        <v>0</v>
      </c>
      <c r="P133" s="216">
        <f t="shared" si="286"/>
        <v>0</v>
      </c>
      <c r="Q133" s="215">
        <f t="shared" si="286"/>
        <v>0</v>
      </c>
      <c r="R133" s="203">
        <f t="shared" si="286"/>
        <v>0</v>
      </c>
      <c r="S133" s="216">
        <f t="shared" si="286"/>
        <v>0</v>
      </c>
      <c r="T133" s="202">
        <f t="shared" si="286"/>
        <v>0</v>
      </c>
      <c r="U133" s="203">
        <f t="shared" si="286"/>
        <v>0</v>
      </c>
      <c r="V133" s="216">
        <f t="shared" si="286"/>
        <v>0</v>
      </c>
      <c r="W133" s="215">
        <f t="shared" si="286"/>
        <v>0</v>
      </c>
      <c r="X133" s="203">
        <f t="shared" si="286"/>
        <v>0</v>
      </c>
      <c r="Y133" s="216">
        <f t="shared" si="286"/>
        <v>0</v>
      </c>
      <c r="Z133" s="202">
        <f t="shared" si="286"/>
        <v>0</v>
      </c>
      <c r="AA133" s="203">
        <f t="shared" si="286"/>
        <v>0</v>
      </c>
      <c r="AB133" s="216">
        <f t="shared" si="286"/>
        <v>0</v>
      </c>
      <c r="AC133" s="107">
        <f t="shared" ref="AC133:AC160" si="287">G133+M133+S133+Y133</f>
        <v>0</v>
      </c>
      <c r="AD133" s="345">
        <f t="shared" ref="AD133:AD161" si="288">J133+P133+V133+AB133</f>
        <v>0</v>
      </c>
      <c r="AE133" s="346">
        <f t="shared" ref="AE133:AE162" si="289">AC133-AD133</f>
        <v>0</v>
      </c>
      <c r="AF133" s="347" t="e">
        <f t="shared" ref="AF133:AF162" si="290">AE133/AC133</f>
        <v>#DIV/0!</v>
      </c>
      <c r="AG133" s="348"/>
      <c r="AH133" s="112"/>
      <c r="AI133" s="112"/>
    </row>
    <row r="134" spans="1:35" ht="0.75" customHeight="1" thickBot="1" x14ac:dyDescent="0.25">
      <c r="A134" s="113" t="s">
        <v>101</v>
      </c>
      <c r="B134" s="114" t="s">
        <v>102</v>
      </c>
      <c r="C134" s="115" t="s">
        <v>216</v>
      </c>
      <c r="D134" s="116" t="s">
        <v>121</v>
      </c>
      <c r="E134" s="120"/>
      <c r="F134" s="121"/>
      <c r="G134" s="119">
        <f t="shared" ref="G134:G136" si="291">E134*F134</f>
        <v>0</v>
      </c>
      <c r="H134" s="120"/>
      <c r="I134" s="121"/>
      <c r="J134" s="140">
        <f t="shared" ref="J134:J136" si="292">H134*I134</f>
        <v>0</v>
      </c>
      <c r="K134" s="207"/>
      <c r="L134" s="121"/>
      <c r="M134" s="140">
        <f t="shared" ref="M134:M136" si="293">K134*L134</f>
        <v>0</v>
      </c>
      <c r="N134" s="120"/>
      <c r="O134" s="121"/>
      <c r="P134" s="140">
        <f t="shared" ref="P134:P136" si="294">N134*O134</f>
        <v>0</v>
      </c>
      <c r="Q134" s="207"/>
      <c r="R134" s="121"/>
      <c r="S134" s="140">
        <f t="shared" ref="S134:S136" si="295">Q134*R134</f>
        <v>0</v>
      </c>
      <c r="T134" s="120"/>
      <c r="U134" s="121"/>
      <c r="V134" s="140">
        <f t="shared" ref="V134:V136" si="296">T134*U134</f>
        <v>0</v>
      </c>
      <c r="W134" s="207"/>
      <c r="X134" s="121"/>
      <c r="Y134" s="140">
        <f t="shared" ref="Y134:Y136" si="297">W134*X134</f>
        <v>0</v>
      </c>
      <c r="Z134" s="120"/>
      <c r="AA134" s="121"/>
      <c r="AB134" s="140">
        <f t="shared" ref="AB134:AB136" si="298">Z134*AA134</f>
        <v>0</v>
      </c>
      <c r="AC134" s="122">
        <f t="shared" si="287"/>
        <v>0</v>
      </c>
      <c r="AD134" s="323">
        <f t="shared" si="288"/>
        <v>0</v>
      </c>
      <c r="AE134" s="122">
        <f t="shared" si="289"/>
        <v>0</v>
      </c>
      <c r="AF134" s="274" t="e">
        <f t="shared" si="290"/>
        <v>#DIV/0!</v>
      </c>
      <c r="AG134" s="275"/>
      <c r="AH134" s="99"/>
      <c r="AI134" s="99"/>
    </row>
    <row r="135" spans="1:35" ht="30" hidden="1" customHeight="1" thickBot="1" x14ac:dyDescent="0.25">
      <c r="A135" s="113" t="s">
        <v>101</v>
      </c>
      <c r="B135" s="114" t="s">
        <v>105</v>
      </c>
      <c r="C135" s="115" t="s">
        <v>216</v>
      </c>
      <c r="D135" s="116" t="s">
        <v>121</v>
      </c>
      <c r="E135" s="120"/>
      <c r="F135" s="121"/>
      <c r="G135" s="119">
        <f t="shared" si="291"/>
        <v>0</v>
      </c>
      <c r="H135" s="120"/>
      <c r="I135" s="121"/>
      <c r="J135" s="140">
        <f t="shared" si="292"/>
        <v>0</v>
      </c>
      <c r="K135" s="207"/>
      <c r="L135" s="121"/>
      <c r="M135" s="140">
        <f t="shared" si="293"/>
        <v>0</v>
      </c>
      <c r="N135" s="120"/>
      <c r="O135" s="121"/>
      <c r="P135" s="140">
        <f t="shared" si="294"/>
        <v>0</v>
      </c>
      <c r="Q135" s="207"/>
      <c r="R135" s="121"/>
      <c r="S135" s="140">
        <f t="shared" si="295"/>
        <v>0</v>
      </c>
      <c r="T135" s="120"/>
      <c r="U135" s="121"/>
      <c r="V135" s="140">
        <f t="shared" si="296"/>
        <v>0</v>
      </c>
      <c r="W135" s="207"/>
      <c r="X135" s="121"/>
      <c r="Y135" s="140">
        <f t="shared" si="297"/>
        <v>0</v>
      </c>
      <c r="Z135" s="120"/>
      <c r="AA135" s="121"/>
      <c r="AB135" s="140">
        <f t="shared" si="298"/>
        <v>0</v>
      </c>
      <c r="AC135" s="122">
        <f t="shared" si="287"/>
        <v>0</v>
      </c>
      <c r="AD135" s="323">
        <f t="shared" si="288"/>
        <v>0</v>
      </c>
      <c r="AE135" s="122">
        <f t="shared" si="289"/>
        <v>0</v>
      </c>
      <c r="AF135" s="274" t="e">
        <f t="shared" si="290"/>
        <v>#DIV/0!</v>
      </c>
      <c r="AG135" s="275"/>
      <c r="AH135" s="99"/>
      <c r="AI135" s="99"/>
    </row>
    <row r="136" spans="1:35" ht="30" hidden="1" customHeight="1" thickBot="1" x14ac:dyDescent="0.25">
      <c r="A136" s="127" t="s">
        <v>101</v>
      </c>
      <c r="B136" s="128" t="s">
        <v>106</v>
      </c>
      <c r="C136" s="129" t="s">
        <v>216</v>
      </c>
      <c r="D136" s="130" t="s">
        <v>121</v>
      </c>
      <c r="E136" s="131"/>
      <c r="F136" s="132"/>
      <c r="G136" s="133">
        <f t="shared" si="291"/>
        <v>0</v>
      </c>
      <c r="H136" s="131"/>
      <c r="I136" s="132"/>
      <c r="J136" s="230">
        <f t="shared" si="292"/>
        <v>0</v>
      </c>
      <c r="K136" s="229"/>
      <c r="L136" s="132"/>
      <c r="M136" s="230">
        <f t="shared" si="293"/>
        <v>0</v>
      </c>
      <c r="N136" s="131"/>
      <c r="O136" s="132"/>
      <c r="P136" s="230">
        <f t="shared" si="294"/>
        <v>0</v>
      </c>
      <c r="Q136" s="229"/>
      <c r="R136" s="132"/>
      <c r="S136" s="230">
        <f t="shared" si="295"/>
        <v>0</v>
      </c>
      <c r="T136" s="131"/>
      <c r="U136" s="132"/>
      <c r="V136" s="230">
        <f t="shared" si="296"/>
        <v>0</v>
      </c>
      <c r="W136" s="229"/>
      <c r="X136" s="132"/>
      <c r="Y136" s="230">
        <f t="shared" si="297"/>
        <v>0</v>
      </c>
      <c r="Z136" s="131"/>
      <c r="AA136" s="132"/>
      <c r="AB136" s="230">
        <f t="shared" si="298"/>
        <v>0</v>
      </c>
      <c r="AC136" s="238">
        <f t="shared" si="287"/>
        <v>0</v>
      </c>
      <c r="AD136" s="325">
        <f t="shared" si="288"/>
        <v>0</v>
      </c>
      <c r="AE136" s="134">
        <f t="shared" si="289"/>
        <v>0</v>
      </c>
      <c r="AF136" s="349" t="e">
        <f t="shared" si="290"/>
        <v>#DIV/0!</v>
      </c>
      <c r="AG136" s="350"/>
      <c r="AH136" s="99"/>
      <c r="AI136" s="99"/>
    </row>
    <row r="137" spans="1:35" ht="15" customHeight="1" x14ac:dyDescent="0.2">
      <c r="A137" s="100" t="s">
        <v>98</v>
      </c>
      <c r="B137" s="101" t="s">
        <v>217</v>
      </c>
      <c r="C137" s="246" t="s">
        <v>218</v>
      </c>
      <c r="D137" s="103"/>
      <c r="E137" s="104">
        <f t="shared" ref="E137:AB137" si="299">SUM(E138:E140)</f>
        <v>0</v>
      </c>
      <c r="F137" s="105">
        <f t="shared" si="299"/>
        <v>0</v>
      </c>
      <c r="G137" s="106">
        <f t="shared" si="299"/>
        <v>0</v>
      </c>
      <c r="H137" s="104">
        <f t="shared" si="299"/>
        <v>0</v>
      </c>
      <c r="I137" s="105">
        <f t="shared" si="299"/>
        <v>0</v>
      </c>
      <c r="J137" s="139">
        <f t="shared" si="299"/>
        <v>0</v>
      </c>
      <c r="K137" s="205">
        <f t="shared" si="299"/>
        <v>0</v>
      </c>
      <c r="L137" s="105">
        <f t="shared" si="299"/>
        <v>0</v>
      </c>
      <c r="M137" s="139">
        <f t="shared" si="299"/>
        <v>0</v>
      </c>
      <c r="N137" s="104">
        <f t="shared" si="299"/>
        <v>0</v>
      </c>
      <c r="O137" s="105">
        <f t="shared" si="299"/>
        <v>0</v>
      </c>
      <c r="P137" s="139">
        <f t="shared" si="299"/>
        <v>0</v>
      </c>
      <c r="Q137" s="205">
        <f t="shared" si="299"/>
        <v>0</v>
      </c>
      <c r="R137" s="105">
        <f t="shared" si="299"/>
        <v>0</v>
      </c>
      <c r="S137" s="139">
        <f t="shared" si="299"/>
        <v>0</v>
      </c>
      <c r="T137" s="104">
        <f t="shared" si="299"/>
        <v>0</v>
      </c>
      <c r="U137" s="105">
        <f t="shared" si="299"/>
        <v>0</v>
      </c>
      <c r="V137" s="139">
        <f t="shared" si="299"/>
        <v>0</v>
      </c>
      <c r="W137" s="205">
        <f t="shared" si="299"/>
        <v>0</v>
      </c>
      <c r="X137" s="105">
        <f t="shared" si="299"/>
        <v>0</v>
      </c>
      <c r="Y137" s="139">
        <f t="shared" si="299"/>
        <v>0</v>
      </c>
      <c r="Z137" s="104">
        <f t="shared" si="299"/>
        <v>0</v>
      </c>
      <c r="AA137" s="105">
        <f t="shared" si="299"/>
        <v>0</v>
      </c>
      <c r="AB137" s="139">
        <f t="shared" si="299"/>
        <v>0</v>
      </c>
      <c r="AC137" s="107">
        <f t="shared" si="287"/>
        <v>0</v>
      </c>
      <c r="AD137" s="345">
        <f t="shared" si="288"/>
        <v>0</v>
      </c>
      <c r="AE137" s="346">
        <f t="shared" si="289"/>
        <v>0</v>
      </c>
      <c r="AF137" s="347" t="e">
        <f t="shared" si="290"/>
        <v>#DIV/0!</v>
      </c>
      <c r="AG137" s="348"/>
      <c r="AH137" s="112"/>
      <c r="AI137" s="112"/>
    </row>
    <row r="138" spans="1:35" ht="0.75" customHeight="1" thickBot="1" x14ac:dyDescent="0.25">
      <c r="A138" s="113" t="s">
        <v>101</v>
      </c>
      <c r="B138" s="114" t="s">
        <v>102</v>
      </c>
      <c r="C138" s="115" t="s">
        <v>219</v>
      </c>
      <c r="D138" s="116" t="s">
        <v>121</v>
      </c>
      <c r="E138" s="120"/>
      <c r="F138" s="121"/>
      <c r="G138" s="119">
        <f t="shared" ref="G138:G140" si="300">E138*F138</f>
        <v>0</v>
      </c>
      <c r="H138" s="120"/>
      <c r="I138" s="121"/>
      <c r="J138" s="140">
        <f t="shared" ref="J138:J140" si="301">H138*I138</f>
        <v>0</v>
      </c>
      <c r="K138" s="207"/>
      <c r="L138" s="121"/>
      <c r="M138" s="140">
        <f t="shared" ref="M138:M140" si="302">K138*L138</f>
        <v>0</v>
      </c>
      <c r="N138" s="120"/>
      <c r="O138" s="121"/>
      <c r="P138" s="140">
        <f t="shared" ref="P138:P140" si="303">N138*O138</f>
        <v>0</v>
      </c>
      <c r="Q138" s="207"/>
      <c r="R138" s="121"/>
      <c r="S138" s="140">
        <f t="shared" ref="S138:S140" si="304">Q138*R138</f>
        <v>0</v>
      </c>
      <c r="T138" s="120"/>
      <c r="U138" s="121"/>
      <c r="V138" s="140">
        <f t="shared" ref="V138:V140" si="305">T138*U138</f>
        <v>0</v>
      </c>
      <c r="W138" s="207"/>
      <c r="X138" s="121"/>
      <c r="Y138" s="140">
        <f t="shared" ref="Y138:Y140" si="306">W138*X138</f>
        <v>0</v>
      </c>
      <c r="Z138" s="120"/>
      <c r="AA138" s="121"/>
      <c r="AB138" s="140">
        <f t="shared" ref="AB138:AB140" si="307">Z138*AA138</f>
        <v>0</v>
      </c>
      <c r="AC138" s="122">
        <f t="shared" si="287"/>
        <v>0</v>
      </c>
      <c r="AD138" s="323">
        <f t="shared" si="288"/>
        <v>0</v>
      </c>
      <c r="AE138" s="122">
        <f t="shared" si="289"/>
        <v>0</v>
      </c>
      <c r="AF138" s="274" t="e">
        <f t="shared" si="290"/>
        <v>#DIV/0!</v>
      </c>
      <c r="AG138" s="275"/>
      <c r="AH138" s="99"/>
      <c r="AI138" s="99"/>
    </row>
    <row r="139" spans="1:35" ht="30" hidden="1" customHeight="1" thickBot="1" x14ac:dyDescent="0.25">
      <c r="A139" s="113" t="s">
        <v>101</v>
      </c>
      <c r="B139" s="114" t="s">
        <v>105</v>
      </c>
      <c r="C139" s="115" t="s">
        <v>219</v>
      </c>
      <c r="D139" s="116" t="s">
        <v>121</v>
      </c>
      <c r="E139" s="120"/>
      <c r="F139" s="121"/>
      <c r="G139" s="119">
        <f t="shared" si="300"/>
        <v>0</v>
      </c>
      <c r="H139" s="120"/>
      <c r="I139" s="121"/>
      <c r="J139" s="140">
        <f t="shared" si="301"/>
        <v>0</v>
      </c>
      <c r="K139" s="207"/>
      <c r="L139" s="121"/>
      <c r="M139" s="140">
        <f t="shared" si="302"/>
        <v>0</v>
      </c>
      <c r="N139" s="120"/>
      <c r="O139" s="121"/>
      <c r="P139" s="140">
        <f t="shared" si="303"/>
        <v>0</v>
      </c>
      <c r="Q139" s="207"/>
      <c r="R139" s="121"/>
      <c r="S139" s="140">
        <f t="shared" si="304"/>
        <v>0</v>
      </c>
      <c r="T139" s="120"/>
      <c r="U139" s="121"/>
      <c r="V139" s="140">
        <f t="shared" si="305"/>
        <v>0</v>
      </c>
      <c r="W139" s="207"/>
      <c r="X139" s="121"/>
      <c r="Y139" s="140">
        <f t="shared" si="306"/>
        <v>0</v>
      </c>
      <c r="Z139" s="120"/>
      <c r="AA139" s="121"/>
      <c r="AB139" s="140">
        <f t="shared" si="307"/>
        <v>0</v>
      </c>
      <c r="AC139" s="122">
        <f t="shared" si="287"/>
        <v>0</v>
      </c>
      <c r="AD139" s="323">
        <f t="shared" si="288"/>
        <v>0</v>
      </c>
      <c r="AE139" s="122">
        <f t="shared" si="289"/>
        <v>0</v>
      </c>
      <c r="AF139" s="274" t="e">
        <f t="shared" si="290"/>
        <v>#DIV/0!</v>
      </c>
      <c r="AG139" s="275"/>
      <c r="AH139" s="99"/>
      <c r="AI139" s="99"/>
    </row>
    <row r="140" spans="1:35" ht="30" hidden="1" customHeight="1" thickBot="1" x14ac:dyDescent="0.25">
      <c r="A140" s="127" t="s">
        <v>101</v>
      </c>
      <c r="B140" s="128" t="s">
        <v>106</v>
      </c>
      <c r="C140" s="129" t="s">
        <v>219</v>
      </c>
      <c r="D140" s="130" t="s">
        <v>121</v>
      </c>
      <c r="E140" s="131"/>
      <c r="F140" s="132"/>
      <c r="G140" s="133">
        <f t="shared" si="300"/>
        <v>0</v>
      </c>
      <c r="H140" s="131"/>
      <c r="I140" s="132"/>
      <c r="J140" s="230">
        <f t="shared" si="301"/>
        <v>0</v>
      </c>
      <c r="K140" s="229"/>
      <c r="L140" s="132"/>
      <c r="M140" s="230">
        <f t="shared" si="302"/>
        <v>0</v>
      </c>
      <c r="N140" s="131"/>
      <c r="O140" s="132"/>
      <c r="P140" s="230">
        <f t="shared" si="303"/>
        <v>0</v>
      </c>
      <c r="Q140" s="229"/>
      <c r="R140" s="132"/>
      <c r="S140" s="230">
        <f t="shared" si="304"/>
        <v>0</v>
      </c>
      <c r="T140" s="131"/>
      <c r="U140" s="132"/>
      <c r="V140" s="230">
        <f t="shared" si="305"/>
        <v>0</v>
      </c>
      <c r="W140" s="229"/>
      <c r="X140" s="132"/>
      <c r="Y140" s="230">
        <f t="shared" si="306"/>
        <v>0</v>
      </c>
      <c r="Z140" s="131"/>
      <c r="AA140" s="132"/>
      <c r="AB140" s="230">
        <f t="shared" si="307"/>
        <v>0</v>
      </c>
      <c r="AC140" s="134">
        <f t="shared" si="287"/>
        <v>0</v>
      </c>
      <c r="AD140" s="351">
        <f t="shared" si="288"/>
        <v>0</v>
      </c>
      <c r="AE140" s="134">
        <f t="shared" si="289"/>
        <v>0</v>
      </c>
      <c r="AF140" s="349" t="e">
        <f t="shared" si="290"/>
        <v>#DIV/0!</v>
      </c>
      <c r="AG140" s="350"/>
      <c r="AH140" s="99"/>
      <c r="AI140" s="99"/>
    </row>
    <row r="141" spans="1:35" ht="15" customHeight="1" x14ac:dyDescent="0.2">
      <c r="A141" s="100" t="s">
        <v>98</v>
      </c>
      <c r="B141" s="101" t="s">
        <v>220</v>
      </c>
      <c r="C141" s="246" t="s">
        <v>221</v>
      </c>
      <c r="D141" s="103"/>
      <c r="E141" s="104">
        <f t="shared" ref="E141:AB141" si="308">SUM(E142:E146)</f>
        <v>0</v>
      </c>
      <c r="F141" s="105">
        <f t="shared" si="308"/>
        <v>0</v>
      </c>
      <c r="G141" s="106">
        <f t="shared" si="308"/>
        <v>0</v>
      </c>
      <c r="H141" s="104">
        <f t="shared" si="308"/>
        <v>0</v>
      </c>
      <c r="I141" s="105">
        <f t="shared" si="308"/>
        <v>0</v>
      </c>
      <c r="J141" s="139">
        <f t="shared" si="308"/>
        <v>0</v>
      </c>
      <c r="K141" s="205">
        <f t="shared" si="308"/>
        <v>0</v>
      </c>
      <c r="L141" s="105">
        <f t="shared" si="308"/>
        <v>0</v>
      </c>
      <c r="M141" s="139">
        <f t="shared" si="308"/>
        <v>0</v>
      </c>
      <c r="N141" s="104">
        <f t="shared" si="308"/>
        <v>0</v>
      </c>
      <c r="O141" s="105">
        <f t="shared" si="308"/>
        <v>0</v>
      </c>
      <c r="P141" s="139">
        <f t="shared" si="308"/>
        <v>0</v>
      </c>
      <c r="Q141" s="205">
        <f t="shared" si="308"/>
        <v>0</v>
      </c>
      <c r="R141" s="105">
        <f t="shared" si="308"/>
        <v>0</v>
      </c>
      <c r="S141" s="139">
        <f t="shared" si="308"/>
        <v>0</v>
      </c>
      <c r="T141" s="104">
        <f t="shared" si="308"/>
        <v>0</v>
      </c>
      <c r="U141" s="105">
        <f t="shared" si="308"/>
        <v>0</v>
      </c>
      <c r="V141" s="139">
        <f t="shared" si="308"/>
        <v>0</v>
      </c>
      <c r="W141" s="205">
        <f t="shared" si="308"/>
        <v>0</v>
      </c>
      <c r="X141" s="105">
        <f t="shared" si="308"/>
        <v>0</v>
      </c>
      <c r="Y141" s="139">
        <f t="shared" si="308"/>
        <v>0</v>
      </c>
      <c r="Z141" s="104">
        <f t="shared" si="308"/>
        <v>0</v>
      </c>
      <c r="AA141" s="105">
        <f t="shared" si="308"/>
        <v>0</v>
      </c>
      <c r="AB141" s="106">
        <f t="shared" si="308"/>
        <v>0</v>
      </c>
      <c r="AC141" s="346">
        <f t="shared" si="287"/>
        <v>0</v>
      </c>
      <c r="AD141" s="352">
        <f t="shared" si="288"/>
        <v>0</v>
      </c>
      <c r="AE141" s="346">
        <f t="shared" si="289"/>
        <v>0</v>
      </c>
      <c r="AF141" s="347" t="e">
        <f t="shared" si="290"/>
        <v>#DIV/0!</v>
      </c>
      <c r="AG141" s="348"/>
      <c r="AH141" s="112"/>
      <c r="AI141" s="112"/>
    </row>
    <row r="142" spans="1:35" ht="0.75" customHeight="1" thickBot="1" x14ac:dyDescent="0.25">
      <c r="A142" s="113" t="s">
        <v>101</v>
      </c>
      <c r="B142" s="114" t="s">
        <v>102</v>
      </c>
      <c r="C142" s="115" t="s">
        <v>222</v>
      </c>
      <c r="D142" s="116" t="s">
        <v>223</v>
      </c>
      <c r="E142" s="120"/>
      <c r="F142" s="121"/>
      <c r="G142" s="119">
        <f t="shared" ref="G142:G146" si="309">E142*F142</f>
        <v>0</v>
      </c>
      <c r="H142" s="120"/>
      <c r="I142" s="121"/>
      <c r="J142" s="140">
        <f t="shared" ref="J142:J146" si="310">H142*I142</f>
        <v>0</v>
      </c>
      <c r="K142" s="207"/>
      <c r="L142" s="121"/>
      <c r="M142" s="140">
        <f t="shared" ref="M142:M146" si="311">K142*L142</f>
        <v>0</v>
      </c>
      <c r="N142" s="120"/>
      <c r="O142" s="121"/>
      <c r="P142" s="140">
        <f t="shared" ref="P142:P146" si="312">N142*O142</f>
        <v>0</v>
      </c>
      <c r="Q142" s="207"/>
      <c r="R142" s="121"/>
      <c r="S142" s="140">
        <f t="shared" ref="S142:S146" si="313">Q142*R142</f>
        <v>0</v>
      </c>
      <c r="T142" s="120"/>
      <c r="U142" s="121"/>
      <c r="V142" s="140">
        <f t="shared" ref="V142:V146" si="314">T142*U142</f>
        <v>0</v>
      </c>
      <c r="W142" s="207"/>
      <c r="X142" s="121"/>
      <c r="Y142" s="140">
        <f t="shared" ref="Y142:Y146" si="315">W142*X142</f>
        <v>0</v>
      </c>
      <c r="Z142" s="120"/>
      <c r="AA142" s="121"/>
      <c r="AB142" s="119">
        <f t="shared" ref="AB142:AB146" si="316">Z142*AA142</f>
        <v>0</v>
      </c>
      <c r="AC142" s="122">
        <f t="shared" si="287"/>
        <v>0</v>
      </c>
      <c r="AD142" s="323">
        <f t="shared" si="288"/>
        <v>0</v>
      </c>
      <c r="AE142" s="122">
        <f t="shared" si="289"/>
        <v>0</v>
      </c>
      <c r="AF142" s="274" t="e">
        <f t="shared" si="290"/>
        <v>#DIV/0!</v>
      </c>
      <c r="AG142" s="275"/>
      <c r="AH142" s="99"/>
      <c r="AI142" s="99"/>
    </row>
    <row r="143" spans="1:35" ht="30" hidden="1" customHeight="1" thickBot="1" x14ac:dyDescent="0.25">
      <c r="A143" s="113" t="s">
        <v>101</v>
      </c>
      <c r="B143" s="114" t="s">
        <v>105</v>
      </c>
      <c r="C143" s="115" t="s">
        <v>224</v>
      </c>
      <c r="D143" s="116" t="s">
        <v>223</v>
      </c>
      <c r="E143" s="120"/>
      <c r="F143" s="121"/>
      <c r="G143" s="119">
        <f t="shared" si="309"/>
        <v>0</v>
      </c>
      <c r="H143" s="120"/>
      <c r="I143" s="121"/>
      <c r="J143" s="140">
        <f t="shared" si="310"/>
        <v>0</v>
      </c>
      <c r="K143" s="207"/>
      <c r="L143" s="121"/>
      <c r="M143" s="140">
        <f t="shared" si="311"/>
        <v>0</v>
      </c>
      <c r="N143" s="120"/>
      <c r="O143" s="121"/>
      <c r="P143" s="140">
        <f t="shared" si="312"/>
        <v>0</v>
      </c>
      <c r="Q143" s="207"/>
      <c r="R143" s="121"/>
      <c r="S143" s="140">
        <f t="shared" si="313"/>
        <v>0</v>
      </c>
      <c r="T143" s="120"/>
      <c r="U143" s="121"/>
      <c r="V143" s="140">
        <f t="shared" si="314"/>
        <v>0</v>
      </c>
      <c r="W143" s="207"/>
      <c r="X143" s="121"/>
      <c r="Y143" s="140">
        <f t="shared" si="315"/>
        <v>0</v>
      </c>
      <c r="Z143" s="120"/>
      <c r="AA143" s="121"/>
      <c r="AB143" s="119">
        <f t="shared" si="316"/>
        <v>0</v>
      </c>
      <c r="AC143" s="122">
        <f t="shared" si="287"/>
        <v>0</v>
      </c>
      <c r="AD143" s="323">
        <f t="shared" si="288"/>
        <v>0</v>
      </c>
      <c r="AE143" s="122">
        <f t="shared" si="289"/>
        <v>0</v>
      </c>
      <c r="AF143" s="274" t="e">
        <f t="shared" si="290"/>
        <v>#DIV/0!</v>
      </c>
      <c r="AG143" s="275"/>
      <c r="AH143" s="99"/>
      <c r="AI143" s="99"/>
    </row>
    <row r="144" spans="1:35" ht="30" hidden="1" customHeight="1" thickBot="1" x14ac:dyDescent="0.25">
      <c r="A144" s="113" t="s">
        <v>101</v>
      </c>
      <c r="B144" s="114" t="s">
        <v>106</v>
      </c>
      <c r="C144" s="115" t="s">
        <v>225</v>
      </c>
      <c r="D144" s="116" t="s">
        <v>223</v>
      </c>
      <c r="E144" s="120"/>
      <c r="F144" s="121"/>
      <c r="G144" s="119">
        <f t="shared" si="309"/>
        <v>0</v>
      </c>
      <c r="H144" s="120"/>
      <c r="I144" s="121"/>
      <c r="J144" s="140">
        <f t="shared" si="310"/>
        <v>0</v>
      </c>
      <c r="K144" s="207"/>
      <c r="L144" s="121"/>
      <c r="M144" s="140">
        <f t="shared" si="311"/>
        <v>0</v>
      </c>
      <c r="N144" s="120"/>
      <c r="O144" s="121"/>
      <c r="P144" s="140">
        <f t="shared" si="312"/>
        <v>0</v>
      </c>
      <c r="Q144" s="207"/>
      <c r="R144" s="121"/>
      <c r="S144" s="140">
        <f t="shared" si="313"/>
        <v>0</v>
      </c>
      <c r="T144" s="120"/>
      <c r="U144" s="121"/>
      <c r="V144" s="140">
        <f t="shared" si="314"/>
        <v>0</v>
      </c>
      <c r="W144" s="207"/>
      <c r="X144" s="121"/>
      <c r="Y144" s="140">
        <f t="shared" si="315"/>
        <v>0</v>
      </c>
      <c r="Z144" s="120"/>
      <c r="AA144" s="121"/>
      <c r="AB144" s="119">
        <f t="shared" si="316"/>
        <v>0</v>
      </c>
      <c r="AC144" s="122">
        <f t="shared" si="287"/>
        <v>0</v>
      </c>
      <c r="AD144" s="323">
        <f t="shared" si="288"/>
        <v>0</v>
      </c>
      <c r="AE144" s="122">
        <f t="shared" si="289"/>
        <v>0</v>
      </c>
      <c r="AF144" s="274" t="e">
        <f t="shared" si="290"/>
        <v>#DIV/0!</v>
      </c>
      <c r="AG144" s="275"/>
      <c r="AH144" s="99"/>
      <c r="AI144" s="99"/>
    </row>
    <row r="145" spans="1:35" ht="30" hidden="1" customHeight="1" thickBot="1" x14ac:dyDescent="0.25">
      <c r="A145" s="113" t="s">
        <v>101</v>
      </c>
      <c r="B145" s="114" t="s">
        <v>178</v>
      </c>
      <c r="C145" s="115" t="s">
        <v>226</v>
      </c>
      <c r="D145" s="116" t="s">
        <v>223</v>
      </c>
      <c r="E145" s="120"/>
      <c r="F145" s="121"/>
      <c r="G145" s="119">
        <f t="shared" si="309"/>
        <v>0</v>
      </c>
      <c r="H145" s="120"/>
      <c r="I145" s="121"/>
      <c r="J145" s="140">
        <f t="shared" si="310"/>
        <v>0</v>
      </c>
      <c r="K145" s="207"/>
      <c r="L145" s="121"/>
      <c r="M145" s="140">
        <f t="shared" si="311"/>
        <v>0</v>
      </c>
      <c r="N145" s="120"/>
      <c r="O145" s="121"/>
      <c r="P145" s="140">
        <f t="shared" si="312"/>
        <v>0</v>
      </c>
      <c r="Q145" s="207"/>
      <c r="R145" s="121"/>
      <c r="S145" s="140">
        <f t="shared" si="313"/>
        <v>0</v>
      </c>
      <c r="T145" s="120"/>
      <c r="U145" s="121"/>
      <c r="V145" s="140">
        <f t="shared" si="314"/>
        <v>0</v>
      </c>
      <c r="W145" s="207"/>
      <c r="X145" s="121"/>
      <c r="Y145" s="140">
        <f t="shared" si="315"/>
        <v>0</v>
      </c>
      <c r="Z145" s="120"/>
      <c r="AA145" s="121"/>
      <c r="AB145" s="119">
        <f t="shared" si="316"/>
        <v>0</v>
      </c>
      <c r="AC145" s="122">
        <f t="shared" si="287"/>
        <v>0</v>
      </c>
      <c r="AD145" s="323">
        <f t="shared" si="288"/>
        <v>0</v>
      </c>
      <c r="AE145" s="122">
        <f t="shared" si="289"/>
        <v>0</v>
      </c>
      <c r="AF145" s="274" t="e">
        <f t="shared" si="290"/>
        <v>#DIV/0!</v>
      </c>
      <c r="AG145" s="275"/>
      <c r="AH145" s="99"/>
      <c r="AI145" s="99"/>
    </row>
    <row r="146" spans="1:35" ht="21.75" hidden="1" customHeight="1" thickBot="1" x14ac:dyDescent="0.25">
      <c r="A146" s="141" t="s">
        <v>101</v>
      </c>
      <c r="B146" s="142" t="s">
        <v>179</v>
      </c>
      <c r="C146" s="143" t="s">
        <v>227</v>
      </c>
      <c r="D146" s="144" t="s">
        <v>223</v>
      </c>
      <c r="E146" s="145"/>
      <c r="F146" s="146"/>
      <c r="G146" s="147">
        <f t="shared" si="309"/>
        <v>0</v>
      </c>
      <c r="H146" s="145"/>
      <c r="I146" s="146"/>
      <c r="J146" s="148">
        <f t="shared" si="310"/>
        <v>0</v>
      </c>
      <c r="K146" s="209"/>
      <c r="L146" s="146"/>
      <c r="M146" s="148">
        <f t="shared" si="311"/>
        <v>0</v>
      </c>
      <c r="N146" s="145"/>
      <c r="O146" s="146"/>
      <c r="P146" s="148">
        <f t="shared" si="312"/>
        <v>0</v>
      </c>
      <c r="Q146" s="209"/>
      <c r="R146" s="146"/>
      <c r="S146" s="148">
        <f t="shared" si="313"/>
        <v>0</v>
      </c>
      <c r="T146" s="145"/>
      <c r="U146" s="146"/>
      <c r="V146" s="148">
        <f t="shared" si="314"/>
        <v>0</v>
      </c>
      <c r="W146" s="209"/>
      <c r="X146" s="146"/>
      <c r="Y146" s="148">
        <f t="shared" si="315"/>
        <v>0</v>
      </c>
      <c r="Z146" s="145"/>
      <c r="AA146" s="146"/>
      <c r="AB146" s="147">
        <f t="shared" si="316"/>
        <v>0</v>
      </c>
      <c r="AC146" s="134">
        <f t="shared" si="287"/>
        <v>0</v>
      </c>
      <c r="AD146" s="351">
        <f t="shared" si="288"/>
        <v>0</v>
      </c>
      <c r="AE146" s="134">
        <f t="shared" si="289"/>
        <v>0</v>
      </c>
      <c r="AF146" s="349" t="e">
        <f t="shared" si="290"/>
        <v>#DIV/0!</v>
      </c>
      <c r="AG146" s="350"/>
      <c r="AH146" s="99"/>
      <c r="AI146" s="99"/>
    </row>
    <row r="147" spans="1:35" ht="15" customHeight="1" x14ac:dyDescent="0.2">
      <c r="A147" s="100" t="s">
        <v>98</v>
      </c>
      <c r="B147" s="101" t="s">
        <v>228</v>
      </c>
      <c r="C147" s="246" t="s">
        <v>213</v>
      </c>
      <c r="D147" s="103"/>
      <c r="E147" s="104">
        <f>SUM(E154:E160)</f>
        <v>0</v>
      </c>
      <c r="F147" s="105">
        <f>SUM(F154:F160)</f>
        <v>0</v>
      </c>
      <c r="G147" s="106">
        <f>SUM(G148:G160)</f>
        <v>194650</v>
      </c>
      <c r="H147" s="104">
        <f>SUM(H154:H160)</f>
        <v>0</v>
      </c>
      <c r="I147" s="105">
        <f>SUM(I154:I160)</f>
        <v>0</v>
      </c>
      <c r="J147" s="139">
        <f>SUM(J148:J160)</f>
        <v>194650</v>
      </c>
      <c r="K147" s="205">
        <f>SUM(K154:K160)</f>
        <v>59</v>
      </c>
      <c r="L147" s="105">
        <f>SUM(L154:L160)</f>
        <v>100230</v>
      </c>
      <c r="M147" s="139">
        <f>SUM(M148:M160)</f>
        <v>189630</v>
      </c>
      <c r="N147" s="104">
        <f t="shared" ref="N147:AB147" si="317">SUM(N154:N160)</f>
        <v>51</v>
      </c>
      <c r="O147" s="105">
        <f t="shared" si="317"/>
        <v>344175.56000000006</v>
      </c>
      <c r="P147" s="139">
        <f>SUM(P148:P160)</f>
        <v>407185.56000000006</v>
      </c>
      <c r="Q147" s="205">
        <f t="shared" si="317"/>
        <v>0</v>
      </c>
      <c r="R147" s="105">
        <f t="shared" si="317"/>
        <v>0</v>
      </c>
      <c r="S147" s="139">
        <f t="shared" si="317"/>
        <v>0</v>
      </c>
      <c r="T147" s="104">
        <f t="shared" si="317"/>
        <v>0</v>
      </c>
      <c r="U147" s="105">
        <f t="shared" si="317"/>
        <v>0</v>
      </c>
      <c r="V147" s="139">
        <f t="shared" si="317"/>
        <v>0</v>
      </c>
      <c r="W147" s="205">
        <f t="shared" si="317"/>
        <v>0</v>
      </c>
      <c r="X147" s="105">
        <f t="shared" si="317"/>
        <v>0</v>
      </c>
      <c r="Y147" s="139">
        <f t="shared" si="317"/>
        <v>0</v>
      </c>
      <c r="Z147" s="104">
        <f t="shared" si="317"/>
        <v>0</v>
      </c>
      <c r="AA147" s="105">
        <f t="shared" si="317"/>
        <v>0</v>
      </c>
      <c r="AB147" s="106">
        <f t="shared" si="317"/>
        <v>0</v>
      </c>
      <c r="AC147" s="346">
        <f t="shared" si="287"/>
        <v>384280</v>
      </c>
      <c r="AD147" s="352">
        <f t="shared" si="288"/>
        <v>601835.56000000006</v>
      </c>
      <c r="AE147" s="346">
        <f t="shared" si="289"/>
        <v>-217555.56000000006</v>
      </c>
      <c r="AF147" s="347">
        <f t="shared" si="290"/>
        <v>-0.56613812844800682</v>
      </c>
      <c r="AG147" s="348"/>
      <c r="AH147" s="112"/>
      <c r="AI147" s="112"/>
    </row>
    <row r="148" spans="1:35" s="397" customFormat="1" ht="30" customHeight="1" x14ac:dyDescent="0.2">
      <c r="A148" s="113" t="s">
        <v>101</v>
      </c>
      <c r="B148" s="114" t="s">
        <v>178</v>
      </c>
      <c r="C148" s="399" t="s">
        <v>229</v>
      </c>
      <c r="D148" s="116" t="s">
        <v>104</v>
      </c>
      <c r="E148" s="120">
        <v>0</v>
      </c>
      <c r="F148" s="121">
        <v>0</v>
      </c>
      <c r="G148" s="119">
        <f t="shared" ref="G148:G153" si="318">E148*F148</f>
        <v>0</v>
      </c>
      <c r="H148" s="120">
        <v>0</v>
      </c>
      <c r="I148" s="121">
        <v>0</v>
      </c>
      <c r="J148" s="140">
        <f t="shared" ref="J148:J153" si="319">H148*I148</f>
        <v>0</v>
      </c>
      <c r="K148" s="400">
        <v>6</v>
      </c>
      <c r="L148" s="401">
        <v>1000</v>
      </c>
      <c r="M148" s="140">
        <f t="shared" ref="M148:M153" si="320">K148*L148</f>
        <v>6000</v>
      </c>
      <c r="N148" s="120">
        <v>0</v>
      </c>
      <c r="O148" s="121">
        <v>0</v>
      </c>
      <c r="P148" s="140">
        <f t="shared" ref="P148:P153" si="321">N148*O148</f>
        <v>0</v>
      </c>
      <c r="Q148" s="207"/>
      <c r="R148" s="121"/>
      <c r="S148" s="140">
        <f t="shared" ref="S148:S153" si="322">Q148*R148</f>
        <v>0</v>
      </c>
      <c r="T148" s="120"/>
      <c r="U148" s="121"/>
      <c r="V148" s="140">
        <f t="shared" ref="V148:V153" si="323">T148*U148</f>
        <v>0</v>
      </c>
      <c r="W148" s="207"/>
      <c r="X148" s="121"/>
      <c r="Y148" s="140">
        <f t="shared" ref="Y148:Y153" si="324">W148*X148</f>
        <v>0</v>
      </c>
      <c r="Z148" s="120"/>
      <c r="AA148" s="121"/>
      <c r="AB148" s="119">
        <f t="shared" ref="AB148:AB153" si="325">Z148*AA148</f>
        <v>0</v>
      </c>
      <c r="AC148" s="122">
        <f t="shared" ref="AC148:AC153" si="326">G148+M148+S148+Y148</f>
        <v>6000</v>
      </c>
      <c r="AD148" s="323">
        <f t="shared" ref="AD148:AD153" si="327">J148+P148+V148+AB148</f>
        <v>0</v>
      </c>
      <c r="AE148" s="122">
        <f t="shared" ref="AE148:AE153" si="328">AC148-AD148</f>
        <v>6000</v>
      </c>
      <c r="AF148" s="274">
        <f t="shared" ref="AF148:AF153" si="329">AE148/AC148</f>
        <v>1</v>
      </c>
      <c r="AG148" s="275"/>
      <c r="AH148" s="99"/>
      <c r="AI148" s="99"/>
    </row>
    <row r="149" spans="1:35" s="397" customFormat="1" ht="30" customHeight="1" x14ac:dyDescent="0.2">
      <c r="A149" s="127" t="s">
        <v>101</v>
      </c>
      <c r="B149" s="114" t="s">
        <v>179</v>
      </c>
      <c r="C149" s="399" t="s">
        <v>230</v>
      </c>
      <c r="D149" s="116"/>
      <c r="E149" s="120">
        <v>0</v>
      </c>
      <c r="F149" s="121">
        <v>0</v>
      </c>
      <c r="G149" s="119">
        <f t="shared" si="318"/>
        <v>0</v>
      </c>
      <c r="H149" s="120">
        <v>0</v>
      </c>
      <c r="I149" s="121">
        <v>0</v>
      </c>
      <c r="J149" s="140">
        <f t="shared" si="319"/>
        <v>0</v>
      </c>
      <c r="K149" s="120">
        <v>0</v>
      </c>
      <c r="L149" s="121">
        <v>0</v>
      </c>
      <c r="M149" s="140">
        <f t="shared" si="320"/>
        <v>0</v>
      </c>
      <c r="N149" s="120">
        <v>0</v>
      </c>
      <c r="O149" s="121">
        <v>0</v>
      </c>
      <c r="P149" s="140">
        <f t="shared" si="321"/>
        <v>0</v>
      </c>
      <c r="Q149" s="207"/>
      <c r="R149" s="121"/>
      <c r="S149" s="140">
        <f t="shared" si="322"/>
        <v>0</v>
      </c>
      <c r="T149" s="120"/>
      <c r="U149" s="121"/>
      <c r="V149" s="140">
        <f t="shared" si="323"/>
        <v>0</v>
      </c>
      <c r="W149" s="207"/>
      <c r="X149" s="121"/>
      <c r="Y149" s="140">
        <f t="shared" si="324"/>
        <v>0</v>
      </c>
      <c r="Z149" s="120"/>
      <c r="AA149" s="121"/>
      <c r="AB149" s="119">
        <f t="shared" si="325"/>
        <v>0</v>
      </c>
      <c r="AC149" s="122">
        <f t="shared" si="326"/>
        <v>0</v>
      </c>
      <c r="AD149" s="323">
        <f t="shared" si="327"/>
        <v>0</v>
      </c>
      <c r="AE149" s="122">
        <f t="shared" si="328"/>
        <v>0</v>
      </c>
      <c r="AF149" s="274" t="e">
        <f t="shared" si="329"/>
        <v>#DIV/0!</v>
      </c>
      <c r="AG149" s="275"/>
      <c r="AH149" s="99"/>
      <c r="AI149" s="99"/>
    </row>
    <row r="150" spans="1:35" s="397" customFormat="1" ht="38.25" x14ac:dyDescent="0.2">
      <c r="A150" s="424" t="s">
        <v>101</v>
      </c>
      <c r="B150" s="128" t="s">
        <v>180</v>
      </c>
      <c r="C150" s="444" t="s">
        <v>302</v>
      </c>
      <c r="D150" s="130" t="s">
        <v>207</v>
      </c>
      <c r="E150" s="410">
        <v>1</v>
      </c>
      <c r="F150" s="441">
        <v>92950</v>
      </c>
      <c r="G150" s="119">
        <f t="shared" si="318"/>
        <v>92950</v>
      </c>
      <c r="H150" s="120">
        <v>1</v>
      </c>
      <c r="I150" s="121">
        <v>92900</v>
      </c>
      <c r="J150" s="140">
        <f t="shared" si="319"/>
        <v>92900</v>
      </c>
      <c r="K150" s="120">
        <v>0</v>
      </c>
      <c r="L150" s="121">
        <v>0</v>
      </c>
      <c r="M150" s="140">
        <f t="shared" si="320"/>
        <v>0</v>
      </c>
      <c r="N150" s="120">
        <v>0</v>
      </c>
      <c r="O150" s="121">
        <v>0</v>
      </c>
      <c r="P150" s="140">
        <f t="shared" si="321"/>
        <v>0</v>
      </c>
      <c r="Q150" s="207"/>
      <c r="R150" s="121"/>
      <c r="S150" s="140">
        <f t="shared" si="322"/>
        <v>0</v>
      </c>
      <c r="T150" s="120"/>
      <c r="U150" s="121"/>
      <c r="V150" s="140">
        <f t="shared" si="323"/>
        <v>0</v>
      </c>
      <c r="W150" s="207"/>
      <c r="X150" s="121"/>
      <c r="Y150" s="140">
        <f t="shared" si="324"/>
        <v>0</v>
      </c>
      <c r="Z150" s="120"/>
      <c r="AA150" s="121"/>
      <c r="AB150" s="119">
        <f t="shared" si="325"/>
        <v>0</v>
      </c>
      <c r="AC150" s="122">
        <f t="shared" si="326"/>
        <v>92950</v>
      </c>
      <c r="AD150" s="323">
        <f t="shared" si="327"/>
        <v>92900</v>
      </c>
      <c r="AE150" s="122">
        <f t="shared" si="328"/>
        <v>50</v>
      </c>
      <c r="AF150" s="274">
        <f t="shared" si="329"/>
        <v>5.3792361484669173E-4</v>
      </c>
      <c r="AG150" s="275"/>
      <c r="AH150" s="99"/>
      <c r="AI150" s="99"/>
    </row>
    <row r="151" spans="1:35" s="397" customFormat="1" ht="38.25" x14ac:dyDescent="0.2">
      <c r="A151" s="424" t="s">
        <v>101</v>
      </c>
      <c r="B151" s="128" t="s">
        <v>181</v>
      </c>
      <c r="C151" s="444" t="s">
        <v>303</v>
      </c>
      <c r="D151" s="130" t="s">
        <v>207</v>
      </c>
      <c r="E151" s="410">
        <v>1</v>
      </c>
      <c r="F151" s="441">
        <v>92200</v>
      </c>
      <c r="G151" s="119">
        <f t="shared" si="318"/>
        <v>92200</v>
      </c>
      <c r="H151" s="120">
        <v>1</v>
      </c>
      <c r="I151" s="121">
        <v>92250</v>
      </c>
      <c r="J151" s="140">
        <f t="shared" si="319"/>
        <v>92250</v>
      </c>
      <c r="K151" s="410">
        <v>1</v>
      </c>
      <c r="L151" s="441">
        <v>35100</v>
      </c>
      <c r="M151" s="140">
        <f t="shared" si="320"/>
        <v>35100</v>
      </c>
      <c r="N151" s="120">
        <v>1</v>
      </c>
      <c r="O151" s="121">
        <v>34950</v>
      </c>
      <c r="P151" s="140">
        <f t="shared" si="321"/>
        <v>34950</v>
      </c>
      <c r="Q151" s="207"/>
      <c r="R151" s="121"/>
      <c r="S151" s="140">
        <f t="shared" si="322"/>
        <v>0</v>
      </c>
      <c r="T151" s="120"/>
      <c r="U151" s="121"/>
      <c r="V151" s="140">
        <f t="shared" si="323"/>
        <v>0</v>
      </c>
      <c r="W151" s="207"/>
      <c r="X151" s="121"/>
      <c r="Y151" s="140">
        <f t="shared" si="324"/>
        <v>0</v>
      </c>
      <c r="Z151" s="120"/>
      <c r="AA151" s="121"/>
      <c r="AB151" s="119">
        <f t="shared" si="325"/>
        <v>0</v>
      </c>
      <c r="AC151" s="122">
        <f t="shared" si="326"/>
        <v>127300</v>
      </c>
      <c r="AD151" s="323">
        <f t="shared" si="327"/>
        <v>127200</v>
      </c>
      <c r="AE151" s="122">
        <f t="shared" si="328"/>
        <v>100</v>
      </c>
      <c r="AF151" s="274">
        <f t="shared" si="329"/>
        <v>7.855459544383347E-4</v>
      </c>
      <c r="AG151" s="275"/>
      <c r="AH151" s="99"/>
      <c r="AI151" s="99"/>
    </row>
    <row r="152" spans="1:35" s="397" customFormat="1" ht="51" x14ac:dyDescent="0.2">
      <c r="A152" s="424" t="s">
        <v>101</v>
      </c>
      <c r="B152" s="128" t="s">
        <v>182</v>
      </c>
      <c r="C152" s="445" t="s">
        <v>289</v>
      </c>
      <c r="D152" s="130" t="s">
        <v>207</v>
      </c>
      <c r="E152" s="410">
        <v>1</v>
      </c>
      <c r="F152" s="441">
        <v>9500</v>
      </c>
      <c r="G152" s="119">
        <f t="shared" si="318"/>
        <v>9500</v>
      </c>
      <c r="H152" s="120">
        <v>1</v>
      </c>
      <c r="I152" s="121">
        <v>9500</v>
      </c>
      <c r="J152" s="140">
        <f t="shared" si="319"/>
        <v>9500</v>
      </c>
      <c r="K152" s="120">
        <v>0</v>
      </c>
      <c r="L152" s="121">
        <v>0</v>
      </c>
      <c r="M152" s="140">
        <f t="shared" si="320"/>
        <v>0</v>
      </c>
      <c r="N152" s="120">
        <v>0</v>
      </c>
      <c r="O152" s="121">
        <v>0</v>
      </c>
      <c r="P152" s="140">
        <f t="shared" si="321"/>
        <v>0</v>
      </c>
      <c r="Q152" s="207"/>
      <c r="R152" s="121"/>
      <c r="S152" s="140">
        <f t="shared" si="322"/>
        <v>0</v>
      </c>
      <c r="T152" s="120"/>
      <c r="U152" s="121"/>
      <c r="V152" s="140">
        <f t="shared" si="323"/>
        <v>0</v>
      </c>
      <c r="W152" s="207"/>
      <c r="X152" s="121"/>
      <c r="Y152" s="140">
        <f t="shared" si="324"/>
        <v>0</v>
      </c>
      <c r="Z152" s="120"/>
      <c r="AA152" s="121"/>
      <c r="AB152" s="119">
        <f t="shared" si="325"/>
        <v>0</v>
      </c>
      <c r="AC152" s="122">
        <f t="shared" si="326"/>
        <v>9500</v>
      </c>
      <c r="AD152" s="323">
        <f t="shared" si="327"/>
        <v>9500</v>
      </c>
      <c r="AE152" s="122">
        <f t="shared" si="328"/>
        <v>0</v>
      </c>
      <c r="AF152" s="274">
        <f t="shared" si="329"/>
        <v>0</v>
      </c>
      <c r="AG152" s="275"/>
      <c r="AH152" s="99"/>
      <c r="AI152" s="99"/>
    </row>
    <row r="153" spans="1:35" s="440" customFormat="1" ht="30" customHeight="1" x14ac:dyDescent="0.2">
      <c r="A153" s="424" t="s">
        <v>101</v>
      </c>
      <c r="B153" s="128" t="s">
        <v>183</v>
      </c>
      <c r="C153" s="399" t="s">
        <v>290</v>
      </c>
      <c r="D153" s="130" t="s">
        <v>291</v>
      </c>
      <c r="E153" s="120">
        <v>0</v>
      </c>
      <c r="F153" s="121">
        <v>0</v>
      </c>
      <c r="G153" s="433">
        <f t="shared" si="318"/>
        <v>0</v>
      </c>
      <c r="H153" s="120">
        <v>0</v>
      </c>
      <c r="I153" s="121">
        <v>0</v>
      </c>
      <c r="J153" s="406">
        <f t="shared" si="319"/>
        <v>0</v>
      </c>
      <c r="K153" s="410">
        <v>28</v>
      </c>
      <c r="L153" s="441">
        <v>600</v>
      </c>
      <c r="M153" s="406">
        <f t="shared" si="320"/>
        <v>16800</v>
      </c>
      <c r="N153" s="431">
        <v>0</v>
      </c>
      <c r="O153" s="432">
        <v>0</v>
      </c>
      <c r="P153" s="406">
        <f t="shared" si="321"/>
        <v>0</v>
      </c>
      <c r="Q153" s="434"/>
      <c r="R153" s="432"/>
      <c r="S153" s="406">
        <f t="shared" si="322"/>
        <v>0</v>
      </c>
      <c r="T153" s="431"/>
      <c r="U153" s="432"/>
      <c r="V153" s="406">
        <f t="shared" si="323"/>
        <v>0</v>
      </c>
      <c r="W153" s="434"/>
      <c r="X153" s="432"/>
      <c r="Y153" s="406">
        <f t="shared" si="324"/>
        <v>0</v>
      </c>
      <c r="Z153" s="431"/>
      <c r="AA153" s="432"/>
      <c r="AB153" s="433">
        <f t="shared" si="325"/>
        <v>0</v>
      </c>
      <c r="AC153" s="435">
        <f t="shared" si="326"/>
        <v>16800</v>
      </c>
      <c r="AD153" s="436">
        <f t="shared" si="327"/>
        <v>0</v>
      </c>
      <c r="AE153" s="435">
        <f t="shared" si="328"/>
        <v>16800</v>
      </c>
      <c r="AF153" s="437">
        <f t="shared" si="329"/>
        <v>1</v>
      </c>
      <c r="AG153" s="438"/>
      <c r="AH153" s="439"/>
      <c r="AI153" s="439"/>
    </row>
    <row r="154" spans="1:35" s="430" customFormat="1" ht="76.5" x14ac:dyDescent="0.2">
      <c r="A154" s="425" t="s">
        <v>101</v>
      </c>
      <c r="B154" s="128" t="s">
        <v>275</v>
      </c>
      <c r="C154" s="399" t="s">
        <v>292</v>
      </c>
      <c r="D154" s="130" t="s">
        <v>293</v>
      </c>
      <c r="E154" s="120">
        <v>0</v>
      </c>
      <c r="F154" s="121">
        <v>0</v>
      </c>
      <c r="G154" s="299">
        <f t="shared" ref="G154:G160" si="330">E154*F154</f>
        <v>0</v>
      </c>
      <c r="H154" s="120">
        <v>0</v>
      </c>
      <c r="I154" s="121">
        <v>0</v>
      </c>
      <c r="J154" s="301">
        <f t="shared" ref="J154:J160" si="331">H154*I154</f>
        <v>0</v>
      </c>
      <c r="K154" s="442">
        <v>3</v>
      </c>
      <c r="L154" s="441">
        <v>1500</v>
      </c>
      <c r="M154" s="301">
        <f t="shared" ref="M154:M160" si="332">K154*L154</f>
        <v>4500</v>
      </c>
      <c r="N154" s="297">
        <v>7</v>
      </c>
      <c r="O154" s="298">
        <v>1200</v>
      </c>
      <c r="P154" s="301">
        <f t="shared" ref="P154:P160" si="333">N154*O154</f>
        <v>8400</v>
      </c>
      <c r="Q154" s="300"/>
      <c r="R154" s="298"/>
      <c r="S154" s="301">
        <f t="shared" ref="S154:S160" si="334">Q154*R154</f>
        <v>0</v>
      </c>
      <c r="T154" s="297"/>
      <c r="U154" s="298"/>
      <c r="V154" s="301">
        <f t="shared" ref="V154:V160" si="335">T154*U154</f>
        <v>0</v>
      </c>
      <c r="W154" s="300"/>
      <c r="X154" s="298"/>
      <c r="Y154" s="301">
        <f t="shared" ref="Y154:Y160" si="336">W154*X154</f>
        <v>0</v>
      </c>
      <c r="Z154" s="297"/>
      <c r="AA154" s="298"/>
      <c r="AB154" s="299">
        <f t="shared" ref="AB154:AB160" si="337">Z154*AA154</f>
        <v>0</v>
      </c>
      <c r="AC154" s="426">
        <f t="shared" si="287"/>
        <v>4500</v>
      </c>
      <c r="AD154" s="427">
        <f t="shared" si="288"/>
        <v>8400</v>
      </c>
      <c r="AE154" s="426">
        <f t="shared" si="289"/>
        <v>-3900</v>
      </c>
      <c r="AF154" s="428">
        <f t="shared" si="290"/>
        <v>-0.8666666666666667</v>
      </c>
      <c r="AG154" s="518" t="s">
        <v>370</v>
      </c>
      <c r="AH154" s="429"/>
      <c r="AI154" s="429"/>
    </row>
    <row r="155" spans="1:35" ht="76.5" x14ac:dyDescent="0.2">
      <c r="A155" s="424" t="s">
        <v>101</v>
      </c>
      <c r="B155" s="128" t="s">
        <v>277</v>
      </c>
      <c r="C155" s="399" t="s">
        <v>294</v>
      </c>
      <c r="D155" s="130" t="s">
        <v>293</v>
      </c>
      <c r="E155" s="120">
        <v>0</v>
      </c>
      <c r="F155" s="121">
        <v>0</v>
      </c>
      <c r="G155" s="119">
        <f t="shared" si="330"/>
        <v>0</v>
      </c>
      <c r="H155" s="120">
        <v>0</v>
      </c>
      <c r="I155" s="121">
        <v>0</v>
      </c>
      <c r="J155" s="140">
        <f t="shared" si="331"/>
        <v>0</v>
      </c>
      <c r="K155" s="442">
        <v>50</v>
      </c>
      <c r="L155" s="441">
        <v>500</v>
      </c>
      <c r="M155" s="140">
        <f t="shared" si="332"/>
        <v>25000</v>
      </c>
      <c r="N155" s="120">
        <v>38</v>
      </c>
      <c r="O155" s="513" t="s">
        <v>357</v>
      </c>
      <c r="P155" s="140">
        <v>15560</v>
      </c>
      <c r="Q155" s="207"/>
      <c r="R155" s="121"/>
      <c r="S155" s="140">
        <f t="shared" si="334"/>
        <v>0</v>
      </c>
      <c r="T155" s="120"/>
      <c r="U155" s="121"/>
      <c r="V155" s="140">
        <f t="shared" si="335"/>
        <v>0</v>
      </c>
      <c r="W155" s="207"/>
      <c r="X155" s="121"/>
      <c r="Y155" s="140">
        <f t="shared" si="336"/>
        <v>0</v>
      </c>
      <c r="Z155" s="120"/>
      <c r="AA155" s="121"/>
      <c r="AB155" s="119">
        <f t="shared" si="337"/>
        <v>0</v>
      </c>
      <c r="AC155" s="122">
        <f t="shared" si="287"/>
        <v>25000</v>
      </c>
      <c r="AD155" s="323">
        <f t="shared" si="288"/>
        <v>15560</v>
      </c>
      <c r="AE155" s="122">
        <f t="shared" si="289"/>
        <v>9440</v>
      </c>
      <c r="AF155" s="274">
        <f t="shared" si="290"/>
        <v>0.37759999999999999</v>
      </c>
      <c r="AG155" s="518" t="s">
        <v>370</v>
      </c>
      <c r="AH155" s="99"/>
      <c r="AI155" s="99"/>
    </row>
    <row r="156" spans="1:35" ht="76.5" x14ac:dyDescent="0.2">
      <c r="A156" s="424" t="s">
        <v>101</v>
      </c>
      <c r="B156" s="128" t="s">
        <v>279</v>
      </c>
      <c r="C156" s="399" t="s">
        <v>295</v>
      </c>
      <c r="D156" s="130" t="s">
        <v>293</v>
      </c>
      <c r="E156" s="120">
        <v>0</v>
      </c>
      <c r="F156" s="121">
        <v>0</v>
      </c>
      <c r="G156" s="119">
        <f t="shared" si="330"/>
        <v>0</v>
      </c>
      <c r="H156" s="120">
        <v>0</v>
      </c>
      <c r="I156" s="121">
        <v>0</v>
      </c>
      <c r="J156" s="140">
        <f t="shared" si="331"/>
        <v>0</v>
      </c>
      <c r="K156" s="442">
        <v>3</v>
      </c>
      <c r="L156" s="441">
        <v>2000</v>
      </c>
      <c r="M156" s="140">
        <f t="shared" si="332"/>
        <v>6000</v>
      </c>
      <c r="N156" s="120">
        <v>3</v>
      </c>
      <c r="O156" s="513" t="s">
        <v>357</v>
      </c>
      <c r="P156" s="140">
        <v>5300</v>
      </c>
      <c r="Q156" s="207"/>
      <c r="R156" s="121"/>
      <c r="S156" s="140">
        <f t="shared" si="334"/>
        <v>0</v>
      </c>
      <c r="T156" s="120"/>
      <c r="U156" s="121"/>
      <c r="V156" s="140">
        <f t="shared" si="335"/>
        <v>0</v>
      </c>
      <c r="W156" s="207"/>
      <c r="X156" s="121"/>
      <c r="Y156" s="140">
        <f t="shared" si="336"/>
        <v>0</v>
      </c>
      <c r="Z156" s="120"/>
      <c r="AA156" s="121"/>
      <c r="AB156" s="119">
        <f t="shared" si="337"/>
        <v>0</v>
      </c>
      <c r="AC156" s="122">
        <f t="shared" si="287"/>
        <v>6000</v>
      </c>
      <c r="AD156" s="323">
        <f t="shared" si="288"/>
        <v>5300</v>
      </c>
      <c r="AE156" s="122">
        <f t="shared" si="289"/>
        <v>700</v>
      </c>
      <c r="AF156" s="274">
        <f t="shared" si="290"/>
        <v>0.11666666666666667</v>
      </c>
      <c r="AG156" s="518" t="s">
        <v>370</v>
      </c>
      <c r="AH156" s="99"/>
      <c r="AI156" s="99"/>
    </row>
    <row r="157" spans="1:35" ht="127.5" x14ac:dyDescent="0.2">
      <c r="A157" s="424" t="s">
        <v>101</v>
      </c>
      <c r="B157" s="128" t="s">
        <v>296</v>
      </c>
      <c r="C157" s="399" t="s">
        <v>297</v>
      </c>
      <c r="D157" s="130" t="s">
        <v>207</v>
      </c>
      <c r="E157" s="120">
        <v>0</v>
      </c>
      <c r="F157" s="121">
        <v>0</v>
      </c>
      <c r="G157" s="119">
        <f t="shared" si="330"/>
        <v>0</v>
      </c>
      <c r="H157" s="120">
        <v>0</v>
      </c>
      <c r="I157" s="121">
        <v>0</v>
      </c>
      <c r="J157" s="140">
        <f t="shared" si="331"/>
        <v>0</v>
      </c>
      <c r="K157" s="442">
        <v>1</v>
      </c>
      <c r="L157" s="441">
        <v>43200</v>
      </c>
      <c r="M157" s="140">
        <f t="shared" si="332"/>
        <v>43200</v>
      </c>
      <c r="N157" s="120">
        <v>1</v>
      </c>
      <c r="O157" s="532">
        <v>82990.55</v>
      </c>
      <c r="P157" s="533">
        <f t="shared" si="333"/>
        <v>82990.55</v>
      </c>
      <c r="Q157" s="207"/>
      <c r="R157" s="121"/>
      <c r="S157" s="140">
        <f t="shared" si="334"/>
        <v>0</v>
      </c>
      <c r="T157" s="120"/>
      <c r="U157" s="121"/>
      <c r="V157" s="140">
        <f t="shared" si="335"/>
        <v>0</v>
      </c>
      <c r="W157" s="207"/>
      <c r="X157" s="121"/>
      <c r="Y157" s="140">
        <f t="shared" si="336"/>
        <v>0</v>
      </c>
      <c r="Z157" s="120"/>
      <c r="AA157" s="121"/>
      <c r="AB157" s="119">
        <f t="shared" si="337"/>
        <v>0</v>
      </c>
      <c r="AC157" s="122">
        <f t="shared" si="287"/>
        <v>43200</v>
      </c>
      <c r="AD157" s="323">
        <f t="shared" si="288"/>
        <v>82990.55</v>
      </c>
      <c r="AE157" s="122">
        <f t="shared" si="289"/>
        <v>-39790.550000000003</v>
      </c>
      <c r="AF157" s="274">
        <f t="shared" si="290"/>
        <v>-0.92107754629629635</v>
      </c>
      <c r="AG157" s="519" t="s">
        <v>371</v>
      </c>
      <c r="AH157" s="99"/>
      <c r="AI157" s="99"/>
    </row>
    <row r="158" spans="1:35" s="397" customFormat="1" ht="76.5" x14ac:dyDescent="0.2">
      <c r="A158" s="423" t="s">
        <v>101</v>
      </c>
      <c r="B158" s="128" t="s">
        <v>298</v>
      </c>
      <c r="C158" s="399" t="s">
        <v>299</v>
      </c>
      <c r="D158" s="130" t="s">
        <v>207</v>
      </c>
      <c r="E158" s="120">
        <v>0</v>
      </c>
      <c r="F158" s="121">
        <v>0</v>
      </c>
      <c r="G158" s="119">
        <f t="shared" ref="G158" si="338">E158*F158</f>
        <v>0</v>
      </c>
      <c r="H158" s="120">
        <v>0</v>
      </c>
      <c r="I158" s="121">
        <v>0</v>
      </c>
      <c r="J158" s="140">
        <f t="shared" ref="J158" si="339">H158*I158</f>
        <v>0</v>
      </c>
      <c r="K158" s="442">
        <v>1</v>
      </c>
      <c r="L158" s="441">
        <v>13630</v>
      </c>
      <c r="M158" s="140">
        <f t="shared" ref="M158" si="340">K158*L158</f>
        <v>13630</v>
      </c>
      <c r="N158" s="120">
        <v>0</v>
      </c>
      <c r="O158" s="121">
        <v>0</v>
      </c>
      <c r="P158" s="140">
        <f t="shared" ref="P158" si="341">N158*O158</f>
        <v>0</v>
      </c>
      <c r="Q158" s="207"/>
      <c r="R158" s="121"/>
      <c r="S158" s="140">
        <f t="shared" ref="S158" si="342">Q158*R158</f>
        <v>0</v>
      </c>
      <c r="T158" s="120"/>
      <c r="U158" s="121"/>
      <c r="V158" s="140">
        <f t="shared" ref="V158" si="343">T158*U158</f>
        <v>0</v>
      </c>
      <c r="W158" s="207"/>
      <c r="X158" s="121"/>
      <c r="Y158" s="140">
        <f t="shared" ref="Y158" si="344">W158*X158</f>
        <v>0</v>
      </c>
      <c r="Z158" s="120"/>
      <c r="AA158" s="121"/>
      <c r="AB158" s="119">
        <f t="shared" ref="AB158" si="345">Z158*AA158</f>
        <v>0</v>
      </c>
      <c r="AC158" s="122">
        <f t="shared" ref="AC158" si="346">G158+M158+S158+Y158</f>
        <v>13630</v>
      </c>
      <c r="AD158" s="323">
        <f t="shared" ref="AD158" si="347">J158+P158+V158+AB158</f>
        <v>0</v>
      </c>
      <c r="AE158" s="122">
        <f t="shared" ref="AE158" si="348">AC158-AD158</f>
        <v>13630</v>
      </c>
      <c r="AF158" s="274">
        <f t="shared" ref="AF158" si="349">AE158/AC158</f>
        <v>1</v>
      </c>
      <c r="AG158" s="519" t="s">
        <v>372</v>
      </c>
      <c r="AH158" s="99"/>
      <c r="AI158" s="99"/>
    </row>
    <row r="159" spans="1:35" ht="140.25" x14ac:dyDescent="0.2">
      <c r="A159" s="423" t="s">
        <v>101</v>
      </c>
      <c r="B159" s="128" t="s">
        <v>300</v>
      </c>
      <c r="C159" s="399" t="s">
        <v>301</v>
      </c>
      <c r="D159" s="130" t="s">
        <v>207</v>
      </c>
      <c r="E159" s="120">
        <v>0</v>
      </c>
      <c r="F159" s="121">
        <v>0</v>
      </c>
      <c r="G159" s="119">
        <f t="shared" si="330"/>
        <v>0</v>
      </c>
      <c r="H159" s="120">
        <v>0</v>
      </c>
      <c r="I159" s="121">
        <v>0</v>
      </c>
      <c r="J159" s="140">
        <f t="shared" si="331"/>
        <v>0</v>
      </c>
      <c r="K159" s="442">
        <v>1</v>
      </c>
      <c r="L159" s="441">
        <v>39400</v>
      </c>
      <c r="M159" s="140">
        <f t="shared" si="332"/>
        <v>39400</v>
      </c>
      <c r="N159" s="120">
        <v>1</v>
      </c>
      <c r="O159" s="532">
        <v>136603.35</v>
      </c>
      <c r="P159" s="533">
        <f t="shared" si="333"/>
        <v>136603.35</v>
      </c>
      <c r="Q159" s="207"/>
      <c r="R159" s="121"/>
      <c r="S159" s="140">
        <f t="shared" si="334"/>
        <v>0</v>
      </c>
      <c r="T159" s="120"/>
      <c r="U159" s="121"/>
      <c r="V159" s="140">
        <f t="shared" si="335"/>
        <v>0</v>
      </c>
      <c r="W159" s="207"/>
      <c r="X159" s="121"/>
      <c r="Y159" s="140">
        <f t="shared" si="336"/>
        <v>0</v>
      </c>
      <c r="Z159" s="120"/>
      <c r="AA159" s="121"/>
      <c r="AB159" s="119">
        <f t="shared" si="337"/>
        <v>0</v>
      </c>
      <c r="AC159" s="122">
        <f t="shared" si="287"/>
        <v>39400</v>
      </c>
      <c r="AD159" s="323">
        <f t="shared" si="288"/>
        <v>136603.35</v>
      </c>
      <c r="AE159" s="122">
        <f t="shared" si="289"/>
        <v>-97203.35</v>
      </c>
      <c r="AF159" s="274">
        <f t="shared" si="290"/>
        <v>-2.4670901015228428</v>
      </c>
      <c r="AG159" s="519" t="s">
        <v>373</v>
      </c>
      <c r="AH159" s="99"/>
      <c r="AI159" s="99"/>
    </row>
    <row r="160" spans="1:35" ht="153.75" thickBot="1" x14ac:dyDescent="0.25">
      <c r="A160" s="141" t="s">
        <v>101</v>
      </c>
      <c r="B160" s="510" t="s">
        <v>333</v>
      </c>
      <c r="C160" s="485" t="s">
        <v>332</v>
      </c>
      <c r="D160" s="130" t="s">
        <v>207</v>
      </c>
      <c r="E160" s="120">
        <v>0</v>
      </c>
      <c r="F160" s="121">
        <v>0</v>
      </c>
      <c r="G160" s="147">
        <f t="shared" si="330"/>
        <v>0</v>
      </c>
      <c r="H160" s="120">
        <v>0</v>
      </c>
      <c r="I160" s="121">
        <v>0</v>
      </c>
      <c r="J160" s="148">
        <f t="shared" si="331"/>
        <v>0</v>
      </c>
      <c r="K160" s="145"/>
      <c r="L160" s="146"/>
      <c r="M160" s="148">
        <f t="shared" si="332"/>
        <v>0</v>
      </c>
      <c r="N160" s="145">
        <v>1</v>
      </c>
      <c r="O160" s="146">
        <v>123381.66</v>
      </c>
      <c r="P160" s="148">
        <f t="shared" si="333"/>
        <v>123381.66</v>
      </c>
      <c r="Q160" s="209"/>
      <c r="R160" s="146"/>
      <c r="S160" s="148">
        <f t="shared" si="334"/>
        <v>0</v>
      </c>
      <c r="T160" s="145"/>
      <c r="U160" s="146"/>
      <c r="V160" s="148">
        <f t="shared" si="335"/>
        <v>0</v>
      </c>
      <c r="W160" s="209"/>
      <c r="X160" s="146"/>
      <c r="Y160" s="148">
        <f t="shared" si="336"/>
        <v>0</v>
      </c>
      <c r="Z160" s="145"/>
      <c r="AA160" s="146"/>
      <c r="AB160" s="147">
        <f t="shared" si="337"/>
        <v>0</v>
      </c>
      <c r="AC160" s="238">
        <f t="shared" si="287"/>
        <v>0</v>
      </c>
      <c r="AD160" s="325">
        <f t="shared" si="288"/>
        <v>123381.66</v>
      </c>
      <c r="AE160" s="238">
        <f t="shared" si="289"/>
        <v>-123381.66</v>
      </c>
      <c r="AF160" s="339" t="e">
        <f t="shared" si="290"/>
        <v>#DIV/0!</v>
      </c>
      <c r="AG160" s="520" t="s">
        <v>374</v>
      </c>
      <c r="AH160" s="99"/>
      <c r="AI160" s="99"/>
    </row>
    <row r="161" spans="1:35" ht="15.75" customHeight="1" thickBot="1" x14ac:dyDescent="0.25">
      <c r="A161" s="560" t="s">
        <v>231</v>
      </c>
      <c r="B161" s="552"/>
      <c r="C161" s="555"/>
      <c r="D161" s="353"/>
      <c r="E161" s="311">
        <f t="shared" ref="E161:AB161" si="350">E147+E141+E137+E133</f>
        <v>0</v>
      </c>
      <c r="F161" s="311">
        <f t="shared" si="350"/>
        <v>0</v>
      </c>
      <c r="G161" s="311">
        <f t="shared" si="350"/>
        <v>194650</v>
      </c>
      <c r="H161" s="311">
        <f t="shared" si="350"/>
        <v>0</v>
      </c>
      <c r="I161" s="311">
        <f t="shared" si="350"/>
        <v>0</v>
      </c>
      <c r="J161" s="311">
        <f t="shared" si="350"/>
        <v>194650</v>
      </c>
      <c r="K161" s="354">
        <f t="shared" si="350"/>
        <v>59</v>
      </c>
      <c r="L161" s="311">
        <f t="shared" si="350"/>
        <v>100230</v>
      </c>
      <c r="M161" s="311">
        <f t="shared" si="350"/>
        <v>189630</v>
      </c>
      <c r="N161" s="311">
        <f t="shared" si="350"/>
        <v>51</v>
      </c>
      <c r="O161" s="311">
        <f t="shared" si="350"/>
        <v>344175.56000000006</v>
      </c>
      <c r="P161" s="311">
        <f t="shared" si="350"/>
        <v>407185.56000000006</v>
      </c>
      <c r="Q161" s="354">
        <f t="shared" si="350"/>
        <v>0</v>
      </c>
      <c r="R161" s="311">
        <f t="shared" si="350"/>
        <v>0</v>
      </c>
      <c r="S161" s="311">
        <f t="shared" si="350"/>
        <v>0</v>
      </c>
      <c r="T161" s="311">
        <f t="shared" si="350"/>
        <v>0</v>
      </c>
      <c r="U161" s="311">
        <f t="shared" si="350"/>
        <v>0</v>
      </c>
      <c r="V161" s="311">
        <f t="shared" si="350"/>
        <v>0</v>
      </c>
      <c r="W161" s="354">
        <f t="shared" si="350"/>
        <v>0</v>
      </c>
      <c r="X161" s="311">
        <f t="shared" si="350"/>
        <v>0</v>
      </c>
      <c r="Y161" s="311">
        <f t="shared" si="350"/>
        <v>0</v>
      </c>
      <c r="Z161" s="311">
        <f t="shared" si="350"/>
        <v>0</v>
      </c>
      <c r="AA161" s="311">
        <f t="shared" si="350"/>
        <v>0</v>
      </c>
      <c r="AB161" s="311">
        <f t="shared" si="350"/>
        <v>0</v>
      </c>
      <c r="AC161" s="286">
        <f>G161+M161+S161+Y161</f>
        <v>384280</v>
      </c>
      <c r="AD161" s="333">
        <f t="shared" si="288"/>
        <v>601835.56000000006</v>
      </c>
      <c r="AE161" s="341">
        <f t="shared" si="289"/>
        <v>-217555.56000000006</v>
      </c>
      <c r="AF161" s="355">
        <f t="shared" si="290"/>
        <v>-0.56613812844800682</v>
      </c>
      <c r="AG161" s="356"/>
      <c r="AH161" s="99"/>
      <c r="AI161" s="99"/>
    </row>
    <row r="162" spans="1:35" ht="15.75" customHeight="1" x14ac:dyDescent="0.2">
      <c r="A162" s="357" t="s">
        <v>232</v>
      </c>
      <c r="B162" s="358"/>
      <c r="C162" s="359"/>
      <c r="D162" s="360"/>
      <c r="E162" s="361"/>
      <c r="F162" s="361"/>
      <c r="G162" s="362">
        <f>G24+G29+G43+G62+G84+G90+G102+G106+G112+G116+G120+G125+G131+G161</f>
        <v>448320</v>
      </c>
      <c r="H162" s="363"/>
      <c r="I162" s="363"/>
      <c r="J162" s="362">
        <f>J24+J29+J43+J62+J84+J90+J102+J106+J112+J116+J120+J125+J131+J161</f>
        <v>448320</v>
      </c>
      <c r="K162" s="361"/>
      <c r="L162" s="361"/>
      <c r="M162" s="362">
        <f>M24+M29+M43+M62+M84+M90+M102+M106+M112+M116+M120+M125+M131+M161</f>
        <v>253786</v>
      </c>
      <c r="N162" s="361"/>
      <c r="O162" s="361"/>
      <c r="P162" s="362">
        <f>P24+P29+P43+P62+P84+P90+P102+P106+P112+P116+P120+P125+P131+P161</f>
        <v>470981.56000000006</v>
      </c>
      <c r="Q162" s="361"/>
      <c r="R162" s="361"/>
      <c r="S162" s="362">
        <f>S24+S29+S43+S62+S84+S90+S102+S106+S112+S116+S120+S125+S131+S161</f>
        <v>0</v>
      </c>
      <c r="T162" s="361"/>
      <c r="U162" s="361"/>
      <c r="V162" s="362">
        <f>V24+V29+V43+V62+V84+V90+V102+V106+V112+V116+V120+V125+V131+V161</f>
        <v>0</v>
      </c>
      <c r="W162" s="361"/>
      <c r="X162" s="361"/>
      <c r="Y162" s="362">
        <f>Y24+Y29+Y43+Y62+Y84+Y90+Y102+Y106+Y112+Y116+Y120+Y125+Y131+Y161</f>
        <v>0</v>
      </c>
      <c r="Z162" s="361"/>
      <c r="AA162" s="361"/>
      <c r="AB162" s="362">
        <f>AB24+AB29+AB43+AB62+AB84+AB90+AB102+AB106+AB112+AB116+AB120+AB125+AB131+AB161</f>
        <v>0</v>
      </c>
      <c r="AC162" s="362">
        <f>AC24+AC29+AC43+AC62+AC84+AC90+AC102+AC106+AC112+AC116+AC120+AC125+AC131+AC161</f>
        <v>702106</v>
      </c>
      <c r="AD162" s="362">
        <f>AD24+AD29+AD43+AD62+AD84+AD90+AD102+AD106+AD112+AD116+AD120+AD125+AD131+AD161</f>
        <v>919301.56</v>
      </c>
      <c r="AE162" s="362">
        <f t="shared" si="289"/>
        <v>-217195.56000000006</v>
      </c>
      <c r="AF162" s="364">
        <f t="shared" si="290"/>
        <v>-0.30934867384696907</v>
      </c>
      <c r="AG162" s="365"/>
      <c r="AH162" s="366"/>
      <c r="AI162" s="366"/>
    </row>
    <row r="163" spans="1:35" ht="15.75" customHeight="1" x14ac:dyDescent="0.25">
      <c r="A163" s="561"/>
      <c r="B163" s="535"/>
      <c r="C163" s="535"/>
      <c r="D163" s="367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8"/>
      <c r="S163" s="368"/>
      <c r="T163" s="368"/>
      <c r="U163" s="368"/>
      <c r="V163" s="368"/>
      <c r="W163" s="368"/>
      <c r="X163" s="368"/>
      <c r="Y163" s="368"/>
      <c r="Z163" s="368"/>
      <c r="AA163" s="368"/>
      <c r="AB163" s="368"/>
      <c r="AC163" s="369"/>
      <c r="AD163" s="369"/>
      <c r="AE163" s="369"/>
      <c r="AF163" s="370"/>
      <c r="AG163" s="371"/>
      <c r="AH163" s="3"/>
      <c r="AI163" s="3"/>
    </row>
    <row r="164" spans="1:35" ht="15.75" customHeight="1" x14ac:dyDescent="0.25">
      <c r="A164" s="562" t="s">
        <v>233</v>
      </c>
      <c r="B164" s="552"/>
      <c r="C164" s="553"/>
      <c r="D164" s="372"/>
      <c r="E164" s="373"/>
      <c r="F164" s="373"/>
      <c r="G164" s="373">
        <f>Фінансування!C20-Витрати!G162</f>
        <v>0</v>
      </c>
      <c r="H164" s="373"/>
      <c r="I164" s="373"/>
      <c r="J164" s="373">
        <f>Фінансування!C21-Витрати!J162</f>
        <v>0</v>
      </c>
      <c r="K164" s="373"/>
      <c r="L164" s="373"/>
      <c r="M164" s="373"/>
      <c r="N164" s="373"/>
      <c r="O164" s="373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  <c r="AA164" s="373"/>
      <c r="AB164" s="373"/>
      <c r="AC164" s="373">
        <f>Фінансування!N20-Витрати!AC162</f>
        <v>0</v>
      </c>
      <c r="AD164" s="373">
        <f>Фінансування!N21-Витрати!AD162</f>
        <v>0</v>
      </c>
      <c r="AE164" s="374"/>
      <c r="AF164" s="375"/>
      <c r="AG164" s="376"/>
      <c r="AH164" s="3"/>
      <c r="AI164" s="3"/>
    </row>
    <row r="165" spans="1:35" ht="15.75" customHeight="1" x14ac:dyDescent="0.2">
      <c r="A165" s="13"/>
      <c r="B165" s="377"/>
      <c r="C165" s="378"/>
      <c r="D165" s="13"/>
      <c r="E165" s="13"/>
      <c r="F165" s="13"/>
      <c r="G165" s="13"/>
      <c r="H165" s="13"/>
      <c r="I165" s="13"/>
      <c r="J165" s="13"/>
      <c r="K165" s="379"/>
      <c r="L165" s="379"/>
      <c r="M165" s="379"/>
      <c r="N165" s="379"/>
      <c r="O165" s="379"/>
      <c r="P165" s="379"/>
      <c r="Q165" s="379"/>
      <c r="R165" s="379"/>
      <c r="S165" s="379"/>
      <c r="T165" s="379"/>
      <c r="U165" s="379"/>
      <c r="V165" s="379"/>
      <c r="W165" s="379"/>
      <c r="X165" s="379"/>
      <c r="Y165" s="379"/>
      <c r="Z165" s="379"/>
      <c r="AA165" s="379"/>
      <c r="AB165" s="379"/>
      <c r="AC165" s="380"/>
      <c r="AD165" s="380"/>
      <c r="AE165" s="380"/>
      <c r="AF165" s="380"/>
      <c r="AG165" s="381"/>
    </row>
    <row r="166" spans="1:35" ht="15.75" customHeight="1" x14ac:dyDescent="0.2">
      <c r="A166" s="13"/>
      <c r="B166" s="377"/>
      <c r="C166" s="378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2">
      <c r="A167" s="13"/>
      <c r="B167" s="377"/>
      <c r="C167" s="378"/>
      <c r="D167" s="13"/>
      <c r="E167" s="13"/>
      <c r="F167" s="13"/>
      <c r="G167" s="13"/>
      <c r="H167" s="13"/>
      <c r="I167" s="13"/>
      <c r="J167" s="511"/>
      <c r="K167" s="13"/>
      <c r="L167" s="13"/>
      <c r="M167" s="13"/>
      <c r="N167" s="13"/>
      <c r="O167" s="9"/>
      <c r="P167" s="9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">
      <c r="A168" s="13"/>
      <c r="B168" s="377"/>
      <c r="C168" s="378"/>
      <c r="D168" s="13"/>
      <c r="E168" s="13"/>
      <c r="F168" s="13"/>
      <c r="G168" s="13"/>
      <c r="H168" s="13"/>
      <c r="I168" s="13"/>
      <c r="J168" s="13"/>
      <c r="K168" s="13"/>
      <c r="L168" s="9"/>
      <c r="M168" s="9"/>
      <c r="N168" s="13"/>
      <c r="O168" s="9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5">
      <c r="A169" s="13"/>
      <c r="B169" s="377"/>
      <c r="C169" s="382" t="s">
        <v>234</v>
      </c>
      <c r="D169" s="383"/>
      <c r="E169" s="383"/>
      <c r="G169" s="383"/>
      <c r="H169" s="383"/>
      <c r="I169" s="38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5">
      <c r="A170" s="13"/>
      <c r="B170" s="377"/>
      <c r="D170" s="382" t="s">
        <v>36</v>
      </c>
      <c r="G170" s="382" t="s">
        <v>37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">
      <c r="A171" s="13"/>
      <c r="B171" s="377"/>
      <c r="C171" s="37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">
      <c r="A172" s="13"/>
      <c r="B172" s="377"/>
      <c r="C172" s="378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25">
      <c r="A173" s="46"/>
      <c r="B173" s="384"/>
      <c r="C173" s="385"/>
      <c r="AG173" s="385"/>
    </row>
    <row r="174" spans="1:35" ht="15.75" customHeight="1" x14ac:dyDescent="0.25">
      <c r="A174" s="46"/>
      <c r="B174" s="384"/>
      <c r="C174" s="385"/>
      <c r="AG174" s="385"/>
    </row>
    <row r="175" spans="1:35" ht="15.75" customHeight="1" x14ac:dyDescent="0.25">
      <c r="A175" s="46"/>
      <c r="B175" s="384"/>
      <c r="C175" s="385"/>
      <c r="AG175" s="385"/>
    </row>
    <row r="176" spans="1:35" ht="15.75" customHeight="1" x14ac:dyDescent="0.25">
      <c r="A176" s="46"/>
      <c r="B176" s="384"/>
      <c r="C176" s="385"/>
      <c r="AG176" s="385"/>
    </row>
    <row r="177" spans="1:33" ht="15.75" customHeight="1" x14ac:dyDescent="0.25">
      <c r="A177" s="46"/>
      <c r="B177" s="384"/>
      <c r="C177" s="385"/>
      <c r="AG177" s="385"/>
    </row>
    <row r="178" spans="1:33" ht="15.75" customHeight="1" x14ac:dyDescent="0.25">
      <c r="A178" s="46"/>
      <c r="B178" s="384"/>
      <c r="C178" s="385"/>
      <c r="AG178" s="385"/>
    </row>
    <row r="179" spans="1:33" ht="15.75" customHeight="1" x14ac:dyDescent="0.25">
      <c r="A179" s="46"/>
      <c r="B179" s="384"/>
      <c r="C179" s="385"/>
      <c r="AG179" s="385"/>
    </row>
    <row r="180" spans="1:33" ht="15.75" customHeight="1" x14ac:dyDescent="0.25">
      <c r="A180" s="46"/>
      <c r="B180" s="384"/>
      <c r="C180" s="385"/>
      <c r="AG180" s="385"/>
    </row>
    <row r="181" spans="1:33" ht="15.75" customHeight="1" x14ac:dyDescent="0.25">
      <c r="A181" s="46"/>
      <c r="B181" s="384"/>
      <c r="C181" s="385"/>
      <c r="AG181" s="385"/>
    </row>
    <row r="182" spans="1:33" ht="15.75" customHeight="1" x14ac:dyDescent="0.25">
      <c r="A182" s="46"/>
      <c r="B182" s="384"/>
      <c r="C182" s="385"/>
      <c r="AG182" s="385"/>
    </row>
    <row r="183" spans="1:33" ht="15.75" customHeight="1" x14ac:dyDescent="0.25">
      <c r="A183" s="46"/>
      <c r="B183" s="384"/>
      <c r="C183" s="385"/>
      <c r="AG183" s="385"/>
    </row>
    <row r="184" spans="1:33" ht="15.75" customHeight="1" x14ac:dyDescent="0.25">
      <c r="A184" s="46"/>
      <c r="B184" s="384"/>
      <c r="C184" s="385"/>
      <c r="AG184" s="385"/>
    </row>
    <row r="185" spans="1:33" ht="15.75" customHeight="1" x14ac:dyDescent="0.25">
      <c r="A185" s="46"/>
      <c r="B185" s="384"/>
      <c r="C185" s="385"/>
      <c r="AG185" s="385"/>
    </row>
    <row r="186" spans="1:33" ht="15.75" customHeight="1" x14ac:dyDescent="0.25">
      <c r="A186" s="46"/>
      <c r="B186" s="384"/>
      <c r="C186" s="385"/>
      <c r="AG186" s="385"/>
    </row>
    <row r="187" spans="1:33" ht="15.75" customHeight="1" x14ac:dyDescent="0.25">
      <c r="A187" s="46"/>
      <c r="B187" s="384"/>
      <c r="C187" s="385"/>
      <c r="AG187" s="385"/>
    </row>
    <row r="188" spans="1:33" ht="15.75" customHeight="1" x14ac:dyDescent="0.25">
      <c r="A188" s="46"/>
      <c r="B188" s="384"/>
      <c r="C188" s="385"/>
      <c r="AG188" s="385"/>
    </row>
    <row r="189" spans="1:33" ht="15.75" customHeight="1" x14ac:dyDescent="0.25">
      <c r="A189" s="46"/>
      <c r="B189" s="384"/>
      <c r="C189" s="385"/>
      <c r="AG189" s="385"/>
    </row>
    <row r="190" spans="1:33" ht="15.75" customHeight="1" x14ac:dyDescent="0.25">
      <c r="A190" s="46"/>
      <c r="B190" s="384"/>
      <c r="C190" s="385"/>
      <c r="AG190" s="385"/>
    </row>
    <row r="191" spans="1:33" ht="15.75" customHeight="1" x14ac:dyDescent="0.25">
      <c r="A191" s="46"/>
      <c r="B191" s="384"/>
      <c r="C191" s="385"/>
      <c r="AG191" s="385"/>
    </row>
    <row r="192" spans="1:33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  <row r="1001" spans="1:33" ht="15.75" customHeight="1" x14ac:dyDescent="0.25">
      <c r="A1001" s="46"/>
      <c r="B1001" s="384"/>
      <c r="C1001" s="385"/>
      <c r="AG1001" s="385"/>
    </row>
    <row r="1002" spans="1:33" ht="15.75" customHeight="1" x14ac:dyDescent="0.25">
      <c r="A1002" s="46"/>
      <c r="B1002" s="384"/>
      <c r="C1002" s="385"/>
      <c r="AG1002" s="385"/>
    </row>
    <row r="1003" spans="1:33" ht="15.75" customHeight="1" x14ac:dyDescent="0.25">
      <c r="A1003" s="46"/>
      <c r="B1003" s="384"/>
      <c r="C1003" s="385"/>
      <c r="AG1003" s="385"/>
    </row>
    <row r="1004" spans="1:33" ht="15.75" customHeight="1" x14ac:dyDescent="0.25">
      <c r="A1004" s="46"/>
      <c r="B1004" s="384"/>
      <c r="C1004" s="385"/>
      <c r="AG1004" s="385"/>
    </row>
    <row r="1005" spans="1:33" ht="15.75" customHeight="1" x14ac:dyDescent="0.25">
      <c r="A1005" s="46"/>
      <c r="B1005" s="384"/>
      <c r="C1005" s="385"/>
      <c r="AG1005" s="385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1:C161"/>
    <mergeCell ref="A163:C163"/>
    <mergeCell ref="A164:C164"/>
    <mergeCell ref="K7:M7"/>
    <mergeCell ref="N7:P7"/>
    <mergeCell ref="E7:G7"/>
    <mergeCell ref="H7:J7"/>
    <mergeCell ref="A120:C120"/>
    <mergeCell ref="A125:C125"/>
    <mergeCell ref="A131:C131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1.1417322834645669" bottom="0.35433070866141736" header="0" footer="0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1"/>
  <sheetViews>
    <sheetView tabSelected="1" topLeftCell="B64" workbookViewId="0">
      <selection activeCell="B1" sqref="B1:J70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16" width="7.625" customWidth="1"/>
  </cols>
  <sheetData>
    <row r="1" spans="1:16" x14ac:dyDescent="0.25">
      <c r="A1" s="385"/>
      <c r="B1" s="385"/>
      <c r="C1" s="385"/>
      <c r="D1" s="3"/>
      <c r="E1" s="385"/>
      <c r="F1" s="3"/>
      <c r="G1" s="385"/>
      <c r="H1" s="385"/>
      <c r="I1" s="46"/>
      <c r="J1" s="386" t="s">
        <v>235</v>
      </c>
      <c r="K1" s="46"/>
      <c r="L1" s="46"/>
      <c r="M1" s="46"/>
      <c r="N1" s="46"/>
      <c r="O1" s="46"/>
      <c r="P1" s="46"/>
    </row>
    <row r="2" spans="1:16" ht="66.75" customHeight="1" x14ac:dyDescent="0.25">
      <c r="A2" s="385"/>
      <c r="B2" s="385"/>
      <c r="C2" s="385"/>
      <c r="D2" s="3"/>
      <c r="E2" s="385"/>
      <c r="F2" s="3"/>
      <c r="G2" s="385"/>
      <c r="H2" s="582" t="s">
        <v>236</v>
      </c>
      <c r="I2" s="535"/>
      <c r="J2" s="535"/>
      <c r="K2" s="46"/>
      <c r="L2" s="46"/>
      <c r="M2" s="46"/>
      <c r="N2" s="46"/>
      <c r="O2" s="46"/>
      <c r="P2" s="46"/>
    </row>
    <row r="3" spans="1:16" x14ac:dyDescent="0.2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</row>
    <row r="4" spans="1:16" ht="15.75" x14ac:dyDescent="0.3">
      <c r="A4" s="385"/>
      <c r="B4" s="583" t="s">
        <v>237</v>
      </c>
      <c r="C4" s="535"/>
      <c r="D4" s="535"/>
      <c r="E4" s="535"/>
      <c r="F4" s="535"/>
      <c r="G4" s="535"/>
      <c r="H4" s="535"/>
      <c r="I4" s="535"/>
      <c r="J4" s="535"/>
      <c r="K4" s="46"/>
      <c r="L4" s="46"/>
      <c r="M4" s="46"/>
      <c r="N4" s="46"/>
      <c r="O4" s="46"/>
      <c r="P4" s="46"/>
    </row>
    <row r="5" spans="1:16" ht="15.75" x14ac:dyDescent="0.3">
      <c r="A5" s="385"/>
      <c r="B5" s="583" t="s">
        <v>423</v>
      </c>
      <c r="C5" s="535"/>
      <c r="D5" s="535"/>
      <c r="E5" s="535"/>
      <c r="F5" s="535"/>
      <c r="G5" s="535"/>
      <c r="H5" s="535"/>
      <c r="I5" s="535"/>
      <c r="J5" s="535"/>
      <c r="K5" s="46"/>
      <c r="L5" s="46"/>
      <c r="M5" s="46"/>
      <c r="N5" s="46"/>
      <c r="O5" s="46"/>
      <c r="P5" s="46"/>
    </row>
    <row r="6" spans="1:16" ht="20.25" customHeight="1" x14ac:dyDescent="0.3">
      <c r="A6" s="385"/>
      <c r="B6" s="584" t="s">
        <v>238</v>
      </c>
      <c r="C6" s="535"/>
      <c r="D6" s="535"/>
      <c r="E6" s="535"/>
      <c r="F6" s="535"/>
      <c r="G6" s="535"/>
      <c r="H6" s="535"/>
      <c r="I6" s="535"/>
      <c r="J6" s="535"/>
      <c r="K6" s="46"/>
      <c r="L6" s="46"/>
      <c r="M6" s="46"/>
      <c r="N6" s="46"/>
      <c r="O6" s="46"/>
      <c r="P6" s="46"/>
    </row>
    <row r="7" spans="1:16" ht="15.75" x14ac:dyDescent="0.3">
      <c r="A7" s="385"/>
      <c r="B7" s="583" t="s">
        <v>424</v>
      </c>
      <c r="C7" s="535"/>
      <c r="D7" s="535"/>
      <c r="E7" s="535"/>
      <c r="F7" s="535"/>
      <c r="G7" s="535"/>
      <c r="H7" s="535"/>
      <c r="I7" s="535"/>
      <c r="J7" s="535"/>
      <c r="K7" s="46"/>
      <c r="L7" s="46"/>
      <c r="M7" s="46"/>
      <c r="N7" s="46"/>
      <c r="O7" s="46"/>
      <c r="P7" s="46"/>
    </row>
    <row r="8" spans="1:16" x14ac:dyDescent="0.2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</row>
    <row r="9" spans="1:16" x14ac:dyDescent="0.2">
      <c r="A9" s="15"/>
      <c r="B9" s="577" t="s">
        <v>239</v>
      </c>
      <c r="C9" s="576"/>
      <c r="D9" s="578"/>
      <c r="E9" s="579" t="s">
        <v>240</v>
      </c>
      <c r="F9" s="576"/>
      <c r="G9" s="576"/>
      <c r="H9" s="576"/>
      <c r="I9" s="576"/>
      <c r="J9" s="578"/>
      <c r="K9" s="15"/>
      <c r="L9" s="15"/>
      <c r="M9" s="15"/>
      <c r="N9" s="15"/>
      <c r="O9" s="15"/>
      <c r="P9" s="15"/>
    </row>
    <row r="10" spans="1:16" ht="75" x14ac:dyDescent="0.2">
      <c r="A10" s="387" t="s">
        <v>241</v>
      </c>
      <c r="B10" s="387" t="s">
        <v>242</v>
      </c>
      <c r="C10" s="387" t="s">
        <v>42</v>
      </c>
      <c r="D10" s="388" t="s">
        <v>243</v>
      </c>
      <c r="E10" s="387" t="s">
        <v>244</v>
      </c>
      <c r="F10" s="388" t="s">
        <v>243</v>
      </c>
      <c r="G10" s="387" t="s">
        <v>245</v>
      </c>
      <c r="H10" s="387" t="s">
        <v>246</v>
      </c>
      <c r="I10" s="387" t="s">
        <v>247</v>
      </c>
      <c r="J10" s="387" t="s">
        <v>248</v>
      </c>
      <c r="K10" s="15"/>
      <c r="L10" s="15"/>
      <c r="M10" s="15"/>
      <c r="N10" s="15"/>
      <c r="O10" s="15"/>
      <c r="P10" s="15"/>
    </row>
    <row r="11" spans="1:16" s="398" customFormat="1" ht="60" x14ac:dyDescent="0.25">
      <c r="A11" s="389"/>
      <c r="B11" s="484" t="s">
        <v>304</v>
      </c>
      <c r="C11" s="486" t="s">
        <v>258</v>
      </c>
      <c r="D11" s="391">
        <v>6875</v>
      </c>
      <c r="E11" s="486" t="s">
        <v>305</v>
      </c>
      <c r="F11" s="391">
        <v>6875</v>
      </c>
      <c r="G11" s="515" t="s">
        <v>454</v>
      </c>
      <c r="H11" s="486" t="s">
        <v>417</v>
      </c>
      <c r="I11" s="391">
        <v>6875</v>
      </c>
      <c r="J11" s="390" t="s">
        <v>457</v>
      </c>
      <c r="K11" s="46"/>
      <c r="L11" s="46"/>
      <c r="M11" s="46"/>
      <c r="N11" s="46"/>
      <c r="O11" s="46"/>
      <c r="P11" s="46"/>
    </row>
    <row r="12" spans="1:16" s="398" customFormat="1" ht="60" x14ac:dyDescent="0.25">
      <c r="A12" s="389"/>
      <c r="B12" s="484" t="s">
        <v>304</v>
      </c>
      <c r="C12" s="486" t="s">
        <v>258</v>
      </c>
      <c r="D12" s="391">
        <v>6875</v>
      </c>
      <c r="E12" s="486" t="s">
        <v>305</v>
      </c>
      <c r="F12" s="391">
        <v>6875</v>
      </c>
      <c r="G12" s="515" t="s">
        <v>454</v>
      </c>
      <c r="H12" s="486" t="s">
        <v>418</v>
      </c>
      <c r="I12" s="391">
        <v>6875</v>
      </c>
      <c r="J12" s="390" t="s">
        <v>458</v>
      </c>
      <c r="K12" s="46"/>
      <c r="L12" s="46"/>
      <c r="M12" s="46"/>
      <c r="N12" s="46"/>
      <c r="O12" s="46"/>
      <c r="P12" s="46"/>
    </row>
    <row r="13" spans="1:16" s="398" customFormat="1" ht="60" x14ac:dyDescent="0.25">
      <c r="A13" s="389"/>
      <c r="B13" s="484" t="s">
        <v>304</v>
      </c>
      <c r="C13" s="486" t="s">
        <v>258</v>
      </c>
      <c r="D13" s="391">
        <v>6875</v>
      </c>
      <c r="E13" s="486" t="s">
        <v>305</v>
      </c>
      <c r="F13" s="391">
        <v>6875</v>
      </c>
      <c r="G13" s="515" t="s">
        <v>454</v>
      </c>
      <c r="H13" s="486" t="s">
        <v>419</v>
      </c>
      <c r="I13" s="391">
        <v>6875</v>
      </c>
      <c r="J13" s="390" t="s">
        <v>430</v>
      </c>
      <c r="K13" s="46"/>
      <c r="L13" s="46"/>
      <c r="M13" s="46"/>
      <c r="N13" s="46"/>
      <c r="O13" s="46"/>
      <c r="P13" s="46"/>
    </row>
    <row r="14" spans="1:16" ht="60" x14ac:dyDescent="0.25">
      <c r="A14" s="389"/>
      <c r="B14" s="484" t="s">
        <v>304</v>
      </c>
      <c r="C14" s="486" t="s">
        <v>258</v>
      </c>
      <c r="D14" s="391">
        <v>6875</v>
      </c>
      <c r="E14" s="486" t="s">
        <v>305</v>
      </c>
      <c r="F14" s="391">
        <v>6875</v>
      </c>
      <c r="G14" s="515" t="s">
        <v>454</v>
      </c>
      <c r="H14" s="515" t="s">
        <v>434</v>
      </c>
      <c r="I14" s="391">
        <v>6875</v>
      </c>
      <c r="J14" s="390" t="s">
        <v>428</v>
      </c>
      <c r="K14" s="46"/>
      <c r="L14" s="46"/>
      <c r="M14" s="46"/>
      <c r="N14" s="46"/>
      <c r="O14" s="46"/>
      <c r="P14" s="46"/>
    </row>
    <row r="15" spans="1:16" s="398" customFormat="1" ht="60" x14ac:dyDescent="0.25">
      <c r="A15" s="389"/>
      <c r="B15" s="484" t="s">
        <v>306</v>
      </c>
      <c r="C15" s="486" t="s">
        <v>259</v>
      </c>
      <c r="D15" s="487">
        <v>10000</v>
      </c>
      <c r="E15" s="486" t="s">
        <v>307</v>
      </c>
      <c r="F15" s="487">
        <v>10000</v>
      </c>
      <c r="G15" s="515" t="s">
        <v>455</v>
      </c>
      <c r="H15" s="515" t="s">
        <v>417</v>
      </c>
      <c r="I15" s="487">
        <v>10000</v>
      </c>
      <c r="J15" s="390" t="s">
        <v>457</v>
      </c>
      <c r="K15" s="46"/>
      <c r="L15" s="46"/>
      <c r="M15" s="46"/>
      <c r="N15" s="46"/>
      <c r="O15" s="46"/>
      <c r="P15" s="46"/>
    </row>
    <row r="16" spans="1:16" s="398" customFormat="1" ht="60" x14ac:dyDescent="0.25">
      <c r="A16" s="389"/>
      <c r="B16" s="484" t="s">
        <v>306</v>
      </c>
      <c r="C16" s="486" t="s">
        <v>259</v>
      </c>
      <c r="D16" s="487">
        <v>10000</v>
      </c>
      <c r="E16" s="486" t="s">
        <v>307</v>
      </c>
      <c r="F16" s="487">
        <v>10000</v>
      </c>
      <c r="G16" s="515" t="s">
        <v>455</v>
      </c>
      <c r="H16" s="515" t="s">
        <v>418</v>
      </c>
      <c r="I16" s="487">
        <v>10000</v>
      </c>
      <c r="J16" s="390" t="s">
        <v>458</v>
      </c>
      <c r="K16" s="46"/>
      <c r="L16" s="46"/>
      <c r="M16" s="46"/>
      <c r="N16" s="46"/>
      <c r="O16" s="46"/>
      <c r="P16" s="46"/>
    </row>
    <row r="17" spans="1:16" s="398" customFormat="1" ht="60" x14ac:dyDescent="0.25">
      <c r="A17" s="389"/>
      <c r="B17" s="484" t="s">
        <v>306</v>
      </c>
      <c r="C17" s="486" t="s">
        <v>259</v>
      </c>
      <c r="D17" s="487">
        <v>10000</v>
      </c>
      <c r="E17" s="486" t="s">
        <v>307</v>
      </c>
      <c r="F17" s="487">
        <v>10000</v>
      </c>
      <c r="G17" s="515" t="s">
        <v>455</v>
      </c>
      <c r="H17" s="515" t="s">
        <v>419</v>
      </c>
      <c r="I17" s="487">
        <v>10000</v>
      </c>
      <c r="J17" s="390" t="s">
        <v>430</v>
      </c>
      <c r="K17" s="46"/>
      <c r="L17" s="46"/>
      <c r="M17" s="46"/>
      <c r="N17" s="46"/>
      <c r="O17" s="46"/>
      <c r="P17" s="46"/>
    </row>
    <row r="18" spans="1:16" s="398" customFormat="1" ht="60" x14ac:dyDescent="0.25">
      <c r="A18" s="389"/>
      <c r="B18" s="484" t="s">
        <v>306</v>
      </c>
      <c r="C18" s="486" t="s">
        <v>259</v>
      </c>
      <c r="D18" s="487">
        <v>10000</v>
      </c>
      <c r="E18" s="486" t="s">
        <v>307</v>
      </c>
      <c r="F18" s="487">
        <v>10000</v>
      </c>
      <c r="G18" s="515" t="s">
        <v>455</v>
      </c>
      <c r="H18" s="515" t="s">
        <v>434</v>
      </c>
      <c r="I18" s="487">
        <v>10000</v>
      </c>
      <c r="J18" s="390" t="s">
        <v>428</v>
      </c>
      <c r="K18" s="46"/>
      <c r="L18" s="46"/>
      <c r="M18" s="46"/>
      <c r="N18" s="46"/>
      <c r="O18" s="46"/>
      <c r="P18" s="46"/>
    </row>
    <row r="19" spans="1:16" ht="45" x14ac:dyDescent="0.25">
      <c r="A19" s="389"/>
      <c r="B19" s="484" t="s">
        <v>308</v>
      </c>
      <c r="C19" s="497" t="s">
        <v>260</v>
      </c>
      <c r="D19" s="487">
        <v>8000</v>
      </c>
      <c r="E19" s="486" t="s">
        <v>437</v>
      </c>
      <c r="F19" s="487">
        <v>8000</v>
      </c>
      <c r="G19" s="486" t="s">
        <v>416</v>
      </c>
      <c r="H19" s="486" t="s">
        <v>380</v>
      </c>
      <c r="I19" s="487">
        <v>8000</v>
      </c>
      <c r="J19" s="486" t="s">
        <v>435</v>
      </c>
      <c r="K19" s="46"/>
      <c r="L19" s="46"/>
      <c r="M19" s="46"/>
      <c r="N19" s="46"/>
      <c r="O19" s="46"/>
      <c r="P19" s="46"/>
    </row>
    <row r="20" spans="1:16" ht="30" x14ac:dyDescent="0.25">
      <c r="A20" s="389"/>
      <c r="B20" s="526" t="s">
        <v>309</v>
      </c>
      <c r="C20" s="527" t="s">
        <v>312</v>
      </c>
      <c r="D20" s="487">
        <v>8000</v>
      </c>
      <c r="E20" s="486" t="s">
        <v>438</v>
      </c>
      <c r="F20" s="487">
        <v>8000</v>
      </c>
      <c r="G20" s="486" t="s">
        <v>414</v>
      </c>
      <c r="H20" s="486" t="s">
        <v>380</v>
      </c>
      <c r="I20" s="487"/>
      <c r="J20" s="486" t="s">
        <v>356</v>
      </c>
      <c r="K20" s="46"/>
      <c r="L20" s="46"/>
      <c r="M20" s="46"/>
      <c r="N20" s="46"/>
      <c r="O20" s="46"/>
      <c r="P20" s="46"/>
    </row>
    <row r="21" spans="1:16" ht="30" x14ac:dyDescent="0.25">
      <c r="A21" s="490"/>
      <c r="B21" s="524" t="s">
        <v>310</v>
      </c>
      <c r="C21" s="525" t="s">
        <v>313</v>
      </c>
      <c r="D21" s="487">
        <v>10000</v>
      </c>
      <c r="E21" s="491" t="s">
        <v>439</v>
      </c>
      <c r="F21" s="487">
        <v>10000</v>
      </c>
      <c r="G21" s="486" t="s">
        <v>415</v>
      </c>
      <c r="H21" s="486" t="s">
        <v>381</v>
      </c>
      <c r="I21" s="487"/>
      <c r="J21" s="486" t="s">
        <v>356</v>
      </c>
      <c r="K21" s="46"/>
      <c r="L21" s="46"/>
      <c r="M21" s="46"/>
      <c r="N21" s="46"/>
      <c r="O21" s="46"/>
      <c r="P21" s="46"/>
    </row>
    <row r="22" spans="1:16" s="522" customFormat="1" ht="45" x14ac:dyDescent="0.25">
      <c r="A22" s="490"/>
      <c r="B22" s="494" t="s">
        <v>311</v>
      </c>
      <c r="C22" s="496" t="s">
        <v>263</v>
      </c>
      <c r="D22" s="487">
        <v>3712.5</v>
      </c>
      <c r="E22" s="491" t="s">
        <v>440</v>
      </c>
      <c r="F22" s="487">
        <v>3712.5</v>
      </c>
      <c r="G22" s="515" t="s">
        <v>456</v>
      </c>
      <c r="H22" s="486" t="s">
        <v>417</v>
      </c>
      <c r="I22" s="487">
        <v>3712.5</v>
      </c>
      <c r="J22" s="486" t="s">
        <v>433</v>
      </c>
      <c r="K22" s="46"/>
      <c r="L22" s="46"/>
      <c r="M22" s="46"/>
      <c r="N22" s="46"/>
      <c r="O22" s="46"/>
      <c r="P22" s="46"/>
    </row>
    <row r="23" spans="1:16" s="522" customFormat="1" ht="45" x14ac:dyDescent="0.25">
      <c r="A23" s="490"/>
      <c r="B23" s="494" t="s">
        <v>311</v>
      </c>
      <c r="C23" s="496" t="s">
        <v>263</v>
      </c>
      <c r="D23" s="487">
        <f>2904+808.5</f>
        <v>3712.5</v>
      </c>
      <c r="E23" s="491" t="s">
        <v>440</v>
      </c>
      <c r="F23" s="487">
        <f>2904+808.5</f>
        <v>3712.5</v>
      </c>
      <c r="G23" s="515" t="s">
        <v>456</v>
      </c>
      <c r="H23" s="486" t="s">
        <v>418</v>
      </c>
      <c r="I23" s="487">
        <f>2904+808.5</f>
        <v>3712.5</v>
      </c>
      <c r="J23" s="486" t="s">
        <v>432</v>
      </c>
      <c r="K23" s="46"/>
      <c r="L23" s="46"/>
      <c r="M23" s="46"/>
      <c r="N23" s="46"/>
      <c r="O23" s="46"/>
      <c r="P23" s="46"/>
    </row>
    <row r="24" spans="1:16" s="522" customFormat="1" ht="45" x14ac:dyDescent="0.25">
      <c r="A24" s="490"/>
      <c r="B24" s="494" t="s">
        <v>311</v>
      </c>
      <c r="C24" s="496" t="s">
        <v>263</v>
      </c>
      <c r="D24" s="487">
        <f>858+2854.5</f>
        <v>3712.5</v>
      </c>
      <c r="E24" s="491" t="s">
        <v>440</v>
      </c>
      <c r="F24" s="487">
        <f>858+2854.5</f>
        <v>3712.5</v>
      </c>
      <c r="G24" s="515" t="s">
        <v>456</v>
      </c>
      <c r="H24" s="486" t="s">
        <v>419</v>
      </c>
      <c r="I24" s="487">
        <f>858+2854.5</f>
        <v>3712.5</v>
      </c>
      <c r="J24" s="486" t="s">
        <v>431</v>
      </c>
      <c r="K24" s="46"/>
      <c r="L24" s="46"/>
      <c r="M24" s="46"/>
      <c r="N24" s="46"/>
      <c r="O24" s="46"/>
      <c r="P24" s="46"/>
    </row>
    <row r="25" spans="1:16" s="398" customFormat="1" ht="45" x14ac:dyDescent="0.25">
      <c r="A25" s="490"/>
      <c r="B25" s="494" t="s">
        <v>311</v>
      </c>
      <c r="C25" s="496" t="s">
        <v>263</v>
      </c>
      <c r="D25" s="487">
        <f>2854.5+858</f>
        <v>3712.5</v>
      </c>
      <c r="E25" s="491" t="s">
        <v>440</v>
      </c>
      <c r="F25" s="487">
        <f>2854.5+858</f>
        <v>3712.5</v>
      </c>
      <c r="G25" s="515" t="s">
        <v>456</v>
      </c>
      <c r="H25" s="515" t="s">
        <v>434</v>
      </c>
      <c r="I25" s="487">
        <f>2854.5+858</f>
        <v>3712.5</v>
      </c>
      <c r="J25" s="486" t="s">
        <v>429</v>
      </c>
      <c r="K25" s="46"/>
      <c r="L25" s="46"/>
      <c r="M25" s="46"/>
      <c r="N25" s="46"/>
      <c r="O25" s="46"/>
      <c r="P25" s="46"/>
    </row>
    <row r="26" spans="1:16" s="522" customFormat="1" ht="30" x14ac:dyDescent="0.25">
      <c r="A26" s="490"/>
      <c r="B26" s="524" t="s">
        <v>311</v>
      </c>
      <c r="C26" s="525" t="s">
        <v>264</v>
      </c>
      <c r="D26" s="487">
        <v>1760</v>
      </c>
      <c r="E26" s="486" t="s">
        <v>437</v>
      </c>
      <c r="F26" s="487">
        <v>1760</v>
      </c>
      <c r="G26" s="486" t="s">
        <v>416</v>
      </c>
      <c r="H26" s="486" t="s">
        <v>380</v>
      </c>
      <c r="I26" s="487">
        <v>1760</v>
      </c>
      <c r="J26" s="486" t="s">
        <v>436</v>
      </c>
      <c r="K26" s="46"/>
      <c r="L26" s="46"/>
      <c r="M26" s="46"/>
      <c r="N26" s="46"/>
      <c r="O26" s="46"/>
      <c r="P26" s="46"/>
    </row>
    <row r="27" spans="1:16" s="522" customFormat="1" ht="30" x14ac:dyDescent="0.25">
      <c r="A27" s="490"/>
      <c r="B27" s="524" t="s">
        <v>311</v>
      </c>
      <c r="C27" s="525" t="s">
        <v>264</v>
      </c>
      <c r="D27" s="487">
        <v>1760</v>
      </c>
      <c r="E27" s="486" t="s">
        <v>438</v>
      </c>
      <c r="F27" s="487">
        <v>1760</v>
      </c>
      <c r="G27" s="486" t="s">
        <v>414</v>
      </c>
      <c r="H27" s="486" t="s">
        <v>380</v>
      </c>
      <c r="I27" s="487"/>
      <c r="J27" s="486" t="s">
        <v>356</v>
      </c>
      <c r="K27" s="46"/>
      <c r="L27" s="46"/>
      <c r="M27" s="46"/>
      <c r="N27" s="46"/>
      <c r="O27" s="46"/>
      <c r="P27" s="46"/>
    </row>
    <row r="28" spans="1:16" s="398" customFormat="1" ht="30" x14ac:dyDescent="0.25">
      <c r="A28" s="490"/>
      <c r="B28" s="524" t="s">
        <v>311</v>
      </c>
      <c r="C28" s="525" t="s">
        <v>264</v>
      </c>
      <c r="D28" s="487">
        <v>2200</v>
      </c>
      <c r="E28" s="491" t="s">
        <v>439</v>
      </c>
      <c r="F28" s="487">
        <v>2200</v>
      </c>
      <c r="G28" s="486" t="s">
        <v>415</v>
      </c>
      <c r="H28" s="486" t="s">
        <v>381</v>
      </c>
      <c r="I28" s="487"/>
      <c r="J28" s="486" t="s">
        <v>356</v>
      </c>
      <c r="K28" s="46"/>
      <c r="L28" s="46"/>
      <c r="M28" s="46"/>
      <c r="N28" s="46"/>
      <c r="O28" s="46"/>
      <c r="P28" s="46"/>
    </row>
    <row r="29" spans="1:16" s="398" customFormat="1" ht="90" x14ac:dyDescent="0.25">
      <c r="A29" s="490"/>
      <c r="B29" s="494" t="s">
        <v>315</v>
      </c>
      <c r="C29" s="495" t="s">
        <v>281</v>
      </c>
      <c r="D29" s="487">
        <v>14400</v>
      </c>
      <c r="E29" s="491" t="s">
        <v>338</v>
      </c>
      <c r="F29" s="487">
        <v>14400</v>
      </c>
      <c r="G29" s="486" t="s">
        <v>404</v>
      </c>
      <c r="H29" s="486" t="s">
        <v>403</v>
      </c>
      <c r="I29" s="487">
        <v>14400</v>
      </c>
      <c r="J29" s="486" t="s">
        <v>343</v>
      </c>
      <c r="K29" s="46"/>
      <c r="L29" s="46"/>
      <c r="M29" s="46"/>
      <c r="N29" s="46"/>
      <c r="O29" s="46"/>
      <c r="P29" s="46"/>
    </row>
    <row r="30" spans="1:16" s="398" customFormat="1" ht="90" x14ac:dyDescent="0.25">
      <c r="A30" s="389"/>
      <c r="B30" s="492" t="s">
        <v>316</v>
      </c>
      <c r="C30" s="493" t="s">
        <v>349</v>
      </c>
      <c r="D30" s="487">
        <v>14400</v>
      </c>
      <c r="E30" s="491" t="s">
        <v>338</v>
      </c>
      <c r="F30" s="487">
        <v>14400</v>
      </c>
      <c r="G30" s="486" t="s">
        <v>400</v>
      </c>
      <c r="H30" s="486" t="s">
        <v>399</v>
      </c>
      <c r="I30" s="487">
        <v>14400</v>
      </c>
      <c r="J30" s="486" t="s">
        <v>348</v>
      </c>
      <c r="K30" s="46"/>
      <c r="L30" s="46"/>
      <c r="M30" s="46"/>
      <c r="N30" s="46"/>
      <c r="O30" s="46"/>
      <c r="P30" s="46"/>
    </row>
    <row r="31" spans="1:16" s="398" customFormat="1" ht="45" x14ac:dyDescent="0.25">
      <c r="A31" s="389"/>
      <c r="B31" s="521" t="s">
        <v>317</v>
      </c>
      <c r="C31" s="515" t="s">
        <v>284</v>
      </c>
      <c r="D31" s="487">
        <v>7200</v>
      </c>
      <c r="E31" s="515" t="s">
        <v>409</v>
      </c>
      <c r="F31" s="487">
        <v>7200</v>
      </c>
      <c r="G31" s="486" t="s">
        <v>410</v>
      </c>
      <c r="H31" s="486" t="s">
        <v>411</v>
      </c>
      <c r="I31" s="487"/>
      <c r="J31" s="486" t="s">
        <v>356</v>
      </c>
      <c r="K31" s="46"/>
      <c r="L31" s="46"/>
      <c r="M31" s="46"/>
      <c r="N31" s="46"/>
      <c r="O31" s="46"/>
      <c r="P31" s="46"/>
    </row>
    <row r="32" spans="1:16" s="398" customFormat="1" ht="75" x14ac:dyDescent="0.25">
      <c r="A32" s="389"/>
      <c r="B32" s="521" t="s">
        <v>318</v>
      </c>
      <c r="C32" s="529" t="s">
        <v>285</v>
      </c>
      <c r="D32" s="487">
        <v>7200</v>
      </c>
      <c r="E32" s="486" t="s">
        <v>336</v>
      </c>
      <c r="F32" s="487">
        <v>7200</v>
      </c>
      <c r="G32" s="486" t="s">
        <v>408</v>
      </c>
      <c r="H32" s="486" t="s">
        <v>407</v>
      </c>
      <c r="I32" s="487">
        <v>7200</v>
      </c>
      <c r="J32" s="486" t="s">
        <v>341</v>
      </c>
      <c r="K32" s="46"/>
      <c r="L32" s="46"/>
      <c r="M32" s="46"/>
      <c r="N32" s="46"/>
      <c r="O32" s="46"/>
      <c r="P32" s="46"/>
    </row>
    <row r="33" spans="1:16" s="398" customFormat="1" ht="30" x14ac:dyDescent="0.25">
      <c r="A33" s="389"/>
      <c r="B33" s="521" t="s">
        <v>319</v>
      </c>
      <c r="C33" s="515" t="s">
        <v>287</v>
      </c>
      <c r="D33" s="487">
        <v>43000</v>
      </c>
      <c r="E33" s="486" t="s">
        <v>448</v>
      </c>
      <c r="F33" s="487">
        <v>43000</v>
      </c>
      <c r="G33" s="486" t="s">
        <v>447</v>
      </c>
      <c r="H33" s="486" t="s">
        <v>446</v>
      </c>
      <c r="I33" s="487"/>
      <c r="J33" s="486" t="s">
        <v>356</v>
      </c>
      <c r="K33" s="46"/>
      <c r="L33" s="46"/>
      <c r="M33" s="46"/>
      <c r="N33" s="46"/>
      <c r="O33" s="46"/>
      <c r="P33" s="46"/>
    </row>
    <row r="34" spans="1:16" s="398" customFormat="1" ht="30" x14ac:dyDescent="0.25">
      <c r="A34" s="389"/>
      <c r="B34" s="521" t="s">
        <v>321</v>
      </c>
      <c r="C34" s="523" t="s">
        <v>188</v>
      </c>
      <c r="D34" s="487">
        <v>6000</v>
      </c>
      <c r="E34" s="486" t="s">
        <v>449</v>
      </c>
      <c r="F34" s="487">
        <v>6000</v>
      </c>
      <c r="G34" s="486" t="s">
        <v>450</v>
      </c>
      <c r="H34" s="486" t="s">
        <v>451</v>
      </c>
      <c r="I34" s="487"/>
      <c r="J34" s="486" t="s">
        <v>356</v>
      </c>
      <c r="K34" s="46"/>
      <c r="L34" s="46"/>
      <c r="M34" s="46"/>
      <c r="N34" s="46"/>
      <c r="O34" s="46"/>
      <c r="P34" s="46"/>
    </row>
    <row r="35" spans="1:16" s="398" customFormat="1" ht="45" x14ac:dyDescent="0.25">
      <c r="A35" s="389"/>
      <c r="B35" s="521" t="s">
        <v>322</v>
      </c>
      <c r="C35" s="523" t="s">
        <v>288</v>
      </c>
      <c r="D35" s="487">
        <v>14400</v>
      </c>
      <c r="E35" s="486" t="s">
        <v>344</v>
      </c>
      <c r="F35" s="487">
        <v>14400</v>
      </c>
      <c r="G35" s="486" t="s">
        <v>398</v>
      </c>
      <c r="H35" s="486" t="s">
        <v>397</v>
      </c>
      <c r="I35" s="487">
        <v>14400</v>
      </c>
      <c r="J35" s="486" t="s">
        <v>345</v>
      </c>
      <c r="K35" s="46"/>
      <c r="L35" s="46"/>
      <c r="M35" s="46"/>
      <c r="N35" s="46"/>
      <c r="O35" s="46"/>
      <c r="P35" s="46"/>
    </row>
    <row r="36" spans="1:16" s="398" customFormat="1" ht="30" x14ac:dyDescent="0.25">
      <c r="A36" s="389"/>
      <c r="B36" s="521" t="s">
        <v>323</v>
      </c>
      <c r="C36" s="515" t="s">
        <v>206</v>
      </c>
      <c r="D36" s="487">
        <v>15000</v>
      </c>
      <c r="E36" s="486" t="s">
        <v>377</v>
      </c>
      <c r="F36" s="487">
        <v>15000</v>
      </c>
      <c r="G36" s="486" t="s">
        <v>378</v>
      </c>
      <c r="H36" s="486" t="s">
        <v>379</v>
      </c>
      <c r="I36" s="487"/>
      <c r="J36" s="486" t="s">
        <v>356</v>
      </c>
      <c r="K36" s="46"/>
      <c r="L36" s="46"/>
      <c r="M36" s="46"/>
      <c r="N36" s="46"/>
      <c r="O36" s="46"/>
      <c r="P36" s="46"/>
    </row>
    <row r="37" spans="1:16" s="398" customFormat="1" ht="60" x14ac:dyDescent="0.25">
      <c r="A37" s="389"/>
      <c r="B37" s="521" t="s">
        <v>324</v>
      </c>
      <c r="C37" s="515" t="s">
        <v>209</v>
      </c>
      <c r="D37" s="487">
        <v>18000</v>
      </c>
      <c r="E37" s="486" t="s">
        <v>375</v>
      </c>
      <c r="F37" s="487">
        <v>18000</v>
      </c>
      <c r="G37" s="486" t="s">
        <v>376</v>
      </c>
      <c r="H37" s="486" t="s">
        <v>452</v>
      </c>
      <c r="I37" s="487"/>
      <c r="J37" s="486" t="s">
        <v>356</v>
      </c>
      <c r="K37" s="46"/>
      <c r="L37" s="46"/>
      <c r="M37" s="46"/>
      <c r="N37" s="46"/>
      <c r="O37" s="46"/>
      <c r="P37" s="46"/>
    </row>
    <row r="38" spans="1:16" s="398" customFormat="1" ht="60" x14ac:dyDescent="0.25">
      <c r="A38" s="389"/>
      <c r="B38" s="521" t="s">
        <v>325</v>
      </c>
      <c r="C38" s="530" t="s">
        <v>302</v>
      </c>
      <c r="D38" s="487">
        <v>92900</v>
      </c>
      <c r="E38" s="486" t="s">
        <v>337</v>
      </c>
      <c r="F38" s="487">
        <v>92900</v>
      </c>
      <c r="G38" s="486" t="s">
        <v>405</v>
      </c>
      <c r="H38" s="486" t="s">
        <v>406</v>
      </c>
      <c r="I38" s="487">
        <v>92900</v>
      </c>
      <c r="J38" s="486" t="s">
        <v>342</v>
      </c>
      <c r="K38" s="46"/>
      <c r="L38" s="46"/>
      <c r="M38" s="46"/>
      <c r="N38" s="46"/>
      <c r="O38" s="46"/>
      <c r="P38" s="46"/>
    </row>
    <row r="39" spans="1:16" s="398" customFormat="1" ht="60" x14ac:dyDescent="0.25">
      <c r="A39" s="389"/>
      <c r="B39" s="521" t="s">
        <v>326</v>
      </c>
      <c r="C39" s="530" t="s">
        <v>303</v>
      </c>
      <c r="D39" s="487">
        <v>92250</v>
      </c>
      <c r="E39" s="486" t="s">
        <v>346</v>
      </c>
      <c r="F39" s="487">
        <v>92250</v>
      </c>
      <c r="G39" s="486" t="s">
        <v>402</v>
      </c>
      <c r="H39" s="486" t="s">
        <v>401</v>
      </c>
      <c r="I39" s="487">
        <v>92250</v>
      </c>
      <c r="J39" s="486" t="s">
        <v>347</v>
      </c>
      <c r="K39" s="46"/>
      <c r="L39" s="46"/>
      <c r="M39" s="46"/>
      <c r="N39" s="46"/>
      <c r="O39" s="46"/>
      <c r="P39" s="46"/>
    </row>
    <row r="40" spans="1:16" s="398" customFormat="1" ht="75" x14ac:dyDescent="0.25">
      <c r="A40" s="389"/>
      <c r="B40" s="521" t="s">
        <v>327</v>
      </c>
      <c r="C40" s="530" t="s">
        <v>289</v>
      </c>
      <c r="D40" s="487">
        <v>9500</v>
      </c>
      <c r="E40" s="486" t="s">
        <v>346</v>
      </c>
      <c r="F40" s="487">
        <v>9500</v>
      </c>
      <c r="G40" s="486" t="s">
        <v>412</v>
      </c>
      <c r="H40" s="486" t="s">
        <v>413</v>
      </c>
      <c r="I40" s="487"/>
      <c r="J40" s="486" t="s">
        <v>356</v>
      </c>
      <c r="K40" s="46"/>
      <c r="L40" s="46"/>
      <c r="M40" s="46"/>
      <c r="N40" s="46"/>
      <c r="O40" s="46"/>
      <c r="P40" s="46"/>
    </row>
    <row r="41" spans="1:16" x14ac:dyDescent="0.25">
      <c r="A41" s="389"/>
      <c r="B41" s="484"/>
      <c r="C41" s="486"/>
      <c r="D41" s="487"/>
      <c r="E41" s="486"/>
      <c r="F41" s="487"/>
      <c r="G41" s="486"/>
      <c r="H41" s="486"/>
      <c r="I41" s="487"/>
      <c r="J41" s="486"/>
      <c r="K41" s="46"/>
      <c r="L41" s="46"/>
      <c r="M41" s="46"/>
      <c r="N41" s="46"/>
      <c r="O41" s="46"/>
      <c r="P41" s="46"/>
    </row>
    <row r="42" spans="1:16" ht="15" customHeight="1" x14ac:dyDescent="0.25">
      <c r="A42" s="392"/>
      <c r="B42" s="580" t="s">
        <v>249</v>
      </c>
      <c r="C42" s="581"/>
      <c r="D42" s="531">
        <f>SUM(D11:D41)</f>
        <v>448320</v>
      </c>
      <c r="E42" s="488"/>
      <c r="F42" s="531">
        <f>SUM(F11:F41)</f>
        <v>448320</v>
      </c>
      <c r="G42" s="488"/>
      <c r="H42" s="488"/>
      <c r="I42" s="489">
        <f>SUM(I11:I40)</f>
        <v>327660</v>
      </c>
      <c r="J42" s="488"/>
      <c r="K42" s="1"/>
      <c r="L42" s="1"/>
      <c r="M42" s="1"/>
      <c r="N42" s="1"/>
      <c r="O42" s="1"/>
      <c r="P42" s="1"/>
    </row>
    <row r="43" spans="1:16" x14ac:dyDescent="0.25">
      <c r="A43" s="385"/>
      <c r="B43" s="385"/>
      <c r="C43" s="385"/>
      <c r="D43" s="3"/>
      <c r="E43" s="385"/>
      <c r="F43" s="3"/>
      <c r="G43" s="385"/>
      <c r="H43" s="385"/>
      <c r="I43" s="46"/>
      <c r="J43" s="46"/>
      <c r="K43" s="46"/>
      <c r="L43" s="46"/>
      <c r="M43" s="46"/>
      <c r="N43" s="46"/>
      <c r="O43" s="46"/>
      <c r="P43" s="46"/>
    </row>
    <row r="44" spans="1:16" x14ac:dyDescent="0.2">
      <c r="A44" s="15"/>
      <c r="B44" s="577" t="s">
        <v>250</v>
      </c>
      <c r="C44" s="576"/>
      <c r="D44" s="578"/>
      <c r="E44" s="579" t="s">
        <v>240</v>
      </c>
      <c r="F44" s="576"/>
      <c r="G44" s="576"/>
      <c r="H44" s="576"/>
      <c r="I44" s="576"/>
      <c r="J44" s="578"/>
      <c r="K44" s="15"/>
      <c r="L44" s="15"/>
      <c r="M44" s="15"/>
      <c r="N44" s="15"/>
      <c r="O44" s="15"/>
      <c r="P44" s="15"/>
    </row>
    <row r="45" spans="1:16" ht="75" x14ac:dyDescent="0.2">
      <c r="A45" s="387" t="s">
        <v>241</v>
      </c>
      <c r="B45" s="387" t="s">
        <v>242</v>
      </c>
      <c r="C45" s="387" t="s">
        <v>42</v>
      </c>
      <c r="D45" s="388" t="s">
        <v>243</v>
      </c>
      <c r="E45" s="387" t="s">
        <v>244</v>
      </c>
      <c r="F45" s="388" t="s">
        <v>243</v>
      </c>
      <c r="G45" s="387" t="s">
        <v>245</v>
      </c>
      <c r="H45" s="387" t="s">
        <v>246</v>
      </c>
      <c r="I45" s="387" t="s">
        <v>247</v>
      </c>
      <c r="J45" s="387" t="s">
        <v>248</v>
      </c>
      <c r="K45" s="15"/>
      <c r="L45" s="15"/>
      <c r="M45" s="15"/>
      <c r="N45" s="15"/>
      <c r="O45" s="15"/>
      <c r="P45" s="15"/>
    </row>
    <row r="46" spans="1:16" s="398" customFormat="1" ht="30" x14ac:dyDescent="0.25">
      <c r="A46" s="389"/>
      <c r="B46" s="484" t="s">
        <v>314</v>
      </c>
      <c r="C46" s="390" t="s">
        <v>266</v>
      </c>
      <c r="D46" s="391">
        <v>3300</v>
      </c>
      <c r="E46" s="486" t="s">
        <v>351</v>
      </c>
      <c r="F46" s="391">
        <v>3300</v>
      </c>
      <c r="G46" s="512" t="s">
        <v>422</v>
      </c>
      <c r="H46" s="390" t="s">
        <v>441</v>
      </c>
      <c r="I46" s="391">
        <v>3300</v>
      </c>
      <c r="J46" s="486" t="s">
        <v>352</v>
      </c>
      <c r="K46" s="46"/>
      <c r="L46" s="46"/>
      <c r="M46" s="46"/>
      <c r="N46" s="46"/>
      <c r="O46" s="46"/>
      <c r="P46" s="46"/>
    </row>
    <row r="47" spans="1:16" s="398" customFormat="1" ht="30" x14ac:dyDescent="0.25">
      <c r="A47" s="389"/>
      <c r="B47" s="484" t="s">
        <v>358</v>
      </c>
      <c r="C47" s="390" t="s">
        <v>267</v>
      </c>
      <c r="D47" s="391">
        <v>4200</v>
      </c>
      <c r="E47" s="486" t="s">
        <v>351</v>
      </c>
      <c r="F47" s="391">
        <v>4200</v>
      </c>
      <c r="G47" s="512" t="s">
        <v>422</v>
      </c>
      <c r="H47" s="390" t="s">
        <v>441</v>
      </c>
      <c r="I47" s="391">
        <v>4200</v>
      </c>
      <c r="J47" s="486" t="s">
        <v>352</v>
      </c>
      <c r="K47" s="46"/>
      <c r="L47" s="46"/>
      <c r="M47" s="46"/>
      <c r="N47" s="46"/>
      <c r="O47" s="46"/>
      <c r="P47" s="46"/>
    </row>
    <row r="48" spans="1:16" s="398" customFormat="1" ht="30" x14ac:dyDescent="0.25">
      <c r="A48" s="389"/>
      <c r="B48" s="484" t="s">
        <v>359</v>
      </c>
      <c r="C48" s="390" t="s">
        <v>269</v>
      </c>
      <c r="D48" s="391">
        <v>1960</v>
      </c>
      <c r="E48" s="486" t="s">
        <v>351</v>
      </c>
      <c r="F48" s="391">
        <v>1960</v>
      </c>
      <c r="G48" s="512" t="s">
        <v>422</v>
      </c>
      <c r="H48" s="390" t="s">
        <v>441</v>
      </c>
      <c r="I48" s="391">
        <v>1960</v>
      </c>
      <c r="J48" s="486" t="s">
        <v>352</v>
      </c>
      <c r="K48" s="46"/>
      <c r="L48" s="46"/>
      <c r="M48" s="46"/>
      <c r="N48" s="46"/>
      <c r="O48" s="46"/>
      <c r="P48" s="46"/>
    </row>
    <row r="49" spans="1:16" s="398" customFormat="1" ht="30" x14ac:dyDescent="0.25">
      <c r="A49" s="389"/>
      <c r="B49" s="484" t="s">
        <v>360</v>
      </c>
      <c r="C49" s="390" t="s">
        <v>273</v>
      </c>
      <c r="D49" s="391">
        <v>886</v>
      </c>
      <c r="E49" s="486" t="s">
        <v>351</v>
      </c>
      <c r="F49" s="391">
        <v>886</v>
      </c>
      <c r="G49" s="512" t="s">
        <v>422</v>
      </c>
      <c r="H49" s="390" t="s">
        <v>441</v>
      </c>
      <c r="I49" s="391">
        <v>886</v>
      </c>
      <c r="J49" s="486" t="s">
        <v>352</v>
      </c>
      <c r="K49" s="46"/>
      <c r="L49" s="46"/>
      <c r="M49" s="46"/>
      <c r="N49" s="46"/>
      <c r="O49" s="46"/>
      <c r="P49" s="46"/>
    </row>
    <row r="50" spans="1:16" s="398" customFormat="1" ht="30" x14ac:dyDescent="0.25">
      <c r="A50" s="389"/>
      <c r="B50" s="484" t="s">
        <v>361</v>
      </c>
      <c r="C50" s="390" t="s">
        <v>268</v>
      </c>
      <c r="D50" s="391">
        <v>5800</v>
      </c>
      <c r="E50" s="486" t="s">
        <v>350</v>
      </c>
      <c r="F50" s="391">
        <v>5800</v>
      </c>
      <c r="G50" s="512" t="s">
        <v>384</v>
      </c>
      <c r="H50" s="390" t="s">
        <v>385</v>
      </c>
      <c r="I50" s="391">
        <v>5800</v>
      </c>
      <c r="J50" s="486" t="s">
        <v>353</v>
      </c>
      <c r="K50" s="46"/>
      <c r="L50" s="46"/>
      <c r="M50" s="46"/>
      <c r="N50" s="46"/>
      <c r="O50" s="46"/>
      <c r="P50" s="46"/>
    </row>
    <row r="51" spans="1:16" s="398" customFormat="1" ht="30" x14ac:dyDescent="0.25">
      <c r="A51" s="389"/>
      <c r="B51" s="484" t="s">
        <v>362</v>
      </c>
      <c r="C51" s="390" t="s">
        <v>270</v>
      </c>
      <c r="D51" s="391">
        <v>510</v>
      </c>
      <c r="E51" s="486" t="s">
        <v>350</v>
      </c>
      <c r="F51" s="391">
        <v>510</v>
      </c>
      <c r="G51" s="512" t="s">
        <v>384</v>
      </c>
      <c r="H51" s="390" t="s">
        <v>385</v>
      </c>
      <c r="I51" s="391">
        <v>510</v>
      </c>
      <c r="J51" s="486" t="s">
        <v>353</v>
      </c>
      <c r="K51" s="46"/>
      <c r="L51" s="46"/>
      <c r="M51" s="46"/>
      <c r="N51" s="46"/>
      <c r="O51" s="46"/>
      <c r="P51" s="46"/>
    </row>
    <row r="52" spans="1:16" s="398" customFormat="1" ht="30" x14ac:dyDescent="0.25">
      <c r="A52" s="389"/>
      <c r="B52" s="484" t="s">
        <v>363</v>
      </c>
      <c r="C52" s="390" t="s">
        <v>271</v>
      </c>
      <c r="D52" s="391">
        <v>8500</v>
      </c>
      <c r="E52" s="486" t="s">
        <v>350</v>
      </c>
      <c r="F52" s="391">
        <v>8500</v>
      </c>
      <c r="G52" s="512" t="s">
        <v>384</v>
      </c>
      <c r="H52" s="390" t="s">
        <v>385</v>
      </c>
      <c r="I52" s="391">
        <v>8500</v>
      </c>
      <c r="J52" s="486" t="s">
        <v>353</v>
      </c>
      <c r="K52" s="46"/>
      <c r="L52" s="46"/>
      <c r="M52" s="46"/>
      <c r="N52" s="46"/>
      <c r="O52" s="46"/>
      <c r="P52" s="46"/>
    </row>
    <row r="53" spans="1:16" s="398" customFormat="1" ht="30" x14ac:dyDescent="0.25">
      <c r="A53" s="389"/>
      <c r="B53" s="484" t="s">
        <v>364</v>
      </c>
      <c r="C53" s="390" t="s">
        <v>272</v>
      </c>
      <c r="D53" s="391">
        <v>7500</v>
      </c>
      <c r="E53" s="486" t="s">
        <v>350</v>
      </c>
      <c r="F53" s="391">
        <v>7500</v>
      </c>
      <c r="G53" s="512" t="s">
        <v>384</v>
      </c>
      <c r="H53" s="390" t="s">
        <v>385</v>
      </c>
      <c r="I53" s="391">
        <v>7500</v>
      </c>
      <c r="J53" s="486" t="s">
        <v>353</v>
      </c>
      <c r="K53" s="46"/>
      <c r="L53" s="46"/>
      <c r="M53" s="46"/>
      <c r="N53" s="46"/>
      <c r="O53" s="46"/>
      <c r="P53" s="46"/>
    </row>
    <row r="54" spans="1:16" s="398" customFormat="1" ht="30" x14ac:dyDescent="0.25">
      <c r="A54" s="389"/>
      <c r="B54" s="484" t="s">
        <v>365</v>
      </c>
      <c r="C54" s="390" t="s">
        <v>274</v>
      </c>
      <c r="D54" s="391">
        <v>5840</v>
      </c>
      <c r="E54" s="486" t="s">
        <v>350</v>
      </c>
      <c r="F54" s="391">
        <v>5840</v>
      </c>
      <c r="G54" s="512" t="s">
        <v>384</v>
      </c>
      <c r="H54" s="390" t="s">
        <v>385</v>
      </c>
      <c r="I54" s="391">
        <v>5840</v>
      </c>
      <c r="J54" s="486" t="s">
        <v>353</v>
      </c>
      <c r="K54" s="46"/>
      <c r="L54" s="46"/>
      <c r="M54" s="46"/>
      <c r="N54" s="46"/>
      <c r="O54" s="46"/>
      <c r="P54" s="46"/>
    </row>
    <row r="55" spans="1:16" s="398" customFormat="1" ht="30" x14ac:dyDescent="0.25">
      <c r="A55" s="389"/>
      <c r="B55" s="521" t="s">
        <v>366</v>
      </c>
      <c r="C55" s="523" t="s">
        <v>276</v>
      </c>
      <c r="D55" s="391">
        <v>1125</v>
      </c>
      <c r="E55" s="390" t="s">
        <v>445</v>
      </c>
      <c r="F55" s="391">
        <v>1125</v>
      </c>
      <c r="G55" s="390" t="s">
        <v>420</v>
      </c>
      <c r="H55" s="390" t="s">
        <v>421</v>
      </c>
      <c r="I55" s="391"/>
      <c r="J55" s="486" t="s">
        <v>356</v>
      </c>
      <c r="K55" s="46"/>
      <c r="L55" s="46"/>
      <c r="M55" s="46"/>
      <c r="N55" s="46"/>
      <c r="O55" s="46"/>
      <c r="P55" s="46"/>
    </row>
    <row r="56" spans="1:16" ht="30" x14ac:dyDescent="0.25">
      <c r="A56" s="389"/>
      <c r="B56" s="521" t="s">
        <v>367</v>
      </c>
      <c r="C56" s="523" t="s">
        <v>278</v>
      </c>
      <c r="D56" s="391">
        <v>8780</v>
      </c>
      <c r="E56" s="390" t="s">
        <v>445</v>
      </c>
      <c r="F56" s="391">
        <v>8780</v>
      </c>
      <c r="G56" s="390" t="s">
        <v>420</v>
      </c>
      <c r="H56" s="390" t="s">
        <v>421</v>
      </c>
      <c r="I56" s="391"/>
      <c r="J56" s="486" t="s">
        <v>356</v>
      </c>
      <c r="K56" s="46"/>
      <c r="L56" s="46"/>
      <c r="M56" s="46"/>
      <c r="N56" s="46"/>
      <c r="O56" s="46"/>
      <c r="P56" s="46"/>
    </row>
    <row r="57" spans="1:16" ht="45" x14ac:dyDescent="0.25">
      <c r="A57" s="389"/>
      <c r="B57" s="521" t="s">
        <v>368</v>
      </c>
      <c r="C57" s="523" t="s">
        <v>280</v>
      </c>
      <c r="D57" s="391">
        <v>5995</v>
      </c>
      <c r="E57" s="390" t="s">
        <v>445</v>
      </c>
      <c r="F57" s="391">
        <v>5995</v>
      </c>
      <c r="G57" s="390" t="s">
        <v>420</v>
      </c>
      <c r="H57" s="390" t="s">
        <v>421</v>
      </c>
      <c r="I57" s="391"/>
      <c r="J57" s="486" t="s">
        <v>356</v>
      </c>
      <c r="K57" s="46"/>
      <c r="L57" s="46"/>
      <c r="M57" s="46"/>
      <c r="N57" s="46"/>
      <c r="O57" s="46"/>
      <c r="P57" s="46"/>
    </row>
    <row r="58" spans="1:16" ht="30" x14ac:dyDescent="0.25">
      <c r="A58" s="389"/>
      <c r="B58" s="521" t="s">
        <v>320</v>
      </c>
      <c r="C58" s="515" t="s">
        <v>186</v>
      </c>
      <c r="D58" s="391">
        <v>9400</v>
      </c>
      <c r="E58" s="486" t="s">
        <v>443</v>
      </c>
      <c r="F58" s="391">
        <v>9400</v>
      </c>
      <c r="G58" s="390" t="s">
        <v>444</v>
      </c>
      <c r="H58" s="390" t="s">
        <v>442</v>
      </c>
      <c r="I58" s="391"/>
      <c r="J58" s="528" t="s">
        <v>356</v>
      </c>
      <c r="K58" s="46"/>
      <c r="L58" s="46"/>
      <c r="M58" s="46"/>
      <c r="N58" s="46"/>
      <c r="O58" s="46"/>
      <c r="P58" s="46"/>
    </row>
    <row r="59" spans="1:16" s="398" customFormat="1" ht="60" x14ac:dyDescent="0.25">
      <c r="A59" s="389"/>
      <c r="B59" s="484" t="s">
        <v>326</v>
      </c>
      <c r="C59" s="497" t="s">
        <v>303</v>
      </c>
      <c r="D59" s="487">
        <v>34950</v>
      </c>
      <c r="E59" s="486" t="s">
        <v>346</v>
      </c>
      <c r="F59" s="487">
        <v>34950</v>
      </c>
      <c r="G59" s="486" t="s">
        <v>402</v>
      </c>
      <c r="H59" s="486" t="s">
        <v>401</v>
      </c>
      <c r="I59" s="487">
        <v>34950</v>
      </c>
      <c r="J59" s="486" t="s">
        <v>347</v>
      </c>
      <c r="K59" s="46"/>
      <c r="L59" s="46"/>
      <c r="M59" s="46"/>
      <c r="N59" s="46"/>
      <c r="O59" s="46"/>
      <c r="P59" s="46"/>
    </row>
    <row r="60" spans="1:16" ht="30" x14ac:dyDescent="0.25">
      <c r="A60" s="389"/>
      <c r="B60" s="484" t="s">
        <v>328</v>
      </c>
      <c r="C60" s="390" t="s">
        <v>292</v>
      </c>
      <c r="D60" s="391">
        <v>8400</v>
      </c>
      <c r="E60" s="486" t="s">
        <v>354</v>
      </c>
      <c r="F60" s="391">
        <v>8400</v>
      </c>
      <c r="G60" s="390" t="s">
        <v>382</v>
      </c>
      <c r="H60" s="390" t="s">
        <v>383</v>
      </c>
      <c r="I60" s="391">
        <v>8400</v>
      </c>
      <c r="J60" s="486" t="s">
        <v>355</v>
      </c>
      <c r="K60" s="46"/>
      <c r="L60" s="46"/>
      <c r="M60" s="46"/>
      <c r="N60" s="46"/>
      <c r="O60" s="46"/>
      <c r="P60" s="46"/>
    </row>
    <row r="61" spans="1:16" s="398" customFormat="1" ht="30" x14ac:dyDescent="0.25">
      <c r="A61" s="389"/>
      <c r="B61" s="484" t="s">
        <v>329</v>
      </c>
      <c r="C61" s="390" t="s">
        <v>294</v>
      </c>
      <c r="D61" s="391">
        <v>15560</v>
      </c>
      <c r="E61" s="486" t="s">
        <v>354</v>
      </c>
      <c r="F61" s="391">
        <v>15560</v>
      </c>
      <c r="G61" s="390" t="s">
        <v>382</v>
      </c>
      <c r="H61" s="390" t="s">
        <v>383</v>
      </c>
      <c r="I61" s="391">
        <v>15560</v>
      </c>
      <c r="J61" s="486" t="s">
        <v>355</v>
      </c>
      <c r="K61" s="46"/>
      <c r="L61" s="46"/>
      <c r="M61" s="46"/>
      <c r="N61" s="46"/>
      <c r="O61" s="46"/>
      <c r="P61" s="46"/>
    </row>
    <row r="62" spans="1:16" s="398" customFormat="1" ht="30" x14ac:dyDescent="0.25">
      <c r="A62" s="389"/>
      <c r="B62" s="484" t="s">
        <v>330</v>
      </c>
      <c r="C62" s="390" t="s">
        <v>295</v>
      </c>
      <c r="D62" s="391">
        <v>5300</v>
      </c>
      <c r="E62" s="486" t="s">
        <v>354</v>
      </c>
      <c r="F62" s="391">
        <v>5300</v>
      </c>
      <c r="G62" s="390" t="s">
        <v>382</v>
      </c>
      <c r="H62" s="390" t="s">
        <v>383</v>
      </c>
      <c r="I62" s="391">
        <v>5300</v>
      </c>
      <c r="J62" s="486" t="s">
        <v>355</v>
      </c>
      <c r="K62" s="46"/>
      <c r="L62" s="46"/>
      <c r="M62" s="46"/>
      <c r="N62" s="46"/>
      <c r="O62" s="46"/>
      <c r="P62" s="46"/>
    </row>
    <row r="63" spans="1:16" s="398" customFormat="1" ht="30" x14ac:dyDescent="0.25">
      <c r="A63" s="389"/>
      <c r="B63" s="484" t="s">
        <v>331</v>
      </c>
      <c r="C63" s="390" t="s">
        <v>297</v>
      </c>
      <c r="D63" s="391">
        <v>60890.45</v>
      </c>
      <c r="E63" s="486" t="s">
        <v>340</v>
      </c>
      <c r="F63" s="391">
        <v>60890.45</v>
      </c>
      <c r="G63" s="390" t="s">
        <v>391</v>
      </c>
      <c r="H63" s="390" t="s">
        <v>393</v>
      </c>
      <c r="I63" s="391">
        <v>60890.45</v>
      </c>
      <c r="J63" s="486" t="s">
        <v>395</v>
      </c>
      <c r="K63" s="46"/>
      <c r="L63" s="46"/>
      <c r="M63" s="46"/>
      <c r="N63" s="46"/>
      <c r="O63" s="46"/>
      <c r="P63" s="46"/>
    </row>
    <row r="64" spans="1:16" s="443" customFormat="1" ht="30" x14ac:dyDescent="0.25">
      <c r="A64" s="389"/>
      <c r="B64" s="484" t="s">
        <v>331</v>
      </c>
      <c r="C64" s="390" t="s">
        <v>297</v>
      </c>
      <c r="D64" s="391">
        <v>22100.1</v>
      </c>
      <c r="E64" s="486" t="s">
        <v>340</v>
      </c>
      <c r="F64" s="391">
        <v>22100.1</v>
      </c>
      <c r="G64" s="390" t="s">
        <v>394</v>
      </c>
      <c r="H64" s="390" t="s">
        <v>392</v>
      </c>
      <c r="I64" s="391">
        <v>22100.1</v>
      </c>
      <c r="J64" s="486" t="s">
        <v>396</v>
      </c>
      <c r="K64" s="46"/>
      <c r="L64" s="46"/>
      <c r="M64" s="46"/>
      <c r="N64" s="46"/>
      <c r="O64" s="46"/>
      <c r="P64" s="46"/>
    </row>
    <row r="65" spans="1:16" s="398" customFormat="1" ht="58.5" customHeight="1" x14ac:dyDescent="0.25">
      <c r="A65" s="389"/>
      <c r="B65" s="484" t="s">
        <v>334</v>
      </c>
      <c r="C65" s="390" t="s">
        <v>301</v>
      </c>
      <c r="D65" s="391">
        <v>136603.35</v>
      </c>
      <c r="E65" s="486" t="s">
        <v>339</v>
      </c>
      <c r="F65" s="391">
        <v>136603.35</v>
      </c>
      <c r="G65" s="390" t="s">
        <v>388</v>
      </c>
      <c r="H65" s="390" t="s">
        <v>389</v>
      </c>
      <c r="I65" s="391">
        <v>136603.35</v>
      </c>
      <c r="J65" s="486" t="s">
        <v>390</v>
      </c>
      <c r="K65" s="46"/>
      <c r="L65" s="46"/>
      <c r="M65" s="46"/>
      <c r="N65" s="46"/>
      <c r="O65" s="46"/>
      <c r="P65" s="46"/>
    </row>
    <row r="66" spans="1:16" s="398" customFormat="1" ht="45" x14ac:dyDescent="0.25">
      <c r="A66" s="389"/>
      <c r="B66" s="484" t="s">
        <v>335</v>
      </c>
      <c r="C66" s="390" t="s">
        <v>332</v>
      </c>
      <c r="D66" s="391">
        <v>123381.66</v>
      </c>
      <c r="E66" s="486" t="s">
        <v>339</v>
      </c>
      <c r="F66" s="391">
        <v>123381.66</v>
      </c>
      <c r="G66" s="390" t="s">
        <v>386</v>
      </c>
      <c r="H66" s="390" t="s">
        <v>387</v>
      </c>
      <c r="I66" s="391">
        <v>123381.66</v>
      </c>
      <c r="J66" s="486" t="s">
        <v>453</v>
      </c>
      <c r="K66" s="46"/>
      <c r="L66" s="46"/>
      <c r="M66" s="46"/>
      <c r="N66" s="46"/>
      <c r="O66" s="46"/>
      <c r="P66" s="46"/>
    </row>
    <row r="67" spans="1:16" ht="15" customHeight="1" x14ac:dyDescent="0.25">
      <c r="A67" s="392"/>
      <c r="B67" s="575" t="s">
        <v>249</v>
      </c>
      <c r="C67" s="576"/>
      <c r="D67" s="514">
        <f>SUM(D46:D66)</f>
        <v>470981.56000000006</v>
      </c>
      <c r="E67" s="393"/>
      <c r="F67" s="514">
        <f>SUM(F46:F66)</f>
        <v>470981.56000000006</v>
      </c>
      <c r="G67" s="393"/>
      <c r="H67" s="393"/>
      <c r="I67" s="394">
        <f>SUM(I46:I66)</f>
        <v>445681.56000000006</v>
      </c>
      <c r="J67" s="393"/>
      <c r="K67" s="1"/>
      <c r="L67" s="1"/>
      <c r="M67" s="1"/>
      <c r="N67" s="1"/>
      <c r="O67" s="1"/>
      <c r="P67" s="1"/>
    </row>
    <row r="68" spans="1:16" ht="31.5" customHeight="1" x14ac:dyDescent="0.25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</row>
    <row r="69" spans="1:16" ht="15.75" customHeight="1" x14ac:dyDescent="0.25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</row>
    <row r="70" spans="1:16" ht="15.75" customHeight="1" x14ac:dyDescent="0.2">
      <c r="A70" s="395"/>
      <c r="B70" s="395" t="s">
        <v>251</v>
      </c>
      <c r="C70" s="395"/>
      <c r="D70" s="396"/>
      <c r="E70" s="395"/>
      <c r="F70" s="396"/>
      <c r="G70" s="395"/>
      <c r="H70" s="395"/>
      <c r="I70" s="395"/>
      <c r="J70" s="395"/>
      <c r="K70" s="395"/>
      <c r="L70" s="395"/>
      <c r="M70" s="395"/>
      <c r="N70" s="395"/>
      <c r="O70" s="395"/>
      <c r="P70" s="395"/>
    </row>
    <row r="71" spans="1:16" ht="15.75" customHeight="1" x14ac:dyDescent="0.25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</row>
    <row r="72" spans="1:16" ht="15.75" customHeight="1" x14ac:dyDescent="0.25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</row>
    <row r="73" spans="1:16" ht="15.75" customHeight="1" x14ac:dyDescent="0.2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</row>
    <row r="74" spans="1:16" ht="15.75" customHeight="1" x14ac:dyDescent="0.25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</row>
    <row r="75" spans="1:16" ht="15.75" customHeight="1" x14ac:dyDescent="0.25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</row>
    <row r="76" spans="1:16" ht="15.75" customHeight="1" x14ac:dyDescent="0.25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</row>
    <row r="77" spans="1:16" ht="15.75" customHeight="1" x14ac:dyDescent="0.25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</row>
    <row r="78" spans="1:16" ht="15.75" customHeight="1" x14ac:dyDescent="0.25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</row>
    <row r="79" spans="1:16" ht="15.75" customHeight="1" x14ac:dyDescent="0.25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</row>
    <row r="80" spans="1:16" ht="15.75" customHeight="1" x14ac:dyDescent="0.25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</row>
    <row r="81" spans="1:16" ht="15.75" customHeight="1" x14ac:dyDescent="0.25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</row>
    <row r="82" spans="1:16" ht="15.75" customHeight="1" x14ac:dyDescent="0.25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</row>
    <row r="83" spans="1:16" ht="15.75" customHeight="1" x14ac:dyDescent="0.2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</row>
    <row r="84" spans="1:16" ht="15.75" customHeight="1" x14ac:dyDescent="0.25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</row>
    <row r="85" spans="1:16" ht="15.75" customHeight="1" x14ac:dyDescent="0.2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</row>
    <row r="86" spans="1:16" ht="15.75" customHeight="1" x14ac:dyDescent="0.2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</row>
    <row r="87" spans="1:16" ht="15.75" customHeight="1" x14ac:dyDescent="0.2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</row>
    <row r="88" spans="1:16" ht="15.75" customHeight="1" x14ac:dyDescent="0.2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</row>
    <row r="89" spans="1:16" ht="15.75" customHeight="1" x14ac:dyDescent="0.2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</row>
    <row r="90" spans="1:16" ht="15.75" customHeight="1" x14ac:dyDescent="0.2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</row>
    <row r="91" spans="1:16" ht="15.75" customHeight="1" x14ac:dyDescent="0.2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</row>
    <row r="92" spans="1:16" ht="15.75" customHeight="1" x14ac:dyDescent="0.2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</row>
    <row r="93" spans="1:16" ht="15.75" customHeight="1" x14ac:dyDescent="0.2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</row>
    <row r="94" spans="1:16" ht="15.75" customHeight="1" x14ac:dyDescent="0.2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</row>
    <row r="95" spans="1:16" ht="15.75" customHeight="1" x14ac:dyDescent="0.2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</row>
    <row r="96" spans="1:16" ht="15.75" customHeight="1" x14ac:dyDescent="0.2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</row>
    <row r="97" spans="1:16" ht="15.75" customHeight="1" x14ac:dyDescent="0.2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</row>
    <row r="98" spans="1:16" ht="15.75" customHeight="1" x14ac:dyDescent="0.2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</row>
    <row r="99" spans="1:16" ht="15.75" customHeight="1" x14ac:dyDescent="0.2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</row>
    <row r="100" spans="1:16" ht="15.75" customHeight="1" x14ac:dyDescent="0.2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</row>
    <row r="101" spans="1:16" ht="15.75" customHeight="1" x14ac:dyDescent="0.2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</row>
    <row r="102" spans="1:16" ht="15.75" customHeight="1" x14ac:dyDescent="0.2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</row>
    <row r="103" spans="1:16" ht="15.75" customHeight="1" x14ac:dyDescent="0.2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</row>
    <row r="104" spans="1:16" ht="15.75" customHeight="1" x14ac:dyDescent="0.2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</row>
    <row r="105" spans="1:16" ht="15.75" customHeight="1" x14ac:dyDescent="0.2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</row>
    <row r="106" spans="1:16" ht="15.75" customHeight="1" x14ac:dyDescent="0.2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</row>
    <row r="107" spans="1:16" ht="15.75" customHeight="1" x14ac:dyDescent="0.2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</row>
    <row r="108" spans="1:16" ht="15.75" customHeight="1" x14ac:dyDescent="0.2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</row>
    <row r="109" spans="1:16" ht="15.75" customHeight="1" x14ac:dyDescent="0.2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</row>
    <row r="110" spans="1:16" ht="15.75" customHeight="1" x14ac:dyDescent="0.2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</row>
    <row r="111" spans="1:16" ht="15.75" customHeight="1" x14ac:dyDescent="0.2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</row>
    <row r="112" spans="1:16" ht="15.75" customHeight="1" x14ac:dyDescent="0.2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</row>
    <row r="113" spans="1:16" ht="15.75" customHeight="1" x14ac:dyDescent="0.2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</row>
    <row r="114" spans="1:16" ht="15.75" customHeight="1" x14ac:dyDescent="0.2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</row>
    <row r="115" spans="1:16" ht="15.75" customHeight="1" x14ac:dyDescent="0.2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</row>
    <row r="116" spans="1:16" ht="15.75" customHeight="1" x14ac:dyDescent="0.2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</row>
    <row r="117" spans="1:16" ht="15.75" customHeight="1" x14ac:dyDescent="0.2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</row>
    <row r="118" spans="1:16" ht="15.75" customHeight="1" x14ac:dyDescent="0.2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</row>
    <row r="119" spans="1:16" ht="15.75" customHeight="1" x14ac:dyDescent="0.2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</row>
    <row r="120" spans="1:16" ht="15.75" customHeight="1" x14ac:dyDescent="0.2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</row>
    <row r="121" spans="1:16" ht="15.75" customHeight="1" x14ac:dyDescent="0.2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</row>
    <row r="122" spans="1:16" ht="15.75" customHeight="1" x14ac:dyDescent="0.2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</row>
    <row r="123" spans="1:16" ht="15.75" customHeight="1" x14ac:dyDescent="0.2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</row>
    <row r="124" spans="1:16" ht="15.75" customHeight="1" x14ac:dyDescent="0.2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</row>
    <row r="125" spans="1:16" ht="15.75" customHeight="1" x14ac:dyDescent="0.2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</row>
    <row r="126" spans="1:16" ht="15.75" customHeight="1" x14ac:dyDescent="0.2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</row>
    <row r="127" spans="1:16" ht="15.75" customHeight="1" x14ac:dyDescent="0.2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</row>
    <row r="128" spans="1:16" ht="15.75" customHeight="1" x14ac:dyDescent="0.2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</row>
    <row r="129" spans="1:16" ht="15.75" customHeight="1" x14ac:dyDescent="0.2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</row>
    <row r="130" spans="1:16" ht="15.75" customHeight="1" x14ac:dyDescent="0.2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</row>
    <row r="131" spans="1:16" ht="15.75" customHeight="1" x14ac:dyDescent="0.2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</row>
    <row r="132" spans="1:16" ht="15.75" customHeight="1" x14ac:dyDescent="0.2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</row>
    <row r="133" spans="1:16" ht="15.75" customHeight="1" x14ac:dyDescent="0.2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</row>
    <row r="134" spans="1:16" ht="15.75" customHeight="1" x14ac:dyDescent="0.2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</row>
    <row r="135" spans="1:16" ht="15.75" customHeight="1" x14ac:dyDescent="0.2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</row>
    <row r="136" spans="1:16" ht="15.75" customHeight="1" x14ac:dyDescent="0.2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</row>
    <row r="137" spans="1:16" ht="15.75" customHeight="1" x14ac:dyDescent="0.2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</row>
    <row r="138" spans="1:16" ht="15.75" customHeight="1" x14ac:dyDescent="0.2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</row>
    <row r="139" spans="1:16" ht="15.75" customHeight="1" x14ac:dyDescent="0.2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</row>
    <row r="140" spans="1:16" ht="15.75" customHeight="1" x14ac:dyDescent="0.2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</row>
    <row r="141" spans="1:16" ht="15.75" customHeight="1" x14ac:dyDescent="0.2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</row>
    <row r="142" spans="1:16" ht="15.75" customHeight="1" x14ac:dyDescent="0.2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</row>
    <row r="143" spans="1:16" ht="15.75" customHeight="1" x14ac:dyDescent="0.2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</row>
    <row r="144" spans="1:16" ht="15.75" customHeight="1" x14ac:dyDescent="0.2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</row>
    <row r="145" spans="1:16" ht="15.75" customHeight="1" x14ac:dyDescent="0.2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</row>
    <row r="146" spans="1:16" ht="15.75" customHeight="1" x14ac:dyDescent="0.2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</row>
    <row r="147" spans="1:16" ht="15.75" customHeight="1" x14ac:dyDescent="0.2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</row>
    <row r="148" spans="1:16" ht="15.75" customHeight="1" x14ac:dyDescent="0.2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</row>
    <row r="149" spans="1:16" ht="15.75" customHeight="1" x14ac:dyDescent="0.2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</row>
    <row r="150" spans="1:16" ht="15.75" customHeight="1" x14ac:dyDescent="0.2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</row>
    <row r="151" spans="1:16" ht="15.75" customHeight="1" x14ac:dyDescent="0.2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</row>
    <row r="152" spans="1:16" ht="15.75" customHeight="1" x14ac:dyDescent="0.2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</row>
    <row r="153" spans="1:16" ht="15.75" customHeight="1" x14ac:dyDescent="0.2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</row>
    <row r="154" spans="1:16" ht="15.75" customHeight="1" x14ac:dyDescent="0.2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</row>
    <row r="155" spans="1:16" ht="15.75" customHeight="1" x14ac:dyDescent="0.2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</row>
    <row r="156" spans="1:16" ht="15.75" customHeight="1" x14ac:dyDescent="0.2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</row>
    <row r="157" spans="1:16" ht="15.75" customHeight="1" x14ac:dyDescent="0.2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</row>
    <row r="158" spans="1:16" ht="15.75" customHeight="1" x14ac:dyDescent="0.2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</row>
    <row r="159" spans="1:16" ht="15.75" customHeight="1" x14ac:dyDescent="0.2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</row>
    <row r="160" spans="1:16" ht="15.75" customHeight="1" x14ac:dyDescent="0.2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</row>
    <row r="161" spans="1:16" ht="15.75" customHeight="1" x14ac:dyDescent="0.2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</row>
    <row r="162" spans="1:16" ht="15.75" customHeight="1" x14ac:dyDescent="0.2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</row>
    <row r="163" spans="1:16" ht="15.75" customHeight="1" x14ac:dyDescent="0.2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</row>
    <row r="164" spans="1:16" ht="15.75" customHeight="1" x14ac:dyDescent="0.2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</row>
    <row r="165" spans="1:16" ht="15.75" customHeight="1" x14ac:dyDescent="0.2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</row>
    <row r="166" spans="1:16" ht="15.75" customHeight="1" x14ac:dyDescent="0.2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</row>
    <row r="167" spans="1:16" ht="15.75" customHeight="1" x14ac:dyDescent="0.2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</row>
    <row r="168" spans="1:16" ht="15.75" customHeight="1" x14ac:dyDescent="0.2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</row>
    <row r="169" spans="1:16" ht="15.75" customHeight="1" x14ac:dyDescent="0.2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</row>
    <row r="170" spans="1:16" ht="15.75" customHeight="1" x14ac:dyDescent="0.2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</row>
    <row r="171" spans="1:16" ht="15.75" customHeight="1" x14ac:dyDescent="0.2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</row>
    <row r="172" spans="1:16" ht="15.75" customHeight="1" x14ac:dyDescent="0.2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</row>
    <row r="173" spans="1:16" ht="15.75" customHeight="1" x14ac:dyDescent="0.2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</row>
    <row r="174" spans="1:16" ht="15.75" customHeight="1" x14ac:dyDescent="0.2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</row>
    <row r="175" spans="1:16" ht="15.75" customHeight="1" x14ac:dyDescent="0.2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</row>
    <row r="176" spans="1:16" ht="15.75" customHeight="1" x14ac:dyDescent="0.2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</row>
    <row r="177" spans="1:16" ht="15.75" customHeight="1" x14ac:dyDescent="0.2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</row>
    <row r="178" spans="1:16" ht="15.75" customHeight="1" x14ac:dyDescent="0.2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</row>
    <row r="179" spans="1:16" ht="15.75" customHeight="1" x14ac:dyDescent="0.2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</row>
    <row r="180" spans="1:16" ht="15.75" customHeight="1" x14ac:dyDescent="0.2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</row>
    <row r="181" spans="1:16" ht="15.75" customHeight="1" x14ac:dyDescent="0.2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</row>
    <row r="182" spans="1:16" ht="15.75" customHeight="1" x14ac:dyDescent="0.2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</row>
    <row r="183" spans="1:16" ht="15.75" customHeight="1" x14ac:dyDescent="0.2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</row>
    <row r="184" spans="1:16" ht="15.75" customHeight="1" x14ac:dyDescent="0.2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</row>
    <row r="185" spans="1:16" ht="15.75" customHeight="1" x14ac:dyDescent="0.2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</row>
    <row r="186" spans="1:16" ht="15.75" customHeight="1" x14ac:dyDescent="0.2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</row>
    <row r="187" spans="1:16" ht="15.75" customHeight="1" x14ac:dyDescent="0.2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</row>
    <row r="188" spans="1:16" ht="15.75" customHeight="1" x14ac:dyDescent="0.2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</row>
    <row r="189" spans="1:16" ht="15.75" customHeight="1" x14ac:dyDescent="0.2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</row>
    <row r="190" spans="1:16" ht="15.75" customHeight="1" x14ac:dyDescent="0.2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</row>
    <row r="191" spans="1:16" ht="15.75" customHeight="1" x14ac:dyDescent="0.2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</row>
    <row r="192" spans="1:16" ht="15.75" customHeight="1" x14ac:dyDescent="0.2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</row>
    <row r="193" spans="1:16" ht="15.75" customHeight="1" x14ac:dyDescent="0.2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</row>
    <row r="194" spans="1:16" ht="15.75" customHeight="1" x14ac:dyDescent="0.2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</row>
    <row r="195" spans="1:16" ht="15.75" customHeight="1" x14ac:dyDescent="0.2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</row>
    <row r="196" spans="1:16" ht="15.75" customHeight="1" x14ac:dyDescent="0.2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</row>
    <row r="197" spans="1:16" ht="15.75" customHeight="1" x14ac:dyDescent="0.2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</row>
    <row r="198" spans="1:16" ht="15.75" customHeight="1" x14ac:dyDescent="0.2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</row>
    <row r="199" spans="1:16" ht="15.75" customHeight="1" x14ac:dyDescent="0.2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</row>
    <row r="200" spans="1:16" ht="15.75" customHeight="1" x14ac:dyDescent="0.2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</row>
    <row r="201" spans="1:16" ht="15.75" customHeight="1" x14ac:dyDescent="0.2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</row>
    <row r="202" spans="1:16" ht="15.75" customHeight="1" x14ac:dyDescent="0.2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</row>
    <row r="203" spans="1:16" ht="15.75" customHeight="1" x14ac:dyDescent="0.2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</row>
    <row r="204" spans="1:16" ht="15.75" customHeight="1" x14ac:dyDescent="0.2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</row>
    <row r="205" spans="1:16" ht="15.75" customHeight="1" x14ac:dyDescent="0.2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</row>
    <row r="206" spans="1:16" ht="15.75" customHeight="1" x14ac:dyDescent="0.2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</row>
    <row r="207" spans="1:16" ht="15.75" customHeight="1" x14ac:dyDescent="0.2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</row>
    <row r="208" spans="1:16" ht="15.75" customHeight="1" x14ac:dyDescent="0.2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</row>
    <row r="209" spans="1:16" ht="15.75" customHeight="1" x14ac:dyDescent="0.2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</row>
    <row r="210" spans="1:16" ht="15.75" customHeight="1" x14ac:dyDescent="0.2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</row>
    <row r="211" spans="1:16" ht="15.75" customHeight="1" x14ac:dyDescent="0.2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</row>
    <row r="212" spans="1:16" ht="15.75" customHeight="1" x14ac:dyDescent="0.2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</row>
    <row r="213" spans="1:16" ht="15.75" customHeight="1" x14ac:dyDescent="0.2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</row>
    <row r="214" spans="1:16" ht="15.75" customHeight="1" x14ac:dyDescent="0.2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</row>
    <row r="215" spans="1:16" ht="15.75" customHeight="1" x14ac:dyDescent="0.2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</row>
    <row r="216" spans="1:16" ht="15.75" customHeight="1" x14ac:dyDescent="0.2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</row>
    <row r="217" spans="1:16" ht="15.75" customHeight="1" x14ac:dyDescent="0.2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</row>
    <row r="218" spans="1:16" ht="15.75" customHeight="1" x14ac:dyDescent="0.2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</row>
    <row r="219" spans="1:16" ht="15.75" customHeight="1" x14ac:dyDescent="0.2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</row>
    <row r="220" spans="1:16" ht="15.75" customHeight="1" x14ac:dyDescent="0.2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</row>
    <row r="221" spans="1:16" ht="15.75" customHeight="1" x14ac:dyDescent="0.2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</row>
    <row r="222" spans="1:16" ht="15.75" customHeight="1" x14ac:dyDescent="0.2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</row>
    <row r="223" spans="1:16" ht="15.75" customHeight="1" x14ac:dyDescent="0.2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</row>
    <row r="224" spans="1:16" ht="15.75" customHeight="1" x14ac:dyDescent="0.2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</row>
    <row r="225" spans="1:16" ht="15.75" customHeight="1" x14ac:dyDescent="0.2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</row>
    <row r="226" spans="1:16" ht="15.75" customHeight="1" x14ac:dyDescent="0.2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</row>
    <row r="227" spans="1:16" ht="15.75" customHeight="1" x14ac:dyDescent="0.2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</row>
    <row r="228" spans="1:16" ht="15.75" customHeight="1" x14ac:dyDescent="0.2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</row>
    <row r="229" spans="1:16" ht="15.75" customHeight="1" x14ac:dyDescent="0.2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</row>
    <row r="230" spans="1:16" ht="15.75" customHeight="1" x14ac:dyDescent="0.2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</row>
    <row r="231" spans="1:16" ht="15.75" customHeight="1" x14ac:dyDescent="0.2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</row>
    <row r="232" spans="1:16" ht="15.75" customHeight="1" x14ac:dyDescent="0.2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</row>
    <row r="233" spans="1:16" ht="15.75" customHeight="1" x14ac:dyDescent="0.2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</row>
    <row r="234" spans="1:16" ht="15.75" customHeight="1" x14ac:dyDescent="0.2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</row>
    <row r="235" spans="1:16" ht="15.75" customHeight="1" x14ac:dyDescent="0.2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</row>
    <row r="236" spans="1:16" ht="15.75" customHeight="1" x14ac:dyDescent="0.2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</row>
    <row r="237" spans="1:16" ht="15.75" customHeight="1" x14ac:dyDescent="0.2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</row>
    <row r="238" spans="1:16" ht="15.75" customHeight="1" x14ac:dyDescent="0.2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</row>
    <row r="239" spans="1:16" ht="15.75" customHeight="1" x14ac:dyDescent="0.2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</row>
    <row r="240" spans="1:16" ht="15.75" customHeight="1" x14ac:dyDescent="0.2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</row>
    <row r="241" spans="1:16" ht="15.75" customHeight="1" x14ac:dyDescent="0.2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</row>
    <row r="242" spans="1:16" ht="15.75" customHeight="1" x14ac:dyDescent="0.2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</row>
    <row r="243" spans="1:16" ht="15.75" customHeight="1" x14ac:dyDescent="0.2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</row>
    <row r="244" spans="1:16" ht="15.75" customHeight="1" x14ac:dyDescent="0.2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</row>
    <row r="245" spans="1:16" ht="15.75" customHeight="1" x14ac:dyDescent="0.2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</row>
    <row r="246" spans="1:16" ht="15.75" customHeight="1" x14ac:dyDescent="0.2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</row>
    <row r="247" spans="1:16" ht="15.75" customHeight="1" x14ac:dyDescent="0.2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</row>
    <row r="248" spans="1:16" ht="15.75" customHeight="1" x14ac:dyDescent="0.2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</row>
    <row r="249" spans="1:16" ht="15.75" customHeight="1" x14ac:dyDescent="0.2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</row>
    <row r="250" spans="1:16" ht="15.75" customHeight="1" x14ac:dyDescent="0.2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</row>
    <row r="251" spans="1:16" ht="15.75" customHeight="1" x14ac:dyDescent="0.2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</row>
    <row r="252" spans="1:16" ht="15.75" customHeight="1" x14ac:dyDescent="0.2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</row>
    <row r="253" spans="1:16" ht="15.75" customHeight="1" x14ac:dyDescent="0.2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</row>
    <row r="254" spans="1:16" ht="15.75" customHeight="1" x14ac:dyDescent="0.2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</row>
    <row r="255" spans="1:16" ht="15.75" customHeight="1" x14ac:dyDescent="0.2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</row>
    <row r="256" spans="1:16" ht="15.75" customHeight="1" x14ac:dyDescent="0.2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</row>
    <row r="257" spans="1:16" ht="15.75" customHeight="1" x14ac:dyDescent="0.2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</row>
    <row r="258" spans="1:16" ht="15.75" customHeight="1" x14ac:dyDescent="0.2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</row>
    <row r="259" spans="1:16" ht="15.75" customHeight="1" x14ac:dyDescent="0.2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</row>
    <row r="260" spans="1:16" ht="15.75" customHeight="1" x14ac:dyDescent="0.2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</row>
    <row r="261" spans="1:16" ht="15.75" customHeight="1" x14ac:dyDescent="0.2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</row>
    <row r="262" spans="1:16" ht="15.75" customHeight="1" x14ac:dyDescent="0.2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</row>
    <row r="263" spans="1:16" ht="15.75" customHeight="1" x14ac:dyDescent="0.2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</row>
    <row r="264" spans="1:16" ht="15.75" customHeight="1" x14ac:dyDescent="0.2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</row>
    <row r="265" spans="1:16" ht="15.75" customHeight="1" x14ac:dyDescent="0.2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</row>
    <row r="266" spans="1:16" ht="15.75" customHeight="1" x14ac:dyDescent="0.2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</row>
    <row r="267" spans="1:16" ht="15.75" customHeight="1" x14ac:dyDescent="0.2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</row>
    <row r="268" spans="1:16" ht="15.75" customHeight="1" x14ac:dyDescent="0.2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</row>
    <row r="269" spans="1:16" ht="15.75" customHeight="1" x14ac:dyDescent="0.2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</row>
    <row r="270" spans="1:16" ht="15.75" customHeight="1" x14ac:dyDescent="0.2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</row>
    <row r="271" spans="1:16" ht="15.75" customHeight="1" x14ac:dyDescent="0.2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</row>
    <row r="272" spans="1:16" ht="15.75" customHeight="1" x14ac:dyDescent="0.2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</row>
    <row r="273" spans="1:16" ht="15.75" customHeight="1" x14ac:dyDescent="0.2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</row>
    <row r="274" spans="1:16" ht="15.75" customHeight="1" x14ac:dyDescent="0.2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</row>
    <row r="275" spans="1:16" ht="15.75" customHeight="1" x14ac:dyDescent="0.2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</row>
    <row r="276" spans="1:16" ht="15.75" customHeight="1" x14ac:dyDescent="0.2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</row>
    <row r="277" spans="1:16" ht="15.75" customHeight="1" x14ac:dyDescent="0.2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</row>
    <row r="278" spans="1:16" ht="15.75" customHeight="1" x14ac:dyDescent="0.2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</row>
    <row r="279" spans="1:16" ht="15.75" customHeight="1" x14ac:dyDescent="0.2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</row>
    <row r="280" spans="1:16" ht="15.75" customHeight="1" x14ac:dyDescent="0.2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</row>
    <row r="281" spans="1:16" ht="15.75" customHeight="1" x14ac:dyDescent="0.2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</row>
    <row r="282" spans="1:16" ht="15.75" customHeight="1" x14ac:dyDescent="0.2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</row>
    <row r="283" spans="1:16" ht="15.75" customHeight="1" x14ac:dyDescent="0.2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</row>
    <row r="284" spans="1:16" ht="15.75" customHeight="1" x14ac:dyDescent="0.2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</row>
    <row r="285" spans="1:16" ht="15.75" customHeight="1" x14ac:dyDescent="0.2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</row>
    <row r="286" spans="1:16" ht="15.75" customHeight="1" x14ac:dyDescent="0.2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</row>
    <row r="287" spans="1:16" ht="15.75" customHeight="1" x14ac:dyDescent="0.2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</row>
    <row r="288" spans="1:16" ht="15.75" customHeight="1" x14ac:dyDescent="0.2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</row>
    <row r="289" spans="1:16" ht="15.75" customHeight="1" x14ac:dyDescent="0.2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</row>
    <row r="290" spans="1:16" ht="15.75" customHeight="1" x14ac:dyDescent="0.2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</row>
    <row r="291" spans="1:16" ht="15.75" customHeight="1" x14ac:dyDescent="0.2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</row>
    <row r="292" spans="1:16" ht="15.75" customHeight="1" x14ac:dyDescent="0.2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</row>
    <row r="293" spans="1:16" ht="15.75" customHeight="1" x14ac:dyDescent="0.2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</row>
    <row r="294" spans="1:16" ht="15.75" customHeight="1" x14ac:dyDescent="0.2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</row>
    <row r="295" spans="1:16" ht="15.75" customHeight="1" x14ac:dyDescent="0.2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</row>
    <row r="296" spans="1:16" ht="15.75" customHeight="1" x14ac:dyDescent="0.2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</row>
    <row r="297" spans="1:16" ht="15.75" customHeight="1" x14ac:dyDescent="0.2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</row>
    <row r="298" spans="1:16" ht="15.75" customHeight="1" x14ac:dyDescent="0.2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</row>
    <row r="299" spans="1:16" ht="15.75" customHeight="1" x14ac:dyDescent="0.2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</row>
    <row r="300" spans="1:16" ht="15.75" customHeight="1" x14ac:dyDescent="0.2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</row>
    <row r="301" spans="1:16" ht="15.75" customHeight="1" x14ac:dyDescent="0.2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</row>
    <row r="302" spans="1:16" ht="15.75" customHeight="1" x14ac:dyDescent="0.2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</row>
    <row r="303" spans="1:16" ht="15.75" customHeight="1" x14ac:dyDescent="0.2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</row>
    <row r="304" spans="1:16" ht="15.75" customHeight="1" x14ac:dyDescent="0.2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</row>
    <row r="305" spans="1:16" ht="15.75" customHeight="1" x14ac:dyDescent="0.2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</row>
    <row r="306" spans="1:16" ht="15.75" customHeight="1" x14ac:dyDescent="0.2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</row>
    <row r="307" spans="1:16" ht="15.75" customHeight="1" x14ac:dyDescent="0.2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</row>
    <row r="308" spans="1:16" ht="15.75" customHeight="1" x14ac:dyDescent="0.2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</row>
    <row r="309" spans="1:16" ht="15.75" customHeight="1" x14ac:dyDescent="0.2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</row>
    <row r="310" spans="1:16" ht="15.75" customHeight="1" x14ac:dyDescent="0.2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</row>
    <row r="311" spans="1:16" ht="15.75" customHeight="1" x14ac:dyDescent="0.2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</row>
    <row r="312" spans="1:16" ht="15.75" customHeight="1" x14ac:dyDescent="0.2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</row>
    <row r="313" spans="1:16" ht="15.75" customHeight="1" x14ac:dyDescent="0.2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</row>
    <row r="314" spans="1:16" ht="15.75" customHeight="1" x14ac:dyDescent="0.2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</row>
    <row r="315" spans="1:16" ht="15.75" customHeight="1" x14ac:dyDescent="0.2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</row>
    <row r="316" spans="1:16" ht="15.75" customHeight="1" x14ac:dyDescent="0.2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</row>
    <row r="317" spans="1:16" ht="15.75" customHeight="1" x14ac:dyDescent="0.2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</row>
    <row r="318" spans="1:16" ht="15.75" customHeight="1" x14ac:dyDescent="0.2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</row>
    <row r="319" spans="1:16" ht="15.75" customHeight="1" x14ac:dyDescent="0.2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</row>
    <row r="320" spans="1:16" ht="15.75" customHeight="1" x14ac:dyDescent="0.2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</row>
    <row r="321" spans="1:16" ht="15.75" customHeight="1" x14ac:dyDescent="0.2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</row>
    <row r="322" spans="1:16" ht="15.75" customHeight="1" x14ac:dyDescent="0.2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</row>
    <row r="323" spans="1:16" ht="15.75" customHeight="1" x14ac:dyDescent="0.2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</row>
    <row r="324" spans="1:16" ht="15.75" customHeight="1" x14ac:dyDescent="0.2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</row>
    <row r="325" spans="1:16" ht="15.75" customHeight="1" x14ac:dyDescent="0.2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</row>
    <row r="326" spans="1:16" ht="15.75" customHeight="1" x14ac:dyDescent="0.2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</row>
    <row r="327" spans="1:16" ht="15.75" customHeight="1" x14ac:dyDescent="0.2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</row>
    <row r="328" spans="1:16" ht="15.75" customHeight="1" x14ac:dyDescent="0.2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</row>
    <row r="329" spans="1:16" ht="15.75" customHeight="1" x14ac:dyDescent="0.2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</row>
    <row r="330" spans="1:16" ht="15.75" customHeight="1" x14ac:dyDescent="0.2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</row>
    <row r="331" spans="1:16" ht="15.75" customHeight="1" x14ac:dyDescent="0.2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</row>
    <row r="332" spans="1:16" ht="15.75" customHeight="1" x14ac:dyDescent="0.2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</row>
    <row r="333" spans="1:16" ht="15.75" customHeight="1" x14ac:dyDescent="0.2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</row>
    <row r="334" spans="1:16" ht="15.75" customHeight="1" x14ac:dyDescent="0.2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</row>
    <row r="335" spans="1:16" ht="15.75" customHeight="1" x14ac:dyDescent="0.2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</row>
    <row r="336" spans="1:16" ht="15.75" customHeight="1" x14ac:dyDescent="0.2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</row>
    <row r="337" spans="1:16" ht="15.75" customHeight="1" x14ac:dyDescent="0.2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</row>
    <row r="338" spans="1:16" ht="15.75" customHeight="1" x14ac:dyDescent="0.2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</row>
    <row r="339" spans="1:16" ht="15.75" customHeight="1" x14ac:dyDescent="0.2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</row>
    <row r="340" spans="1:16" ht="15.75" customHeight="1" x14ac:dyDescent="0.2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</row>
    <row r="341" spans="1:16" ht="15.75" customHeight="1" x14ac:dyDescent="0.2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</row>
    <row r="342" spans="1:16" ht="15.75" customHeight="1" x14ac:dyDescent="0.2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</row>
    <row r="343" spans="1:16" ht="15.75" customHeight="1" x14ac:dyDescent="0.2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</row>
    <row r="344" spans="1:16" ht="15.75" customHeight="1" x14ac:dyDescent="0.2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</row>
    <row r="345" spans="1:16" ht="15.75" customHeight="1" x14ac:dyDescent="0.2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</row>
    <row r="346" spans="1:16" ht="15.75" customHeight="1" x14ac:dyDescent="0.2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</row>
    <row r="347" spans="1:16" ht="15.75" customHeight="1" x14ac:dyDescent="0.2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</row>
    <row r="348" spans="1:16" ht="15.75" customHeight="1" x14ac:dyDescent="0.2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</row>
    <row r="349" spans="1:16" ht="15.75" customHeight="1" x14ac:dyDescent="0.2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</row>
    <row r="350" spans="1:16" ht="15.75" customHeight="1" x14ac:dyDescent="0.2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</row>
    <row r="351" spans="1:16" ht="15.75" customHeight="1" x14ac:dyDescent="0.2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</row>
    <row r="352" spans="1:16" ht="15.75" customHeight="1" x14ac:dyDescent="0.2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</row>
    <row r="353" spans="1:16" ht="15.75" customHeight="1" x14ac:dyDescent="0.2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</row>
    <row r="354" spans="1:16" ht="15.75" customHeight="1" x14ac:dyDescent="0.2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</row>
    <row r="355" spans="1:16" ht="15.75" customHeight="1" x14ac:dyDescent="0.2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</row>
    <row r="356" spans="1:16" ht="15.75" customHeight="1" x14ac:dyDescent="0.2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</row>
    <row r="357" spans="1:16" ht="15.75" customHeight="1" x14ac:dyDescent="0.2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</row>
    <row r="358" spans="1:16" ht="15.75" customHeight="1" x14ac:dyDescent="0.2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</row>
    <row r="359" spans="1:16" ht="15.75" customHeight="1" x14ac:dyDescent="0.2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</row>
    <row r="360" spans="1:16" ht="15.75" customHeight="1" x14ac:dyDescent="0.2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</row>
    <row r="361" spans="1:16" ht="15.75" customHeight="1" x14ac:dyDescent="0.2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</row>
    <row r="362" spans="1:16" ht="15.75" customHeight="1" x14ac:dyDescent="0.2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</row>
    <row r="363" spans="1:16" ht="15.75" customHeight="1" x14ac:dyDescent="0.2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</row>
    <row r="364" spans="1:16" ht="15.75" customHeight="1" x14ac:dyDescent="0.2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</row>
    <row r="365" spans="1:16" ht="15.75" customHeight="1" x14ac:dyDescent="0.2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</row>
    <row r="366" spans="1:16" ht="15.75" customHeight="1" x14ac:dyDescent="0.2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</row>
    <row r="367" spans="1:16" ht="15.75" customHeight="1" x14ac:dyDescent="0.2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</row>
    <row r="368" spans="1:16" ht="15.75" customHeight="1" x14ac:dyDescent="0.2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</row>
    <row r="369" spans="1:16" ht="15.75" customHeight="1" x14ac:dyDescent="0.2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</row>
    <row r="370" spans="1:16" ht="15.75" customHeight="1" x14ac:dyDescent="0.2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</row>
    <row r="371" spans="1:16" ht="15.75" customHeight="1" x14ac:dyDescent="0.2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</row>
    <row r="372" spans="1:16" ht="15.75" customHeight="1" x14ac:dyDescent="0.2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</row>
    <row r="373" spans="1:16" ht="15.75" customHeight="1" x14ac:dyDescent="0.2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</row>
    <row r="374" spans="1:16" ht="15.75" customHeight="1" x14ac:dyDescent="0.2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</row>
    <row r="375" spans="1:16" ht="15.75" customHeight="1" x14ac:dyDescent="0.2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</row>
    <row r="376" spans="1:16" ht="15.75" customHeight="1" x14ac:dyDescent="0.2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</row>
    <row r="377" spans="1:16" ht="15.75" customHeight="1" x14ac:dyDescent="0.2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</row>
    <row r="378" spans="1:16" ht="15.75" customHeight="1" x14ac:dyDescent="0.2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</row>
    <row r="379" spans="1:16" ht="15.75" customHeight="1" x14ac:dyDescent="0.2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</row>
    <row r="380" spans="1:16" ht="15.75" customHeight="1" x14ac:dyDescent="0.2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</row>
    <row r="381" spans="1:16" ht="15.75" customHeight="1" x14ac:dyDescent="0.2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</row>
    <row r="382" spans="1:16" ht="15.75" customHeight="1" x14ac:dyDescent="0.2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</row>
    <row r="383" spans="1:16" ht="15.75" customHeight="1" x14ac:dyDescent="0.2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</row>
    <row r="384" spans="1:16" ht="15.75" customHeight="1" x14ac:dyDescent="0.2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</row>
    <row r="385" spans="1:16" ht="15.75" customHeight="1" x14ac:dyDescent="0.2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</row>
    <row r="386" spans="1:16" ht="15.75" customHeight="1" x14ac:dyDescent="0.2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</row>
    <row r="387" spans="1:16" ht="15.75" customHeight="1" x14ac:dyDescent="0.2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</row>
    <row r="388" spans="1:16" ht="15.75" customHeight="1" x14ac:dyDescent="0.2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</row>
    <row r="389" spans="1:16" ht="15.75" customHeight="1" x14ac:dyDescent="0.2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</row>
    <row r="390" spans="1:16" ht="15.75" customHeight="1" x14ac:dyDescent="0.2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</row>
    <row r="391" spans="1:16" ht="15.75" customHeight="1" x14ac:dyDescent="0.2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</row>
    <row r="392" spans="1:16" ht="15.75" customHeight="1" x14ac:dyDescent="0.2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</row>
    <row r="393" spans="1:16" ht="15.75" customHeight="1" x14ac:dyDescent="0.2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</row>
    <row r="394" spans="1:16" ht="15.75" customHeight="1" x14ac:dyDescent="0.2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</row>
    <row r="395" spans="1:16" ht="15.75" customHeight="1" x14ac:dyDescent="0.2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</row>
    <row r="396" spans="1:16" ht="15.75" customHeight="1" x14ac:dyDescent="0.2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</row>
    <row r="397" spans="1:16" ht="15.75" customHeight="1" x14ac:dyDescent="0.2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</row>
    <row r="398" spans="1:16" ht="15.75" customHeight="1" x14ac:dyDescent="0.2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</row>
    <row r="399" spans="1:16" ht="15.75" customHeight="1" x14ac:dyDescent="0.2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</row>
    <row r="400" spans="1:16" ht="15.75" customHeight="1" x14ac:dyDescent="0.2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</row>
    <row r="401" spans="1:16" ht="15.75" customHeight="1" x14ac:dyDescent="0.2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</row>
    <row r="402" spans="1:16" ht="15.75" customHeight="1" x14ac:dyDescent="0.2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</row>
    <row r="403" spans="1:16" ht="15.75" customHeight="1" x14ac:dyDescent="0.2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</row>
    <row r="404" spans="1:16" ht="15.75" customHeight="1" x14ac:dyDescent="0.2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</row>
    <row r="405" spans="1:16" ht="15.75" customHeight="1" x14ac:dyDescent="0.2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</row>
    <row r="406" spans="1:16" ht="15.75" customHeight="1" x14ac:dyDescent="0.2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</row>
    <row r="407" spans="1:16" ht="15.75" customHeight="1" x14ac:dyDescent="0.2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</row>
    <row r="408" spans="1:16" ht="15.75" customHeight="1" x14ac:dyDescent="0.2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</row>
    <row r="409" spans="1:16" ht="15.75" customHeight="1" x14ac:dyDescent="0.2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</row>
    <row r="410" spans="1:16" ht="15.75" customHeight="1" x14ac:dyDescent="0.2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</row>
    <row r="411" spans="1:16" ht="15.75" customHeight="1" x14ac:dyDescent="0.2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</row>
    <row r="412" spans="1:16" ht="15.75" customHeight="1" x14ac:dyDescent="0.2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</row>
    <row r="413" spans="1:16" ht="15.75" customHeight="1" x14ac:dyDescent="0.2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</row>
    <row r="414" spans="1:16" ht="15.75" customHeight="1" x14ac:dyDescent="0.2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</row>
    <row r="415" spans="1:16" ht="15.75" customHeight="1" x14ac:dyDescent="0.2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</row>
    <row r="416" spans="1:16" ht="15.75" customHeight="1" x14ac:dyDescent="0.2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</row>
    <row r="417" spans="1:16" ht="15.75" customHeight="1" x14ac:dyDescent="0.2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</row>
    <row r="418" spans="1:16" ht="15.75" customHeight="1" x14ac:dyDescent="0.2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</row>
    <row r="419" spans="1:16" ht="15.75" customHeight="1" x14ac:dyDescent="0.2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</row>
    <row r="420" spans="1:16" ht="15.75" customHeight="1" x14ac:dyDescent="0.2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</row>
    <row r="421" spans="1:16" ht="15.75" customHeight="1" x14ac:dyDescent="0.2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</row>
    <row r="422" spans="1:16" ht="15.75" customHeight="1" x14ac:dyDescent="0.2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</row>
    <row r="423" spans="1:16" ht="15.75" customHeight="1" x14ac:dyDescent="0.2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</row>
    <row r="424" spans="1:16" ht="15.75" customHeight="1" x14ac:dyDescent="0.2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</row>
    <row r="425" spans="1:16" ht="15.75" customHeight="1" x14ac:dyDescent="0.2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</row>
    <row r="426" spans="1:16" ht="15.75" customHeight="1" x14ac:dyDescent="0.2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</row>
    <row r="427" spans="1:16" ht="15.75" customHeight="1" x14ac:dyDescent="0.2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</row>
    <row r="428" spans="1:16" ht="15.75" customHeight="1" x14ac:dyDescent="0.2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</row>
    <row r="429" spans="1:16" ht="15.75" customHeight="1" x14ac:dyDescent="0.2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</row>
    <row r="430" spans="1:16" ht="15.75" customHeight="1" x14ac:dyDescent="0.2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</row>
    <row r="431" spans="1:16" ht="15.75" customHeight="1" x14ac:dyDescent="0.2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</row>
    <row r="432" spans="1:16" ht="15.75" customHeight="1" x14ac:dyDescent="0.2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</row>
    <row r="433" spans="1:16" ht="15.75" customHeight="1" x14ac:dyDescent="0.2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</row>
    <row r="434" spans="1:16" ht="15.75" customHeight="1" x14ac:dyDescent="0.2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</row>
    <row r="435" spans="1:16" ht="15.75" customHeight="1" x14ac:dyDescent="0.2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</row>
    <row r="436" spans="1:16" ht="15.75" customHeight="1" x14ac:dyDescent="0.2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</row>
    <row r="437" spans="1:16" ht="15.75" customHeight="1" x14ac:dyDescent="0.2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</row>
    <row r="438" spans="1:16" ht="15.75" customHeight="1" x14ac:dyDescent="0.2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</row>
    <row r="439" spans="1:16" ht="15.75" customHeight="1" x14ac:dyDescent="0.2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</row>
    <row r="440" spans="1:16" ht="15.75" customHeight="1" x14ac:dyDescent="0.2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</row>
    <row r="441" spans="1:16" ht="15.75" customHeight="1" x14ac:dyDescent="0.2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</row>
    <row r="442" spans="1:16" ht="15.75" customHeight="1" x14ac:dyDescent="0.2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</row>
    <row r="443" spans="1:16" ht="15.75" customHeight="1" x14ac:dyDescent="0.2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</row>
    <row r="444" spans="1:16" ht="15.75" customHeight="1" x14ac:dyDescent="0.2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</row>
    <row r="445" spans="1:16" ht="15.75" customHeight="1" x14ac:dyDescent="0.2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</row>
    <row r="446" spans="1:16" ht="15.75" customHeight="1" x14ac:dyDescent="0.2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</row>
    <row r="447" spans="1:16" ht="15.75" customHeight="1" x14ac:dyDescent="0.2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</row>
    <row r="448" spans="1:16" ht="15.75" customHeight="1" x14ac:dyDescent="0.2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</row>
    <row r="449" spans="1:16" ht="15.75" customHeight="1" x14ac:dyDescent="0.2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</row>
    <row r="450" spans="1:16" ht="15.75" customHeight="1" x14ac:dyDescent="0.2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</row>
    <row r="451" spans="1:16" ht="15.75" customHeight="1" x14ac:dyDescent="0.2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</row>
    <row r="452" spans="1:16" ht="15.75" customHeight="1" x14ac:dyDescent="0.2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</row>
    <row r="453" spans="1:16" ht="15.75" customHeight="1" x14ac:dyDescent="0.2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</row>
    <row r="454" spans="1:16" ht="15.75" customHeight="1" x14ac:dyDescent="0.2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</row>
    <row r="455" spans="1:16" ht="15.75" customHeight="1" x14ac:dyDescent="0.2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</row>
    <row r="456" spans="1:16" ht="15.75" customHeight="1" x14ac:dyDescent="0.2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</row>
    <row r="457" spans="1:16" ht="15.75" customHeight="1" x14ac:dyDescent="0.2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</row>
    <row r="458" spans="1:16" ht="15.75" customHeight="1" x14ac:dyDescent="0.2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</row>
    <row r="459" spans="1:16" ht="15.75" customHeight="1" x14ac:dyDescent="0.2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</row>
    <row r="460" spans="1:16" ht="15.75" customHeight="1" x14ac:dyDescent="0.2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</row>
    <row r="461" spans="1:16" ht="15.75" customHeight="1" x14ac:dyDescent="0.2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</row>
    <row r="462" spans="1:16" ht="15.75" customHeight="1" x14ac:dyDescent="0.2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</row>
    <row r="463" spans="1:16" ht="15.75" customHeight="1" x14ac:dyDescent="0.2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</row>
    <row r="464" spans="1:16" ht="15.75" customHeight="1" x14ac:dyDescent="0.2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</row>
    <row r="465" spans="1:16" ht="15.75" customHeight="1" x14ac:dyDescent="0.2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</row>
    <row r="466" spans="1:16" ht="15.75" customHeight="1" x14ac:dyDescent="0.2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</row>
    <row r="467" spans="1:16" ht="15.75" customHeight="1" x14ac:dyDescent="0.2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</row>
    <row r="468" spans="1:16" ht="15.75" customHeight="1" x14ac:dyDescent="0.2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</row>
    <row r="469" spans="1:16" ht="15.75" customHeight="1" x14ac:dyDescent="0.2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</row>
    <row r="470" spans="1:16" ht="15.75" customHeight="1" x14ac:dyDescent="0.2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</row>
    <row r="471" spans="1:16" ht="15.75" customHeight="1" x14ac:dyDescent="0.2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</row>
    <row r="472" spans="1:16" ht="15.75" customHeight="1" x14ac:dyDescent="0.2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</row>
    <row r="473" spans="1:16" ht="15.75" customHeight="1" x14ac:dyDescent="0.2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</row>
    <row r="474" spans="1:16" ht="15.75" customHeight="1" x14ac:dyDescent="0.2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</row>
    <row r="475" spans="1:16" ht="15.75" customHeight="1" x14ac:dyDescent="0.2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</row>
    <row r="476" spans="1:16" ht="15.75" customHeight="1" x14ac:dyDescent="0.2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</row>
    <row r="477" spans="1:16" ht="15.75" customHeight="1" x14ac:dyDescent="0.2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</row>
    <row r="478" spans="1:16" ht="15.75" customHeight="1" x14ac:dyDescent="0.2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</row>
    <row r="479" spans="1:16" ht="15.75" customHeight="1" x14ac:dyDescent="0.2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</row>
    <row r="480" spans="1:16" ht="15.75" customHeight="1" x14ac:dyDescent="0.2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</row>
    <row r="481" spans="1:16" ht="15.75" customHeight="1" x14ac:dyDescent="0.2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</row>
    <row r="482" spans="1:16" ht="15.75" customHeight="1" x14ac:dyDescent="0.2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</row>
    <row r="483" spans="1:16" ht="15.75" customHeight="1" x14ac:dyDescent="0.2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</row>
    <row r="484" spans="1:16" ht="15.75" customHeight="1" x14ac:dyDescent="0.2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</row>
    <row r="485" spans="1:16" ht="15.75" customHeight="1" x14ac:dyDescent="0.2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</row>
    <row r="486" spans="1:16" ht="15.75" customHeight="1" x14ac:dyDescent="0.2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</row>
    <row r="487" spans="1:16" ht="15.75" customHeight="1" x14ac:dyDescent="0.2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</row>
    <row r="488" spans="1:16" ht="15.75" customHeight="1" x14ac:dyDescent="0.2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</row>
    <row r="489" spans="1:16" ht="15.75" customHeight="1" x14ac:dyDescent="0.2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</row>
    <row r="490" spans="1:16" ht="15.75" customHeight="1" x14ac:dyDescent="0.2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</row>
    <row r="491" spans="1:16" ht="15.75" customHeight="1" x14ac:dyDescent="0.2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</row>
    <row r="492" spans="1:16" ht="15.75" customHeight="1" x14ac:dyDescent="0.2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</row>
    <row r="493" spans="1:16" ht="15.75" customHeight="1" x14ac:dyDescent="0.2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</row>
    <row r="494" spans="1:16" ht="15.75" customHeight="1" x14ac:dyDescent="0.2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</row>
    <row r="495" spans="1:16" ht="15.75" customHeight="1" x14ac:dyDescent="0.2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</row>
    <row r="496" spans="1:16" ht="15.75" customHeight="1" x14ac:dyDescent="0.2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</row>
    <row r="497" spans="1:16" ht="15.75" customHeight="1" x14ac:dyDescent="0.2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</row>
    <row r="498" spans="1:16" ht="15.75" customHeight="1" x14ac:dyDescent="0.2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</row>
    <row r="499" spans="1:16" ht="15.75" customHeight="1" x14ac:dyDescent="0.2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</row>
    <row r="500" spans="1:16" ht="15.75" customHeight="1" x14ac:dyDescent="0.2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</row>
    <row r="501" spans="1:16" ht="15.75" customHeight="1" x14ac:dyDescent="0.2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</row>
    <row r="502" spans="1:16" ht="15.75" customHeight="1" x14ac:dyDescent="0.2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</row>
    <row r="503" spans="1:16" ht="15.75" customHeight="1" x14ac:dyDescent="0.2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</row>
    <row r="504" spans="1:16" ht="15.75" customHeight="1" x14ac:dyDescent="0.2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</row>
    <row r="505" spans="1:16" ht="15.75" customHeight="1" x14ac:dyDescent="0.2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</row>
    <row r="506" spans="1:16" ht="15.75" customHeight="1" x14ac:dyDescent="0.2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</row>
    <row r="507" spans="1:16" ht="15.75" customHeight="1" x14ac:dyDescent="0.2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</row>
    <row r="508" spans="1:16" ht="15.75" customHeight="1" x14ac:dyDescent="0.2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</row>
    <row r="509" spans="1:16" ht="15.75" customHeight="1" x14ac:dyDescent="0.2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</row>
    <row r="510" spans="1:16" ht="15.75" customHeight="1" x14ac:dyDescent="0.2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</row>
    <row r="511" spans="1:16" ht="15.75" customHeight="1" x14ac:dyDescent="0.2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</row>
    <row r="512" spans="1:16" ht="15.75" customHeight="1" x14ac:dyDescent="0.2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</row>
    <row r="513" spans="1:16" ht="15.75" customHeight="1" x14ac:dyDescent="0.2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</row>
    <row r="514" spans="1:16" ht="15.75" customHeight="1" x14ac:dyDescent="0.2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</row>
    <row r="515" spans="1:16" ht="15.75" customHeight="1" x14ac:dyDescent="0.2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</row>
    <row r="516" spans="1:16" ht="15.75" customHeight="1" x14ac:dyDescent="0.2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</row>
    <row r="517" spans="1:16" ht="15.75" customHeight="1" x14ac:dyDescent="0.2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</row>
    <row r="518" spans="1:16" ht="15.75" customHeight="1" x14ac:dyDescent="0.2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</row>
    <row r="519" spans="1:16" ht="15.75" customHeight="1" x14ac:dyDescent="0.2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</row>
    <row r="520" spans="1:16" ht="15.75" customHeight="1" x14ac:dyDescent="0.2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</row>
    <row r="521" spans="1:16" ht="15.75" customHeight="1" x14ac:dyDescent="0.2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</row>
    <row r="522" spans="1:16" ht="15.75" customHeight="1" x14ac:dyDescent="0.2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</row>
    <row r="523" spans="1:16" ht="15.75" customHeight="1" x14ac:dyDescent="0.2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</row>
    <row r="524" spans="1:16" ht="15.75" customHeight="1" x14ac:dyDescent="0.2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</row>
    <row r="525" spans="1:16" ht="15.75" customHeight="1" x14ac:dyDescent="0.2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</row>
    <row r="526" spans="1:16" ht="15.75" customHeight="1" x14ac:dyDescent="0.2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</row>
    <row r="527" spans="1:16" ht="15.75" customHeight="1" x14ac:dyDescent="0.2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</row>
    <row r="528" spans="1:16" ht="15.75" customHeight="1" x14ac:dyDescent="0.2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</row>
    <row r="529" spans="1:16" ht="15.75" customHeight="1" x14ac:dyDescent="0.2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</row>
    <row r="530" spans="1:16" ht="15.75" customHeight="1" x14ac:dyDescent="0.2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</row>
    <row r="531" spans="1:16" ht="15.75" customHeight="1" x14ac:dyDescent="0.2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</row>
    <row r="532" spans="1:16" ht="15.75" customHeight="1" x14ac:dyDescent="0.2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</row>
    <row r="533" spans="1:16" ht="15.75" customHeight="1" x14ac:dyDescent="0.2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</row>
    <row r="534" spans="1:16" ht="15.75" customHeight="1" x14ac:dyDescent="0.2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</row>
    <row r="535" spans="1:16" ht="15.75" customHeight="1" x14ac:dyDescent="0.2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</row>
    <row r="536" spans="1:16" ht="15.75" customHeight="1" x14ac:dyDescent="0.2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</row>
    <row r="537" spans="1:16" ht="15.75" customHeight="1" x14ac:dyDescent="0.2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</row>
    <row r="538" spans="1:16" ht="15.75" customHeight="1" x14ac:dyDescent="0.2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</row>
    <row r="539" spans="1:16" ht="15.75" customHeight="1" x14ac:dyDescent="0.2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</row>
    <row r="540" spans="1:16" ht="15.75" customHeight="1" x14ac:dyDescent="0.2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</row>
    <row r="541" spans="1:16" ht="15.75" customHeight="1" x14ac:dyDescent="0.2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</row>
    <row r="542" spans="1:16" ht="15.75" customHeight="1" x14ac:dyDescent="0.2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</row>
    <row r="543" spans="1:16" ht="15.75" customHeight="1" x14ac:dyDescent="0.2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</row>
    <row r="544" spans="1:16" ht="15.75" customHeight="1" x14ac:dyDescent="0.2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</row>
    <row r="545" spans="1:16" ht="15.75" customHeight="1" x14ac:dyDescent="0.2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</row>
    <row r="546" spans="1:16" ht="15.75" customHeight="1" x14ac:dyDescent="0.2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</row>
    <row r="547" spans="1:16" ht="15.75" customHeight="1" x14ac:dyDescent="0.2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</row>
    <row r="548" spans="1:16" ht="15.75" customHeight="1" x14ac:dyDescent="0.2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</row>
    <row r="549" spans="1:16" ht="15.75" customHeight="1" x14ac:dyDescent="0.2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</row>
    <row r="550" spans="1:16" ht="15.75" customHeight="1" x14ac:dyDescent="0.2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</row>
    <row r="551" spans="1:16" ht="15.75" customHeight="1" x14ac:dyDescent="0.2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</row>
    <row r="552" spans="1:16" ht="15.75" customHeight="1" x14ac:dyDescent="0.2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</row>
    <row r="553" spans="1:16" ht="15.75" customHeight="1" x14ac:dyDescent="0.2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</row>
    <row r="554" spans="1:16" ht="15.75" customHeight="1" x14ac:dyDescent="0.2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</row>
    <row r="555" spans="1:16" ht="15.75" customHeight="1" x14ac:dyDescent="0.2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</row>
    <row r="556" spans="1:16" ht="15.75" customHeight="1" x14ac:dyDescent="0.2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</row>
    <row r="557" spans="1:16" ht="15.75" customHeight="1" x14ac:dyDescent="0.2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</row>
    <row r="558" spans="1:16" ht="15.75" customHeight="1" x14ac:dyDescent="0.2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</row>
    <row r="559" spans="1:16" ht="15.75" customHeight="1" x14ac:dyDescent="0.2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</row>
    <row r="560" spans="1:16" ht="15.75" customHeight="1" x14ac:dyDescent="0.2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</row>
    <row r="561" spans="1:16" ht="15.75" customHeight="1" x14ac:dyDescent="0.2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</row>
    <row r="562" spans="1:16" ht="15.75" customHeight="1" x14ac:dyDescent="0.2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</row>
    <row r="563" spans="1:16" ht="15.75" customHeight="1" x14ac:dyDescent="0.2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</row>
    <row r="564" spans="1:16" ht="15.75" customHeight="1" x14ac:dyDescent="0.2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</row>
    <row r="565" spans="1:16" ht="15.75" customHeight="1" x14ac:dyDescent="0.2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</row>
    <row r="566" spans="1:16" ht="15.75" customHeight="1" x14ac:dyDescent="0.2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</row>
    <row r="567" spans="1:16" ht="15.75" customHeight="1" x14ac:dyDescent="0.2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</row>
    <row r="568" spans="1:16" ht="15.75" customHeight="1" x14ac:dyDescent="0.2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</row>
    <row r="569" spans="1:16" ht="15.75" customHeight="1" x14ac:dyDescent="0.2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</row>
    <row r="570" spans="1:16" ht="15.75" customHeight="1" x14ac:dyDescent="0.2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</row>
    <row r="571" spans="1:16" ht="15.75" customHeight="1" x14ac:dyDescent="0.2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</row>
    <row r="572" spans="1:16" ht="15.75" customHeight="1" x14ac:dyDescent="0.2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</row>
    <row r="573" spans="1:16" ht="15.75" customHeight="1" x14ac:dyDescent="0.2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</row>
    <row r="574" spans="1:16" ht="15.75" customHeight="1" x14ac:dyDescent="0.2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</row>
    <row r="575" spans="1:16" ht="15.75" customHeight="1" x14ac:dyDescent="0.2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</row>
    <row r="576" spans="1:16" ht="15.75" customHeight="1" x14ac:dyDescent="0.2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</row>
    <row r="577" spans="1:16" ht="15.75" customHeight="1" x14ac:dyDescent="0.2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</row>
    <row r="578" spans="1:16" ht="15.75" customHeight="1" x14ac:dyDescent="0.2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</row>
    <row r="579" spans="1:16" ht="15.75" customHeight="1" x14ac:dyDescent="0.2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</row>
    <row r="580" spans="1:16" ht="15.75" customHeight="1" x14ac:dyDescent="0.2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</row>
    <row r="581" spans="1:16" ht="15.75" customHeight="1" x14ac:dyDescent="0.2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</row>
    <row r="582" spans="1:16" ht="15.75" customHeight="1" x14ac:dyDescent="0.2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</row>
    <row r="583" spans="1:16" ht="15.75" customHeight="1" x14ac:dyDescent="0.2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</row>
    <row r="584" spans="1:16" ht="15.75" customHeight="1" x14ac:dyDescent="0.2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</row>
    <row r="585" spans="1:16" ht="15.75" customHeight="1" x14ac:dyDescent="0.2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</row>
    <row r="586" spans="1:16" ht="15.75" customHeight="1" x14ac:dyDescent="0.2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</row>
    <row r="587" spans="1:16" ht="15.75" customHeight="1" x14ac:dyDescent="0.2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</row>
    <row r="588" spans="1:16" ht="15.75" customHeight="1" x14ac:dyDescent="0.2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</row>
    <row r="589" spans="1:16" ht="15.75" customHeight="1" x14ac:dyDescent="0.2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</row>
    <row r="590" spans="1:16" ht="15.75" customHeight="1" x14ac:dyDescent="0.2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</row>
    <row r="591" spans="1:16" ht="15.75" customHeight="1" x14ac:dyDescent="0.2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</row>
    <row r="592" spans="1:16" ht="15.75" customHeight="1" x14ac:dyDescent="0.2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</row>
    <row r="593" spans="1:16" ht="15.75" customHeight="1" x14ac:dyDescent="0.2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</row>
    <row r="594" spans="1:16" ht="15.75" customHeight="1" x14ac:dyDescent="0.2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</row>
    <row r="595" spans="1:16" ht="15.75" customHeight="1" x14ac:dyDescent="0.2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</row>
    <row r="596" spans="1:16" ht="15.75" customHeight="1" x14ac:dyDescent="0.2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</row>
    <row r="597" spans="1:16" ht="15.75" customHeight="1" x14ac:dyDescent="0.2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</row>
    <row r="598" spans="1:16" ht="15.75" customHeight="1" x14ac:dyDescent="0.2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</row>
    <row r="599" spans="1:16" ht="15.75" customHeight="1" x14ac:dyDescent="0.2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</row>
    <row r="600" spans="1:16" ht="15.75" customHeight="1" x14ac:dyDescent="0.2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</row>
    <row r="601" spans="1:16" ht="15.75" customHeight="1" x14ac:dyDescent="0.2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</row>
    <row r="602" spans="1:16" ht="15.75" customHeight="1" x14ac:dyDescent="0.2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</row>
    <row r="603" spans="1:16" ht="15.75" customHeight="1" x14ac:dyDescent="0.2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</row>
    <row r="604" spans="1:16" ht="15.75" customHeight="1" x14ac:dyDescent="0.2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</row>
    <row r="605" spans="1:16" ht="15.75" customHeight="1" x14ac:dyDescent="0.2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</row>
    <row r="606" spans="1:16" ht="15.75" customHeight="1" x14ac:dyDescent="0.2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</row>
    <row r="607" spans="1:16" ht="15.75" customHeight="1" x14ac:dyDescent="0.2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</row>
    <row r="608" spans="1:16" ht="15.75" customHeight="1" x14ac:dyDescent="0.2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</row>
    <row r="609" spans="1:16" ht="15.75" customHeight="1" x14ac:dyDescent="0.2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</row>
    <row r="610" spans="1:16" ht="15.75" customHeight="1" x14ac:dyDescent="0.2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</row>
    <row r="611" spans="1:16" ht="15.75" customHeight="1" x14ac:dyDescent="0.2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</row>
    <row r="612" spans="1:16" ht="15.75" customHeight="1" x14ac:dyDescent="0.2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</row>
    <row r="613" spans="1:16" ht="15.75" customHeight="1" x14ac:dyDescent="0.2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</row>
    <row r="614" spans="1:16" ht="15.75" customHeight="1" x14ac:dyDescent="0.2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</row>
    <row r="615" spans="1:16" ht="15.75" customHeight="1" x14ac:dyDescent="0.2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</row>
    <row r="616" spans="1:16" ht="15.75" customHeight="1" x14ac:dyDescent="0.2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</row>
    <row r="617" spans="1:16" ht="15.75" customHeight="1" x14ac:dyDescent="0.2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</row>
    <row r="618" spans="1:16" ht="15.75" customHeight="1" x14ac:dyDescent="0.2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</row>
    <row r="619" spans="1:16" ht="15.75" customHeight="1" x14ac:dyDescent="0.2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</row>
    <row r="620" spans="1:16" ht="15.75" customHeight="1" x14ac:dyDescent="0.2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</row>
    <row r="621" spans="1:16" ht="15.75" customHeight="1" x14ac:dyDescent="0.2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</row>
    <row r="622" spans="1:16" ht="15.75" customHeight="1" x14ac:dyDescent="0.2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</row>
    <row r="623" spans="1:16" ht="15.75" customHeight="1" x14ac:dyDescent="0.2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</row>
    <row r="624" spans="1:16" ht="15.75" customHeight="1" x14ac:dyDescent="0.2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</row>
    <row r="625" spans="1:16" ht="15.75" customHeight="1" x14ac:dyDescent="0.2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</row>
    <row r="626" spans="1:16" ht="15.75" customHeight="1" x14ac:dyDescent="0.2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</row>
    <row r="627" spans="1:16" ht="15.75" customHeight="1" x14ac:dyDescent="0.2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</row>
    <row r="628" spans="1:16" ht="15.75" customHeight="1" x14ac:dyDescent="0.2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</row>
    <row r="629" spans="1:16" ht="15.75" customHeight="1" x14ac:dyDescent="0.2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</row>
    <row r="630" spans="1:16" ht="15.75" customHeight="1" x14ac:dyDescent="0.2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</row>
    <row r="631" spans="1:16" ht="15.75" customHeight="1" x14ac:dyDescent="0.2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</row>
    <row r="632" spans="1:16" ht="15.75" customHeight="1" x14ac:dyDescent="0.2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</row>
    <row r="633" spans="1:16" ht="15.75" customHeight="1" x14ac:dyDescent="0.2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</row>
    <row r="634" spans="1:16" ht="15.75" customHeight="1" x14ac:dyDescent="0.2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</row>
    <row r="635" spans="1:16" ht="15.75" customHeight="1" x14ac:dyDescent="0.2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</row>
    <row r="636" spans="1:16" ht="15.75" customHeight="1" x14ac:dyDescent="0.2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</row>
    <row r="637" spans="1:16" ht="15.75" customHeight="1" x14ac:dyDescent="0.2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</row>
    <row r="638" spans="1:16" ht="15.75" customHeight="1" x14ac:dyDescent="0.2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</row>
    <row r="639" spans="1:16" ht="15.75" customHeight="1" x14ac:dyDescent="0.2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</row>
    <row r="640" spans="1:16" ht="15.75" customHeight="1" x14ac:dyDescent="0.2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</row>
    <row r="641" spans="1:16" ht="15.75" customHeight="1" x14ac:dyDescent="0.2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</row>
    <row r="642" spans="1:16" ht="15.75" customHeight="1" x14ac:dyDescent="0.2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</row>
    <row r="643" spans="1:16" ht="15.75" customHeight="1" x14ac:dyDescent="0.2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</row>
    <row r="644" spans="1:16" ht="15.75" customHeight="1" x14ac:dyDescent="0.2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</row>
    <row r="645" spans="1:16" ht="15.75" customHeight="1" x14ac:dyDescent="0.2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</row>
    <row r="646" spans="1:16" ht="15.75" customHeight="1" x14ac:dyDescent="0.2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</row>
    <row r="647" spans="1:16" ht="15.75" customHeight="1" x14ac:dyDescent="0.2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</row>
    <row r="648" spans="1:16" ht="15.75" customHeight="1" x14ac:dyDescent="0.2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</row>
    <row r="649" spans="1:16" ht="15.75" customHeight="1" x14ac:dyDescent="0.2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</row>
    <row r="650" spans="1:16" ht="15.75" customHeight="1" x14ac:dyDescent="0.2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</row>
    <row r="651" spans="1:16" ht="15.75" customHeight="1" x14ac:dyDescent="0.2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</row>
    <row r="652" spans="1:16" ht="15.75" customHeight="1" x14ac:dyDescent="0.2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</row>
    <row r="653" spans="1:16" ht="15.75" customHeight="1" x14ac:dyDescent="0.2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</row>
    <row r="654" spans="1:16" ht="15.75" customHeight="1" x14ac:dyDescent="0.2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</row>
    <row r="655" spans="1:16" ht="15.75" customHeight="1" x14ac:dyDescent="0.2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</row>
    <row r="656" spans="1:16" ht="15.75" customHeight="1" x14ac:dyDescent="0.2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</row>
    <row r="657" spans="1:16" ht="15.75" customHeight="1" x14ac:dyDescent="0.2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</row>
    <row r="658" spans="1:16" ht="15.75" customHeight="1" x14ac:dyDescent="0.2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</row>
    <row r="659" spans="1:16" ht="15.75" customHeight="1" x14ac:dyDescent="0.2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</row>
    <row r="660" spans="1:16" ht="15.75" customHeight="1" x14ac:dyDescent="0.2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</row>
    <row r="661" spans="1:16" ht="15.75" customHeight="1" x14ac:dyDescent="0.2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</row>
    <row r="662" spans="1:16" ht="15.75" customHeight="1" x14ac:dyDescent="0.2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</row>
    <row r="663" spans="1:16" ht="15.75" customHeight="1" x14ac:dyDescent="0.2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</row>
    <row r="664" spans="1:16" ht="15.75" customHeight="1" x14ac:dyDescent="0.2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</row>
    <row r="665" spans="1:16" ht="15.75" customHeight="1" x14ac:dyDescent="0.2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</row>
    <row r="666" spans="1:16" ht="15.75" customHeight="1" x14ac:dyDescent="0.2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</row>
    <row r="667" spans="1:16" ht="15.75" customHeight="1" x14ac:dyDescent="0.2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</row>
    <row r="668" spans="1:16" ht="15.75" customHeight="1" x14ac:dyDescent="0.2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</row>
    <row r="669" spans="1:16" ht="15.75" customHeight="1" x14ac:dyDescent="0.2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</row>
    <row r="670" spans="1:16" ht="15.75" customHeight="1" x14ac:dyDescent="0.2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</row>
    <row r="671" spans="1:16" ht="15.75" customHeight="1" x14ac:dyDescent="0.2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</row>
    <row r="672" spans="1:16" ht="15.75" customHeight="1" x14ac:dyDescent="0.2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</row>
    <row r="673" spans="1:16" ht="15.75" customHeight="1" x14ac:dyDescent="0.2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</row>
    <row r="674" spans="1:16" ht="15.75" customHeight="1" x14ac:dyDescent="0.2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</row>
    <row r="675" spans="1:16" ht="15.75" customHeight="1" x14ac:dyDescent="0.2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</row>
    <row r="676" spans="1:16" ht="15.75" customHeight="1" x14ac:dyDescent="0.2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</row>
    <row r="677" spans="1:16" ht="15.75" customHeight="1" x14ac:dyDescent="0.2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</row>
    <row r="678" spans="1:16" ht="15.75" customHeight="1" x14ac:dyDescent="0.2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</row>
    <row r="679" spans="1:16" ht="15.75" customHeight="1" x14ac:dyDescent="0.2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</row>
    <row r="680" spans="1:16" ht="15.75" customHeight="1" x14ac:dyDescent="0.2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</row>
    <row r="681" spans="1:16" ht="15.75" customHeight="1" x14ac:dyDescent="0.2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</row>
    <row r="682" spans="1:16" ht="15.75" customHeight="1" x14ac:dyDescent="0.2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</row>
    <row r="683" spans="1:16" ht="15.75" customHeight="1" x14ac:dyDescent="0.2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</row>
    <row r="684" spans="1:16" ht="15.75" customHeight="1" x14ac:dyDescent="0.2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</row>
    <row r="685" spans="1:16" ht="15.75" customHeight="1" x14ac:dyDescent="0.2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</row>
    <row r="686" spans="1:16" ht="15.75" customHeight="1" x14ac:dyDescent="0.2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</row>
    <row r="687" spans="1:16" ht="15.75" customHeight="1" x14ac:dyDescent="0.2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</row>
    <row r="688" spans="1:16" ht="15.75" customHeight="1" x14ac:dyDescent="0.2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</row>
    <row r="689" spans="1:16" ht="15.75" customHeight="1" x14ac:dyDescent="0.2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</row>
    <row r="690" spans="1:16" ht="15.75" customHeight="1" x14ac:dyDescent="0.2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</row>
    <row r="691" spans="1:16" ht="15.75" customHeight="1" x14ac:dyDescent="0.2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</row>
    <row r="692" spans="1:16" ht="15.75" customHeight="1" x14ac:dyDescent="0.2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</row>
    <row r="693" spans="1:16" ht="15.75" customHeight="1" x14ac:dyDescent="0.2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</row>
    <row r="694" spans="1:16" ht="15.75" customHeight="1" x14ac:dyDescent="0.2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</row>
    <row r="695" spans="1:16" ht="15.75" customHeight="1" x14ac:dyDescent="0.2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</row>
    <row r="696" spans="1:16" ht="15.75" customHeight="1" x14ac:dyDescent="0.2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</row>
    <row r="697" spans="1:16" ht="15.75" customHeight="1" x14ac:dyDescent="0.2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</row>
    <row r="698" spans="1:16" ht="15.75" customHeight="1" x14ac:dyDescent="0.2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</row>
    <row r="699" spans="1:16" ht="15.75" customHeight="1" x14ac:dyDescent="0.2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</row>
    <row r="700" spans="1:16" ht="15.75" customHeight="1" x14ac:dyDescent="0.2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</row>
    <row r="701" spans="1:16" ht="15.75" customHeight="1" x14ac:dyDescent="0.2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</row>
    <row r="702" spans="1:16" ht="15.75" customHeight="1" x14ac:dyDescent="0.2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</row>
    <row r="703" spans="1:16" ht="15.75" customHeight="1" x14ac:dyDescent="0.2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</row>
    <row r="704" spans="1:16" ht="15.75" customHeight="1" x14ac:dyDescent="0.2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</row>
    <row r="705" spans="1:16" ht="15.75" customHeight="1" x14ac:dyDescent="0.2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</row>
    <row r="706" spans="1:16" ht="15.75" customHeight="1" x14ac:dyDescent="0.2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</row>
    <row r="707" spans="1:16" ht="15.75" customHeight="1" x14ac:dyDescent="0.2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</row>
    <row r="708" spans="1:16" ht="15.75" customHeight="1" x14ac:dyDescent="0.2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</row>
    <row r="709" spans="1:16" ht="15.75" customHeight="1" x14ac:dyDescent="0.2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</row>
    <row r="710" spans="1:16" ht="15.75" customHeight="1" x14ac:dyDescent="0.2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</row>
    <row r="711" spans="1:16" ht="15.75" customHeight="1" x14ac:dyDescent="0.2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</row>
    <row r="712" spans="1:16" ht="15.75" customHeight="1" x14ac:dyDescent="0.2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</row>
    <row r="713" spans="1:16" ht="15.75" customHeight="1" x14ac:dyDescent="0.2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</row>
    <row r="714" spans="1:16" ht="15.75" customHeight="1" x14ac:dyDescent="0.2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</row>
    <row r="715" spans="1:16" ht="15.75" customHeight="1" x14ac:dyDescent="0.2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</row>
    <row r="716" spans="1:16" ht="15.75" customHeight="1" x14ac:dyDescent="0.2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</row>
    <row r="717" spans="1:16" ht="15.75" customHeight="1" x14ac:dyDescent="0.2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</row>
    <row r="718" spans="1:16" ht="15.75" customHeight="1" x14ac:dyDescent="0.2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</row>
    <row r="719" spans="1:16" ht="15.75" customHeight="1" x14ac:dyDescent="0.2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</row>
    <row r="720" spans="1:16" ht="15.75" customHeight="1" x14ac:dyDescent="0.2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</row>
    <row r="721" spans="1:16" ht="15.75" customHeight="1" x14ac:dyDescent="0.2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</row>
    <row r="722" spans="1:16" ht="15.75" customHeight="1" x14ac:dyDescent="0.2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</row>
    <row r="723" spans="1:16" ht="15.75" customHeight="1" x14ac:dyDescent="0.2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</row>
    <row r="724" spans="1:16" ht="15.75" customHeight="1" x14ac:dyDescent="0.2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</row>
    <row r="725" spans="1:16" ht="15.75" customHeight="1" x14ac:dyDescent="0.2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</row>
    <row r="726" spans="1:16" ht="15.75" customHeight="1" x14ac:dyDescent="0.2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</row>
    <row r="727" spans="1:16" ht="15.75" customHeight="1" x14ac:dyDescent="0.2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</row>
    <row r="728" spans="1:16" ht="15.75" customHeight="1" x14ac:dyDescent="0.2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</row>
    <row r="729" spans="1:16" ht="15.75" customHeight="1" x14ac:dyDescent="0.2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</row>
    <row r="730" spans="1:16" ht="15.75" customHeight="1" x14ac:dyDescent="0.2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</row>
    <row r="731" spans="1:16" ht="15.75" customHeight="1" x14ac:dyDescent="0.2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</row>
    <row r="732" spans="1:16" ht="15.75" customHeight="1" x14ac:dyDescent="0.2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</row>
    <row r="733" spans="1:16" ht="15.75" customHeight="1" x14ac:dyDescent="0.2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</row>
    <row r="734" spans="1:16" ht="15.75" customHeight="1" x14ac:dyDescent="0.2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</row>
    <row r="735" spans="1:16" ht="15.75" customHeight="1" x14ac:dyDescent="0.2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</row>
    <row r="736" spans="1:16" ht="15.75" customHeight="1" x14ac:dyDescent="0.2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</row>
    <row r="737" spans="1:16" ht="15.75" customHeight="1" x14ac:dyDescent="0.2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</row>
    <row r="738" spans="1:16" ht="15.75" customHeight="1" x14ac:dyDescent="0.2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</row>
    <row r="739" spans="1:16" ht="15.75" customHeight="1" x14ac:dyDescent="0.2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</row>
    <row r="740" spans="1:16" ht="15.75" customHeight="1" x14ac:dyDescent="0.2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</row>
    <row r="741" spans="1:16" ht="15.75" customHeight="1" x14ac:dyDescent="0.2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</row>
    <row r="742" spans="1:16" ht="15.75" customHeight="1" x14ac:dyDescent="0.2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</row>
    <row r="743" spans="1:16" ht="15.75" customHeight="1" x14ac:dyDescent="0.2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</row>
    <row r="744" spans="1:16" ht="15.75" customHeight="1" x14ac:dyDescent="0.2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</row>
    <row r="745" spans="1:16" ht="15.75" customHeight="1" x14ac:dyDescent="0.2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</row>
    <row r="746" spans="1:16" ht="15.75" customHeight="1" x14ac:dyDescent="0.2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</row>
    <row r="747" spans="1:16" ht="15.75" customHeight="1" x14ac:dyDescent="0.2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</row>
    <row r="748" spans="1:16" ht="15.75" customHeight="1" x14ac:dyDescent="0.2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</row>
    <row r="749" spans="1:16" ht="15.75" customHeight="1" x14ac:dyDescent="0.2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</row>
    <row r="750" spans="1:16" ht="15.75" customHeight="1" x14ac:dyDescent="0.2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</row>
    <row r="751" spans="1:16" ht="15.75" customHeight="1" x14ac:dyDescent="0.2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</row>
    <row r="752" spans="1:16" ht="15.75" customHeight="1" x14ac:dyDescent="0.2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</row>
    <row r="753" spans="1:16" ht="15.75" customHeight="1" x14ac:dyDescent="0.2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</row>
    <row r="754" spans="1:16" ht="15.75" customHeight="1" x14ac:dyDescent="0.2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</row>
    <row r="755" spans="1:16" ht="15.75" customHeight="1" x14ac:dyDescent="0.2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</row>
    <row r="756" spans="1:16" ht="15.75" customHeight="1" x14ac:dyDescent="0.2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</row>
    <row r="757" spans="1:16" ht="15.75" customHeight="1" x14ac:dyDescent="0.2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</row>
    <row r="758" spans="1:16" ht="15.75" customHeight="1" x14ac:dyDescent="0.2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</row>
    <row r="759" spans="1:16" ht="15.75" customHeight="1" x14ac:dyDescent="0.2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</row>
    <row r="760" spans="1:16" ht="15.75" customHeight="1" x14ac:dyDescent="0.2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</row>
    <row r="761" spans="1:16" ht="15.75" customHeight="1" x14ac:dyDescent="0.2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</row>
    <row r="762" spans="1:16" ht="15.75" customHeight="1" x14ac:dyDescent="0.2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</row>
    <row r="763" spans="1:16" ht="15.75" customHeight="1" x14ac:dyDescent="0.2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</row>
    <row r="764" spans="1:16" ht="15.75" customHeight="1" x14ac:dyDescent="0.2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</row>
    <row r="765" spans="1:16" ht="15.75" customHeight="1" x14ac:dyDescent="0.2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</row>
    <row r="766" spans="1:16" ht="15.75" customHeight="1" x14ac:dyDescent="0.2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</row>
    <row r="767" spans="1:16" ht="15.75" customHeight="1" x14ac:dyDescent="0.2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</row>
    <row r="768" spans="1:16" ht="15.75" customHeight="1" x14ac:dyDescent="0.2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</row>
    <row r="769" spans="1:16" ht="15.75" customHeight="1" x14ac:dyDescent="0.2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</row>
    <row r="770" spans="1:16" ht="15.75" customHeight="1" x14ac:dyDescent="0.2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</row>
    <row r="771" spans="1:16" ht="15.75" customHeight="1" x14ac:dyDescent="0.2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</row>
    <row r="772" spans="1:16" ht="15.75" customHeight="1" x14ac:dyDescent="0.2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</row>
    <row r="773" spans="1:16" ht="15.75" customHeight="1" x14ac:dyDescent="0.2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</row>
    <row r="774" spans="1:16" ht="15.75" customHeight="1" x14ac:dyDescent="0.2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</row>
    <row r="775" spans="1:16" ht="15.75" customHeight="1" x14ac:dyDescent="0.2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</row>
    <row r="776" spans="1:16" ht="15.75" customHeight="1" x14ac:dyDescent="0.2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</row>
    <row r="777" spans="1:16" ht="15.75" customHeight="1" x14ac:dyDescent="0.2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</row>
    <row r="778" spans="1:16" ht="15.75" customHeight="1" x14ac:dyDescent="0.2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</row>
    <row r="779" spans="1:16" ht="15.75" customHeight="1" x14ac:dyDescent="0.2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</row>
    <row r="780" spans="1:16" ht="15.75" customHeight="1" x14ac:dyDescent="0.2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</row>
    <row r="781" spans="1:16" ht="15.75" customHeight="1" x14ac:dyDescent="0.2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</row>
    <row r="782" spans="1:16" ht="15.75" customHeight="1" x14ac:dyDescent="0.2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</row>
    <row r="783" spans="1:16" ht="15.75" customHeight="1" x14ac:dyDescent="0.2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</row>
    <row r="784" spans="1:16" ht="15.75" customHeight="1" x14ac:dyDescent="0.2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</row>
    <row r="785" spans="1:16" ht="15.75" customHeight="1" x14ac:dyDescent="0.2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</row>
    <row r="786" spans="1:16" ht="15.75" customHeight="1" x14ac:dyDescent="0.2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</row>
    <row r="787" spans="1:16" ht="15.75" customHeight="1" x14ac:dyDescent="0.2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</row>
    <row r="788" spans="1:16" ht="15.75" customHeight="1" x14ac:dyDescent="0.2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</row>
    <row r="789" spans="1:16" ht="15.75" customHeight="1" x14ac:dyDescent="0.2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</row>
    <row r="790" spans="1:16" ht="15.75" customHeight="1" x14ac:dyDescent="0.2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</row>
    <row r="791" spans="1:16" ht="15.75" customHeight="1" x14ac:dyDescent="0.2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</row>
    <row r="792" spans="1:16" ht="15.75" customHeight="1" x14ac:dyDescent="0.2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</row>
    <row r="793" spans="1:16" ht="15.75" customHeight="1" x14ac:dyDescent="0.2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</row>
    <row r="794" spans="1:16" ht="15.75" customHeight="1" x14ac:dyDescent="0.2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</row>
    <row r="795" spans="1:16" ht="15.75" customHeight="1" x14ac:dyDescent="0.2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</row>
    <row r="796" spans="1:16" ht="15.75" customHeight="1" x14ac:dyDescent="0.2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</row>
    <row r="797" spans="1:16" ht="15.75" customHeight="1" x14ac:dyDescent="0.2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</row>
    <row r="798" spans="1:16" ht="15.75" customHeight="1" x14ac:dyDescent="0.2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</row>
    <row r="799" spans="1:16" ht="15.75" customHeight="1" x14ac:dyDescent="0.2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</row>
    <row r="800" spans="1:16" ht="15.75" customHeight="1" x14ac:dyDescent="0.2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</row>
    <row r="801" spans="1:16" ht="15.75" customHeight="1" x14ac:dyDescent="0.2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</row>
    <row r="802" spans="1:16" ht="15.75" customHeight="1" x14ac:dyDescent="0.2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</row>
    <row r="803" spans="1:16" ht="15.75" customHeight="1" x14ac:dyDescent="0.2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</row>
    <row r="804" spans="1:16" ht="15.75" customHeight="1" x14ac:dyDescent="0.2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</row>
    <row r="805" spans="1:16" ht="15.75" customHeight="1" x14ac:dyDescent="0.2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</row>
    <row r="806" spans="1:16" ht="15.75" customHeight="1" x14ac:dyDescent="0.2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</row>
    <row r="807" spans="1:16" ht="15.75" customHeight="1" x14ac:dyDescent="0.2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</row>
    <row r="808" spans="1:16" ht="15.75" customHeight="1" x14ac:dyDescent="0.2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</row>
    <row r="809" spans="1:16" ht="15.75" customHeight="1" x14ac:dyDescent="0.2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</row>
    <row r="810" spans="1:16" ht="15.75" customHeight="1" x14ac:dyDescent="0.2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</row>
    <row r="811" spans="1:16" ht="15.75" customHeight="1" x14ac:dyDescent="0.2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</row>
    <row r="812" spans="1:16" ht="15.75" customHeight="1" x14ac:dyDescent="0.2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</row>
    <row r="813" spans="1:16" ht="15.75" customHeight="1" x14ac:dyDescent="0.2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</row>
    <row r="814" spans="1:16" ht="15.75" customHeight="1" x14ac:dyDescent="0.2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</row>
    <row r="815" spans="1:16" ht="15.75" customHeight="1" x14ac:dyDescent="0.2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</row>
    <row r="816" spans="1:16" ht="15.75" customHeight="1" x14ac:dyDescent="0.2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</row>
    <row r="817" spans="1:16" ht="15.75" customHeight="1" x14ac:dyDescent="0.2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</row>
    <row r="818" spans="1:16" ht="15.75" customHeight="1" x14ac:dyDescent="0.2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</row>
    <row r="819" spans="1:16" ht="15.75" customHeight="1" x14ac:dyDescent="0.2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</row>
    <row r="820" spans="1:16" ht="15.75" customHeight="1" x14ac:dyDescent="0.2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</row>
    <row r="821" spans="1:16" ht="15.75" customHeight="1" x14ac:dyDescent="0.2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</row>
    <row r="822" spans="1:16" ht="15.75" customHeight="1" x14ac:dyDescent="0.2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</row>
    <row r="823" spans="1:16" ht="15.75" customHeight="1" x14ac:dyDescent="0.2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</row>
    <row r="824" spans="1:16" ht="15.75" customHeight="1" x14ac:dyDescent="0.2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</row>
    <row r="825" spans="1:16" ht="15.75" customHeight="1" x14ac:dyDescent="0.2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</row>
    <row r="826" spans="1:16" ht="15.75" customHeight="1" x14ac:dyDescent="0.2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</row>
    <row r="827" spans="1:16" ht="15.75" customHeight="1" x14ac:dyDescent="0.2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</row>
    <row r="828" spans="1:16" ht="15.75" customHeight="1" x14ac:dyDescent="0.2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</row>
    <row r="829" spans="1:16" ht="15.75" customHeight="1" x14ac:dyDescent="0.2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</row>
    <row r="830" spans="1:16" ht="15.75" customHeight="1" x14ac:dyDescent="0.2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</row>
    <row r="831" spans="1:16" ht="15.75" customHeight="1" x14ac:dyDescent="0.2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</row>
    <row r="832" spans="1:16" ht="15.75" customHeight="1" x14ac:dyDescent="0.2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</row>
    <row r="833" spans="1:16" ht="15.75" customHeight="1" x14ac:dyDescent="0.2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</row>
    <row r="834" spans="1:16" ht="15.75" customHeight="1" x14ac:dyDescent="0.2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</row>
    <row r="835" spans="1:16" ht="15.75" customHeight="1" x14ac:dyDescent="0.2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</row>
    <row r="836" spans="1:16" ht="15.75" customHeight="1" x14ac:dyDescent="0.2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</row>
    <row r="837" spans="1:16" ht="15.75" customHeight="1" x14ac:dyDescent="0.2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</row>
    <row r="838" spans="1:16" ht="15.75" customHeight="1" x14ac:dyDescent="0.2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</row>
    <row r="839" spans="1:16" ht="15.75" customHeight="1" x14ac:dyDescent="0.2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</row>
    <row r="840" spans="1:16" ht="15.75" customHeight="1" x14ac:dyDescent="0.2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</row>
    <row r="841" spans="1:16" ht="15.75" customHeight="1" x14ac:dyDescent="0.2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</row>
    <row r="842" spans="1:16" ht="15.75" customHeight="1" x14ac:dyDescent="0.2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</row>
    <row r="843" spans="1:16" ht="15.75" customHeight="1" x14ac:dyDescent="0.2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</row>
    <row r="844" spans="1:16" ht="15.75" customHeight="1" x14ac:dyDescent="0.2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</row>
    <row r="845" spans="1:16" ht="15.75" customHeight="1" x14ac:dyDescent="0.2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</row>
    <row r="846" spans="1:16" ht="15.75" customHeight="1" x14ac:dyDescent="0.2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</row>
    <row r="847" spans="1:16" ht="15.75" customHeight="1" x14ac:dyDescent="0.2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</row>
    <row r="848" spans="1:16" ht="15.75" customHeight="1" x14ac:dyDescent="0.2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</row>
    <row r="849" spans="1:16" ht="15.75" customHeight="1" x14ac:dyDescent="0.2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</row>
    <row r="850" spans="1:16" ht="15.75" customHeight="1" x14ac:dyDescent="0.2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</row>
    <row r="851" spans="1:16" ht="15.75" customHeight="1" x14ac:dyDescent="0.2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</row>
    <row r="852" spans="1:16" ht="15.75" customHeight="1" x14ac:dyDescent="0.2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</row>
    <row r="853" spans="1:16" ht="15.75" customHeight="1" x14ac:dyDescent="0.2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</row>
    <row r="854" spans="1:16" ht="15.75" customHeight="1" x14ac:dyDescent="0.2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</row>
    <row r="855" spans="1:16" ht="15.75" customHeight="1" x14ac:dyDescent="0.2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</row>
    <row r="856" spans="1:16" ht="15.75" customHeight="1" x14ac:dyDescent="0.2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</row>
    <row r="857" spans="1:16" ht="15.75" customHeight="1" x14ac:dyDescent="0.2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</row>
    <row r="858" spans="1:16" ht="15.75" customHeight="1" x14ac:dyDescent="0.2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</row>
    <row r="859" spans="1:16" ht="15.75" customHeight="1" x14ac:dyDescent="0.2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</row>
    <row r="860" spans="1:16" ht="15.75" customHeight="1" x14ac:dyDescent="0.2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</row>
    <row r="861" spans="1:16" ht="15.75" customHeight="1" x14ac:dyDescent="0.2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</row>
    <row r="862" spans="1:16" ht="15.75" customHeight="1" x14ac:dyDescent="0.2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</row>
    <row r="863" spans="1:16" ht="15.75" customHeight="1" x14ac:dyDescent="0.2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</row>
    <row r="864" spans="1:16" ht="15.75" customHeight="1" x14ac:dyDescent="0.2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</row>
    <row r="865" spans="1:16" ht="15.75" customHeight="1" x14ac:dyDescent="0.2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</row>
    <row r="866" spans="1:16" ht="15.75" customHeight="1" x14ac:dyDescent="0.2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</row>
    <row r="867" spans="1:16" ht="15.75" customHeight="1" x14ac:dyDescent="0.2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</row>
    <row r="868" spans="1:16" ht="15.75" customHeight="1" x14ac:dyDescent="0.2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</row>
    <row r="869" spans="1:16" ht="15.75" customHeight="1" x14ac:dyDescent="0.2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</row>
    <row r="870" spans="1:16" ht="15.75" customHeight="1" x14ac:dyDescent="0.2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</row>
    <row r="871" spans="1:16" ht="15.75" customHeight="1" x14ac:dyDescent="0.2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</row>
    <row r="872" spans="1:16" ht="15.75" customHeight="1" x14ac:dyDescent="0.2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</row>
    <row r="873" spans="1:16" ht="15.75" customHeight="1" x14ac:dyDescent="0.2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</row>
    <row r="874" spans="1:16" ht="15.75" customHeight="1" x14ac:dyDescent="0.2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</row>
    <row r="875" spans="1:16" ht="15.75" customHeight="1" x14ac:dyDescent="0.2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</row>
    <row r="876" spans="1:16" ht="15.75" customHeight="1" x14ac:dyDescent="0.2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</row>
    <row r="877" spans="1:16" ht="15.75" customHeight="1" x14ac:dyDescent="0.2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</row>
    <row r="878" spans="1:16" ht="15.75" customHeight="1" x14ac:dyDescent="0.2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</row>
    <row r="879" spans="1:16" ht="15.75" customHeight="1" x14ac:dyDescent="0.2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</row>
    <row r="880" spans="1:16" ht="15.75" customHeight="1" x14ac:dyDescent="0.2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</row>
    <row r="881" spans="1:16" ht="15.75" customHeight="1" x14ac:dyDescent="0.2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</row>
    <row r="882" spans="1:16" ht="15.75" customHeight="1" x14ac:dyDescent="0.2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</row>
    <row r="883" spans="1:16" ht="15.75" customHeight="1" x14ac:dyDescent="0.2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</row>
    <row r="884" spans="1:16" ht="15.75" customHeight="1" x14ac:dyDescent="0.2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</row>
    <row r="885" spans="1:16" ht="15.75" customHeight="1" x14ac:dyDescent="0.2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</row>
    <row r="886" spans="1:16" ht="15.75" customHeight="1" x14ac:dyDescent="0.2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</row>
    <row r="887" spans="1:16" ht="15.75" customHeight="1" x14ac:dyDescent="0.2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</row>
    <row r="888" spans="1:16" ht="15.75" customHeight="1" x14ac:dyDescent="0.2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</row>
    <row r="889" spans="1:16" ht="15.75" customHeight="1" x14ac:dyDescent="0.2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</row>
    <row r="890" spans="1:16" ht="15.75" customHeight="1" x14ac:dyDescent="0.2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</row>
    <row r="891" spans="1:16" ht="15.75" customHeight="1" x14ac:dyDescent="0.2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</row>
    <row r="892" spans="1:16" ht="15.75" customHeight="1" x14ac:dyDescent="0.2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</row>
    <row r="893" spans="1:16" ht="15.75" customHeight="1" x14ac:dyDescent="0.2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</row>
    <row r="894" spans="1:16" ht="15.75" customHeight="1" x14ac:dyDescent="0.2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</row>
    <row r="895" spans="1:16" ht="15.75" customHeight="1" x14ac:dyDescent="0.2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</row>
    <row r="896" spans="1:16" ht="15.75" customHeight="1" x14ac:dyDescent="0.2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</row>
    <row r="897" spans="1:16" ht="15.75" customHeight="1" x14ac:dyDescent="0.2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</row>
    <row r="898" spans="1:16" ht="15.75" customHeight="1" x14ac:dyDescent="0.2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</row>
    <row r="899" spans="1:16" ht="15.75" customHeight="1" x14ac:dyDescent="0.2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</row>
    <row r="900" spans="1:16" ht="15.75" customHeight="1" x14ac:dyDescent="0.2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</row>
    <row r="901" spans="1:16" ht="15.75" customHeight="1" x14ac:dyDescent="0.2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</row>
    <row r="902" spans="1:16" ht="15.75" customHeight="1" x14ac:dyDescent="0.2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</row>
    <row r="903" spans="1:16" ht="15.75" customHeight="1" x14ac:dyDescent="0.2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</row>
    <row r="904" spans="1:16" ht="15.75" customHeight="1" x14ac:dyDescent="0.2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</row>
    <row r="905" spans="1:16" ht="15.75" customHeight="1" x14ac:dyDescent="0.2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</row>
    <row r="906" spans="1:16" ht="15.75" customHeight="1" x14ac:dyDescent="0.2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</row>
    <row r="907" spans="1:16" ht="15.75" customHeight="1" x14ac:dyDescent="0.2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</row>
    <row r="908" spans="1:16" ht="15.75" customHeight="1" x14ac:dyDescent="0.2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</row>
    <row r="909" spans="1:16" ht="15.75" customHeight="1" x14ac:dyDescent="0.2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</row>
    <row r="910" spans="1:16" ht="15.75" customHeight="1" x14ac:dyDescent="0.2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</row>
    <row r="911" spans="1:16" ht="15.75" customHeight="1" x14ac:dyDescent="0.2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</row>
    <row r="912" spans="1:16" ht="15.75" customHeight="1" x14ac:dyDescent="0.2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</row>
    <row r="913" spans="1:16" ht="15.75" customHeight="1" x14ac:dyDescent="0.2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</row>
    <row r="914" spans="1:16" ht="15.75" customHeight="1" x14ac:dyDescent="0.2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</row>
    <row r="915" spans="1:16" ht="15.75" customHeight="1" x14ac:dyDescent="0.2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</row>
    <row r="916" spans="1:16" ht="15.75" customHeight="1" x14ac:dyDescent="0.2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</row>
    <row r="917" spans="1:16" ht="15.75" customHeight="1" x14ac:dyDescent="0.2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</row>
    <row r="918" spans="1:16" ht="15.75" customHeight="1" x14ac:dyDescent="0.2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</row>
    <row r="919" spans="1:16" ht="15.75" customHeight="1" x14ac:dyDescent="0.2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</row>
    <row r="920" spans="1:16" ht="15.75" customHeight="1" x14ac:dyDescent="0.2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</row>
    <row r="921" spans="1:16" ht="15.75" customHeight="1" x14ac:dyDescent="0.2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</row>
    <row r="922" spans="1:16" ht="15.75" customHeight="1" x14ac:dyDescent="0.2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</row>
    <row r="923" spans="1:16" ht="15.75" customHeight="1" x14ac:dyDescent="0.2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</row>
    <row r="924" spans="1:16" ht="15.75" customHeight="1" x14ac:dyDescent="0.2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</row>
    <row r="925" spans="1:16" ht="15.75" customHeight="1" x14ac:dyDescent="0.2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</row>
    <row r="926" spans="1:16" ht="15.75" customHeight="1" x14ac:dyDescent="0.2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</row>
    <row r="927" spans="1:16" ht="15.75" customHeight="1" x14ac:dyDescent="0.2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</row>
    <row r="928" spans="1:16" ht="15.75" customHeight="1" x14ac:dyDescent="0.2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</row>
    <row r="929" spans="1:16" ht="15.75" customHeight="1" x14ac:dyDescent="0.2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</row>
    <row r="930" spans="1:16" ht="15.75" customHeight="1" x14ac:dyDescent="0.2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</row>
    <row r="931" spans="1:16" ht="15.75" customHeight="1" x14ac:dyDescent="0.2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</row>
    <row r="932" spans="1:16" ht="15.75" customHeight="1" x14ac:dyDescent="0.2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</row>
    <row r="933" spans="1:16" ht="15.75" customHeight="1" x14ac:dyDescent="0.2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</row>
    <row r="934" spans="1:16" ht="15.75" customHeight="1" x14ac:dyDescent="0.2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</row>
    <row r="935" spans="1:16" ht="15.75" customHeight="1" x14ac:dyDescent="0.2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</row>
    <row r="936" spans="1:16" ht="15.75" customHeight="1" x14ac:dyDescent="0.2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</row>
    <row r="937" spans="1:16" ht="15.75" customHeight="1" x14ac:dyDescent="0.2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</row>
    <row r="938" spans="1:16" ht="15.75" customHeight="1" x14ac:dyDescent="0.2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</row>
    <row r="939" spans="1:16" ht="15.75" customHeight="1" x14ac:dyDescent="0.2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</row>
    <row r="940" spans="1:16" ht="15.75" customHeight="1" x14ac:dyDescent="0.2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</row>
    <row r="941" spans="1:16" ht="15.75" customHeight="1" x14ac:dyDescent="0.2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</row>
    <row r="942" spans="1:16" ht="15.75" customHeight="1" x14ac:dyDescent="0.2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</row>
    <row r="943" spans="1:16" ht="15.75" customHeight="1" x14ac:dyDescent="0.2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</row>
    <row r="944" spans="1:16" ht="15.75" customHeight="1" x14ac:dyDescent="0.2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</row>
    <row r="945" spans="1:16" ht="15.75" customHeight="1" x14ac:dyDescent="0.2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</row>
    <row r="946" spans="1:16" ht="15.75" customHeight="1" x14ac:dyDescent="0.2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</row>
    <row r="947" spans="1:16" ht="15.75" customHeight="1" x14ac:dyDescent="0.2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</row>
    <row r="948" spans="1:16" ht="15.75" customHeight="1" x14ac:dyDescent="0.2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</row>
    <row r="949" spans="1:16" ht="15.75" customHeight="1" x14ac:dyDescent="0.2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</row>
    <row r="950" spans="1:16" ht="15.75" customHeight="1" x14ac:dyDescent="0.2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</row>
    <row r="951" spans="1:16" ht="15.75" customHeight="1" x14ac:dyDescent="0.2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</row>
    <row r="952" spans="1:16" ht="15.75" customHeight="1" x14ac:dyDescent="0.2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</row>
    <row r="953" spans="1:16" ht="15.75" customHeight="1" x14ac:dyDescent="0.2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</row>
    <row r="954" spans="1:16" ht="15.75" customHeight="1" x14ac:dyDescent="0.2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</row>
    <row r="955" spans="1:16" ht="15.75" customHeight="1" x14ac:dyDescent="0.2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</row>
    <row r="956" spans="1:16" ht="15.75" customHeight="1" x14ac:dyDescent="0.2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</row>
    <row r="957" spans="1:16" ht="15.75" customHeight="1" x14ac:dyDescent="0.2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</row>
    <row r="958" spans="1:16" ht="15.75" customHeight="1" x14ac:dyDescent="0.2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</row>
    <row r="959" spans="1:16" ht="15.75" customHeight="1" x14ac:dyDescent="0.2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</row>
    <row r="960" spans="1:16" ht="15.75" customHeight="1" x14ac:dyDescent="0.2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</row>
    <row r="961" spans="1:16" ht="15.75" customHeight="1" x14ac:dyDescent="0.2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</row>
    <row r="962" spans="1:16" ht="15.75" customHeight="1" x14ac:dyDescent="0.2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</row>
    <row r="963" spans="1:16" ht="15.75" customHeight="1" x14ac:dyDescent="0.2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</row>
    <row r="964" spans="1:16" ht="15.75" customHeight="1" x14ac:dyDescent="0.2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</row>
    <row r="965" spans="1:16" ht="15.75" customHeight="1" x14ac:dyDescent="0.2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</row>
    <row r="966" spans="1:16" ht="15.75" customHeight="1" x14ac:dyDescent="0.2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</row>
    <row r="967" spans="1:16" ht="15.75" customHeight="1" x14ac:dyDescent="0.2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</row>
    <row r="968" spans="1:16" ht="15.75" customHeight="1" x14ac:dyDescent="0.2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</row>
    <row r="969" spans="1:16" ht="15.75" customHeight="1" x14ac:dyDescent="0.2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</row>
    <row r="970" spans="1:16" ht="15.75" customHeight="1" x14ac:dyDescent="0.2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</row>
    <row r="971" spans="1:16" ht="15.75" customHeight="1" x14ac:dyDescent="0.2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</row>
    <row r="972" spans="1:16" ht="15.75" customHeight="1" x14ac:dyDescent="0.2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</row>
    <row r="973" spans="1:16" ht="15.75" customHeight="1" x14ac:dyDescent="0.2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</row>
    <row r="974" spans="1:16" ht="15.75" customHeight="1" x14ac:dyDescent="0.2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</row>
    <row r="975" spans="1:16" ht="15.75" customHeight="1" x14ac:dyDescent="0.2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</row>
    <row r="976" spans="1:16" ht="15.75" customHeight="1" x14ac:dyDescent="0.2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</row>
    <row r="977" spans="1:16" ht="15.75" customHeight="1" x14ac:dyDescent="0.2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</row>
    <row r="978" spans="1:16" ht="15.75" customHeight="1" x14ac:dyDescent="0.2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</row>
    <row r="979" spans="1:16" ht="15.75" customHeight="1" x14ac:dyDescent="0.2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</row>
    <row r="980" spans="1:16" ht="15.75" customHeight="1" x14ac:dyDescent="0.2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</row>
    <row r="981" spans="1:16" ht="15.75" customHeight="1" x14ac:dyDescent="0.2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</row>
    <row r="982" spans="1:16" ht="15.75" customHeight="1" x14ac:dyDescent="0.2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</row>
    <row r="983" spans="1:16" ht="15.75" customHeight="1" x14ac:dyDescent="0.2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</row>
    <row r="984" spans="1:16" ht="15.75" customHeight="1" x14ac:dyDescent="0.2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</row>
    <row r="985" spans="1:16" ht="15.75" customHeight="1" x14ac:dyDescent="0.2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</row>
    <row r="986" spans="1:16" ht="15.75" customHeight="1" x14ac:dyDescent="0.2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</row>
    <row r="987" spans="1:16" ht="15.75" customHeight="1" x14ac:dyDescent="0.2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</row>
    <row r="988" spans="1:16" ht="15.75" customHeight="1" x14ac:dyDescent="0.2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</row>
    <row r="989" spans="1:16" ht="15.75" customHeight="1" x14ac:dyDescent="0.2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</row>
    <row r="990" spans="1:16" ht="15.75" customHeight="1" x14ac:dyDescent="0.2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</row>
    <row r="991" spans="1:16" ht="15.75" customHeight="1" x14ac:dyDescent="0.2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</row>
    <row r="992" spans="1:16" ht="15.75" customHeight="1" x14ac:dyDescent="0.2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</row>
    <row r="993" spans="1:16" ht="15.75" customHeight="1" x14ac:dyDescent="0.2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</row>
    <row r="994" spans="1:16" ht="15.75" customHeight="1" x14ac:dyDescent="0.2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</row>
    <row r="995" spans="1:16" ht="15.75" customHeight="1" x14ac:dyDescent="0.2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</row>
    <row r="996" spans="1:16" ht="15.75" customHeight="1" x14ac:dyDescent="0.2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</row>
    <row r="997" spans="1:16" ht="15.75" customHeight="1" x14ac:dyDescent="0.2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</row>
    <row r="998" spans="1:16" ht="15.75" customHeight="1" x14ac:dyDescent="0.2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</row>
    <row r="999" spans="1:16" ht="15.75" customHeight="1" x14ac:dyDescent="0.2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</row>
    <row r="1000" spans="1:16" ht="15.75" customHeight="1" x14ac:dyDescent="0.2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</row>
    <row r="1001" spans="1:16" ht="15.75" customHeight="1" x14ac:dyDescent="0.2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</row>
    <row r="1002" spans="1:16" ht="15.75" customHeight="1" x14ac:dyDescent="0.2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</row>
    <row r="1003" spans="1:16" ht="15.75" customHeight="1" x14ac:dyDescent="0.2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</row>
    <row r="1004" spans="1:16" ht="15.75" customHeight="1" x14ac:dyDescent="0.2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</row>
    <row r="1005" spans="1:16" ht="15.75" customHeight="1" x14ac:dyDescent="0.2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</row>
    <row r="1006" spans="1:16" ht="15.75" customHeight="1" x14ac:dyDescent="0.2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</row>
    <row r="1007" spans="1:16" ht="15.75" customHeight="1" x14ac:dyDescent="0.2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</row>
    <row r="1008" spans="1:16" ht="15.75" customHeight="1" x14ac:dyDescent="0.25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</row>
    <row r="1009" spans="1:16" ht="15.75" customHeight="1" x14ac:dyDescent="0.25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</row>
    <row r="1010" spans="1:16" ht="15.75" customHeight="1" x14ac:dyDescent="0.25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</row>
    <row r="1011" spans="1:16" ht="15.75" customHeight="1" x14ac:dyDescent="0.25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</row>
    <row r="1012" spans="1:16" ht="15.75" customHeight="1" x14ac:dyDescent="0.25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</row>
    <row r="1013" spans="1:16" ht="15.75" customHeight="1" x14ac:dyDescent="0.25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</row>
    <row r="1014" spans="1:16" ht="15.75" customHeight="1" x14ac:dyDescent="0.25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</row>
    <row r="1015" spans="1:16" ht="15.75" customHeight="1" x14ac:dyDescent="0.25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</row>
    <row r="1016" spans="1:16" ht="15.75" customHeight="1" x14ac:dyDescent="0.25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</row>
    <row r="1017" spans="1:16" ht="15.75" customHeight="1" x14ac:dyDescent="0.25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</row>
    <row r="1018" spans="1:16" ht="15.75" customHeight="1" x14ac:dyDescent="0.25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</row>
    <row r="1019" spans="1:16" ht="15.75" customHeight="1" x14ac:dyDescent="0.25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</row>
    <row r="1020" spans="1:16" ht="15.75" customHeight="1" x14ac:dyDescent="0.25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</row>
    <row r="1021" spans="1:16" ht="15.75" customHeight="1" x14ac:dyDescent="0.25">
      <c r="A1021" s="385"/>
      <c r="B1021" s="385"/>
      <c r="C1021" s="385"/>
      <c r="D1021" s="3"/>
      <c r="E1021" s="385"/>
      <c r="F1021" s="3"/>
      <c r="G1021" s="385"/>
      <c r="H1021" s="385"/>
      <c r="I1021" s="46"/>
      <c r="J1021" s="46"/>
      <c r="K1021" s="46"/>
      <c r="L1021" s="46"/>
      <c r="M1021" s="46"/>
      <c r="N1021" s="46"/>
      <c r="O1021" s="46"/>
      <c r="P1021" s="46"/>
    </row>
    <row r="1022" spans="1:16" ht="15.75" customHeight="1" x14ac:dyDescent="0.25">
      <c r="A1022" s="385"/>
      <c r="B1022" s="385"/>
      <c r="C1022" s="385"/>
      <c r="D1022" s="3"/>
      <c r="E1022" s="385"/>
      <c r="F1022" s="3"/>
      <c r="G1022" s="385"/>
      <c r="H1022" s="385"/>
      <c r="I1022" s="46"/>
      <c r="J1022" s="46"/>
      <c r="K1022" s="46"/>
      <c r="L1022" s="46"/>
      <c r="M1022" s="46"/>
      <c r="N1022" s="46"/>
      <c r="O1022" s="46"/>
      <c r="P1022" s="46"/>
    </row>
    <row r="1023" spans="1:16" ht="15.75" customHeight="1" x14ac:dyDescent="0.25">
      <c r="A1023" s="385"/>
      <c r="B1023" s="385"/>
      <c r="C1023" s="385"/>
      <c r="D1023" s="3"/>
      <c r="E1023" s="385"/>
      <c r="F1023" s="3"/>
      <c r="G1023" s="385"/>
      <c r="H1023" s="385"/>
      <c r="I1023" s="46"/>
      <c r="J1023" s="46"/>
      <c r="K1023" s="46"/>
      <c r="L1023" s="46"/>
      <c r="M1023" s="46"/>
      <c r="N1023" s="46"/>
      <c r="O1023" s="46"/>
      <c r="P1023" s="46"/>
    </row>
    <row r="1024" spans="1:16" ht="15.75" customHeight="1" x14ac:dyDescent="0.25">
      <c r="A1024" s="385"/>
      <c r="B1024" s="385"/>
      <c r="C1024" s="385"/>
      <c r="D1024" s="3"/>
      <c r="E1024" s="385"/>
      <c r="F1024" s="3"/>
      <c r="G1024" s="385"/>
      <c r="H1024" s="385"/>
      <c r="I1024" s="46"/>
      <c r="J1024" s="46"/>
      <c r="K1024" s="46"/>
      <c r="L1024" s="46"/>
      <c r="M1024" s="46"/>
      <c r="N1024" s="46"/>
      <c r="O1024" s="46"/>
      <c r="P1024" s="46"/>
    </row>
    <row r="1025" spans="1:16" ht="15.75" customHeight="1" x14ac:dyDescent="0.25">
      <c r="A1025" s="385"/>
      <c r="B1025" s="385"/>
      <c r="C1025" s="385"/>
      <c r="D1025" s="3"/>
      <c r="E1025" s="385"/>
      <c r="F1025" s="3"/>
      <c r="G1025" s="385"/>
      <c r="H1025" s="385"/>
      <c r="I1025" s="46"/>
      <c r="J1025" s="46"/>
      <c r="K1025" s="46"/>
      <c r="L1025" s="46"/>
      <c r="M1025" s="46"/>
      <c r="N1025" s="46"/>
      <c r="O1025" s="46"/>
      <c r="P1025" s="46"/>
    </row>
    <row r="1026" spans="1:16" ht="15.75" customHeight="1" x14ac:dyDescent="0.25">
      <c r="A1026" s="385"/>
      <c r="B1026" s="385"/>
      <c r="C1026" s="385"/>
      <c r="D1026" s="3"/>
      <c r="E1026" s="385"/>
      <c r="F1026" s="3"/>
      <c r="G1026" s="385"/>
      <c r="H1026" s="385"/>
      <c r="I1026" s="46"/>
      <c r="J1026" s="46"/>
      <c r="K1026" s="46"/>
      <c r="L1026" s="46"/>
      <c r="M1026" s="46"/>
      <c r="N1026" s="46"/>
      <c r="O1026" s="46"/>
      <c r="P1026" s="46"/>
    </row>
    <row r="1027" spans="1:16" ht="15.75" customHeight="1" x14ac:dyDescent="0.25">
      <c r="A1027" s="385"/>
      <c r="B1027" s="385"/>
      <c r="C1027" s="385"/>
      <c r="D1027" s="3"/>
      <c r="E1027" s="385"/>
      <c r="F1027" s="3"/>
      <c r="G1027" s="385"/>
      <c r="H1027" s="385"/>
      <c r="I1027" s="46"/>
      <c r="J1027" s="46"/>
      <c r="K1027" s="46"/>
      <c r="L1027" s="46"/>
      <c r="M1027" s="46"/>
      <c r="N1027" s="46"/>
      <c r="O1027" s="46"/>
      <c r="P1027" s="46"/>
    </row>
    <row r="1028" spans="1:16" ht="15.75" customHeight="1" x14ac:dyDescent="0.25">
      <c r="A1028" s="385"/>
      <c r="B1028" s="385"/>
      <c r="C1028" s="385"/>
      <c r="D1028" s="3"/>
      <c r="E1028" s="385"/>
      <c r="F1028" s="3"/>
      <c r="G1028" s="385"/>
      <c r="H1028" s="385"/>
      <c r="I1028" s="46"/>
      <c r="J1028" s="46"/>
      <c r="K1028" s="46"/>
      <c r="L1028" s="46"/>
      <c r="M1028" s="46"/>
      <c r="N1028" s="46"/>
      <c r="O1028" s="46"/>
      <c r="P1028" s="46"/>
    </row>
    <row r="1029" spans="1:16" ht="15.75" customHeight="1" x14ac:dyDescent="0.25">
      <c r="A1029" s="385"/>
      <c r="B1029" s="385"/>
      <c r="C1029" s="385"/>
      <c r="D1029" s="3"/>
      <c r="E1029" s="385"/>
      <c r="F1029" s="3"/>
      <c r="G1029" s="385"/>
      <c r="H1029" s="385"/>
      <c r="I1029" s="46"/>
      <c r="J1029" s="46"/>
      <c r="K1029" s="46"/>
      <c r="L1029" s="46"/>
      <c r="M1029" s="46"/>
      <c r="N1029" s="46"/>
      <c r="O1029" s="46"/>
      <c r="P1029" s="46"/>
    </row>
    <row r="1030" spans="1:16" ht="15.75" customHeight="1" x14ac:dyDescent="0.25">
      <c r="A1030" s="385"/>
      <c r="B1030" s="385"/>
      <c r="C1030" s="385"/>
      <c r="D1030" s="3"/>
      <c r="E1030" s="385"/>
      <c r="F1030" s="3"/>
      <c r="G1030" s="385"/>
      <c r="H1030" s="385"/>
      <c r="I1030" s="46"/>
      <c r="J1030" s="46"/>
      <c r="K1030" s="46"/>
      <c r="L1030" s="46"/>
      <c r="M1030" s="46"/>
      <c r="N1030" s="46"/>
      <c r="O1030" s="46"/>
      <c r="P1030" s="46"/>
    </row>
    <row r="1031" spans="1:16" ht="15.75" customHeight="1" x14ac:dyDescent="0.25">
      <c r="A1031" s="385"/>
      <c r="B1031" s="385"/>
      <c r="C1031" s="385"/>
      <c r="D1031" s="3"/>
      <c r="E1031" s="385"/>
      <c r="F1031" s="3"/>
      <c r="G1031" s="385"/>
      <c r="H1031" s="385"/>
      <c r="I1031" s="46"/>
      <c r="J1031" s="46"/>
      <c r="K1031" s="46"/>
      <c r="L1031" s="46"/>
      <c r="M1031" s="46"/>
      <c r="N1031" s="46"/>
      <c r="O1031" s="46"/>
      <c r="P1031" s="46"/>
    </row>
  </sheetData>
  <mergeCells count="11">
    <mergeCell ref="H2:J2"/>
    <mergeCell ref="B4:J4"/>
    <mergeCell ref="B5:J5"/>
    <mergeCell ref="B6:J6"/>
    <mergeCell ref="B7:J7"/>
    <mergeCell ref="B67:C67"/>
    <mergeCell ref="B9:D9"/>
    <mergeCell ref="E9:J9"/>
    <mergeCell ref="B42:C42"/>
    <mergeCell ref="B44:D44"/>
    <mergeCell ref="E44:J44"/>
  </mergeCells>
  <pageMargins left="0.31496062992125984" right="0.31496062992125984" top="1.1417322834645669" bottom="0.55118110236220474" header="0" footer="0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ShklyodaKO</dc:creator>
  <cp:lastModifiedBy>Пользователь Windows</cp:lastModifiedBy>
  <cp:lastPrinted>2020-12-15T10:04:02Z</cp:lastPrinted>
  <dcterms:created xsi:type="dcterms:W3CDTF">2020-11-03T13:57:21Z</dcterms:created>
  <dcterms:modified xsi:type="dcterms:W3CDTF">2020-12-15T10:14:14Z</dcterms:modified>
</cp:coreProperties>
</file>