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ya\Desktop\"/>
    </mc:Choice>
  </mc:AlternateContent>
  <bookViews>
    <workbookView xWindow="0" yWindow="0" windowWidth="20400" windowHeight="762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  <extLst>
    <ext uri="GoogleSheetsCustomDataVersion1">
      <go:sheetsCustomData xmlns:go="http://customooxmlschemas.google.com/" r:id="rId7" roundtripDataSignature="AMtx7mg32xAvNC0uFaFd59qL93LFsO9iIA=="/>
    </ext>
  </extLst>
</workbook>
</file>

<file path=xl/calcChain.xml><?xml version="1.0" encoding="utf-8"?>
<calcChain xmlns="http://schemas.openxmlformats.org/spreadsheetml/2006/main">
  <c r="I50" i="3" l="1"/>
  <c r="F50" i="3"/>
  <c r="D50" i="3"/>
  <c r="I41" i="3"/>
  <c r="F41" i="3"/>
  <c r="D41" i="3"/>
  <c r="AB187" i="2"/>
  <c r="Y187" i="2"/>
  <c r="V187" i="2"/>
  <c r="S187" i="2"/>
  <c r="P187" i="2"/>
  <c r="M187" i="2"/>
  <c r="J187" i="2"/>
  <c r="AD187" i="2" s="1"/>
  <c r="G187" i="2"/>
  <c r="AC187" i="2" s="1"/>
  <c r="AE187" i="2" s="1"/>
  <c r="AF187" i="2" s="1"/>
  <c r="AB186" i="2"/>
  <c r="Y186" i="2"/>
  <c r="V186" i="2"/>
  <c r="S186" i="2"/>
  <c r="J186" i="2"/>
  <c r="AD186" i="2" s="1"/>
  <c r="G186" i="2"/>
  <c r="AC186" i="2" s="1"/>
  <c r="AE186" i="2" s="1"/>
  <c r="AF186" i="2" s="1"/>
  <c r="AB185" i="2"/>
  <c r="Y185" i="2"/>
  <c r="V185" i="2"/>
  <c r="S185" i="2"/>
  <c r="AC185" i="2" s="1"/>
  <c r="AE185" i="2" s="1"/>
  <c r="AF185" i="2" s="1"/>
  <c r="P185" i="2"/>
  <c r="AD185" i="2" s="1"/>
  <c r="M185" i="2"/>
  <c r="AB184" i="2"/>
  <c r="Y184" i="2"/>
  <c r="V184" i="2"/>
  <c r="S184" i="2"/>
  <c r="P184" i="2"/>
  <c r="M184" i="2"/>
  <c r="J184" i="2"/>
  <c r="AD184" i="2" s="1"/>
  <c r="G184" i="2"/>
  <c r="AC184" i="2" s="1"/>
  <c r="AE184" i="2" s="1"/>
  <c r="AF184" i="2" s="1"/>
  <c r="AB183" i="2"/>
  <c r="Y183" i="2"/>
  <c r="V183" i="2"/>
  <c r="S183" i="2"/>
  <c r="P183" i="2"/>
  <c r="M183" i="2"/>
  <c r="J183" i="2"/>
  <c r="AD183" i="2" s="1"/>
  <c r="G183" i="2"/>
  <c r="AC183" i="2" s="1"/>
  <c r="AE183" i="2" s="1"/>
  <c r="AF183" i="2" s="1"/>
  <c r="AB182" i="2"/>
  <c r="Y182" i="2"/>
  <c r="Y181" i="2" s="1"/>
  <c r="V182" i="2"/>
  <c r="S182" i="2"/>
  <c r="P182" i="2"/>
  <c r="M182" i="2"/>
  <c r="J182" i="2"/>
  <c r="AD182" i="2" s="1"/>
  <c r="G182" i="2"/>
  <c r="AC182" i="2" s="1"/>
  <c r="AE182" i="2" s="1"/>
  <c r="AF182" i="2" s="1"/>
  <c r="AB181" i="2"/>
  <c r="AB188" i="2" s="1"/>
  <c r="AA181" i="2"/>
  <c r="AA188" i="2" s="1"/>
  <c r="Z181" i="2"/>
  <c r="Z188" i="2" s="1"/>
  <c r="X181" i="2"/>
  <c r="X188" i="2" s="1"/>
  <c r="W181" i="2"/>
  <c r="W188" i="2" s="1"/>
  <c r="V181" i="2"/>
  <c r="V188" i="2" s="1"/>
  <c r="U181" i="2"/>
  <c r="U188" i="2" s="1"/>
  <c r="T181" i="2"/>
  <c r="T188" i="2" s="1"/>
  <c r="S181" i="2"/>
  <c r="R181" i="2"/>
  <c r="R188" i="2" s="1"/>
  <c r="Q181" i="2"/>
  <c r="Q188" i="2" s="1"/>
  <c r="P181" i="2"/>
  <c r="P188" i="2" s="1"/>
  <c r="O181" i="2"/>
  <c r="O188" i="2" s="1"/>
  <c r="N181" i="2"/>
  <c r="N188" i="2" s="1"/>
  <c r="M181" i="2"/>
  <c r="L181" i="2"/>
  <c r="L188" i="2" s="1"/>
  <c r="K181" i="2"/>
  <c r="K188" i="2" s="1"/>
  <c r="J181" i="2"/>
  <c r="J188" i="2" s="1"/>
  <c r="I181" i="2"/>
  <c r="I188" i="2" s="1"/>
  <c r="H181" i="2"/>
  <c r="H188" i="2" s="1"/>
  <c r="G181" i="2"/>
  <c r="F181" i="2"/>
  <c r="F188" i="2" s="1"/>
  <c r="E181" i="2"/>
  <c r="E188" i="2" s="1"/>
  <c r="AB180" i="2"/>
  <c r="Y180" i="2"/>
  <c r="V180" i="2"/>
  <c r="S180" i="2"/>
  <c r="P180" i="2"/>
  <c r="M180" i="2"/>
  <c r="J180" i="2"/>
  <c r="AD180" i="2" s="1"/>
  <c r="G180" i="2"/>
  <c r="AC180" i="2" s="1"/>
  <c r="AB179" i="2"/>
  <c r="Y179" i="2"/>
  <c r="V179" i="2"/>
  <c r="S179" i="2"/>
  <c r="P179" i="2"/>
  <c r="M179" i="2"/>
  <c r="J179" i="2"/>
  <c r="AD179" i="2" s="1"/>
  <c r="G179" i="2"/>
  <c r="AC179" i="2" s="1"/>
  <c r="AB178" i="2"/>
  <c r="Y178" i="2"/>
  <c r="V178" i="2"/>
  <c r="S178" i="2"/>
  <c r="AC178" i="2" s="1"/>
  <c r="P178" i="2"/>
  <c r="AD178" i="2" s="1"/>
  <c r="M178" i="2"/>
  <c r="AB177" i="2"/>
  <c r="Y177" i="2"/>
  <c r="V177" i="2"/>
  <c r="S177" i="2"/>
  <c r="P177" i="2"/>
  <c r="AD177" i="2" s="1"/>
  <c r="M177" i="2"/>
  <c r="AC177" i="2" s="1"/>
  <c r="AB176" i="2"/>
  <c r="Y176" i="2"/>
  <c r="V176" i="2"/>
  <c r="S176" i="2"/>
  <c r="S175" i="2" s="1"/>
  <c r="P176" i="2"/>
  <c r="M176" i="2"/>
  <c r="J176" i="2"/>
  <c r="AD176" i="2" s="1"/>
  <c r="G176" i="2"/>
  <c r="AC176" i="2" s="1"/>
  <c r="AB175" i="2"/>
  <c r="AA175" i="2"/>
  <c r="Z175" i="2"/>
  <c r="Y175" i="2"/>
  <c r="X175" i="2"/>
  <c r="W175" i="2"/>
  <c r="V175" i="2"/>
  <c r="U175" i="2"/>
  <c r="T175" i="2"/>
  <c r="R175" i="2"/>
  <c r="Q175" i="2"/>
  <c r="P175" i="2"/>
  <c r="O175" i="2"/>
  <c r="N175" i="2"/>
  <c r="M175" i="2"/>
  <c r="L175" i="2"/>
  <c r="K175" i="2"/>
  <c r="J175" i="2"/>
  <c r="AD175" i="2" s="1"/>
  <c r="I175" i="2"/>
  <c r="H175" i="2"/>
  <c r="G175" i="2"/>
  <c r="AC175" i="2" s="1"/>
  <c r="AE175" i="2" s="1"/>
  <c r="AF175" i="2" s="1"/>
  <c r="F175" i="2"/>
  <c r="E175" i="2"/>
  <c r="AB174" i="2"/>
  <c r="Y174" i="2"/>
  <c r="V174" i="2"/>
  <c r="S174" i="2"/>
  <c r="P174" i="2"/>
  <c r="M174" i="2"/>
  <c r="J174" i="2"/>
  <c r="AD174" i="2" s="1"/>
  <c r="G174" i="2"/>
  <c r="AC174" i="2" s="1"/>
  <c r="AE174" i="2" s="1"/>
  <c r="AF174" i="2" s="1"/>
  <c r="AB173" i="2"/>
  <c r="Y173" i="2"/>
  <c r="V173" i="2"/>
  <c r="S173" i="2"/>
  <c r="P173" i="2"/>
  <c r="M173" i="2"/>
  <c r="J173" i="2"/>
  <c r="AD173" i="2" s="1"/>
  <c r="G173" i="2"/>
  <c r="AC173" i="2" s="1"/>
  <c r="AE173" i="2" s="1"/>
  <c r="AF173" i="2" s="1"/>
  <c r="AB172" i="2"/>
  <c r="Y172" i="2"/>
  <c r="Y171" i="2" s="1"/>
  <c r="V172" i="2"/>
  <c r="S172" i="2"/>
  <c r="P172" i="2"/>
  <c r="M172" i="2"/>
  <c r="M171" i="2" s="1"/>
  <c r="J172" i="2"/>
  <c r="AD172" i="2" s="1"/>
  <c r="G172" i="2"/>
  <c r="AC172" i="2" s="1"/>
  <c r="AE172" i="2" s="1"/>
  <c r="AF172" i="2" s="1"/>
  <c r="AB171" i="2"/>
  <c r="AA171" i="2"/>
  <c r="Z171" i="2"/>
  <c r="X171" i="2"/>
  <c r="W171" i="2"/>
  <c r="V171" i="2"/>
  <c r="U171" i="2"/>
  <c r="T171" i="2"/>
  <c r="S171" i="2"/>
  <c r="R171" i="2"/>
  <c r="Q171" i="2"/>
  <c r="P171" i="2"/>
  <c r="O171" i="2"/>
  <c r="N171" i="2"/>
  <c r="L171" i="2"/>
  <c r="K171" i="2"/>
  <c r="J171" i="2"/>
  <c r="AD171" i="2" s="1"/>
  <c r="I171" i="2"/>
  <c r="H171" i="2"/>
  <c r="G171" i="2"/>
  <c r="F171" i="2"/>
  <c r="E171" i="2"/>
  <c r="AB170" i="2"/>
  <c r="Y170" i="2"/>
  <c r="V170" i="2"/>
  <c r="S170" i="2"/>
  <c r="P170" i="2"/>
  <c r="M170" i="2"/>
  <c r="J170" i="2"/>
  <c r="AD170" i="2" s="1"/>
  <c r="G170" i="2"/>
  <c r="AC170" i="2" s="1"/>
  <c r="AE170" i="2" s="1"/>
  <c r="AF170" i="2" s="1"/>
  <c r="AB169" i="2"/>
  <c r="Y169" i="2"/>
  <c r="Y167" i="2" s="1"/>
  <c r="V169" i="2"/>
  <c r="S169" i="2"/>
  <c r="P169" i="2"/>
  <c r="AD169" i="2" s="1"/>
  <c r="M169" i="2"/>
  <c r="AC169" i="2" s="1"/>
  <c r="AE169" i="2" s="1"/>
  <c r="AF169" i="2" s="1"/>
  <c r="AB168" i="2"/>
  <c r="Y168" i="2"/>
  <c r="V168" i="2"/>
  <c r="S168" i="2"/>
  <c r="AC168" i="2" s="1"/>
  <c r="AE168" i="2" s="1"/>
  <c r="AF168" i="2" s="1"/>
  <c r="P168" i="2"/>
  <c r="AD168" i="2" s="1"/>
  <c r="M168" i="2"/>
  <c r="AB167" i="2"/>
  <c r="AA167" i="2"/>
  <c r="Z167" i="2"/>
  <c r="X167" i="2"/>
  <c r="W167" i="2"/>
  <c r="V167" i="2"/>
  <c r="U167" i="2"/>
  <c r="T167" i="2"/>
  <c r="S167" i="2"/>
  <c r="R167" i="2"/>
  <c r="Q167" i="2"/>
  <c r="P167" i="2"/>
  <c r="O167" i="2"/>
  <c r="N167" i="2"/>
  <c r="L167" i="2"/>
  <c r="K167" i="2"/>
  <c r="J167" i="2"/>
  <c r="AD167" i="2" s="1"/>
  <c r="I167" i="2"/>
  <c r="H167" i="2"/>
  <c r="G167" i="2"/>
  <c r="F167" i="2"/>
  <c r="E167" i="2"/>
  <c r="AA165" i="2"/>
  <c r="Z165" i="2"/>
  <c r="X165" i="2"/>
  <c r="W165" i="2"/>
  <c r="U165" i="2"/>
  <c r="T165" i="2"/>
  <c r="R165" i="2"/>
  <c r="Q165" i="2"/>
  <c r="O165" i="2"/>
  <c r="N165" i="2"/>
  <c r="L165" i="2"/>
  <c r="K165" i="2"/>
  <c r="I165" i="2"/>
  <c r="H165" i="2"/>
  <c r="G165" i="2"/>
  <c r="F165" i="2"/>
  <c r="E165" i="2"/>
  <c r="AB164" i="2"/>
  <c r="Y164" i="2"/>
  <c r="V164" i="2"/>
  <c r="S164" i="2"/>
  <c r="P164" i="2"/>
  <c r="M164" i="2"/>
  <c r="J164" i="2"/>
  <c r="J165" i="2" s="1"/>
  <c r="G164" i="2"/>
  <c r="AC164" i="2" s="1"/>
  <c r="AD163" i="2"/>
  <c r="AB163" i="2"/>
  <c r="Y163" i="2"/>
  <c r="V163" i="2"/>
  <c r="S163" i="2"/>
  <c r="P163" i="2"/>
  <c r="M163" i="2"/>
  <c r="AC163" i="2" s="1"/>
  <c r="AE163" i="2" s="1"/>
  <c r="AF163" i="2" s="1"/>
  <c r="AB162" i="2"/>
  <c r="Y162" i="2"/>
  <c r="V162" i="2"/>
  <c r="S162" i="2"/>
  <c r="S165" i="2" s="1"/>
  <c r="P162" i="2"/>
  <c r="AD162" i="2" s="1"/>
  <c r="M162" i="2"/>
  <c r="AD161" i="2"/>
  <c r="AB161" i="2"/>
  <c r="Y161" i="2"/>
  <c r="Y165" i="2" s="1"/>
  <c r="V161" i="2"/>
  <c r="S161" i="2"/>
  <c r="P161" i="2"/>
  <c r="M161" i="2"/>
  <c r="M165" i="2" s="1"/>
  <c r="AB159" i="2"/>
  <c r="AA159" i="2"/>
  <c r="Z159" i="2"/>
  <c r="Y159" i="2"/>
  <c r="X159" i="2"/>
  <c r="W159" i="2"/>
  <c r="U159" i="2"/>
  <c r="T159" i="2"/>
  <c r="R159" i="2"/>
  <c r="Q159" i="2"/>
  <c r="P159" i="2"/>
  <c r="O159" i="2"/>
  <c r="N159" i="2"/>
  <c r="M159" i="2"/>
  <c r="L159" i="2"/>
  <c r="K159" i="2"/>
  <c r="I159" i="2"/>
  <c r="H159" i="2"/>
  <c r="F159" i="2"/>
  <c r="E159" i="2"/>
  <c r="AB158" i="2"/>
  <c r="Y158" i="2"/>
  <c r="V158" i="2"/>
  <c r="S158" i="2"/>
  <c r="P158" i="2"/>
  <c r="M158" i="2"/>
  <c r="J158" i="2"/>
  <c r="G158" i="2"/>
  <c r="AC158" i="2" s="1"/>
  <c r="AB157" i="2"/>
  <c r="Y157" i="2"/>
  <c r="V157" i="2"/>
  <c r="S157" i="2"/>
  <c r="P157" i="2"/>
  <c r="M157" i="2"/>
  <c r="J157" i="2"/>
  <c r="AD157" i="2" s="1"/>
  <c r="G157" i="2"/>
  <c r="AC157" i="2" s="1"/>
  <c r="AE157" i="2" s="1"/>
  <c r="AF157" i="2" s="1"/>
  <c r="AB156" i="2"/>
  <c r="Y156" i="2"/>
  <c r="V156" i="2"/>
  <c r="V159" i="2" s="1"/>
  <c r="S156" i="2"/>
  <c r="S159" i="2" s="1"/>
  <c r="P156" i="2"/>
  <c r="M156" i="2"/>
  <c r="J156" i="2"/>
  <c r="J159" i="2" s="1"/>
  <c r="G156" i="2"/>
  <c r="G159" i="2" s="1"/>
  <c r="AC159" i="2" s="1"/>
  <c r="AA154" i="2"/>
  <c r="Z154" i="2"/>
  <c r="Y154" i="2"/>
  <c r="X154" i="2"/>
  <c r="W154" i="2"/>
  <c r="U154" i="2"/>
  <c r="T154" i="2"/>
  <c r="R154" i="2"/>
  <c r="Q154" i="2"/>
  <c r="O154" i="2"/>
  <c r="N154" i="2"/>
  <c r="M154" i="2"/>
  <c r="L154" i="2"/>
  <c r="K154" i="2"/>
  <c r="I154" i="2"/>
  <c r="H154" i="2"/>
  <c r="F154" i="2"/>
  <c r="E154" i="2"/>
  <c r="AB153" i="2"/>
  <c r="Y153" i="2"/>
  <c r="V153" i="2"/>
  <c r="S153" i="2"/>
  <c r="P153" i="2"/>
  <c r="M153" i="2"/>
  <c r="J153" i="2"/>
  <c r="G153" i="2"/>
  <c r="AC153" i="2" s="1"/>
  <c r="AB152" i="2"/>
  <c r="AB154" i="2" s="1"/>
  <c r="Y152" i="2"/>
  <c r="V152" i="2"/>
  <c r="V154" i="2" s="1"/>
  <c r="S152" i="2"/>
  <c r="P152" i="2"/>
  <c r="P154" i="2" s="1"/>
  <c r="M152" i="2"/>
  <c r="J152" i="2"/>
  <c r="J154" i="2" s="1"/>
  <c r="G152" i="2"/>
  <c r="AA150" i="2"/>
  <c r="Z150" i="2"/>
  <c r="Y150" i="2"/>
  <c r="X150" i="2"/>
  <c r="W150" i="2"/>
  <c r="U150" i="2"/>
  <c r="T150" i="2"/>
  <c r="R150" i="2"/>
  <c r="Q150" i="2"/>
  <c r="O150" i="2"/>
  <c r="N150" i="2"/>
  <c r="M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AD149" i="2" s="1"/>
  <c r="G149" i="2"/>
  <c r="AC149" i="2" s="1"/>
  <c r="AE149" i="2" s="1"/>
  <c r="AF149" i="2" s="1"/>
  <c r="AB148" i="2"/>
  <c r="AB150" i="2" s="1"/>
  <c r="Y148" i="2"/>
  <c r="V148" i="2"/>
  <c r="V150" i="2" s="1"/>
  <c r="S148" i="2"/>
  <c r="S150" i="2" s="1"/>
  <c r="P148" i="2"/>
  <c r="P150" i="2" s="1"/>
  <c r="M148" i="2"/>
  <c r="J148" i="2"/>
  <c r="J150" i="2" s="1"/>
  <c r="G148" i="2"/>
  <c r="G150" i="2" s="1"/>
  <c r="AC150" i="2" s="1"/>
  <c r="AA146" i="2"/>
  <c r="Z146" i="2"/>
  <c r="X146" i="2"/>
  <c r="W146" i="2"/>
  <c r="U146" i="2"/>
  <c r="T146" i="2"/>
  <c r="R146" i="2"/>
  <c r="Q146" i="2"/>
  <c r="O146" i="2"/>
  <c r="N146" i="2"/>
  <c r="L146" i="2"/>
  <c r="K146" i="2"/>
  <c r="J146" i="2"/>
  <c r="I146" i="2"/>
  <c r="H146" i="2"/>
  <c r="F146" i="2"/>
  <c r="E146" i="2"/>
  <c r="AB145" i="2"/>
  <c r="Y145" i="2"/>
  <c r="V145" i="2"/>
  <c r="S145" i="2"/>
  <c r="AC145" i="2" s="1"/>
  <c r="AE145" i="2" s="1"/>
  <c r="AF145" i="2" s="1"/>
  <c r="P145" i="2"/>
  <c r="AD145" i="2" s="1"/>
  <c r="M145" i="2"/>
  <c r="G145" i="2"/>
  <c r="AB144" i="2"/>
  <c r="AB146" i="2" s="1"/>
  <c r="Y144" i="2"/>
  <c r="Y146" i="2" s="1"/>
  <c r="V144" i="2"/>
  <c r="S144" i="2"/>
  <c r="P144" i="2"/>
  <c r="AD144" i="2" s="1"/>
  <c r="M144" i="2"/>
  <c r="M146" i="2" s="1"/>
  <c r="G144" i="2"/>
  <c r="AB143" i="2"/>
  <c r="Y143" i="2"/>
  <c r="V143" i="2"/>
  <c r="AD143" i="2" s="1"/>
  <c r="S143" i="2"/>
  <c r="P143" i="2"/>
  <c r="M143" i="2"/>
  <c r="G143" i="2"/>
  <c r="AC143" i="2" s="1"/>
  <c r="AE143" i="2" s="1"/>
  <c r="AF143" i="2" s="1"/>
  <c r="AB142" i="2"/>
  <c r="Y142" i="2"/>
  <c r="V142" i="2"/>
  <c r="S142" i="2"/>
  <c r="S146" i="2" s="1"/>
  <c r="P142" i="2"/>
  <c r="M142" i="2"/>
  <c r="G142" i="2"/>
  <c r="X140" i="2"/>
  <c r="T140" i="2"/>
  <c r="L140" i="2"/>
  <c r="H140" i="2"/>
  <c r="AB139" i="2"/>
  <c r="Y139" i="2"/>
  <c r="V139" i="2"/>
  <c r="S139" i="2"/>
  <c r="AC139" i="2" s="1"/>
  <c r="AE139" i="2" s="1"/>
  <c r="AF139" i="2" s="1"/>
  <c r="P139" i="2"/>
  <c r="AD139" i="2" s="1"/>
  <c r="M139" i="2"/>
  <c r="AB138" i="2"/>
  <c r="Y138" i="2"/>
  <c r="V138" i="2"/>
  <c r="AD138" i="2" s="1"/>
  <c r="AE138" i="2" s="1"/>
  <c r="AF138" i="2" s="1"/>
  <c r="S138" i="2"/>
  <c r="P138" i="2"/>
  <c r="M138" i="2"/>
  <c r="AC138" i="2" s="1"/>
  <c r="AB137" i="2"/>
  <c r="Y137" i="2"/>
  <c r="V137" i="2"/>
  <c r="S137" i="2"/>
  <c r="AC137" i="2" s="1"/>
  <c r="AE137" i="2" s="1"/>
  <c r="AF137" i="2" s="1"/>
  <c r="P137" i="2"/>
  <c r="AD137" i="2" s="1"/>
  <c r="M137" i="2"/>
  <c r="AB136" i="2"/>
  <c r="Y136" i="2"/>
  <c r="V136" i="2"/>
  <c r="AD136" i="2" s="1"/>
  <c r="AE136" i="2" s="1"/>
  <c r="AF136" i="2" s="1"/>
  <c r="S136" i="2"/>
  <c r="P136" i="2"/>
  <c r="M136" i="2"/>
  <c r="AC136" i="2" s="1"/>
  <c r="AB135" i="2"/>
  <c r="Y135" i="2"/>
  <c r="V135" i="2"/>
  <c r="S135" i="2"/>
  <c r="P135" i="2"/>
  <c r="AD135" i="2" s="1"/>
  <c r="M135" i="2"/>
  <c r="AC135" i="2" s="1"/>
  <c r="AE135" i="2" s="1"/>
  <c r="AF135" i="2" s="1"/>
  <c r="AB134" i="2"/>
  <c r="Y134" i="2"/>
  <c r="V134" i="2"/>
  <c r="AD134" i="2" s="1"/>
  <c r="S134" i="2"/>
  <c r="AC134" i="2" s="1"/>
  <c r="P134" i="2"/>
  <c r="M134" i="2"/>
  <c r="AB133" i="2"/>
  <c r="Y133" i="2"/>
  <c r="V133" i="2"/>
  <c r="S133" i="2"/>
  <c r="AC133" i="2" s="1"/>
  <c r="AE133" i="2" s="1"/>
  <c r="AF133" i="2" s="1"/>
  <c r="P133" i="2"/>
  <c r="AD133" i="2" s="1"/>
  <c r="M133" i="2"/>
  <c r="AB132" i="2"/>
  <c r="Y132" i="2"/>
  <c r="V132" i="2"/>
  <c r="AD132" i="2" s="1"/>
  <c r="S132" i="2"/>
  <c r="P132" i="2"/>
  <c r="M132" i="2"/>
  <c r="AC132" i="2" s="1"/>
  <c r="AE132" i="2" s="1"/>
  <c r="AF132" i="2" s="1"/>
  <c r="AB131" i="2"/>
  <c r="AB129" i="2" s="1"/>
  <c r="AB140" i="2" s="1"/>
  <c r="Y131" i="2"/>
  <c r="V131" i="2"/>
  <c r="S131" i="2"/>
  <c r="P131" i="2"/>
  <c r="M131" i="2"/>
  <c r="AC131" i="2" s="1"/>
  <c r="AB130" i="2"/>
  <c r="Y130" i="2"/>
  <c r="Y129" i="2" s="1"/>
  <c r="Y140" i="2" s="1"/>
  <c r="V130" i="2"/>
  <c r="AD130" i="2" s="1"/>
  <c r="S130" i="2"/>
  <c r="AC130" i="2" s="1"/>
  <c r="P130" i="2"/>
  <c r="M130" i="2"/>
  <c r="AE129" i="2"/>
  <c r="AF129" i="2" s="1"/>
  <c r="AA129" i="2"/>
  <c r="AA140" i="2" s="1"/>
  <c r="Z129" i="2"/>
  <c r="Z140" i="2" s="1"/>
  <c r="X129" i="2"/>
  <c r="W129" i="2"/>
  <c r="W140" i="2" s="1"/>
  <c r="V129" i="2"/>
  <c r="V140" i="2" s="1"/>
  <c r="U129" i="2"/>
  <c r="U140" i="2" s="1"/>
  <c r="T129" i="2"/>
  <c r="R129" i="2"/>
  <c r="R140" i="2" s="1"/>
  <c r="Q129" i="2"/>
  <c r="Q140" i="2" s="1"/>
  <c r="O129" i="2"/>
  <c r="O140" i="2" s="1"/>
  <c r="N129" i="2"/>
  <c r="N140" i="2" s="1"/>
  <c r="L129" i="2"/>
  <c r="K129" i="2"/>
  <c r="K140" i="2" s="1"/>
  <c r="J129" i="2"/>
  <c r="J140" i="2" s="1"/>
  <c r="I129" i="2"/>
  <c r="I140" i="2" s="1"/>
  <c r="H129" i="2"/>
  <c r="G129" i="2"/>
  <c r="G140" i="2" s="1"/>
  <c r="F129" i="2"/>
  <c r="F140" i="2" s="1"/>
  <c r="E129" i="2"/>
  <c r="E140" i="2" s="1"/>
  <c r="AB126" i="2"/>
  <c r="Y126" i="2"/>
  <c r="V126" i="2"/>
  <c r="S126" i="2"/>
  <c r="P126" i="2"/>
  <c r="M126" i="2"/>
  <c r="J126" i="2"/>
  <c r="AD126" i="2" s="1"/>
  <c r="G126" i="2"/>
  <c r="AC126" i="2" s="1"/>
  <c r="AB125" i="2"/>
  <c r="Y125" i="2"/>
  <c r="V125" i="2"/>
  <c r="S125" i="2"/>
  <c r="P125" i="2"/>
  <c r="M125" i="2"/>
  <c r="J125" i="2"/>
  <c r="AD125" i="2" s="1"/>
  <c r="G125" i="2"/>
  <c r="AC125" i="2" s="1"/>
  <c r="AB124" i="2"/>
  <c r="Y124" i="2"/>
  <c r="V124" i="2"/>
  <c r="S124" i="2"/>
  <c r="S123" i="2" s="1"/>
  <c r="S127" i="2" s="1"/>
  <c r="P124" i="2"/>
  <c r="M124" i="2"/>
  <c r="J124" i="2"/>
  <c r="AD124" i="2" s="1"/>
  <c r="G124" i="2"/>
  <c r="G123" i="2" s="1"/>
  <c r="AB123" i="2"/>
  <c r="AA123" i="2"/>
  <c r="Z123" i="2"/>
  <c r="Z127" i="2" s="1"/>
  <c r="Y123" i="2"/>
  <c r="X123" i="2"/>
  <c r="W123" i="2"/>
  <c r="W127" i="2" s="1"/>
  <c r="V123" i="2"/>
  <c r="U123" i="2"/>
  <c r="U127" i="2" s="1"/>
  <c r="T123" i="2"/>
  <c r="R123" i="2"/>
  <c r="R127" i="2" s="1"/>
  <c r="Q123" i="2"/>
  <c r="Q127" i="2" s="1"/>
  <c r="P123" i="2"/>
  <c r="O123" i="2"/>
  <c r="O127" i="2" s="1"/>
  <c r="N123" i="2"/>
  <c r="N127" i="2" s="1"/>
  <c r="M123" i="2"/>
  <c r="M127" i="2" s="1"/>
  <c r="L123" i="2"/>
  <c r="L127" i="2" s="1"/>
  <c r="K123" i="2"/>
  <c r="K127" i="2" s="1"/>
  <c r="J123" i="2"/>
  <c r="I123" i="2"/>
  <c r="H123" i="2"/>
  <c r="H127" i="2" s="1"/>
  <c r="F123" i="2"/>
  <c r="F127" i="2" s="1"/>
  <c r="E123" i="2"/>
  <c r="AB122" i="2"/>
  <c r="Y122" i="2"/>
  <c r="V122" i="2"/>
  <c r="S122" i="2"/>
  <c r="P122" i="2"/>
  <c r="M122" i="2"/>
  <c r="J122" i="2"/>
  <c r="AD122" i="2" s="1"/>
  <c r="G122" i="2"/>
  <c r="AC122" i="2" s="1"/>
  <c r="AB121" i="2"/>
  <c r="Y121" i="2"/>
  <c r="V121" i="2"/>
  <c r="S121" i="2"/>
  <c r="P121" i="2"/>
  <c r="M121" i="2"/>
  <c r="J121" i="2"/>
  <c r="AD121" i="2" s="1"/>
  <c r="G121" i="2"/>
  <c r="AC121" i="2" s="1"/>
  <c r="AB120" i="2"/>
  <c r="Y120" i="2"/>
  <c r="V120" i="2"/>
  <c r="S120" i="2"/>
  <c r="S119" i="2" s="1"/>
  <c r="P120" i="2"/>
  <c r="M120" i="2"/>
  <c r="J120" i="2"/>
  <c r="AD120" i="2" s="1"/>
  <c r="G120" i="2"/>
  <c r="G119" i="2" s="1"/>
  <c r="AC119" i="2" s="1"/>
  <c r="AB119" i="2"/>
  <c r="AA119" i="2"/>
  <c r="AA127" i="2" s="1"/>
  <c r="Z119" i="2"/>
  <c r="Y119" i="2"/>
  <c r="X119" i="2"/>
  <c r="W119" i="2"/>
  <c r="V119" i="2"/>
  <c r="U119" i="2"/>
  <c r="T119" i="2"/>
  <c r="R119" i="2"/>
  <c r="Q119" i="2"/>
  <c r="P119" i="2"/>
  <c r="O119" i="2"/>
  <c r="N119" i="2"/>
  <c r="M119" i="2"/>
  <c r="L119" i="2"/>
  <c r="K119" i="2"/>
  <c r="J119" i="2"/>
  <c r="AD119" i="2" s="1"/>
  <c r="I119" i="2"/>
  <c r="H119" i="2"/>
  <c r="F119" i="2"/>
  <c r="E119" i="2"/>
  <c r="AB118" i="2"/>
  <c r="Y118" i="2"/>
  <c r="V118" i="2"/>
  <c r="S118" i="2"/>
  <c r="P118" i="2"/>
  <c r="M118" i="2"/>
  <c r="J118" i="2"/>
  <c r="AD118" i="2" s="1"/>
  <c r="G118" i="2"/>
  <c r="AC118" i="2" s="1"/>
  <c r="AE118" i="2" s="1"/>
  <c r="AF118" i="2" s="1"/>
  <c r="AB117" i="2"/>
  <c r="Y117" i="2"/>
  <c r="V117" i="2"/>
  <c r="S117" i="2"/>
  <c r="P117" i="2"/>
  <c r="M117" i="2"/>
  <c r="J117" i="2"/>
  <c r="AD117" i="2" s="1"/>
  <c r="G117" i="2"/>
  <c r="AC117" i="2" s="1"/>
  <c r="AE117" i="2" s="1"/>
  <c r="AF117" i="2" s="1"/>
  <c r="AB109" i="2"/>
  <c r="AB108" i="2" s="1"/>
  <c r="Y109" i="2"/>
  <c r="V109" i="2"/>
  <c r="V108" i="2" s="1"/>
  <c r="S109" i="2"/>
  <c r="AC109" i="2" s="1"/>
  <c r="P109" i="2"/>
  <c r="P108" i="2" s="1"/>
  <c r="M109" i="2"/>
  <c r="J109" i="2"/>
  <c r="J108" i="2" s="1"/>
  <c r="AD108" i="2" s="1"/>
  <c r="AD127" i="2" s="1"/>
  <c r="AA108" i="2"/>
  <c r="Z108" i="2"/>
  <c r="Y108" i="2"/>
  <c r="Y127" i="2" s="1"/>
  <c r="X108" i="2"/>
  <c r="W108" i="2"/>
  <c r="U108" i="2"/>
  <c r="T108" i="2"/>
  <c r="S108" i="2"/>
  <c r="R108" i="2"/>
  <c r="Q108" i="2"/>
  <c r="O108" i="2"/>
  <c r="N108" i="2"/>
  <c r="M108" i="2"/>
  <c r="AC108" i="2" s="1"/>
  <c r="L108" i="2"/>
  <c r="K108" i="2"/>
  <c r="I108" i="2"/>
  <c r="H108" i="2"/>
  <c r="G108" i="2"/>
  <c r="F108" i="2"/>
  <c r="E108" i="2"/>
  <c r="AA106" i="2"/>
  <c r="W106" i="2"/>
  <c r="U106" i="2"/>
  <c r="Q106" i="2"/>
  <c r="O106" i="2"/>
  <c r="K106" i="2"/>
  <c r="I106" i="2"/>
  <c r="E106" i="2"/>
  <c r="AB105" i="2"/>
  <c r="Y105" i="2"/>
  <c r="V105" i="2"/>
  <c r="S105" i="2"/>
  <c r="P105" i="2"/>
  <c r="M105" i="2"/>
  <c r="J105" i="2"/>
  <c r="AD105" i="2" s="1"/>
  <c r="G105" i="2"/>
  <c r="G102" i="2" s="1"/>
  <c r="AB104" i="2"/>
  <c r="Y104" i="2"/>
  <c r="V104" i="2"/>
  <c r="S104" i="2"/>
  <c r="AC104" i="2" s="1"/>
  <c r="AE104" i="2" s="1"/>
  <c r="AF104" i="2" s="1"/>
  <c r="P104" i="2"/>
  <c r="AD104" i="2" s="1"/>
  <c r="M104" i="2"/>
  <c r="AB103" i="2"/>
  <c r="Y103" i="2"/>
  <c r="Y102" i="2" s="1"/>
  <c r="Y106" i="2" s="1"/>
  <c r="V103" i="2"/>
  <c r="S103" i="2"/>
  <c r="S102" i="2" s="1"/>
  <c r="S106" i="2" s="1"/>
  <c r="P103" i="2"/>
  <c r="M103" i="2"/>
  <c r="J103" i="2"/>
  <c r="AD103" i="2" s="1"/>
  <c r="AB102" i="2"/>
  <c r="AB106" i="2" s="1"/>
  <c r="AA102" i="2"/>
  <c r="Z102" i="2"/>
  <c r="Z106" i="2" s="1"/>
  <c r="X102" i="2"/>
  <c r="X106" i="2" s="1"/>
  <c r="W102" i="2"/>
  <c r="V102" i="2"/>
  <c r="V106" i="2" s="1"/>
  <c r="U102" i="2"/>
  <c r="T102" i="2"/>
  <c r="T106" i="2" s="1"/>
  <c r="R102" i="2"/>
  <c r="R106" i="2" s="1"/>
  <c r="Q102" i="2"/>
  <c r="P102" i="2"/>
  <c r="P106" i="2" s="1"/>
  <c r="O102" i="2"/>
  <c r="N102" i="2"/>
  <c r="N106" i="2" s="1"/>
  <c r="L102" i="2"/>
  <c r="L106" i="2" s="1"/>
  <c r="K102" i="2"/>
  <c r="J102" i="2"/>
  <c r="J106" i="2" s="1"/>
  <c r="I102" i="2"/>
  <c r="H102" i="2"/>
  <c r="H106" i="2" s="1"/>
  <c r="F102" i="2"/>
  <c r="F106" i="2" s="1"/>
  <c r="E102" i="2"/>
  <c r="AF101" i="2"/>
  <c r="AE101" i="2"/>
  <c r="AB99" i="2"/>
  <c r="Y99" i="2"/>
  <c r="V99" i="2"/>
  <c r="S99" i="2"/>
  <c r="P99" i="2"/>
  <c r="M99" i="2"/>
  <c r="J99" i="2"/>
  <c r="AD99" i="2" s="1"/>
  <c r="G99" i="2"/>
  <c r="AC99" i="2" s="1"/>
  <c r="AB91" i="2"/>
  <c r="Y91" i="2"/>
  <c r="V91" i="2"/>
  <c r="S91" i="2"/>
  <c r="P91" i="2"/>
  <c r="AD91" i="2" s="1"/>
  <c r="M91" i="2"/>
  <c r="J91" i="2"/>
  <c r="AB78" i="2"/>
  <c r="AB77" i="2" s="1"/>
  <c r="Y78" i="2"/>
  <c r="Y77" i="2" s="1"/>
  <c r="Y100" i="2" s="1"/>
  <c r="V78" i="2"/>
  <c r="S78" i="2"/>
  <c r="P78" i="2"/>
  <c r="P77" i="2" s="1"/>
  <c r="M78" i="2"/>
  <c r="M77" i="2" s="1"/>
  <c r="J78" i="2"/>
  <c r="AD78" i="2" s="1"/>
  <c r="AA77" i="2"/>
  <c r="Z77" i="2"/>
  <c r="Z100" i="2" s="1"/>
  <c r="X77" i="2"/>
  <c r="X100" i="2" s="1"/>
  <c r="W77" i="2"/>
  <c r="V77" i="2"/>
  <c r="V100" i="2" s="1"/>
  <c r="U77" i="2"/>
  <c r="T77" i="2"/>
  <c r="S77" i="2"/>
  <c r="R77" i="2"/>
  <c r="R100" i="2" s="1"/>
  <c r="Q77" i="2"/>
  <c r="O77" i="2"/>
  <c r="N77" i="2"/>
  <c r="N100" i="2" s="1"/>
  <c r="L77" i="2"/>
  <c r="K77" i="2"/>
  <c r="J77" i="2"/>
  <c r="AD77" i="2" s="1"/>
  <c r="I77" i="2"/>
  <c r="H77" i="2"/>
  <c r="H100" i="2" s="1"/>
  <c r="G77" i="2"/>
  <c r="F77" i="2"/>
  <c r="F100" i="2" s="1"/>
  <c r="E77" i="2"/>
  <c r="AB76" i="2"/>
  <c r="Y76" i="2"/>
  <c r="V76" i="2"/>
  <c r="S76" i="2"/>
  <c r="P76" i="2"/>
  <c r="M76" i="2"/>
  <c r="J76" i="2"/>
  <c r="AD76" i="2" s="1"/>
  <c r="G76" i="2"/>
  <c r="AC76" i="2" s="1"/>
  <c r="AB75" i="2"/>
  <c r="Y75" i="2"/>
  <c r="Y73" i="2" s="1"/>
  <c r="V75" i="2"/>
  <c r="AD75" i="2" s="1"/>
  <c r="S75" i="2"/>
  <c r="P75" i="2"/>
  <c r="M75" i="2"/>
  <c r="AC75" i="2" s="1"/>
  <c r="AB74" i="2"/>
  <c r="AB73" i="2" s="1"/>
  <c r="Y74" i="2"/>
  <c r="V74" i="2"/>
  <c r="S74" i="2"/>
  <c r="AC74" i="2" s="1"/>
  <c r="P74" i="2"/>
  <c r="AD74" i="2" s="1"/>
  <c r="M74" i="2"/>
  <c r="AA73" i="2"/>
  <c r="Z73" i="2"/>
  <c r="X73" i="2"/>
  <c r="W73" i="2"/>
  <c r="V73" i="2"/>
  <c r="U73" i="2"/>
  <c r="T73" i="2"/>
  <c r="S73" i="2"/>
  <c r="R73" i="2"/>
  <c r="Q73" i="2"/>
  <c r="O73" i="2"/>
  <c r="N73" i="2"/>
  <c r="L73" i="2"/>
  <c r="K73" i="2"/>
  <c r="J73" i="2"/>
  <c r="I73" i="2"/>
  <c r="H73" i="2"/>
  <c r="G73" i="2"/>
  <c r="F73" i="2"/>
  <c r="E73" i="2"/>
  <c r="AB72" i="2"/>
  <c r="Y72" i="2"/>
  <c r="V72" i="2"/>
  <c r="S72" i="2"/>
  <c r="P72" i="2"/>
  <c r="M72" i="2"/>
  <c r="J72" i="2"/>
  <c r="AD72" i="2" s="1"/>
  <c r="G72" i="2"/>
  <c r="AC72" i="2" s="1"/>
  <c r="AB71" i="2"/>
  <c r="Y71" i="2"/>
  <c r="V71" i="2"/>
  <c r="S71" i="2"/>
  <c r="P71" i="2"/>
  <c r="M71" i="2"/>
  <c r="J71" i="2"/>
  <c r="AD71" i="2" s="1"/>
  <c r="G71" i="2"/>
  <c r="AC71" i="2" s="1"/>
  <c r="AB70" i="2"/>
  <c r="Y70" i="2"/>
  <c r="Y69" i="2" s="1"/>
  <c r="V70" i="2"/>
  <c r="S70" i="2"/>
  <c r="P70" i="2"/>
  <c r="M70" i="2"/>
  <c r="M69" i="2" s="1"/>
  <c r="J70" i="2"/>
  <c r="AD70" i="2" s="1"/>
  <c r="G70" i="2"/>
  <c r="AC70" i="2" s="1"/>
  <c r="AB69" i="2"/>
  <c r="AA69" i="2"/>
  <c r="Z69" i="2"/>
  <c r="X69" i="2"/>
  <c r="W69" i="2"/>
  <c r="V69" i="2"/>
  <c r="U69" i="2"/>
  <c r="T69" i="2"/>
  <c r="T100" i="2" s="1"/>
  <c r="S69" i="2"/>
  <c r="R69" i="2"/>
  <c r="Q69" i="2"/>
  <c r="P69" i="2"/>
  <c r="O69" i="2"/>
  <c r="N69" i="2"/>
  <c r="L69" i="2"/>
  <c r="L100" i="2" s="1"/>
  <c r="K69" i="2"/>
  <c r="J69" i="2"/>
  <c r="AD69" i="2" s="1"/>
  <c r="I69" i="2"/>
  <c r="H69" i="2"/>
  <c r="G69" i="2"/>
  <c r="F69" i="2"/>
  <c r="E69" i="2"/>
  <c r="AB68" i="2"/>
  <c r="Y68" i="2"/>
  <c r="V68" i="2"/>
  <c r="S68" i="2"/>
  <c r="P68" i="2"/>
  <c r="M68" i="2"/>
  <c r="J68" i="2"/>
  <c r="AD68" i="2" s="1"/>
  <c r="G68" i="2"/>
  <c r="AC68" i="2" s="1"/>
  <c r="AE68" i="2" s="1"/>
  <c r="AF68" i="2" s="1"/>
  <c r="AB67" i="2"/>
  <c r="Y67" i="2"/>
  <c r="V67" i="2"/>
  <c r="S67" i="2"/>
  <c r="P67" i="2"/>
  <c r="M67" i="2"/>
  <c r="J67" i="2"/>
  <c r="AD67" i="2" s="1"/>
  <c r="G67" i="2"/>
  <c r="AC67" i="2" s="1"/>
  <c r="AE67" i="2" s="1"/>
  <c r="AF67" i="2" s="1"/>
  <c r="AB66" i="2"/>
  <c r="Y66" i="2"/>
  <c r="Y65" i="2" s="1"/>
  <c r="V66" i="2"/>
  <c r="S66" i="2"/>
  <c r="P66" i="2"/>
  <c r="M66" i="2"/>
  <c r="M65" i="2" s="1"/>
  <c r="J66" i="2"/>
  <c r="AD66" i="2" s="1"/>
  <c r="G66" i="2"/>
  <c r="AC66" i="2" s="1"/>
  <c r="AE66" i="2" s="1"/>
  <c r="AF66" i="2" s="1"/>
  <c r="AB65" i="2"/>
  <c r="AA65" i="2"/>
  <c r="Z65" i="2"/>
  <c r="X65" i="2"/>
  <c r="W65" i="2"/>
  <c r="V65" i="2"/>
  <c r="U65" i="2"/>
  <c r="T65" i="2"/>
  <c r="S65" i="2"/>
  <c r="R65" i="2"/>
  <c r="Q65" i="2"/>
  <c r="P65" i="2"/>
  <c r="O65" i="2"/>
  <c r="N65" i="2"/>
  <c r="L65" i="2"/>
  <c r="K65" i="2"/>
  <c r="J65" i="2"/>
  <c r="AD65" i="2" s="1"/>
  <c r="I65" i="2"/>
  <c r="H65" i="2"/>
  <c r="G65" i="2"/>
  <c r="AC65" i="2" s="1"/>
  <c r="F65" i="2"/>
  <c r="E65" i="2"/>
  <c r="AB64" i="2"/>
  <c r="Y64" i="2"/>
  <c r="V64" i="2"/>
  <c r="S64" i="2"/>
  <c r="P64" i="2"/>
  <c r="M64" i="2"/>
  <c r="J64" i="2"/>
  <c r="AD64" i="2" s="1"/>
  <c r="G64" i="2"/>
  <c r="AC64" i="2" s="1"/>
  <c r="AB63" i="2"/>
  <c r="Y63" i="2"/>
  <c r="V63" i="2"/>
  <c r="S63" i="2"/>
  <c r="P63" i="2"/>
  <c r="M63" i="2"/>
  <c r="J63" i="2"/>
  <c r="AD63" i="2" s="1"/>
  <c r="G63" i="2"/>
  <c r="AC63" i="2" s="1"/>
  <c r="AB62" i="2"/>
  <c r="Y62" i="2"/>
  <c r="Y61" i="2" s="1"/>
  <c r="V62" i="2"/>
  <c r="S62" i="2"/>
  <c r="P62" i="2"/>
  <c r="M62" i="2"/>
  <c r="M61" i="2" s="1"/>
  <c r="J62" i="2"/>
  <c r="AD62" i="2" s="1"/>
  <c r="G62" i="2"/>
  <c r="AC62" i="2" s="1"/>
  <c r="AB61" i="2"/>
  <c r="AA61" i="2"/>
  <c r="Z61" i="2"/>
  <c r="X61" i="2"/>
  <c r="W61" i="2"/>
  <c r="V61" i="2"/>
  <c r="U61" i="2"/>
  <c r="T61" i="2"/>
  <c r="S61" i="2"/>
  <c r="R61" i="2"/>
  <c r="Q61" i="2"/>
  <c r="P61" i="2"/>
  <c r="O61" i="2"/>
  <c r="N61" i="2"/>
  <c r="L61" i="2"/>
  <c r="K61" i="2"/>
  <c r="J61" i="2"/>
  <c r="AD61" i="2" s="1"/>
  <c r="I61" i="2"/>
  <c r="H61" i="2"/>
  <c r="G61" i="2"/>
  <c r="F61" i="2"/>
  <c r="E61" i="2"/>
  <c r="AB58" i="2"/>
  <c r="Y58" i="2"/>
  <c r="V58" i="2"/>
  <c r="S58" i="2"/>
  <c r="P58" i="2"/>
  <c r="M58" i="2"/>
  <c r="J58" i="2"/>
  <c r="AD58" i="2" s="1"/>
  <c r="G58" i="2"/>
  <c r="AC58" i="2" s="1"/>
  <c r="AE58" i="2" s="1"/>
  <c r="AF58" i="2" s="1"/>
  <c r="AB57" i="2"/>
  <c r="Y57" i="2"/>
  <c r="V57" i="2"/>
  <c r="S57" i="2"/>
  <c r="P57" i="2"/>
  <c r="M57" i="2"/>
  <c r="J57" i="2"/>
  <c r="AD57" i="2" s="1"/>
  <c r="G57" i="2"/>
  <c r="AC57" i="2" s="1"/>
  <c r="AE57" i="2" s="1"/>
  <c r="AF57" i="2" s="1"/>
  <c r="AB56" i="2"/>
  <c r="Y56" i="2"/>
  <c r="Y55" i="2" s="1"/>
  <c r="V56" i="2"/>
  <c r="S56" i="2"/>
  <c r="P56" i="2"/>
  <c r="M56" i="2"/>
  <c r="M55" i="2" s="1"/>
  <c r="J56" i="2"/>
  <c r="AD56" i="2" s="1"/>
  <c r="G56" i="2"/>
  <c r="AC56" i="2" s="1"/>
  <c r="AE56" i="2" s="1"/>
  <c r="AF56" i="2" s="1"/>
  <c r="AB55" i="2"/>
  <c r="AB59" i="2" s="1"/>
  <c r="AA55" i="2"/>
  <c r="AA59" i="2" s="1"/>
  <c r="Z55" i="2"/>
  <c r="Z59" i="2" s="1"/>
  <c r="X55" i="2"/>
  <c r="X59" i="2" s="1"/>
  <c r="W55" i="2"/>
  <c r="W59" i="2" s="1"/>
  <c r="V55" i="2"/>
  <c r="V59" i="2" s="1"/>
  <c r="U55" i="2"/>
  <c r="U59" i="2" s="1"/>
  <c r="T55" i="2"/>
  <c r="T59" i="2" s="1"/>
  <c r="S55" i="2"/>
  <c r="S59" i="2" s="1"/>
  <c r="R55" i="2"/>
  <c r="R59" i="2" s="1"/>
  <c r="Q55" i="2"/>
  <c r="Q59" i="2" s="1"/>
  <c r="P55" i="2"/>
  <c r="P59" i="2" s="1"/>
  <c r="O55" i="2"/>
  <c r="O59" i="2" s="1"/>
  <c r="N55" i="2"/>
  <c r="N59" i="2" s="1"/>
  <c r="L55" i="2"/>
  <c r="L59" i="2" s="1"/>
  <c r="K55" i="2"/>
  <c r="K59" i="2" s="1"/>
  <c r="J55" i="2"/>
  <c r="J59" i="2" s="1"/>
  <c r="I55" i="2"/>
  <c r="I59" i="2" s="1"/>
  <c r="H55" i="2"/>
  <c r="H59" i="2" s="1"/>
  <c r="G55" i="2"/>
  <c r="G59" i="2" s="1"/>
  <c r="F55" i="2"/>
  <c r="F59" i="2" s="1"/>
  <c r="E55" i="2"/>
  <c r="E59" i="2" s="1"/>
  <c r="AB54" i="2"/>
  <c r="Y54" i="2"/>
  <c r="V54" i="2"/>
  <c r="S54" i="2"/>
  <c r="P54" i="2"/>
  <c r="M54" i="2"/>
  <c r="J54" i="2"/>
  <c r="AD54" i="2" s="1"/>
  <c r="G54" i="2"/>
  <c r="AC54" i="2" s="1"/>
  <c r="AB53" i="2"/>
  <c r="Y53" i="2"/>
  <c r="V53" i="2"/>
  <c r="S53" i="2"/>
  <c r="P53" i="2"/>
  <c r="M53" i="2"/>
  <c r="J53" i="2"/>
  <c r="AD53" i="2" s="1"/>
  <c r="G53" i="2"/>
  <c r="AC53" i="2" s="1"/>
  <c r="AB52" i="2"/>
  <c r="Y52" i="2"/>
  <c r="Y51" i="2" s="1"/>
  <c r="V52" i="2"/>
  <c r="S52" i="2"/>
  <c r="P52" i="2"/>
  <c r="M52" i="2"/>
  <c r="M51" i="2" s="1"/>
  <c r="J52" i="2"/>
  <c r="AD52" i="2" s="1"/>
  <c r="G52" i="2"/>
  <c r="AC52" i="2" s="1"/>
  <c r="AB51" i="2"/>
  <c r="AA51" i="2"/>
  <c r="Z51" i="2"/>
  <c r="X51" i="2"/>
  <c r="W51" i="2"/>
  <c r="V51" i="2"/>
  <c r="U51" i="2"/>
  <c r="T51" i="2"/>
  <c r="S51" i="2"/>
  <c r="R51" i="2"/>
  <c r="Q51" i="2"/>
  <c r="P51" i="2"/>
  <c r="O51" i="2"/>
  <c r="N51" i="2"/>
  <c r="L51" i="2"/>
  <c r="K51" i="2"/>
  <c r="J51" i="2"/>
  <c r="AD51" i="2" s="1"/>
  <c r="I51" i="2"/>
  <c r="H51" i="2"/>
  <c r="G51" i="2"/>
  <c r="F51" i="2"/>
  <c r="E51" i="2"/>
  <c r="AD48" i="2"/>
  <c r="AB48" i="2"/>
  <c r="Y48" i="2"/>
  <c r="V48" i="2"/>
  <c r="S48" i="2"/>
  <c r="P48" i="2"/>
  <c r="M48" i="2"/>
  <c r="J48" i="2"/>
  <c r="G48" i="2"/>
  <c r="AC48" i="2" s="1"/>
  <c r="AE48" i="2" s="1"/>
  <c r="AF48" i="2" s="1"/>
  <c r="AB47" i="2"/>
  <c r="Y47" i="2"/>
  <c r="V47" i="2"/>
  <c r="V45" i="2" s="1"/>
  <c r="V49" i="2" s="1"/>
  <c r="S47" i="2"/>
  <c r="P47" i="2"/>
  <c r="M47" i="2"/>
  <c r="J47" i="2"/>
  <c r="AD47" i="2" s="1"/>
  <c r="G47" i="2"/>
  <c r="AD46" i="2"/>
  <c r="AB46" i="2"/>
  <c r="Y46" i="2"/>
  <c r="V46" i="2"/>
  <c r="S46" i="2"/>
  <c r="P46" i="2"/>
  <c r="M46" i="2"/>
  <c r="J46" i="2"/>
  <c r="G46" i="2"/>
  <c r="AC46" i="2" s="1"/>
  <c r="AE46" i="2" s="1"/>
  <c r="AF46" i="2" s="1"/>
  <c r="AB45" i="2"/>
  <c r="AB49" i="2" s="1"/>
  <c r="AA45" i="2"/>
  <c r="Z45" i="2"/>
  <c r="X45" i="2"/>
  <c r="W45" i="2"/>
  <c r="U45" i="2"/>
  <c r="T45" i="2"/>
  <c r="S45" i="2"/>
  <c r="R45" i="2"/>
  <c r="Q45" i="2"/>
  <c r="P45" i="2"/>
  <c r="P49" i="2" s="1"/>
  <c r="O45" i="2"/>
  <c r="N45" i="2"/>
  <c r="L45" i="2"/>
  <c r="K45" i="2"/>
  <c r="I45" i="2"/>
  <c r="H45" i="2"/>
  <c r="G45" i="2"/>
  <c r="F45" i="2"/>
  <c r="E45" i="2"/>
  <c r="AB44" i="2"/>
  <c r="Y44" i="2"/>
  <c r="V44" i="2"/>
  <c r="S44" i="2"/>
  <c r="P44" i="2"/>
  <c r="M44" i="2"/>
  <c r="J44" i="2"/>
  <c r="AD44" i="2" s="1"/>
  <c r="G44" i="2"/>
  <c r="AD43" i="2"/>
  <c r="AB43" i="2"/>
  <c r="Y43" i="2"/>
  <c r="V43" i="2"/>
  <c r="S43" i="2"/>
  <c r="P43" i="2"/>
  <c r="M43" i="2"/>
  <c r="J43" i="2"/>
  <c r="G43" i="2"/>
  <c r="AC43" i="2" s="1"/>
  <c r="AE43" i="2" s="1"/>
  <c r="AF43" i="2" s="1"/>
  <c r="AB42" i="2"/>
  <c r="Y42" i="2"/>
  <c r="Y41" i="2" s="1"/>
  <c r="V42" i="2"/>
  <c r="V41" i="2" s="1"/>
  <c r="S42" i="2"/>
  <c r="P42" i="2"/>
  <c r="M42" i="2"/>
  <c r="M41" i="2" s="1"/>
  <c r="J42" i="2"/>
  <c r="AD42" i="2" s="1"/>
  <c r="G42" i="2"/>
  <c r="AB41" i="2"/>
  <c r="AA41" i="2"/>
  <c r="Z41" i="2"/>
  <c r="X41" i="2"/>
  <c r="W41" i="2"/>
  <c r="U41" i="2"/>
  <c r="T41" i="2"/>
  <c r="S41" i="2"/>
  <c r="R41" i="2"/>
  <c r="Q41" i="2"/>
  <c r="P41" i="2"/>
  <c r="O41" i="2"/>
  <c r="N41" i="2"/>
  <c r="L41" i="2"/>
  <c r="K41" i="2"/>
  <c r="I41" i="2"/>
  <c r="H41" i="2"/>
  <c r="G41" i="2"/>
  <c r="F41" i="2"/>
  <c r="E41" i="2"/>
  <c r="AD40" i="2"/>
  <c r="AB40" i="2"/>
  <c r="Y40" i="2"/>
  <c r="V40" i="2"/>
  <c r="S40" i="2"/>
  <c r="P40" i="2"/>
  <c r="M40" i="2"/>
  <c r="J40" i="2"/>
  <c r="G40" i="2"/>
  <c r="AC40" i="2" s="1"/>
  <c r="AE40" i="2" s="1"/>
  <c r="AF40" i="2" s="1"/>
  <c r="AB39" i="2"/>
  <c r="Y39" i="2"/>
  <c r="V39" i="2"/>
  <c r="S39" i="2"/>
  <c r="P39" i="2"/>
  <c r="M39" i="2"/>
  <c r="J39" i="2"/>
  <c r="AD39" i="2" s="1"/>
  <c r="G39" i="2"/>
  <c r="AD38" i="2"/>
  <c r="AB38" i="2"/>
  <c r="Y38" i="2"/>
  <c r="V38" i="2"/>
  <c r="S38" i="2"/>
  <c r="P38" i="2"/>
  <c r="M38" i="2"/>
  <c r="J38" i="2"/>
  <c r="G38" i="2"/>
  <c r="AC38" i="2" s="1"/>
  <c r="AE38" i="2" s="1"/>
  <c r="AF38" i="2" s="1"/>
  <c r="AB37" i="2"/>
  <c r="Y37" i="2"/>
  <c r="V37" i="2"/>
  <c r="S37" i="2"/>
  <c r="P37" i="2"/>
  <c r="M37" i="2"/>
  <c r="J37" i="2"/>
  <c r="AD37" i="2" s="1"/>
  <c r="G37" i="2"/>
  <c r="J35" i="2"/>
  <c r="G35" i="2"/>
  <c r="F35" i="2"/>
  <c r="AD33" i="2"/>
  <c r="AC33" i="2"/>
  <c r="AD32" i="2"/>
  <c r="AC32" i="2"/>
  <c r="AD31" i="2"/>
  <c r="AC31" i="2"/>
  <c r="AD30" i="2"/>
  <c r="AC30" i="2"/>
  <c r="AD29" i="2"/>
  <c r="AC29" i="2"/>
  <c r="P28" i="2"/>
  <c r="AB25" i="2"/>
  <c r="Y25" i="2"/>
  <c r="V25" i="2"/>
  <c r="AD25" i="2" s="1"/>
  <c r="S25" i="2"/>
  <c r="AC25" i="2" s="1"/>
  <c r="AE25" i="2" s="1"/>
  <c r="AF25" i="2" s="1"/>
  <c r="P25" i="2"/>
  <c r="M25" i="2"/>
  <c r="AB24" i="2"/>
  <c r="Y24" i="2"/>
  <c r="Y21" i="2" s="1"/>
  <c r="V24" i="2"/>
  <c r="S24" i="2"/>
  <c r="P24" i="2"/>
  <c r="AD24" i="2" s="1"/>
  <c r="M24" i="2"/>
  <c r="AC24" i="2" s="1"/>
  <c r="AE24" i="2" s="1"/>
  <c r="AF24" i="2" s="1"/>
  <c r="AB23" i="2"/>
  <c r="Y23" i="2"/>
  <c r="V23" i="2"/>
  <c r="S23" i="2"/>
  <c r="S21" i="2" s="1"/>
  <c r="P23" i="2"/>
  <c r="AD23" i="2" s="1"/>
  <c r="M23" i="2"/>
  <c r="AD22" i="2"/>
  <c r="AE22" i="2" s="1"/>
  <c r="AF22" i="2" s="1"/>
  <c r="AB22" i="2"/>
  <c r="AB21" i="2" s="1"/>
  <c r="Y22" i="2"/>
  <c r="V22" i="2"/>
  <c r="S22" i="2"/>
  <c r="P22" i="2"/>
  <c r="P21" i="2" s="1"/>
  <c r="M22" i="2"/>
  <c r="AC22" i="2" s="1"/>
  <c r="V21" i="2"/>
  <c r="J21" i="2"/>
  <c r="J26" i="2" s="1"/>
  <c r="G21" i="2"/>
  <c r="AD20" i="2"/>
  <c r="Y20" i="2"/>
  <c r="S20" i="2"/>
  <c r="M20" i="2"/>
  <c r="AC20" i="2" s="1"/>
  <c r="AE20" i="2" s="1"/>
  <c r="AF20" i="2" s="1"/>
  <c r="J20" i="2"/>
  <c r="G20" i="2"/>
  <c r="AD19" i="2"/>
  <c r="Y19" i="2"/>
  <c r="S19" i="2"/>
  <c r="M19" i="2"/>
  <c r="J19" i="2"/>
  <c r="G19" i="2"/>
  <c r="AC19" i="2" s="1"/>
  <c r="AE19" i="2" s="1"/>
  <c r="AF19" i="2" s="1"/>
  <c r="Y18" i="2"/>
  <c r="Y17" i="2" s="1"/>
  <c r="S18" i="2"/>
  <c r="S17" i="2" s="1"/>
  <c r="M18" i="2"/>
  <c r="J18" i="2"/>
  <c r="AD18" i="2" s="1"/>
  <c r="G18" i="2"/>
  <c r="G17" i="2" s="1"/>
  <c r="J17" i="2"/>
  <c r="AD17" i="2" s="1"/>
  <c r="AB16" i="2"/>
  <c r="Y16" i="2"/>
  <c r="V16" i="2"/>
  <c r="AD16" i="2" s="1"/>
  <c r="S16" i="2"/>
  <c r="AC16" i="2" s="1"/>
  <c r="AE16" i="2" s="1"/>
  <c r="AF16" i="2" s="1"/>
  <c r="P16" i="2"/>
  <c r="J16" i="2"/>
  <c r="AB15" i="2"/>
  <c r="Y15" i="2"/>
  <c r="V15" i="2"/>
  <c r="AD15" i="2" s="1"/>
  <c r="S15" i="2"/>
  <c r="AC15" i="2" s="1"/>
  <c r="AE15" i="2" s="1"/>
  <c r="AF15" i="2" s="1"/>
  <c r="AB14" i="2"/>
  <c r="AB13" i="2" s="1"/>
  <c r="Y14" i="2"/>
  <c r="Y13" i="2" s="1"/>
  <c r="V14" i="2"/>
  <c r="S14" i="2"/>
  <c r="AC14" i="2" s="1"/>
  <c r="P14" i="2"/>
  <c r="P13" i="2" s="1"/>
  <c r="S13" i="2"/>
  <c r="M13" i="2"/>
  <c r="J13" i="2"/>
  <c r="G13" i="2"/>
  <c r="L23" i="1"/>
  <c r="H23" i="1"/>
  <c r="G23" i="1"/>
  <c r="F23" i="1"/>
  <c r="E23" i="1"/>
  <c r="D23" i="1"/>
  <c r="C23" i="1"/>
  <c r="B23" i="1"/>
  <c r="J22" i="1"/>
  <c r="N22" i="1" s="1"/>
  <c r="J21" i="1"/>
  <c r="N21" i="1" s="1"/>
  <c r="J20" i="1"/>
  <c r="N20" i="1" s="1"/>
  <c r="J23" i="1" l="1"/>
  <c r="N23" i="1" s="1"/>
  <c r="V26" i="2"/>
  <c r="AC13" i="2"/>
  <c r="AD13" i="2"/>
  <c r="P26" i="2"/>
  <c r="AB26" i="2"/>
  <c r="Y26" i="2"/>
  <c r="S26" i="2"/>
  <c r="J41" i="2"/>
  <c r="AD41" i="2" s="1"/>
  <c r="V13" i="2"/>
  <c r="AC18" i="2"/>
  <c r="AE18" i="2" s="1"/>
  <c r="AF18" i="2" s="1"/>
  <c r="AC23" i="2"/>
  <c r="AE23" i="2" s="1"/>
  <c r="AF23" i="2" s="1"/>
  <c r="P35" i="2"/>
  <c r="AC41" i="2"/>
  <c r="AE41" i="2" s="1"/>
  <c r="AF41" i="2" s="1"/>
  <c r="AE65" i="2"/>
  <c r="AF65" i="2" s="1"/>
  <c r="AE74" i="2"/>
  <c r="AF74" i="2" s="1"/>
  <c r="AE75" i="2"/>
  <c r="AF75" i="2" s="1"/>
  <c r="AC77" i="2"/>
  <c r="AB100" i="2"/>
  <c r="AD21" i="2"/>
  <c r="M17" i="2"/>
  <c r="AC17" i="2" s="1"/>
  <c r="AE17" i="2" s="1"/>
  <c r="AF17" i="2" s="1"/>
  <c r="M21" i="2"/>
  <c r="AC21" i="2" s="1"/>
  <c r="AD14" i="2"/>
  <c r="AE14" i="2" s="1"/>
  <c r="AF14" i="2" s="1"/>
  <c r="G26" i="2"/>
  <c r="J45" i="2"/>
  <c r="S49" i="2"/>
  <c r="AC37" i="2"/>
  <c r="AC39" i="2"/>
  <c r="AE39" i="2" s="1"/>
  <c r="AF39" i="2" s="1"/>
  <c r="AC42" i="2"/>
  <c r="AE42" i="2" s="1"/>
  <c r="AF42" i="2" s="1"/>
  <c r="AC44" i="2"/>
  <c r="AE44" i="2" s="1"/>
  <c r="AF44" i="2" s="1"/>
  <c r="G49" i="2"/>
  <c r="M45" i="2"/>
  <c r="M49" i="2" s="1"/>
  <c r="Y45" i="2"/>
  <c r="Y49" i="2" s="1"/>
  <c r="AC47" i="2"/>
  <c r="AE47" i="2" s="1"/>
  <c r="AF47" i="2" s="1"/>
  <c r="AC51" i="2"/>
  <c r="AE52" i="2"/>
  <c r="AF52" i="2" s="1"/>
  <c r="AE53" i="2"/>
  <c r="AF53" i="2" s="1"/>
  <c r="AE54" i="2"/>
  <c r="AF54" i="2" s="1"/>
  <c r="M59" i="2"/>
  <c r="Y59" i="2"/>
  <c r="AC61" i="2"/>
  <c r="AE61" i="2" s="1"/>
  <c r="AF61" i="2" s="1"/>
  <c r="AE62" i="2"/>
  <c r="AF62" i="2" s="1"/>
  <c r="AE63" i="2"/>
  <c r="AF63" i="2" s="1"/>
  <c r="AE64" i="2"/>
  <c r="AF64" i="2" s="1"/>
  <c r="AC69" i="2"/>
  <c r="AE69" i="2" s="1"/>
  <c r="AF69" i="2" s="1"/>
  <c r="AE70" i="2"/>
  <c r="AF70" i="2" s="1"/>
  <c r="AE71" i="2"/>
  <c r="AF71" i="2" s="1"/>
  <c r="AE72" i="2"/>
  <c r="AF72" i="2" s="1"/>
  <c r="AE76" i="2"/>
  <c r="AF76" i="2" s="1"/>
  <c r="P73" i="2"/>
  <c r="P100" i="2" s="1"/>
  <c r="AC78" i="2"/>
  <c r="AE78" i="2" s="1"/>
  <c r="AF78" i="2" s="1"/>
  <c r="AE119" i="2"/>
  <c r="AF119" i="2" s="1"/>
  <c r="AE121" i="2"/>
  <c r="AF121" i="2" s="1"/>
  <c r="AE122" i="2"/>
  <c r="AF122" i="2" s="1"/>
  <c r="E127" i="2"/>
  <c r="J127" i="2"/>
  <c r="AC140" i="2"/>
  <c r="AE130" i="2"/>
  <c r="AF130" i="2" s="1"/>
  <c r="AE134" i="2"/>
  <c r="AF134" i="2" s="1"/>
  <c r="AD165" i="2"/>
  <c r="AC55" i="2"/>
  <c r="M73" i="2"/>
  <c r="AC73" i="2" s="1"/>
  <c r="E100" i="2"/>
  <c r="I100" i="2"/>
  <c r="Q100" i="2"/>
  <c r="U100" i="2"/>
  <c r="AC91" i="2"/>
  <c r="AE91" i="2" s="1"/>
  <c r="AF91" i="2" s="1"/>
  <c r="AE99" i="2"/>
  <c r="AF99" i="2" s="1"/>
  <c r="J100" i="2"/>
  <c r="M102" i="2"/>
  <c r="M106" i="2" s="1"/>
  <c r="AC103" i="2"/>
  <c r="AE103" i="2" s="1"/>
  <c r="AF103" i="2" s="1"/>
  <c r="AE153" i="2"/>
  <c r="AF153" i="2" s="1"/>
  <c r="AD55" i="2"/>
  <c r="AD59" i="2" s="1"/>
  <c r="AC127" i="2"/>
  <c r="AE127" i="2" s="1"/>
  <c r="AF127" i="2" s="1"/>
  <c r="AE108" i="2"/>
  <c r="AF108" i="2" s="1"/>
  <c r="AE109" i="2"/>
  <c r="AF109" i="2" s="1"/>
  <c r="G127" i="2"/>
  <c r="AC123" i="2"/>
  <c r="AE125" i="2"/>
  <c r="AF125" i="2" s="1"/>
  <c r="AE126" i="2"/>
  <c r="AF126" i="2" s="1"/>
  <c r="G100" i="2"/>
  <c r="K100" i="2"/>
  <c r="O100" i="2"/>
  <c r="S100" i="2"/>
  <c r="W100" i="2"/>
  <c r="AA100" i="2"/>
  <c r="AD102" i="2"/>
  <c r="AD106" i="2" s="1"/>
  <c r="AC102" i="2"/>
  <c r="G106" i="2"/>
  <c r="AC105" i="2"/>
  <c r="AE105" i="2" s="1"/>
  <c r="AF105" i="2" s="1"/>
  <c r="I127" i="2"/>
  <c r="V127" i="2"/>
  <c r="P127" i="2"/>
  <c r="T127" i="2"/>
  <c r="X127" i="2"/>
  <c r="AB127" i="2"/>
  <c r="M129" i="2"/>
  <c r="M140" i="2" s="1"/>
  <c r="G154" i="2"/>
  <c r="S154" i="2"/>
  <c r="AC152" i="2"/>
  <c r="AC165" i="2"/>
  <c r="AC171" i="2"/>
  <c r="AE171" i="2" s="1"/>
  <c r="AF171" i="2" s="1"/>
  <c r="AD188" i="2"/>
  <c r="Y188" i="2"/>
  <c r="AC120" i="2"/>
  <c r="AE120" i="2" s="1"/>
  <c r="AF120" i="2" s="1"/>
  <c r="AC124" i="2"/>
  <c r="AE124" i="2" s="1"/>
  <c r="AF124" i="2" s="1"/>
  <c r="AD140" i="2"/>
  <c r="S129" i="2"/>
  <c r="S140" i="2" s="1"/>
  <c r="AC144" i="2"/>
  <c r="AE144" i="2" s="1"/>
  <c r="AF144" i="2" s="1"/>
  <c r="P146" i="2"/>
  <c r="AD154" i="2"/>
  <c r="P165" i="2"/>
  <c r="AB165" i="2"/>
  <c r="AD164" i="2"/>
  <c r="AE164" i="2" s="1"/>
  <c r="AF164" i="2" s="1"/>
  <c r="AC181" i="2"/>
  <c r="S188" i="2"/>
  <c r="AD109" i="2"/>
  <c r="AD123" i="2"/>
  <c r="AD131" i="2"/>
  <c r="AE131" i="2" s="1"/>
  <c r="AF131" i="2" s="1"/>
  <c r="P129" i="2"/>
  <c r="P140" i="2" s="1"/>
  <c r="AC142" i="2"/>
  <c r="AC148" i="2"/>
  <c r="AE148" i="2" s="1"/>
  <c r="AF148" i="2" s="1"/>
  <c r="AC156" i="2"/>
  <c r="AC167" i="2"/>
  <c r="AE167" i="2" s="1"/>
  <c r="AF167" i="2" s="1"/>
  <c r="G146" i="2"/>
  <c r="AC146" i="2" s="1"/>
  <c r="V146" i="2"/>
  <c r="AD142" i="2"/>
  <c r="AD146" i="2"/>
  <c r="AD150" i="2"/>
  <c r="AE150" i="2" s="1"/>
  <c r="AF150" i="2" s="1"/>
  <c r="AD153" i="2"/>
  <c r="AD159" i="2"/>
  <c r="AE159" i="2" s="1"/>
  <c r="AF159" i="2" s="1"/>
  <c r="AD158" i="2"/>
  <c r="AE158" i="2" s="1"/>
  <c r="AF158" i="2" s="1"/>
  <c r="V165" i="2"/>
  <c r="AE176" i="2"/>
  <c r="AF176" i="2" s="1"/>
  <c r="AE177" i="2"/>
  <c r="AF177" i="2" s="1"/>
  <c r="AE178" i="2"/>
  <c r="AF178" i="2" s="1"/>
  <c r="AE179" i="2"/>
  <c r="AF179" i="2" s="1"/>
  <c r="AE180" i="2"/>
  <c r="AF180" i="2" s="1"/>
  <c r="M188" i="2"/>
  <c r="AC162" i="2"/>
  <c r="AE162" i="2" s="1"/>
  <c r="AF162" i="2" s="1"/>
  <c r="G188" i="2"/>
  <c r="AD148" i="2"/>
  <c r="AD152" i="2"/>
  <c r="AD156" i="2"/>
  <c r="AC161" i="2"/>
  <c r="AE161" i="2" s="1"/>
  <c r="AF161" i="2" s="1"/>
  <c r="M167" i="2"/>
  <c r="AD181" i="2"/>
  <c r="AE21" i="2" l="1"/>
  <c r="AF21" i="2" s="1"/>
  <c r="AC26" i="2"/>
  <c r="AE142" i="2"/>
  <c r="AF142" i="2" s="1"/>
  <c r="AE51" i="2"/>
  <c r="AF51" i="2" s="1"/>
  <c r="AC59" i="2"/>
  <c r="AE59" i="2" s="1"/>
  <c r="AF59" i="2" s="1"/>
  <c r="AC45" i="2"/>
  <c r="AD73" i="2"/>
  <c r="AD100" i="2" s="1"/>
  <c r="G189" i="2"/>
  <c r="G191" i="2" s="1"/>
  <c r="AD26" i="2"/>
  <c r="S34" i="2"/>
  <c r="Y189" i="2"/>
  <c r="Y34" i="2"/>
  <c r="Y28" i="2" s="1"/>
  <c r="Y35" i="2" s="1"/>
  <c r="AE13" i="2"/>
  <c r="AF13" i="2" s="1"/>
  <c r="AC154" i="2"/>
  <c r="AE154" i="2" s="1"/>
  <c r="AF154" i="2" s="1"/>
  <c r="AE156" i="2"/>
  <c r="AF156" i="2" s="1"/>
  <c r="AE165" i="2"/>
  <c r="AF165" i="2" s="1"/>
  <c r="AE123" i="2"/>
  <c r="AF123" i="2" s="1"/>
  <c r="M100" i="2"/>
  <c r="AC49" i="2"/>
  <c r="AE37" i="2"/>
  <c r="AF37" i="2" s="1"/>
  <c r="AB34" i="2"/>
  <c r="AB28" i="2" s="1"/>
  <c r="AB35" i="2" s="1"/>
  <c r="AB189" i="2" s="1"/>
  <c r="AE102" i="2"/>
  <c r="AF102" i="2" s="1"/>
  <c r="AC106" i="2"/>
  <c r="AE106" i="2" s="1"/>
  <c r="AF106" i="2" s="1"/>
  <c r="AC188" i="2"/>
  <c r="AE188" i="2" s="1"/>
  <c r="AF188" i="2" s="1"/>
  <c r="AE146" i="2"/>
  <c r="AF146" i="2" s="1"/>
  <c r="AE181" i="2"/>
  <c r="AF181" i="2" s="1"/>
  <c r="AE152" i="2"/>
  <c r="AF152" i="2" s="1"/>
  <c r="AE55" i="2"/>
  <c r="AF55" i="2" s="1"/>
  <c r="M26" i="2"/>
  <c r="M189" i="2" s="1"/>
  <c r="P189" i="2"/>
  <c r="AE140" i="2"/>
  <c r="AF140" i="2" s="1"/>
  <c r="J49" i="2"/>
  <c r="J189" i="2" s="1"/>
  <c r="J191" i="2" s="1"/>
  <c r="AD45" i="2"/>
  <c r="AD49" i="2" s="1"/>
  <c r="AC100" i="2"/>
  <c r="AE100" i="2" s="1"/>
  <c r="AF100" i="2" s="1"/>
  <c r="AE77" i="2"/>
  <c r="AF77" i="2" s="1"/>
  <c r="V34" i="2"/>
  <c r="AE49" i="2" l="1"/>
  <c r="AF49" i="2" s="1"/>
  <c r="V28" i="2"/>
  <c r="AD34" i="2"/>
  <c r="AE45" i="2"/>
  <c r="AF45" i="2" s="1"/>
  <c r="AE26" i="2"/>
  <c r="AF26" i="2" s="1"/>
  <c r="AE73" i="2"/>
  <c r="AF73" i="2" s="1"/>
  <c r="AC34" i="2"/>
  <c r="S28" i="2"/>
  <c r="S35" i="2" l="1"/>
  <c r="S189" i="2" s="1"/>
  <c r="AC28" i="2"/>
  <c r="V35" i="2"/>
  <c r="V189" i="2" s="1"/>
  <c r="AD28" i="2"/>
  <c r="AD35" i="2" s="1"/>
  <c r="AD189" i="2" s="1"/>
  <c r="AD191" i="2" s="1"/>
  <c r="AE34" i="2"/>
  <c r="AC35" i="2" l="1"/>
  <c r="AC189" i="2" s="1"/>
  <c r="AE28" i="2"/>
  <c r="AF28" i="2" s="1"/>
  <c r="AF34" i="2"/>
  <c r="AE35" i="2"/>
  <c r="AF35" i="2" s="1"/>
  <c r="AE189" i="2" l="1"/>
  <c r="AF189" i="2" s="1"/>
  <c r="AC191" i="2"/>
</calcChain>
</file>

<file path=xl/sharedStrings.xml><?xml version="1.0" encoding="utf-8"?>
<sst xmlns="http://schemas.openxmlformats.org/spreadsheetml/2006/main" count="930" uniqueCount="461">
  <si>
    <t>Додаток №4</t>
  </si>
  <si>
    <t>до Договору про надання гранту № 3INC21-3010</t>
  </si>
  <si>
    <t>від "26" червня 2020 року</t>
  </si>
  <si>
    <t>Конкурсна програма: Інклюзивне мистецтво</t>
  </si>
  <si>
    <t>ЛОТ: 2 Інклюзивний культурний продукт</t>
  </si>
  <si>
    <t>Назва Заявника: ГО "ВУЛИК ІДЕЙ"</t>
  </si>
  <si>
    <t>Назва проекту: "Рідна колисанка"</t>
  </si>
  <si>
    <t xml:space="preserve">  ЗВІТ</t>
  </si>
  <si>
    <t xml:space="preserve">про надходження та використання коштів для реалізації проекту </t>
  </si>
  <si>
    <t>за період з 26 червня 2020р. по 15 листопада 2020р.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</si>
  <si>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</si>
  <si>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</si>
  <si>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</si>
  <si>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</si>
  <si>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</si>
  <si>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</si>
  <si>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</si>
  <si>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</si>
  <si>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</si>
  <si>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</si>
  <si>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</si>
  <si>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</si>
  <si>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</si>
  <si>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</si>
  <si>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</si>
  <si>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</si>
  <si>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</si>
  <si>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</si>
  <si>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</si>
  <si>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</si>
  <si>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</si>
  <si>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</si>
  <si>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</si>
  <si>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</si>
  <si>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</si>
  <si>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</si>
  <si>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</si>
  <si>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</si>
  <si>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</si>
  <si>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</si>
  <si>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</si>
  <si>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</si>
  <si>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</si>
  <si>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</si>
  <si>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</si>
  <si>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</si>
  <si>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Конкурсна програма:</t>
  </si>
  <si>
    <t>Назва заявника:</t>
  </si>
  <si>
    <t>Назва проекту: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</si>
  <si>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</si>
  <si>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</si>
  <si>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</si>
  <si>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</si>
  <si>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</si>
  <si>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</si>
  <si>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</si>
  <si>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</si>
  <si>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</si>
  <si>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</si>
  <si>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</si>
  <si>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</si>
  <si>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</si>
  <si>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</si>
  <si>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</si>
  <si>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</si>
  <si>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</si>
  <si>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</si>
  <si>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</si>
  <si>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</si>
  <si>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</si>
  <si>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</si>
  <si>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</si>
  <si>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</si>
  <si>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</si>
  <si>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</si>
  <si>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</si>
  <si>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</si>
  <si>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</si>
  <si>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</si>
  <si>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</si>
  <si>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</si>
  <si>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</si>
  <si>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</si>
  <si>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</si>
  <si>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</si>
  <si>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</si>
  <si>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</si>
  <si>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</si>
  <si>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</si>
  <si>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</si>
  <si>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</si>
  <si>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</si>
  <si>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</si>
  <si>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</si>
  <si>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</si>
  <si>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</si>
  <si>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</si>
  <si>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</si>
  <si>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</si>
  <si>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</si>
  <si>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</si>
  <si>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</si>
  <si>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</si>
  <si>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</si>
  <si>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</si>
  <si>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</si>
  <si>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</si>
  <si>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</si>
  <si>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</si>
  <si>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</si>
  <si>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</si>
  <si>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</si>
  <si>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Кириленко Оксана Олександрівна, викладач</t>
  </si>
  <si>
    <t>місяців</t>
  </si>
  <si>
    <t>б</t>
  </si>
  <si>
    <t>Кайола Оксана Сергіївна, помічник викладача</t>
  </si>
  <si>
    <t>в</t>
  </si>
  <si>
    <t>Жерліцина Юлія Володимирівна, керівник проекту</t>
  </si>
  <si>
    <t>1.2</t>
  </si>
  <si>
    <t>За трудовими договорами</t>
  </si>
  <si>
    <t xml:space="preserve"> Повне ПІБ, посада</t>
  </si>
  <si>
    <t>1.3</t>
  </si>
  <si>
    <t>За договорами ЦПХ</t>
  </si>
  <si>
    <t>Файнгольд Наталія Олександрівна, арттерапевт</t>
  </si>
  <si>
    <t>попередня арттерапевт Гребенщикова Т.Д. замінена на іншого учаника команди через те, що, нажаль, немає досвіду у проведенні занять онлайн, а у зв'язку із ситуацією що склалася, всі заняття культурологічного напрямку переведні в онлайн</t>
  </si>
  <si>
    <t xml:space="preserve">Дмитренко Юлія Валеріївна, Координатор по роботі з дітьми з інвалідністю, </t>
  </si>
  <si>
    <t>Змієвська Ольга Володимирівна, Координатор по укладанню книги, запису альбому та сайту</t>
  </si>
  <si>
    <t>г</t>
  </si>
  <si>
    <t>Звірич Тетяна Миколаївна, викладач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</si>
  <si>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</si>
  <si>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</si>
  <si>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</si>
  <si>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</si>
  <si>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Файнгольд Наталія Олександрівна, арт-терапевт</t>
  </si>
  <si>
    <t>д</t>
  </si>
  <si>
    <t>е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</si>
  <si>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</si>
  <si>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</si>
  <si>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</si>
  <si>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</si>
  <si>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</si>
  <si>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</si>
  <si>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</si>
  <si>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</si>
  <si>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</si>
  <si>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</si>
  <si>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</si>
  <si>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</si>
  <si>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</si>
  <si>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</si>
  <si>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</si>
  <si>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</si>
  <si>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</si>
  <si>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</si>
  <si>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</si>
  <si>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</si>
  <si>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</si>
  <si>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</si>
  <si>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</si>
  <si>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</si>
  <si>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</si>
  <si>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</si>
  <si>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</si>
  <si>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</si>
  <si>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</si>
  <si>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</si>
  <si>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</si>
  <si>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</si>
  <si>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</si>
  <si>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</si>
  <si>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</si>
  <si>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</si>
  <si>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</si>
  <si>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</si>
  <si>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</si>
  <si>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</si>
  <si>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</si>
  <si>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</si>
  <si>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</si>
  <si>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</si>
  <si>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 xml:space="preserve">Оренда декорацій для оформлення залу </t>
  </si>
  <si>
    <t>днів</t>
  </si>
  <si>
    <t>Фотозона "Дитяча кімната"</t>
  </si>
  <si>
    <t>Найменування (з деталізацією технічних характеристик)</t>
  </si>
  <si>
    <t>5.5</t>
  </si>
  <si>
    <t>Інші об'єкти оренди</t>
  </si>
  <si>
    <t>а 1</t>
  </si>
  <si>
    <t>Звукове обладнання на гала-концерт - презентацію книги. Оренда 1 день</t>
  </si>
  <si>
    <t>а 2</t>
  </si>
  <si>
    <t>db Technologies, DVA T4</t>
  </si>
  <si>
    <t>а 3</t>
  </si>
  <si>
    <t>db Technologies DRK10</t>
  </si>
  <si>
    <t>а 4</t>
  </si>
  <si>
    <t>Limmer Hornbass 215</t>
  </si>
  <si>
    <t>а 5</t>
  </si>
  <si>
    <t>JTL (PRO ST) Z 10.0</t>
  </si>
  <si>
    <t>а 6</t>
  </si>
  <si>
    <t>dbx DriveRack 260.</t>
  </si>
  <si>
    <t>а 7</t>
  </si>
  <si>
    <t>Soundcraft SI Expression 2</t>
  </si>
  <si>
    <t>а 8</t>
  </si>
  <si>
    <t>StageLine STB-200 16/4.</t>
  </si>
  <si>
    <t>а 9</t>
  </si>
  <si>
    <t>Sennheiser EW-100 G2</t>
  </si>
  <si>
    <t>а 10</t>
  </si>
  <si>
    <t>db Technologies DVX DM12</t>
  </si>
  <si>
    <t>а 11</t>
  </si>
  <si>
    <t>Konig &amp; Meyer 21020-300-55.</t>
  </si>
  <si>
    <t>а 12</t>
  </si>
  <si>
    <t>HP ProBook 450 G1</t>
  </si>
  <si>
    <t>а 13</t>
  </si>
  <si>
    <t>Послуги звукорежисера</t>
  </si>
  <si>
    <t>день</t>
  </si>
  <si>
    <t>Світлове обладнання на гала-концерт - презентацію . Оренда 1 день</t>
  </si>
  <si>
    <t>б 1</t>
  </si>
  <si>
    <t>HALO MX-GAMMA PLUS</t>
  </si>
  <si>
    <t>б 2</t>
  </si>
  <si>
    <t>HALO Hybryd B280</t>
  </si>
  <si>
    <t>б 3</t>
  </si>
  <si>
    <t>SGM Pilot 3000</t>
  </si>
  <si>
    <t>б 4</t>
  </si>
  <si>
    <t>Showtec Booster</t>
  </si>
  <si>
    <t>б 5</t>
  </si>
  <si>
    <t>AQ300-2m</t>
  </si>
  <si>
    <t>б 6</t>
  </si>
  <si>
    <t>KSV100</t>
  </si>
  <si>
    <t>б 7</t>
  </si>
  <si>
    <t>Послуги світлотехніка</t>
  </si>
  <si>
    <t>Проектор та екран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</si>
  <si>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</si>
  <si>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</si>
  <si>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</si>
  <si>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</si>
  <si>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Кейтерінг на 12 заняттях (12 дітей + супровід)</t>
  </si>
  <si>
    <t>чол.</t>
  </si>
  <si>
    <t>оскільки всі заняття культурологічного циклу переведені в онлайн, кейтеринг під час проведення занять не потрібен</t>
  </si>
  <si>
    <t>Кейтерінг на презентацію</t>
  </si>
  <si>
    <t>Учасники презентації: діти, які брали участь у проекті, представники національних спільнот, представники організацій-партнерів проекту, почесні гості. Загальна кількість гостей - 200 осіб</t>
  </si>
  <si>
    <t>Послуги з харчування (з зазначенням кількості осіб на заході)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</si>
  <si>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</si>
  <si>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</si>
  <si>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</si>
  <si>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</si>
  <si>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Канцтовари</t>
  </si>
  <si>
    <t>Фетр кольоровий</t>
  </si>
  <si>
    <t>набір</t>
  </si>
  <si>
    <t>Фарби гуаш</t>
  </si>
  <si>
    <t>Фарби акрилові</t>
  </si>
  <si>
    <t>Папір для акварелі А3</t>
  </si>
  <si>
    <t>Фарби олійні</t>
  </si>
  <si>
    <t>Фломастери</t>
  </si>
  <si>
    <t>Вовна для валяння різнокольорова 50 г</t>
  </si>
  <si>
    <t>шт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</si>
  <si>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</si>
  <si>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</si>
  <si>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</si>
  <si>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</si>
  <si>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</si>
  <si>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</si>
  <si>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</si>
  <si>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</si>
  <si>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</si>
  <si>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дизайну макетів (листівка, диплом, банер)</t>
  </si>
  <si>
    <t>послуга</t>
  </si>
  <si>
    <t>Нанесення логотопів</t>
  </si>
  <si>
    <t>Друк брошур</t>
  </si>
  <si>
    <t>Друк буклетів</t>
  </si>
  <si>
    <t>Друк листівок (Розмір: 210х99 мм, Папір: 150 г/м2
Друк з обох сторін (4+4), Покриття: відсутнє)</t>
  </si>
  <si>
    <t>Друк дипломів учасників проекту (Мелована Матова 350 г / Покриття: Без покриття/ Сторін: 4+0 /)</t>
  </si>
  <si>
    <t>є</t>
  </si>
  <si>
    <t>Друк банерів (Матеріал: Банер литой 510 г Якість друку: 1080 dpi)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</si>
  <si>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</si>
  <si>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</si>
  <si>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</si>
  <si>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</si>
  <si>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</si>
  <si>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</si>
  <si>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</si>
  <si>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</si>
  <si>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Фотофіксація</t>
  </si>
  <si>
    <t>годин</t>
  </si>
  <si>
    <t>Оскільки проведення занять переведене в формат онлайн (вони будуть проводитися в ZOOM) та буде запис кожного заняття, кількість годин фотофіксації зменшено. Фотофіксація на гала-концерті-презентації книги - 3 години та під час запису пісень - 6 годин. Фото з заходів розміщені на сайті проєкту, на сторінці проєкту в ФБ задля більшого охоплення та залучення аудиторіїх</t>
  </si>
  <si>
    <t>Відеофіксація</t>
  </si>
  <si>
    <t>Оскільки проведення занять переведене в формат онлайн (вони будуть проводитися в ZOOM) та буде запис кожного заняття, кількість годин відеофіксації зменшено. Відеофіксація проводиться  на гала-концерті-презентації книги - 3 години. Відео поширюватиметься на сайті проєкту, а також на сторінці проєкту у ФБ задля більшого охоплення та залучення аудиторії</t>
  </si>
  <si>
    <t>SMM</t>
  </si>
  <si>
    <t>Розраховується по 1 дол. на день з таргетуванням ЦА проекту та правильним алгоритмом роботи ФБ. Кількість публікацій - не менше  3 на тиждень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</si>
  <si>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</si>
  <si>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</si>
  <si>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</si>
  <si>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</si>
  <si>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</si>
  <si>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</si>
  <si>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</si>
  <si>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</si>
  <si>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</si>
  <si>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</si>
  <si>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</si>
  <si>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</si>
  <si>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</si>
  <si>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</si>
  <si>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</si>
  <si>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</si>
  <si>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</si>
  <si>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</si>
  <si>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місяць</t>
  </si>
  <si>
    <t>Юридичні послуги</t>
  </si>
  <si>
    <t>Оформлення договорів по проекту зі всіма виконавцями та партнерами, оформлення дозволі батьків на використання фото та відео дітей в соціальних мережах та участь дітей в проекті, а також дозвиоли виконавців на використання їхніх голосів в звукозаписах колисанок. які буреть участь в проекті</t>
  </si>
  <si>
    <t>Аудиторські послуги</t>
  </si>
  <si>
    <t>Проведення проміжного та фінального аудиту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</si>
  <si>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</si>
  <si>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</si>
  <si>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</si>
  <si>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</si>
  <si>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</si>
  <si>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</si>
  <si>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Виготовлення відеороликів для занять та презентації тривалістю до 90 сек кожний</t>
  </si>
  <si>
    <t>Звукозапис та монтаж 12 колискових у студії звукозапису тривалістю до 5 хв кожна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</si>
  <si>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</si>
  <si>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</si>
  <si>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</si>
  <si>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</si>
  <si>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</si>
  <si>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</si>
  <si>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</si>
  <si>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</si>
  <si>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Підготовка друкованного видання та друк книжки  "Рідна колисанка" шрифтом Брайля</t>
  </si>
  <si>
    <t>Підготовка друкованного видання та друк книжки "Рідна колисанка"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</si>
  <si>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</si>
  <si>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</si>
  <si>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</si>
  <si>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</si>
  <si>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</si>
  <si>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</si>
  <si>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</si>
  <si>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</si>
  <si>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</si>
  <si>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</si>
  <si>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</si>
  <si>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</si>
  <si>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</si>
  <si>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</si>
  <si>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</si>
  <si>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</si>
  <si>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  "Рідна колисанка"</t>
  </si>
  <si>
    <t>(назва проекту)</t>
  </si>
  <si>
    <t>у період з 26 червня 2020 року по 15 листопада 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</si>
  <si>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</si>
  <si>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</si>
  <si>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</si>
  <si>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</si>
  <si>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</si>
  <si>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</si>
  <si>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</si>
  <si>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</si>
  <si>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</si>
  <si>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</si>
  <si>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Заробітна плата - працівники</t>
  </si>
  <si>
    <t>Кайола О.С., Жерліцина Ю.В.</t>
  </si>
  <si>
    <t>відомості про нарахування зп - 21.07.20; 31.07.20; 31.07.20; 27.08.20; 07.09.20; 19.10.20; 30.10.20</t>
  </si>
  <si>
    <t xml:space="preserve">Кайола О.С. </t>
  </si>
  <si>
    <t>відомості про нарахування зп - 31.07.20</t>
  </si>
  <si>
    <t>послуги за договорами ГПХ</t>
  </si>
  <si>
    <t xml:space="preserve"> арттерапевт</t>
  </si>
  <si>
    <t>Файнгольд Наталія Олександрівна, 3095920267</t>
  </si>
  <si>
    <t>Договір про надання послуг №0107-2 від 01.07.20</t>
  </si>
  <si>
    <t>акт №0107-2 від 30.08.2020</t>
  </si>
  <si>
    <t>пд №401 від 07.09.20</t>
  </si>
  <si>
    <t xml:space="preserve">Координатор по роботі з дітьми з інвалідністю, </t>
  </si>
  <si>
    <t>Дмитренко Юлія Валеріївна, 2805909046</t>
  </si>
  <si>
    <t>Договір про надання послуг №0107-1 від 01.07.20</t>
  </si>
  <si>
    <t>акт РК-10/1 від 31.07.20; акт РК-10/2 від 21.10.20</t>
  </si>
  <si>
    <t>пд №385 від 31.07.20;  пд №422 від 22.10.20</t>
  </si>
  <si>
    <t>Координатор по укладанню книги, запису альбому та сайту</t>
  </si>
  <si>
    <t>Змієвська Ольга Володимирівна, 2756220000</t>
  </si>
  <si>
    <t>Договір про надання послуг №0107-5 від 01.07.20</t>
  </si>
  <si>
    <t>акт №0107-5/1 від 31.08.20; акт №0107-5/2 від 30.09.20</t>
  </si>
  <si>
    <t>пд №425 від 21.10.20;  пд №428 від 22.10.20</t>
  </si>
  <si>
    <t xml:space="preserve"> викладач</t>
  </si>
  <si>
    <t>Звірич Тетяна Миколаївна, 2640303384</t>
  </si>
  <si>
    <t>Договір про надання послуг №0107-3 від 01.07.20</t>
  </si>
  <si>
    <t>акт №0107-3 від 30.08.2020</t>
  </si>
  <si>
    <t>пд №405 від 07.09.20</t>
  </si>
  <si>
    <t>викладач</t>
  </si>
  <si>
    <t>пд №404 від 07.09.20</t>
  </si>
  <si>
    <t>помічник викладача</t>
  </si>
  <si>
    <t>Кайола Оксана Сергіївна, співробітник</t>
  </si>
  <si>
    <t>пд №387 від 20.08.20</t>
  </si>
  <si>
    <t xml:space="preserve"> керівник проекту</t>
  </si>
  <si>
    <t>Жерліцина Юлія Володимирівна, співробітник</t>
  </si>
  <si>
    <t>пд №373 від 20.07.20; пд №378 від 31.07.20;  пд №387 від 20.08.20; пд №393 від 07.09.20; пд №414 від 05.10.20; пд №439 від 30.10.20</t>
  </si>
  <si>
    <t>арт-терапевт</t>
  </si>
  <si>
    <t xml:space="preserve">Файнгольд Наталія Олександрівна, 3095920267 </t>
  </si>
  <si>
    <t>пд №398 від 07.09.20</t>
  </si>
  <si>
    <t>пд №384 від 31.07.20;  пд №423 від 22.10.20</t>
  </si>
  <si>
    <t>пд №411 від 05.10.20; пд 430 від 22.10.20</t>
  </si>
  <si>
    <t>5.4+8.1+9</t>
  </si>
  <si>
    <t>послуги з організації презентаційних заходів</t>
  </si>
  <si>
    <t>ГС КГП, 42950956</t>
  </si>
  <si>
    <t>Договір №010720/2 від 01.07.2020р.</t>
  </si>
  <si>
    <t>акт №ОУ-390 від 30.10.2020</t>
  </si>
  <si>
    <t>пд №433 від 28.10.20</t>
  </si>
  <si>
    <t>оренда світлового та звукового обладнання</t>
  </si>
  <si>
    <t>ГО Форум розвитку громадського суспільства</t>
  </si>
  <si>
    <t>Договір №010720/1 від 01.07.2020р.</t>
  </si>
  <si>
    <t>акт №ОУ-390 від 30.10.2021</t>
  </si>
  <si>
    <t>пд №432 від 28.10.20</t>
  </si>
  <si>
    <t>кейтерінг</t>
  </si>
  <si>
    <t>ФОП Терещенко Н.А., 3178315869</t>
  </si>
  <si>
    <t>рахунок №2 від 19.10.2020р.</t>
  </si>
  <si>
    <t>видаткова накладна №2 від 30.10.20</t>
  </si>
  <si>
    <t>пд №420 від 22.10.20</t>
  </si>
  <si>
    <t>канцтовари</t>
  </si>
  <si>
    <t>ТОВ "Компанія Долина Мрій", 42055557</t>
  </si>
  <si>
    <t>Договір №416 від 20.10.2020р.</t>
  </si>
  <si>
    <t>видаткова накладна №КДМ00003382/1 від 22.10.2020р.</t>
  </si>
  <si>
    <t>пд №416 від 22.10.20</t>
  </si>
  <si>
    <t>бухгалтерські послуги</t>
  </si>
  <si>
    <t>ФОП Тищенко Г.С., 3042516441</t>
  </si>
  <si>
    <t>Договір №27-Б від 27.06.2020р.</t>
  </si>
  <si>
    <t>акт №1-В від 27.07.20; акт №2-В від 27.08.20; акт №3-В від 27.09.20; акт №4-В від 27.10.20; акт №5-В від 30.10.20</t>
  </si>
  <si>
    <t>пд №392 від 26.08.20; пд №415 від 05.10.20; пд №427 від 22.10.20</t>
  </si>
  <si>
    <t>юридичні послуги</t>
  </si>
  <si>
    <t>МКП ВЕГОС, 13319163</t>
  </si>
  <si>
    <t>Договір №2706/1 від 27.06.2020р.</t>
  </si>
  <si>
    <t>акт від 01.08.2020р.</t>
  </si>
  <si>
    <t>пд №381 від 31.07.20</t>
  </si>
  <si>
    <t>аудиторські послуги</t>
  </si>
  <si>
    <t>ТОВ "Консалтингова група "Про Аудит", 36470829</t>
  </si>
  <si>
    <t>Договір №4159 від 20.10.2020р.</t>
  </si>
  <si>
    <t>акт від 30.10.20</t>
  </si>
  <si>
    <t>Виготовлення відеороликів</t>
  </si>
  <si>
    <t>ФОП Гаращенко М.А., 3002914782</t>
  </si>
  <si>
    <t>Договір №0207 від 01.07.2020р.</t>
  </si>
  <si>
    <t>акт №01207/1 від 03.08.20; акт №0207/2 від 16.09.20; акт №0207/3 від 22.10.20; акт №0207/4  від 30.10.20</t>
  </si>
  <si>
    <t>пд №380 від 03.08.20; пд №395 від 16.09.20; пд №426 від 22.10.20</t>
  </si>
  <si>
    <t>Звукозапис та монтаж</t>
  </si>
  <si>
    <t>ФОП Омельянюк Д.О., 3230411935</t>
  </si>
  <si>
    <t>Договір №01-07/20 від 01.07.2020р.</t>
  </si>
  <si>
    <t>акт від 13.07.20; акт від 21.09.20; акт від 22.10.20.</t>
  </si>
  <si>
    <t>пд №369 від 13.07.20;  пд №396 від 21.09.20; пд №427 від 22.10.20</t>
  </si>
  <si>
    <t>РБЗІД УТОС ПОГ, 03967725</t>
  </si>
  <si>
    <t>Договір б/н від 29.09.2020р.</t>
  </si>
  <si>
    <t xml:space="preserve">акт №290920/1; акт №290920/2; акт№290920/3 </t>
  </si>
  <si>
    <t>пд №414 від 05.10.20; пд №436 від 30.10.20</t>
  </si>
  <si>
    <t>Видавництво "ВЕСЕЛКА"</t>
  </si>
  <si>
    <t>Договір №2706 від 27.06.2020р.</t>
  </si>
  <si>
    <t xml:space="preserve">акт №77 від 16.07.20; акт№96 від 30.09.20; акт №104 від 22.10.20; акт №105 від 30.10.20; акт №106 від 30.10.20; </t>
  </si>
  <si>
    <t>пд №368 від 13.07.20; пд №397 від 07.09.20; пд №421 від 22.10.20; пд №437 від 30.10.20</t>
  </si>
  <si>
    <t>АТ КБ Приват Банк</t>
  </si>
  <si>
    <t>Договір банківського обслуговування</t>
  </si>
  <si>
    <t>банківська виписка з 26.06.20 по 15.08.20; банківська виписка з 15.08.20 по 30.10.20</t>
  </si>
  <si>
    <t>ЗАГАЛЬНА СУМА:</t>
  </si>
  <si>
    <t>Витрати за даними звіту за рахунок співфінансування</t>
  </si>
  <si>
    <t>заробітна плата працівники</t>
  </si>
  <si>
    <t>Кайола О.С.</t>
  </si>
  <si>
    <t xml:space="preserve">відомості про нарахування з/п </t>
  </si>
  <si>
    <t>Жерліцина Ю.В.</t>
  </si>
  <si>
    <t>соціальні внески з оплати праці</t>
  </si>
  <si>
    <t>Витрати за даними звіту за рахунок реінвестицій</t>
  </si>
  <si>
    <t>2.2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</si>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</sst>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d\.m"/>
  </numFmts>
  <fonts count="26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17">
    <xf numFmtId="0" fontId="0" fillId="0" borderId="0" xfId="0" applyFont="1" applyAlignment="1"/>
    <xf numFmtId="0" fontId="2" fillId="0" borderId="0" xfId="0" applyFont="1"/>
    <xf numFmtId="10" fontId="3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/>
    <xf numFmtId="0" fontId="4" fillId="0" borderId="0" xfId="0" applyFont="1"/>
    <xf numFmtId="10" fontId="5" fillId="0" borderId="0" xfId="0" applyNumberFormat="1" applyFont="1"/>
    <xf numFmtId="4" fontId="4" fillId="0" borderId="0" xfId="0" applyNumberFormat="1" applyFont="1"/>
    <xf numFmtId="0" fontId="3" fillId="0" borderId="0" xfId="0" applyFont="1" applyAlignment="1"/>
    <xf numFmtId="10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5" fillId="0" borderId="0" xfId="0" applyFont="1"/>
    <xf numFmtId="0" fontId="5" fillId="0" borderId="0" xfId="0" applyFont="1" applyAlignment="1"/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10" fontId="1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/>
    </xf>
    <xf numFmtId="0" fontId="9" fillId="4" borderId="41" xfId="0" applyFont="1" applyFill="1" applyBorder="1" applyAlignment="1">
      <alignment horizontal="center" vertical="top"/>
    </xf>
    <xf numFmtId="0" fontId="9" fillId="4" borderId="41" xfId="0" applyFont="1" applyFill="1" applyBorder="1" applyAlignment="1">
      <alignment vertical="top" wrapText="1"/>
    </xf>
    <xf numFmtId="165" fontId="16" fillId="4" borderId="41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37" xfId="0" applyNumberFormat="1" applyFont="1" applyFill="1" applyBorder="1" applyAlignment="1">
      <alignment vertical="top"/>
    </xf>
    <xf numFmtId="165" fontId="17" fillId="4" borderId="35" xfId="0" applyNumberFormat="1" applyFont="1" applyFill="1" applyBorder="1" applyAlignment="1">
      <alignment vertical="top"/>
    </xf>
    <xf numFmtId="165" fontId="17" fillId="4" borderId="41" xfId="0" applyNumberFormat="1" applyFont="1" applyFill="1" applyBorder="1" applyAlignment="1">
      <alignment vertical="top"/>
    </xf>
    <xf numFmtId="0" fontId="17" fillId="4" borderId="36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5" borderId="36" xfId="0" applyFont="1" applyFill="1" applyBorder="1" applyAlignment="1">
      <alignment vertical="top"/>
    </xf>
    <xf numFmtId="0" fontId="5" fillId="5" borderId="35" xfId="0" applyFont="1" applyFill="1" applyBorder="1" applyAlignment="1">
      <alignment horizontal="center" vertical="top"/>
    </xf>
    <xf numFmtId="0" fontId="5" fillId="5" borderId="42" xfId="0" applyFont="1" applyFill="1" applyBorder="1" applyAlignment="1">
      <alignment vertical="top" wrapText="1"/>
    </xf>
    <xf numFmtId="165" fontId="7" fillId="5" borderId="43" xfId="0" applyNumberFormat="1" applyFont="1" applyFill="1" applyBorder="1" applyAlignment="1">
      <alignment vertical="top"/>
    </xf>
    <xf numFmtId="4" fontId="7" fillId="5" borderId="42" xfId="0" applyNumberFormat="1" applyFont="1" applyFill="1" applyBorder="1" applyAlignment="1">
      <alignment horizontal="right" vertical="top"/>
    </xf>
    <xf numFmtId="4" fontId="7" fillId="5" borderId="43" xfId="0" applyNumberFormat="1" applyFont="1" applyFill="1" applyBorder="1" applyAlignment="1">
      <alignment horizontal="right" vertical="top"/>
    </xf>
    <xf numFmtId="4" fontId="7" fillId="5" borderId="44" xfId="0" applyNumberFormat="1" applyFont="1" applyFill="1" applyBorder="1" applyAlignment="1">
      <alignment horizontal="right" vertical="top"/>
    </xf>
    <xf numFmtId="4" fontId="7" fillId="5" borderId="45" xfId="0" applyNumberFormat="1" applyFont="1" applyFill="1" applyBorder="1" applyAlignment="1">
      <alignment horizontal="right" vertical="top"/>
    </xf>
    <xf numFmtId="4" fontId="7" fillId="5" borderId="46" xfId="0" applyNumberFormat="1" applyFont="1" applyFill="1" applyBorder="1" applyAlignment="1">
      <alignment horizontal="right" vertical="top"/>
    </xf>
    <xf numFmtId="4" fontId="7" fillId="5" borderId="47" xfId="0" applyNumberFormat="1" applyFont="1" applyFill="1" applyBorder="1" applyAlignment="1">
      <alignment horizontal="right" vertical="top"/>
    </xf>
    <xf numFmtId="4" fontId="18" fillId="5" borderId="42" xfId="0" applyNumberFormat="1" applyFont="1" applyFill="1" applyBorder="1" applyAlignment="1">
      <alignment horizontal="right" vertical="top"/>
    </xf>
    <xf numFmtId="4" fontId="18" fillId="5" borderId="43" xfId="0" applyNumberFormat="1" applyFont="1" applyFill="1" applyBorder="1" applyAlignment="1">
      <alignment horizontal="right" vertical="top"/>
    </xf>
    <xf numFmtId="10" fontId="18" fillId="5" borderId="43" xfId="0" applyNumberFormat="1" applyFont="1" applyFill="1" applyBorder="1" applyAlignment="1">
      <alignment horizontal="right" vertical="top"/>
    </xf>
    <xf numFmtId="0" fontId="18" fillId="5" borderId="48" xfId="0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6" fontId="5" fillId="6" borderId="49" xfId="0" applyNumberFormat="1" applyFont="1" applyFill="1" applyBorder="1" applyAlignment="1">
      <alignment vertical="top"/>
    </xf>
    <xf numFmtId="49" fontId="5" fillId="6" borderId="50" xfId="0" applyNumberFormat="1" applyFont="1" applyFill="1" applyBorder="1" applyAlignment="1">
      <alignment horizontal="center" vertical="top"/>
    </xf>
    <xf numFmtId="166" fontId="15" fillId="6" borderId="51" xfId="0" applyNumberFormat="1" applyFont="1" applyFill="1" applyBorder="1" applyAlignment="1">
      <alignment vertical="top" wrapText="1"/>
    </xf>
    <xf numFmtId="166" fontId="5" fillId="6" borderId="52" xfId="0" applyNumberFormat="1" applyFont="1" applyFill="1" applyBorder="1" applyAlignment="1">
      <alignment vertical="top"/>
    </xf>
    <xf numFmtId="4" fontId="5" fillId="6" borderId="49" xfId="0" applyNumberFormat="1" applyFont="1" applyFill="1" applyBorder="1" applyAlignment="1">
      <alignment horizontal="right" vertical="top"/>
    </xf>
    <xf numFmtId="4" fontId="5" fillId="6" borderId="50" xfId="0" applyNumberFormat="1" applyFont="1" applyFill="1" applyBorder="1" applyAlignment="1">
      <alignment horizontal="right" vertical="top"/>
    </xf>
    <xf numFmtId="4" fontId="5" fillId="6" borderId="51" xfId="0" applyNumberFormat="1" applyFont="1" applyFill="1" applyBorder="1" applyAlignment="1">
      <alignment horizontal="right" vertical="top"/>
    </xf>
    <xf numFmtId="4" fontId="18" fillId="6" borderId="53" xfId="0" applyNumberFormat="1" applyFont="1" applyFill="1" applyBorder="1" applyAlignment="1">
      <alignment horizontal="right" vertical="top"/>
    </xf>
    <xf numFmtId="4" fontId="18" fillId="6" borderId="37" xfId="0" applyNumberFormat="1" applyFont="1" applyFill="1" applyBorder="1" applyAlignment="1">
      <alignment horizontal="right" vertical="top"/>
    </xf>
    <xf numFmtId="4" fontId="18" fillId="6" borderId="54" xfId="0" applyNumberFormat="1" applyFont="1" applyFill="1" applyBorder="1" applyAlignment="1">
      <alignment horizontal="right" vertical="top"/>
    </xf>
    <xf numFmtId="10" fontId="18" fillId="6" borderId="55" xfId="0" applyNumberFormat="1" applyFont="1" applyFill="1" applyBorder="1" applyAlignment="1">
      <alignment horizontal="right" vertical="top"/>
    </xf>
    <xf numFmtId="0" fontId="18" fillId="6" borderId="56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166" fontId="7" fillId="0" borderId="13" xfId="0" applyNumberFormat="1" applyFont="1" applyBorder="1" applyAlignment="1">
      <alignment vertical="top" wrapText="1"/>
    </xf>
    <xf numFmtId="166" fontId="7" fillId="0" borderId="57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7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5" fillId="0" borderId="59" xfId="0" applyNumberFormat="1" applyFont="1" applyBorder="1" applyAlignment="1">
      <alignment vertical="top"/>
    </xf>
    <xf numFmtId="49" fontId="5" fillId="0" borderId="60" xfId="0" applyNumberFormat="1" applyFont="1" applyBorder="1" applyAlignment="1">
      <alignment horizontal="center" vertical="top"/>
    </xf>
    <xf numFmtId="166" fontId="7" fillId="0" borderId="61" xfId="0" applyNumberFormat="1" applyFont="1" applyBorder="1" applyAlignment="1">
      <alignment vertical="top" wrapText="1"/>
    </xf>
    <xf numFmtId="166" fontId="7" fillId="0" borderId="62" xfId="0" applyNumberFormat="1" applyFont="1" applyBorder="1" applyAlignment="1">
      <alignment horizontal="center" vertical="top"/>
    </xf>
    <xf numFmtId="4" fontId="7" fillId="0" borderId="59" xfId="0" applyNumberFormat="1" applyFont="1" applyBorder="1" applyAlignment="1">
      <alignment horizontal="right" vertical="top"/>
    </xf>
    <xf numFmtId="4" fontId="7" fillId="0" borderId="60" xfId="0" applyNumberFormat="1" applyFont="1" applyBorder="1" applyAlignment="1">
      <alignment horizontal="right" vertical="top"/>
    </xf>
    <xf numFmtId="4" fontId="7" fillId="0" borderId="61" xfId="0" applyNumberFormat="1" applyFont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4" fontId="18" fillId="0" borderId="63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10" fontId="19" fillId="0" borderId="65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4" fontId="5" fillId="6" borderId="66" xfId="0" applyNumberFormat="1" applyFont="1" applyFill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166" fontId="5" fillId="0" borderId="67" xfId="0" applyNumberFormat="1" applyFont="1" applyBorder="1" applyAlignment="1">
      <alignment vertical="top"/>
    </xf>
    <xf numFmtId="49" fontId="5" fillId="0" borderId="68" xfId="0" applyNumberFormat="1" applyFont="1" applyBorder="1" applyAlignment="1">
      <alignment horizontal="center" vertical="top"/>
    </xf>
    <xf numFmtId="166" fontId="7" fillId="0" borderId="65" xfId="0" applyNumberFormat="1" applyFont="1" applyBorder="1" applyAlignment="1">
      <alignment vertical="top" wrapText="1"/>
    </xf>
    <xf numFmtId="166" fontId="7" fillId="0" borderId="69" xfId="0" applyNumberFormat="1" applyFont="1" applyBorder="1" applyAlignment="1">
      <alignment horizontal="center" vertical="top"/>
    </xf>
    <xf numFmtId="4" fontId="7" fillId="0" borderId="67" xfId="0" applyNumberFormat="1" applyFont="1" applyBorder="1" applyAlignment="1">
      <alignment horizontal="right" vertical="top"/>
    </xf>
    <xf numFmtId="4" fontId="7" fillId="0" borderId="68" xfId="0" applyNumberFormat="1" applyFont="1" applyBorder="1" applyAlignment="1">
      <alignment horizontal="right" vertical="top"/>
    </xf>
    <xf numFmtId="4" fontId="7" fillId="0" borderId="65" xfId="0" applyNumberFormat="1" applyFont="1" applyBorder="1" applyAlignment="1">
      <alignment horizontal="right" vertical="top"/>
    </xf>
    <xf numFmtId="4" fontId="7" fillId="0" borderId="70" xfId="0" applyNumberFormat="1" applyFont="1" applyBorder="1" applyAlignment="1">
      <alignment horizontal="right" vertical="top"/>
    </xf>
    <xf numFmtId="10" fontId="18" fillId="6" borderId="71" xfId="0" applyNumberFormat="1" applyFont="1" applyFill="1" applyBorder="1" applyAlignment="1">
      <alignment horizontal="right" vertical="top"/>
    </xf>
    <xf numFmtId="0" fontId="18" fillId="6" borderId="22" xfId="0" applyFont="1" applyFill="1" applyBorder="1" applyAlignment="1">
      <alignment horizontal="right" vertical="top" wrapText="1"/>
    </xf>
    <xf numFmtId="0" fontId="7" fillId="0" borderId="22" xfId="0" applyFont="1" applyBorder="1" applyAlignment="1">
      <alignment horizontal="left" vertical="top" wrapText="1"/>
    </xf>
    <xf numFmtId="10" fontId="19" fillId="0" borderId="61" xfId="0" applyNumberFormat="1" applyFont="1" applyBorder="1" applyAlignment="1">
      <alignment horizontal="right" vertical="top"/>
    </xf>
    <xf numFmtId="0" fontId="19" fillId="0" borderId="72" xfId="0" applyFont="1" applyBorder="1" applyAlignment="1">
      <alignment horizontal="right" vertical="top" wrapText="1"/>
    </xf>
    <xf numFmtId="166" fontId="15" fillId="7" borderId="48" xfId="0" applyNumberFormat="1" applyFont="1" applyFill="1" applyBorder="1" applyAlignment="1">
      <alignment vertical="top"/>
    </xf>
    <xf numFmtId="166" fontId="5" fillId="7" borderId="73" xfId="0" applyNumberFormat="1" applyFont="1" applyFill="1" applyBorder="1" applyAlignment="1">
      <alignment horizontal="center" vertical="top"/>
    </xf>
    <xf numFmtId="166" fontId="5" fillId="7" borderId="74" xfId="0" applyNumberFormat="1" applyFont="1" applyFill="1" applyBorder="1" applyAlignment="1">
      <alignment vertical="top" wrapText="1"/>
    </xf>
    <xf numFmtId="166" fontId="5" fillId="7" borderId="35" xfId="0" applyNumberFormat="1" applyFont="1" applyFill="1" applyBorder="1" applyAlignment="1">
      <alignment vertical="top"/>
    </xf>
    <xf numFmtId="4" fontId="5" fillId="7" borderId="44" xfId="0" applyNumberFormat="1" applyFont="1" applyFill="1" applyBorder="1" applyAlignment="1">
      <alignment horizontal="right" vertical="top"/>
    </xf>
    <xf numFmtId="4" fontId="5" fillId="7" borderId="42" xfId="0" applyNumberFormat="1" applyFont="1" applyFill="1" applyBorder="1" applyAlignment="1">
      <alignment horizontal="right" vertical="top"/>
    </xf>
    <xf numFmtId="4" fontId="5" fillId="7" borderId="45" xfId="0" applyNumberFormat="1" applyFont="1" applyFill="1" applyBorder="1" applyAlignment="1">
      <alignment horizontal="right" vertical="top"/>
    </xf>
    <xf numFmtId="4" fontId="5" fillId="7" borderId="48" xfId="0" applyNumberFormat="1" applyFont="1" applyFill="1" applyBorder="1" applyAlignment="1">
      <alignment horizontal="right" vertical="top"/>
    </xf>
    <xf numFmtId="4" fontId="5" fillId="7" borderId="73" xfId="0" applyNumberFormat="1" applyFont="1" applyFill="1" applyBorder="1" applyAlignment="1">
      <alignment horizontal="right" vertical="top"/>
    </xf>
    <xf numFmtId="4" fontId="5" fillId="7" borderId="43" xfId="0" applyNumberFormat="1" applyFont="1" applyFill="1" applyBorder="1" applyAlignment="1">
      <alignment horizontal="right" vertical="top"/>
    </xf>
    <xf numFmtId="10" fontId="5" fillId="7" borderId="75" xfId="0" applyNumberFormat="1" applyFont="1" applyFill="1" applyBorder="1" applyAlignment="1">
      <alignment horizontal="right" vertical="top"/>
    </xf>
    <xf numFmtId="0" fontId="5" fillId="7" borderId="48" xfId="0" applyFont="1" applyFill="1" applyBorder="1" applyAlignment="1">
      <alignment horizontal="right" vertical="top" wrapText="1"/>
    </xf>
    <xf numFmtId="166" fontId="5" fillId="5" borderId="76" xfId="0" applyNumberFormat="1" applyFont="1" applyFill="1" applyBorder="1" applyAlignment="1">
      <alignment vertical="top"/>
    </xf>
    <xf numFmtId="0" fontId="5" fillId="5" borderId="77" xfId="0" applyFont="1" applyFill="1" applyBorder="1" applyAlignment="1">
      <alignment horizontal="center" vertical="top"/>
    </xf>
    <xf numFmtId="166" fontId="5" fillId="5" borderId="42" xfId="0" applyNumberFormat="1" applyFont="1" applyFill="1" applyBorder="1" applyAlignment="1">
      <alignment horizontal="left" vertical="top" wrapText="1"/>
    </xf>
    <xf numFmtId="166" fontId="7" fillId="5" borderId="47" xfId="0" applyNumberFormat="1" applyFont="1" applyFill="1" applyBorder="1" applyAlignment="1">
      <alignment vertical="top"/>
    </xf>
    <xf numFmtId="4" fontId="7" fillId="5" borderId="40" xfId="0" applyNumberFormat="1" applyFont="1" applyFill="1" applyBorder="1" applyAlignment="1">
      <alignment horizontal="right" vertical="top"/>
    </xf>
    <xf numFmtId="4" fontId="7" fillId="5" borderId="77" xfId="0" applyNumberFormat="1" applyFont="1" applyFill="1" applyBorder="1" applyAlignment="1">
      <alignment horizontal="right" vertical="top"/>
    </xf>
    <xf numFmtId="4" fontId="7" fillId="5" borderId="39" xfId="0" applyNumberFormat="1" applyFont="1" applyFill="1" applyBorder="1" applyAlignment="1">
      <alignment horizontal="right" vertical="top"/>
    </xf>
    <xf numFmtId="166" fontId="5" fillId="6" borderId="53" xfId="0" applyNumberFormat="1" applyFont="1" applyFill="1" applyBorder="1" applyAlignment="1">
      <alignment vertical="top"/>
    </xf>
    <xf numFmtId="49" fontId="5" fillId="6" borderId="78" xfId="0" applyNumberFormat="1" applyFont="1" applyFill="1" applyBorder="1" applyAlignment="1">
      <alignment horizontal="center" vertical="top"/>
    </xf>
    <xf numFmtId="166" fontId="15" fillId="6" borderId="79" xfId="0" applyNumberFormat="1" applyFont="1" applyFill="1" applyBorder="1" applyAlignment="1">
      <alignment vertical="top" wrapText="1"/>
    </xf>
    <xf numFmtId="166" fontId="5" fillId="6" borderId="77" xfId="0" applyNumberFormat="1" applyFont="1" applyFill="1" applyBorder="1" applyAlignment="1">
      <alignment horizontal="center" vertical="top"/>
    </xf>
    <xf numFmtId="4" fontId="5" fillId="6" borderId="53" xfId="0" applyNumberFormat="1" applyFont="1" applyFill="1" applyBorder="1" applyAlignment="1">
      <alignment horizontal="right" vertical="top"/>
    </xf>
    <xf numFmtId="4" fontId="5" fillId="6" borderId="78" xfId="0" applyNumberFormat="1" applyFont="1" applyFill="1" applyBorder="1" applyAlignment="1">
      <alignment horizontal="right" vertical="top"/>
    </xf>
    <xf numFmtId="4" fontId="5" fillId="6" borderId="74" xfId="0" applyNumberFormat="1" applyFont="1" applyFill="1" applyBorder="1" applyAlignment="1">
      <alignment horizontal="right" vertical="top"/>
    </xf>
    <xf numFmtId="4" fontId="5" fillId="6" borderId="80" xfId="0" applyNumberFormat="1" applyFont="1" applyFill="1" applyBorder="1" applyAlignment="1">
      <alignment horizontal="right" vertical="top"/>
    </xf>
    <xf numFmtId="10" fontId="18" fillId="6" borderId="79" xfId="0" applyNumberFormat="1" applyFont="1" applyFill="1" applyBorder="1" applyAlignment="1">
      <alignment horizontal="right" vertical="top"/>
    </xf>
    <xf numFmtId="0" fontId="18" fillId="6" borderId="81" xfId="0" applyFont="1" applyFill="1" applyBorder="1" applyAlignment="1">
      <alignment horizontal="right" vertical="top" wrapText="1"/>
    </xf>
    <xf numFmtId="166" fontId="5" fillId="0" borderId="12" xfId="0" applyNumberFormat="1" applyFont="1" applyBorder="1" applyAlignment="1">
      <alignment vertical="top"/>
    </xf>
    <xf numFmtId="49" fontId="5" fillId="0" borderId="58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vertical="top" wrapText="1"/>
    </xf>
    <xf numFmtId="166" fontId="5" fillId="0" borderId="12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right" vertical="top"/>
    </xf>
    <xf numFmtId="4" fontId="18" fillId="0" borderId="12" xfId="0" applyNumberFormat="1" applyFont="1" applyBorder="1" applyAlignment="1">
      <alignment horizontal="right" vertical="top"/>
    </xf>
    <xf numFmtId="10" fontId="18" fillId="0" borderId="12" xfId="0" applyNumberFormat="1" applyFont="1" applyBorder="1" applyAlignment="1">
      <alignment horizontal="right" vertical="top"/>
    </xf>
    <xf numFmtId="0" fontId="18" fillId="0" borderId="12" xfId="0" applyFont="1" applyBorder="1" applyAlignment="1">
      <alignment horizontal="right" vertical="top" wrapText="1"/>
    </xf>
    <xf numFmtId="49" fontId="5" fillId="0" borderId="82" xfId="0" applyNumberFormat="1" applyFont="1" applyBorder="1" applyAlignment="1">
      <alignment horizontal="center" vertical="top"/>
    </xf>
    <xf numFmtId="166" fontId="7" fillId="0" borderId="83" xfId="0" applyNumberFormat="1" applyFont="1" applyBorder="1" applyAlignment="1">
      <alignment vertical="top" wrapText="1"/>
    </xf>
    <xf numFmtId="166" fontId="7" fillId="0" borderId="84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right" vertical="top"/>
    </xf>
    <xf numFmtId="4" fontId="7" fillId="0" borderId="21" xfId="0" applyNumberFormat="1" applyFont="1" applyBorder="1" applyAlignment="1">
      <alignment horizontal="right" vertical="top"/>
    </xf>
    <xf numFmtId="4" fontId="7" fillId="0" borderId="85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4" fontId="18" fillId="0" borderId="86" xfId="0" applyNumberFormat="1" applyFont="1" applyBorder="1" applyAlignment="1">
      <alignment horizontal="right" vertical="top"/>
    </xf>
    <xf numFmtId="4" fontId="18" fillId="0" borderId="87" xfId="0" applyNumberFormat="1" applyFont="1" applyBorder="1" applyAlignment="1">
      <alignment horizontal="right" vertical="top"/>
    </xf>
    <xf numFmtId="4" fontId="18" fillId="0" borderId="82" xfId="0" applyNumberFormat="1" applyFont="1" applyBorder="1" applyAlignment="1">
      <alignment horizontal="right" vertical="top"/>
    </xf>
    <xf numFmtId="10" fontId="19" fillId="0" borderId="83" xfId="0" applyNumberFormat="1" applyFont="1" applyBorder="1" applyAlignment="1">
      <alignment horizontal="right" vertical="top"/>
    </xf>
    <xf numFmtId="0" fontId="19" fillId="0" borderId="8" xfId="0" applyFont="1" applyBorder="1" applyAlignment="1">
      <alignment horizontal="right" vertical="top" wrapText="1"/>
    </xf>
    <xf numFmtId="166" fontId="15" fillId="7" borderId="88" xfId="0" applyNumberFormat="1" applyFont="1" applyFill="1" applyBorder="1" applyAlignment="1">
      <alignment vertical="top"/>
    </xf>
    <xf numFmtId="166" fontId="5" fillId="7" borderId="75" xfId="0" applyNumberFormat="1" applyFont="1" applyFill="1" applyBorder="1" applyAlignment="1">
      <alignment vertical="top" wrapText="1"/>
    </xf>
    <xf numFmtId="166" fontId="5" fillId="7" borderId="42" xfId="0" applyNumberFormat="1" applyFont="1" applyFill="1" applyBorder="1" applyAlignment="1">
      <alignment vertical="top"/>
    </xf>
    <xf numFmtId="49" fontId="5" fillId="5" borderId="79" xfId="0" applyNumberFormat="1" applyFont="1" applyFill="1" applyBorder="1" applyAlignment="1">
      <alignment horizontal="center" vertical="top"/>
    </xf>
    <xf numFmtId="166" fontId="5" fillId="5" borderId="89" xfId="0" applyNumberFormat="1" applyFont="1" applyFill="1" applyBorder="1" applyAlignment="1">
      <alignment horizontal="left" vertical="top" wrapText="1"/>
    </xf>
    <xf numFmtId="166" fontId="7" fillId="5" borderId="90" xfId="0" applyNumberFormat="1" applyFont="1" applyFill="1" applyBorder="1" applyAlignment="1">
      <alignment vertical="top"/>
    </xf>
    <xf numFmtId="4" fontId="7" fillId="5" borderId="89" xfId="0" applyNumberFormat="1" applyFont="1" applyFill="1" applyBorder="1" applyAlignment="1">
      <alignment horizontal="right" vertical="top"/>
    </xf>
    <xf numFmtId="4" fontId="7" fillId="5" borderId="90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vertical="top" wrapText="1"/>
    </xf>
    <xf numFmtId="166" fontId="5" fillId="6" borderId="91" xfId="0" applyNumberFormat="1" applyFont="1" applyFill="1" applyBorder="1" applyAlignment="1">
      <alignment vertical="top"/>
    </xf>
    <xf numFmtId="10" fontId="18" fillId="6" borderId="92" xfId="0" applyNumberFormat="1" applyFont="1" applyFill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10" fontId="19" fillId="0" borderId="93" xfId="0" applyNumberFormat="1" applyFont="1" applyBorder="1" applyAlignment="1">
      <alignment horizontal="right" vertical="top"/>
    </xf>
    <xf numFmtId="4" fontId="18" fillId="0" borderId="94" xfId="0" applyNumberFormat="1" applyFont="1" applyBorder="1" applyAlignment="1">
      <alignment horizontal="right" vertical="top"/>
    </xf>
    <xf numFmtId="10" fontId="18" fillId="6" borderId="95" xfId="0" applyNumberFormat="1" applyFont="1" applyFill="1" applyBorder="1" applyAlignment="1">
      <alignment horizontal="right" vertical="top"/>
    </xf>
    <xf numFmtId="166" fontId="15" fillId="7" borderId="44" xfId="0" applyNumberFormat="1" applyFont="1" applyFill="1" applyBorder="1" applyAlignment="1">
      <alignment vertical="top"/>
    </xf>
    <xf numFmtId="166" fontId="5" fillId="7" borderId="45" xfId="0" applyNumberFormat="1" applyFont="1" applyFill="1" applyBorder="1" applyAlignment="1">
      <alignment horizontal="center" vertical="top"/>
    </xf>
    <xf numFmtId="166" fontId="7" fillId="7" borderId="74" xfId="0" applyNumberFormat="1" applyFont="1" applyFill="1" applyBorder="1" applyAlignment="1">
      <alignment vertical="top" wrapText="1"/>
    </xf>
    <xf numFmtId="166" fontId="7" fillId="7" borderId="35" xfId="0" applyNumberFormat="1" applyFont="1" applyFill="1" applyBorder="1" applyAlignment="1">
      <alignment vertical="top"/>
    </xf>
    <xf numFmtId="4" fontId="5" fillId="7" borderId="53" xfId="0" applyNumberFormat="1" applyFont="1" applyFill="1" applyBorder="1" applyAlignment="1">
      <alignment horizontal="right" vertical="top"/>
    </xf>
    <xf numFmtId="4" fontId="5" fillId="7" borderId="78" xfId="0" applyNumberFormat="1" applyFont="1" applyFill="1" applyBorder="1" applyAlignment="1">
      <alignment horizontal="right" vertical="top"/>
    </xf>
    <xf numFmtId="4" fontId="5" fillId="7" borderId="74" xfId="0" applyNumberFormat="1" applyFont="1" applyFill="1" applyBorder="1" applyAlignment="1">
      <alignment horizontal="right" vertical="top"/>
    </xf>
    <xf numFmtId="4" fontId="5" fillId="7" borderId="54" xfId="0" applyNumberFormat="1" applyFont="1" applyFill="1" applyBorder="1" applyAlignment="1">
      <alignment horizontal="right" vertical="top"/>
    </xf>
    <xf numFmtId="4" fontId="5" fillId="7" borderId="80" xfId="0" applyNumberFormat="1" applyFont="1" applyFill="1" applyBorder="1" applyAlignment="1">
      <alignment horizontal="right" vertical="top"/>
    </xf>
    <xf numFmtId="4" fontId="5" fillId="7" borderId="41" xfId="0" applyNumberFormat="1" applyFont="1" applyFill="1" applyBorder="1" applyAlignment="1">
      <alignment horizontal="right" vertical="top"/>
    </xf>
    <xf numFmtId="10" fontId="5" fillId="7" borderId="96" xfId="0" applyNumberFormat="1" applyFont="1" applyFill="1" applyBorder="1" applyAlignment="1">
      <alignment horizontal="right" vertical="top"/>
    </xf>
    <xf numFmtId="0" fontId="5" fillId="7" borderId="97" xfId="0" applyFont="1" applyFill="1" applyBorder="1" applyAlignment="1">
      <alignment horizontal="right" vertical="top" wrapText="1"/>
    </xf>
    <xf numFmtId="166" fontId="5" fillId="5" borderId="81" xfId="0" applyNumberFormat="1" applyFont="1" applyFill="1" applyBorder="1" applyAlignment="1">
      <alignment vertical="top"/>
    </xf>
    <xf numFmtId="49" fontId="5" fillId="5" borderId="77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vertical="top"/>
    </xf>
    <xf numFmtId="4" fontId="5" fillId="6" borderId="98" xfId="0" applyNumberFormat="1" applyFont="1" applyFill="1" applyBorder="1" applyAlignment="1">
      <alignment horizontal="right" vertical="top"/>
    </xf>
    <xf numFmtId="4" fontId="5" fillId="6" borderId="99" xfId="0" applyNumberFormat="1" applyFont="1" applyFill="1" applyBorder="1" applyAlignment="1">
      <alignment horizontal="right" vertical="top"/>
    </xf>
    <xf numFmtId="4" fontId="5" fillId="6" borderId="55" xfId="0" applyNumberFormat="1" applyFont="1" applyFill="1" applyBorder="1" applyAlignment="1">
      <alignment horizontal="right" vertical="top"/>
    </xf>
    <xf numFmtId="4" fontId="5" fillId="6" borderId="100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/>
    </xf>
    <xf numFmtId="4" fontId="7" fillId="0" borderId="58" xfId="0" applyNumberFormat="1" applyFont="1" applyBorder="1" applyAlignment="1">
      <alignment horizontal="right" vertical="top"/>
    </xf>
    <xf numFmtId="166" fontId="7" fillId="0" borderId="69" xfId="0" applyNumberFormat="1" applyFont="1" applyBorder="1" applyAlignment="1">
      <alignment vertical="top"/>
    </xf>
    <xf numFmtId="4" fontId="7" fillId="0" borderId="101" xfId="0" applyNumberFormat="1" applyFont="1" applyBorder="1" applyAlignment="1">
      <alignment horizontal="right" vertical="top"/>
    </xf>
    <xf numFmtId="4" fontId="5" fillId="7" borderId="46" xfId="0" applyNumberFormat="1" applyFont="1" applyFill="1" applyBorder="1" applyAlignment="1">
      <alignment horizontal="right" vertical="top"/>
    </xf>
    <xf numFmtId="10" fontId="5" fillId="7" borderId="74" xfId="0" applyNumberFormat="1" applyFont="1" applyFill="1" applyBorder="1" applyAlignment="1">
      <alignment horizontal="right" vertical="top"/>
    </xf>
    <xf numFmtId="0" fontId="5" fillId="7" borderId="36" xfId="0" applyFont="1" applyFill="1" applyBorder="1" applyAlignment="1">
      <alignment horizontal="right" vertical="top" wrapText="1"/>
    </xf>
    <xf numFmtId="166" fontId="5" fillId="5" borderId="53" xfId="0" applyNumberFormat="1" applyFont="1" applyFill="1" applyBorder="1" applyAlignment="1">
      <alignment vertical="top"/>
    </xf>
    <xf numFmtId="49" fontId="5" fillId="5" borderId="74" xfId="0" applyNumberFormat="1" applyFont="1" applyFill="1" applyBorder="1" applyAlignment="1">
      <alignment horizontal="center" vertical="top"/>
    </xf>
    <xf numFmtId="4" fontId="5" fillId="6" borderId="102" xfId="0" applyNumberFormat="1" applyFont="1" applyFill="1" applyBorder="1" applyAlignment="1">
      <alignment horizontal="right" vertical="top"/>
    </xf>
    <xf numFmtId="4" fontId="5" fillId="6" borderId="103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166" fontId="7" fillId="0" borderId="62" xfId="0" applyNumberFormat="1" applyFont="1" applyBorder="1" applyAlignment="1">
      <alignment vertical="top" wrapText="1"/>
    </xf>
    <xf numFmtId="4" fontId="7" fillId="0" borderId="59" xfId="0" applyNumberFormat="1" applyFont="1" applyBorder="1" applyAlignment="1">
      <alignment horizontal="right" vertical="top" wrapText="1"/>
    </xf>
    <xf numFmtId="4" fontId="7" fillId="0" borderId="60" xfId="0" applyNumberFormat="1" applyFont="1" applyBorder="1" applyAlignment="1">
      <alignment horizontal="right" vertical="top" wrapText="1"/>
    </xf>
    <xf numFmtId="4" fontId="7" fillId="0" borderId="61" xfId="0" applyNumberFormat="1" applyFont="1" applyBorder="1" applyAlignment="1">
      <alignment horizontal="right" vertical="top" wrapText="1"/>
    </xf>
    <xf numFmtId="4" fontId="7" fillId="0" borderId="67" xfId="0" applyNumberFormat="1" applyFont="1" applyBorder="1" applyAlignment="1">
      <alignment horizontal="right" vertical="top" wrapText="1"/>
    </xf>
    <xf numFmtId="4" fontId="7" fillId="0" borderId="68" xfId="0" applyNumberFormat="1" applyFont="1" applyBorder="1" applyAlignment="1">
      <alignment horizontal="right" vertical="top" wrapText="1"/>
    </xf>
    <xf numFmtId="4" fontId="7" fillId="0" borderId="70" xfId="0" applyNumberFormat="1" applyFont="1" applyBorder="1" applyAlignment="1">
      <alignment horizontal="right" vertical="top" wrapText="1"/>
    </xf>
    <xf numFmtId="4" fontId="7" fillId="0" borderId="64" xfId="0" applyNumberFormat="1" applyFont="1" applyBorder="1" applyAlignment="1">
      <alignment horizontal="right" vertical="top"/>
    </xf>
    <xf numFmtId="4" fontId="7" fillId="0" borderId="63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left" vertical="top" wrapText="1"/>
    </xf>
    <xf numFmtId="166" fontId="7" fillId="0" borderId="61" xfId="0" applyNumberFormat="1" applyFont="1" applyBorder="1" applyAlignment="1">
      <alignment horizontal="left" vertical="top" wrapText="1"/>
    </xf>
    <xf numFmtId="166" fontId="5" fillId="0" borderId="61" xfId="0" applyNumberFormat="1" applyFont="1" applyBorder="1" applyAlignment="1">
      <alignment vertical="top" wrapText="1"/>
    </xf>
    <xf numFmtId="166" fontId="7" fillId="0" borderId="59" xfId="0" applyNumberFormat="1" applyFont="1" applyBorder="1" applyAlignment="1">
      <alignment horizontal="center" vertical="top"/>
    </xf>
    <xf numFmtId="166" fontId="7" fillId="0" borderId="60" xfId="0" applyNumberFormat="1" applyFont="1" applyBorder="1" applyAlignment="1">
      <alignment horizontal="center" vertical="top"/>
    </xf>
    <xf numFmtId="166" fontId="7" fillId="0" borderId="63" xfId="0" applyNumberFormat="1" applyFont="1" applyBorder="1" applyAlignment="1">
      <alignment horizontal="center" vertical="top"/>
    </xf>
    <xf numFmtId="49" fontId="5" fillId="5" borderId="74" xfId="0" applyNumberFormat="1" applyFont="1" applyFill="1" applyBorder="1" applyAlignment="1">
      <alignment horizontal="center" vertical="top" wrapText="1"/>
    </xf>
    <xf numFmtId="4" fontId="18" fillId="5" borderId="90" xfId="0" applyNumberFormat="1" applyFont="1" applyFill="1" applyBorder="1" applyAlignment="1">
      <alignment horizontal="right" vertical="top"/>
    </xf>
    <xf numFmtId="4" fontId="18" fillId="5" borderId="99" xfId="0" applyNumberFormat="1" applyFont="1" applyFill="1" applyBorder="1" applyAlignment="1">
      <alignment horizontal="right" vertical="top"/>
    </xf>
    <xf numFmtId="10" fontId="18" fillId="5" borderId="55" xfId="0" applyNumberFormat="1" applyFont="1" applyFill="1" applyBorder="1" applyAlignment="1">
      <alignment horizontal="right" vertical="top"/>
    </xf>
    <xf numFmtId="0" fontId="18" fillId="5" borderId="56" xfId="0" applyFont="1" applyFill="1" applyBorder="1" applyAlignment="1">
      <alignment horizontal="right" vertical="top" wrapText="1"/>
    </xf>
    <xf numFmtId="0" fontId="7" fillId="0" borderId="22" xfId="0" applyFont="1" applyBorder="1" applyAlignment="1">
      <alignment horizontal="left" wrapText="1"/>
    </xf>
    <xf numFmtId="4" fontId="18" fillId="0" borderId="67" xfId="0" applyNumberFormat="1" applyFont="1" applyBorder="1" applyAlignment="1">
      <alignment horizontal="right" vertical="top"/>
    </xf>
    <xf numFmtId="4" fontId="18" fillId="0" borderId="70" xfId="0" applyNumberFormat="1" applyFont="1" applyBorder="1" applyAlignment="1">
      <alignment horizontal="right" vertical="top"/>
    </xf>
    <xf numFmtId="4" fontId="18" fillId="0" borderId="104" xfId="0" applyNumberFormat="1" applyFont="1" applyBorder="1" applyAlignment="1">
      <alignment horizontal="right" vertical="top"/>
    </xf>
    <xf numFmtId="166" fontId="5" fillId="5" borderId="43" xfId="0" applyNumberFormat="1" applyFont="1" applyFill="1" applyBorder="1" applyAlignment="1">
      <alignment vertical="top"/>
    </xf>
    <xf numFmtId="4" fontId="5" fillId="5" borderId="42" xfId="0" applyNumberFormat="1" applyFont="1" applyFill="1" applyBorder="1" applyAlignment="1">
      <alignment horizontal="right" vertical="top"/>
    </xf>
    <xf numFmtId="4" fontId="5" fillId="5" borderId="43" xfId="0" applyNumberFormat="1" applyFont="1" applyFill="1" applyBorder="1" applyAlignment="1">
      <alignment horizontal="right" vertical="top"/>
    </xf>
    <xf numFmtId="4" fontId="5" fillId="5" borderId="47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horizontal="left" vertical="top" wrapText="1"/>
    </xf>
    <xf numFmtId="166" fontId="15" fillId="6" borderId="51" xfId="0" applyNumberFormat="1" applyFont="1" applyFill="1" applyBorder="1" applyAlignment="1">
      <alignment horizontal="left" vertical="top" wrapText="1"/>
    </xf>
    <xf numFmtId="10" fontId="5" fillId="7" borderId="41" xfId="0" applyNumberFormat="1" applyFont="1" applyFill="1" applyBorder="1" applyAlignment="1">
      <alignment horizontal="right" vertical="top"/>
    </xf>
    <xf numFmtId="166" fontId="5" fillId="5" borderId="36" xfId="0" applyNumberFormat="1" applyFont="1" applyFill="1" applyBorder="1" applyAlignment="1">
      <alignment vertical="top"/>
    </xf>
    <xf numFmtId="49" fontId="5" fillId="5" borderId="35" xfId="0" applyNumberFormat="1" applyFont="1" applyFill="1" applyBorder="1" applyAlignment="1">
      <alignment horizontal="center" vertical="top"/>
    </xf>
    <xf numFmtId="49" fontId="5" fillId="0" borderId="12" xfId="0" quotePrefix="1" applyNumberFormat="1" applyFont="1" applyBorder="1" applyAlignment="1">
      <alignment horizontal="center" vertical="top"/>
    </xf>
    <xf numFmtId="10" fontId="5" fillId="7" borderId="105" xfId="0" applyNumberFormat="1" applyFont="1" applyFill="1" applyBorder="1" applyAlignment="1">
      <alignment horizontal="right" vertical="top"/>
    </xf>
    <xf numFmtId="166" fontId="5" fillId="5" borderId="35" xfId="0" applyNumberFormat="1" applyFont="1" applyFill="1" applyBorder="1" applyAlignment="1">
      <alignment horizontal="left" vertical="top" wrapText="1"/>
    </xf>
    <xf numFmtId="166" fontId="7" fillId="5" borderId="41" xfId="0" applyNumberFormat="1" applyFont="1" applyFill="1" applyBorder="1" applyAlignment="1">
      <alignment horizontal="center" vertical="top"/>
    </xf>
    <xf numFmtId="4" fontId="7" fillId="5" borderId="35" xfId="0" applyNumberFormat="1" applyFont="1" applyFill="1" applyBorder="1" applyAlignment="1">
      <alignment horizontal="right" vertical="top"/>
    </xf>
    <xf numFmtId="4" fontId="7" fillId="5" borderId="41" xfId="0" applyNumberFormat="1" applyFont="1" applyFill="1" applyBorder="1" applyAlignment="1">
      <alignment horizontal="right" vertical="top"/>
    </xf>
    <xf numFmtId="4" fontId="7" fillId="5" borderId="37" xfId="0" applyNumberFormat="1" applyFont="1" applyFill="1" applyBorder="1" applyAlignment="1">
      <alignment horizontal="right" vertical="top"/>
    </xf>
    <xf numFmtId="10" fontId="5" fillId="5" borderId="43" xfId="0" applyNumberFormat="1" applyFont="1" applyFill="1" applyBorder="1" applyAlignment="1">
      <alignment horizontal="right" vertical="top"/>
    </xf>
    <xf numFmtId="0" fontId="5" fillId="5" borderId="48" xfId="0" applyFont="1" applyFill="1" applyBorder="1" applyAlignment="1">
      <alignment horizontal="right" vertical="top" wrapText="1"/>
    </xf>
    <xf numFmtId="166" fontId="5" fillId="0" borderId="49" xfId="0" applyNumberFormat="1" applyFont="1" applyBorder="1" applyAlignment="1">
      <alignment vertical="top"/>
    </xf>
    <xf numFmtId="167" fontId="5" fillId="0" borderId="50" xfId="0" applyNumberFormat="1" applyFont="1" applyBorder="1" applyAlignment="1">
      <alignment horizontal="center" vertical="top"/>
    </xf>
    <xf numFmtId="166" fontId="7" fillId="0" borderId="50" xfId="0" applyNumberFormat="1" applyFont="1" applyBorder="1" applyAlignment="1">
      <alignment vertical="top" wrapText="1"/>
    </xf>
    <xf numFmtId="166" fontId="7" fillId="0" borderId="106" xfId="0" applyNumberFormat="1" applyFont="1" applyBorder="1" applyAlignment="1">
      <alignment horizontal="center" vertical="top"/>
    </xf>
    <xf numFmtId="4" fontId="7" fillId="0" borderId="49" xfId="0" applyNumberFormat="1" applyFont="1" applyBorder="1" applyAlignment="1">
      <alignment horizontal="right" vertical="top"/>
    </xf>
    <xf numFmtId="4" fontId="7" fillId="0" borderId="50" xfId="0" applyNumberFormat="1" applyFont="1" applyBorder="1" applyAlignment="1">
      <alignment horizontal="right" vertical="top"/>
    </xf>
    <xf numFmtId="4" fontId="7" fillId="0" borderId="106" xfId="0" applyNumberFormat="1" applyFont="1" applyBorder="1" applyAlignment="1">
      <alignment horizontal="right" vertical="top"/>
    </xf>
    <xf numFmtId="4" fontId="7" fillId="0" borderId="66" xfId="0" applyNumberFormat="1" applyFont="1" applyBorder="1" applyAlignment="1">
      <alignment horizontal="right" vertical="top"/>
    </xf>
    <xf numFmtId="4" fontId="7" fillId="0" borderId="107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18" fillId="0" borderId="66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0" fontId="18" fillId="0" borderId="106" xfId="0" applyNumberFormat="1" applyFont="1" applyBorder="1" applyAlignment="1">
      <alignment horizontal="right" vertical="top"/>
    </xf>
    <xf numFmtId="0" fontId="7" fillId="0" borderId="108" xfId="0" applyFont="1" applyBorder="1" applyAlignment="1">
      <alignment horizontal="left" vertical="top" wrapText="1"/>
    </xf>
    <xf numFmtId="167" fontId="5" fillId="0" borderId="12" xfId="0" applyNumberFormat="1" applyFont="1" applyBorder="1" applyAlignment="1">
      <alignment horizontal="center" vertical="top"/>
    </xf>
    <xf numFmtId="166" fontId="7" fillId="0" borderId="13" xfId="0" applyNumberFormat="1" applyFont="1" applyBorder="1" applyAlignment="1">
      <alignment horizontal="center" vertical="top"/>
    </xf>
    <xf numFmtId="10" fontId="18" fillId="0" borderId="13" xfId="0" applyNumberFormat="1" applyFont="1" applyBorder="1" applyAlignment="1">
      <alignment horizontal="right" vertical="top"/>
    </xf>
    <xf numFmtId="167" fontId="5" fillId="0" borderId="68" xfId="0" applyNumberFormat="1" applyFont="1" applyBorder="1" applyAlignment="1">
      <alignment horizontal="center" vertical="top"/>
    </xf>
    <xf numFmtId="166" fontId="7" fillId="0" borderId="68" xfId="0" applyNumberFormat="1" applyFont="1" applyBorder="1" applyAlignment="1">
      <alignment vertical="top" wrapText="1"/>
    </xf>
    <xf numFmtId="166" fontId="7" fillId="0" borderId="65" xfId="0" applyNumberFormat="1" applyFont="1" applyBorder="1" applyAlignment="1">
      <alignment horizontal="center" vertical="top"/>
    </xf>
    <xf numFmtId="0" fontId="18" fillId="0" borderId="22" xfId="0" applyFont="1" applyBorder="1" applyAlignment="1">
      <alignment horizontal="right" vertical="top" wrapText="1"/>
    </xf>
    <xf numFmtId="166" fontId="15" fillId="7" borderId="109" xfId="0" applyNumberFormat="1" applyFont="1" applyFill="1" applyBorder="1" applyAlignment="1">
      <alignment vertical="top"/>
    </xf>
    <xf numFmtId="166" fontId="5" fillId="7" borderId="110" xfId="0" applyNumberFormat="1" applyFont="1" applyFill="1" applyBorder="1" applyAlignment="1">
      <alignment horizontal="center" vertical="top"/>
    </xf>
    <xf numFmtId="166" fontId="7" fillId="7" borderId="79" xfId="0" applyNumberFormat="1" applyFont="1" applyFill="1" applyBorder="1" applyAlignment="1">
      <alignment vertical="top" wrapText="1"/>
    </xf>
    <xf numFmtId="166" fontId="7" fillId="7" borderId="77" xfId="0" applyNumberFormat="1" applyFont="1" applyFill="1" applyBorder="1" applyAlignment="1">
      <alignment vertical="top"/>
    </xf>
    <xf numFmtId="4" fontId="5" fillId="7" borderId="76" xfId="0" applyNumberFormat="1" applyFont="1" applyFill="1" applyBorder="1" applyAlignment="1">
      <alignment horizontal="right" vertical="top"/>
    </xf>
    <xf numFmtId="4" fontId="5" fillId="7" borderId="111" xfId="0" applyNumberFormat="1" applyFont="1" applyFill="1" applyBorder="1" applyAlignment="1">
      <alignment horizontal="right" vertical="top"/>
    </xf>
    <xf numFmtId="4" fontId="5" fillId="7" borderId="79" xfId="0" applyNumberFormat="1" applyFont="1" applyFill="1" applyBorder="1" applyAlignment="1">
      <alignment horizontal="right" vertical="top"/>
    </xf>
    <xf numFmtId="4" fontId="5" fillId="7" borderId="109" xfId="0" applyNumberFormat="1" applyFont="1" applyFill="1" applyBorder="1" applyAlignment="1">
      <alignment horizontal="right" vertical="top"/>
    </xf>
    <xf numFmtId="4" fontId="5" fillId="7" borderId="110" xfId="0" applyNumberFormat="1" applyFont="1" applyFill="1" applyBorder="1" applyAlignment="1">
      <alignment horizontal="right" vertical="top"/>
    </xf>
    <xf numFmtId="4" fontId="5" fillId="7" borderId="112" xfId="0" applyNumberFormat="1" applyFont="1" applyFill="1" applyBorder="1" applyAlignment="1">
      <alignment horizontal="right" vertical="top"/>
    </xf>
    <xf numFmtId="4" fontId="5" fillId="7" borderId="113" xfId="0" applyNumberFormat="1" applyFont="1" applyFill="1" applyBorder="1" applyAlignment="1">
      <alignment horizontal="right" vertical="top"/>
    </xf>
    <xf numFmtId="4" fontId="5" fillId="7" borderId="114" xfId="0" applyNumberFormat="1" applyFont="1" applyFill="1" applyBorder="1" applyAlignment="1">
      <alignment horizontal="right" vertical="top"/>
    </xf>
    <xf numFmtId="49" fontId="5" fillId="5" borderId="52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horizontal="center" vertical="top"/>
    </xf>
    <xf numFmtId="166" fontId="5" fillId="0" borderId="22" xfId="0" applyNumberFormat="1" applyFont="1" applyBorder="1" applyAlignment="1">
      <alignment vertical="top"/>
    </xf>
    <xf numFmtId="167" fontId="5" fillId="0" borderId="22" xfId="0" applyNumberFormat="1" applyFont="1" applyBorder="1" applyAlignment="1">
      <alignment horizontal="center" vertical="top"/>
    </xf>
    <xf numFmtId="166" fontId="7" fillId="0" borderId="9" xfId="0" applyNumberFormat="1" applyFont="1" applyBorder="1" applyAlignment="1">
      <alignment vertical="top" wrapText="1"/>
    </xf>
    <xf numFmtId="166" fontId="7" fillId="0" borderId="15" xfId="0" applyNumberFormat="1" applyFont="1" applyBorder="1" applyAlignment="1">
      <alignment horizontal="center" vertical="top"/>
    </xf>
    <xf numFmtId="4" fontId="7" fillId="0" borderId="115" xfId="0" applyNumberFormat="1" applyFont="1" applyBorder="1" applyAlignment="1">
      <alignment horizontal="right" vertical="top"/>
    </xf>
    <xf numFmtId="4" fontId="7" fillId="0" borderId="116" xfId="0" applyNumberFormat="1" applyFont="1" applyBorder="1" applyAlignment="1">
      <alignment horizontal="right" vertical="top"/>
    </xf>
    <xf numFmtId="4" fontId="7" fillId="0" borderId="117" xfId="0" applyNumberFormat="1" applyFont="1" applyBorder="1" applyAlignment="1">
      <alignment horizontal="right" vertical="top"/>
    </xf>
    <xf numFmtId="4" fontId="7" fillId="0" borderId="118" xfId="0" applyNumberFormat="1" applyFont="1" applyBorder="1" applyAlignment="1">
      <alignment horizontal="right" vertical="top"/>
    </xf>
    <xf numFmtId="4" fontId="7" fillId="0" borderId="119" xfId="0" applyNumberFormat="1" applyFont="1" applyBorder="1" applyAlignment="1">
      <alignment horizontal="right" vertical="top"/>
    </xf>
    <xf numFmtId="0" fontId="18" fillId="0" borderId="108" xfId="0" applyFont="1" applyBorder="1" applyAlignment="1">
      <alignment horizontal="right" vertical="top" wrapText="1"/>
    </xf>
    <xf numFmtId="166" fontId="5" fillId="0" borderId="72" xfId="0" applyNumberFormat="1" applyFont="1" applyBorder="1" applyAlignment="1">
      <alignment vertical="top"/>
    </xf>
    <xf numFmtId="166" fontId="7" fillId="0" borderId="120" xfId="0" applyNumberFormat="1" applyFont="1" applyBorder="1" applyAlignment="1">
      <alignment vertical="top" wrapText="1"/>
    </xf>
    <xf numFmtId="10" fontId="5" fillId="7" borderId="121" xfId="0" applyNumberFormat="1" applyFont="1" applyFill="1" applyBorder="1" applyAlignment="1">
      <alignment horizontal="right" vertical="top"/>
    </xf>
    <xf numFmtId="0" fontId="5" fillId="7" borderId="23" xfId="0" applyFont="1" applyFill="1" applyBorder="1" applyAlignment="1">
      <alignment horizontal="right" vertical="top" wrapText="1"/>
    </xf>
    <xf numFmtId="166" fontId="5" fillId="5" borderId="56" xfId="0" applyNumberFormat="1" applyFont="1" applyFill="1" applyBorder="1" applyAlignment="1">
      <alignment vertical="top"/>
    </xf>
    <xf numFmtId="166" fontId="5" fillId="8" borderId="35" xfId="0" applyNumberFormat="1" applyFont="1" applyFill="1" applyBorder="1" applyAlignment="1">
      <alignment horizontal="center" vertical="top"/>
    </xf>
    <xf numFmtId="4" fontId="5" fillId="8" borderId="36" xfId="0" applyNumberFormat="1" applyFont="1" applyFill="1" applyBorder="1" applyAlignment="1">
      <alignment horizontal="right" vertical="top"/>
    </xf>
    <xf numFmtId="4" fontId="5" fillId="8" borderId="80" xfId="0" applyNumberFormat="1" applyFont="1" applyFill="1" applyBorder="1" applyAlignment="1">
      <alignment horizontal="right" vertical="top"/>
    </xf>
    <xf numFmtId="4" fontId="5" fillId="8" borderId="74" xfId="0" applyNumberFormat="1" applyFont="1" applyFill="1" applyBorder="1" applyAlignment="1">
      <alignment horizontal="right" vertical="top"/>
    </xf>
    <xf numFmtId="4" fontId="5" fillId="8" borderId="48" xfId="0" applyNumberFormat="1" applyFont="1" applyFill="1" applyBorder="1" applyAlignment="1">
      <alignment horizontal="right" vertical="top"/>
    </xf>
    <xf numFmtId="4" fontId="5" fillId="8" borderId="46" xfId="0" applyNumberFormat="1" applyFont="1" applyFill="1" applyBorder="1" applyAlignment="1">
      <alignment horizontal="right" vertical="top"/>
    </xf>
    <xf numFmtId="4" fontId="5" fillId="8" borderId="37" xfId="0" applyNumberFormat="1" applyFont="1" applyFill="1" applyBorder="1" applyAlignment="1">
      <alignment horizontal="right" vertical="top"/>
    </xf>
    <xf numFmtId="10" fontId="5" fillId="8" borderId="71" xfId="0" applyNumberFormat="1" applyFont="1" applyFill="1" applyBorder="1" applyAlignment="1">
      <alignment horizontal="right" vertical="top"/>
    </xf>
    <xf numFmtId="0" fontId="5" fillId="8" borderId="22" xfId="0" applyFont="1" applyFill="1" applyBorder="1" applyAlignment="1">
      <alignment horizontal="right" vertical="top" wrapText="1"/>
    </xf>
    <xf numFmtId="166" fontId="5" fillId="5" borderId="41" xfId="0" applyNumberFormat="1" applyFont="1" applyFill="1" applyBorder="1" applyAlignment="1">
      <alignment horizontal="center" vertical="top"/>
    </xf>
    <xf numFmtId="4" fontId="5" fillId="5" borderId="35" xfId="0" applyNumberFormat="1" applyFont="1" applyFill="1" applyBorder="1" applyAlignment="1">
      <alignment horizontal="right" vertical="top"/>
    </xf>
    <xf numFmtId="4" fontId="5" fillId="5" borderId="41" xfId="0" applyNumberFormat="1" applyFont="1" applyFill="1" applyBorder="1" applyAlignment="1">
      <alignment horizontal="right" vertical="top"/>
    </xf>
    <xf numFmtId="4" fontId="5" fillId="5" borderId="37" xfId="0" applyNumberFormat="1" applyFont="1" applyFill="1" applyBorder="1" applyAlignment="1">
      <alignment horizontal="right" vertical="top"/>
    </xf>
    <xf numFmtId="4" fontId="18" fillId="0" borderId="106" xfId="0" applyNumberFormat="1" applyFont="1" applyBorder="1" applyAlignment="1">
      <alignment horizontal="right" vertical="top"/>
    </xf>
    <xf numFmtId="4" fontId="18" fillId="0" borderId="108" xfId="0" applyNumberFormat="1" applyFont="1" applyBorder="1" applyAlignment="1">
      <alignment horizontal="right" vertical="top"/>
    </xf>
    <xf numFmtId="10" fontId="18" fillId="0" borderId="93" xfId="0" applyNumberFormat="1" applyFont="1" applyBorder="1" applyAlignment="1">
      <alignment horizontal="right" vertical="top"/>
    </xf>
    <xf numFmtId="4" fontId="18" fillId="0" borderId="13" xfId="0" applyNumberFormat="1" applyFont="1" applyBorder="1" applyAlignment="1">
      <alignment horizontal="right" vertical="top"/>
    </xf>
    <xf numFmtId="4" fontId="18" fillId="0" borderId="22" xfId="0" applyNumberFormat="1" applyFont="1" applyBorder="1" applyAlignment="1">
      <alignment horizontal="right" vertical="top"/>
    </xf>
    <xf numFmtId="4" fontId="18" fillId="0" borderId="65" xfId="0" applyNumberFormat="1" applyFont="1" applyBorder="1" applyAlignment="1">
      <alignment horizontal="right" vertical="top"/>
    </xf>
    <xf numFmtId="166" fontId="5" fillId="8" borderId="77" xfId="0" applyNumberFormat="1" applyFont="1" applyFill="1" applyBorder="1" applyAlignment="1">
      <alignment horizontal="center" vertical="top"/>
    </xf>
    <xf numFmtId="4" fontId="5" fillId="8" borderId="81" xfId="0" applyNumberFormat="1" applyFont="1" applyFill="1" applyBorder="1" applyAlignment="1">
      <alignment horizontal="right" vertical="top"/>
    </xf>
    <xf numFmtId="4" fontId="5" fillId="8" borderId="114" xfId="0" applyNumberFormat="1" applyFont="1" applyFill="1" applyBorder="1" applyAlignment="1">
      <alignment horizontal="right" vertical="top"/>
    </xf>
    <xf numFmtId="4" fontId="5" fillId="8" borderId="79" xfId="0" applyNumberFormat="1" applyFont="1" applyFill="1" applyBorder="1" applyAlignment="1">
      <alignment horizontal="right" vertical="top"/>
    </xf>
    <xf numFmtId="4" fontId="5" fillId="8" borderId="88" xfId="0" applyNumberFormat="1" applyFont="1" applyFill="1" applyBorder="1" applyAlignment="1">
      <alignment horizontal="right" vertical="top"/>
    </xf>
    <xf numFmtId="4" fontId="5" fillId="8" borderId="112" xfId="0" applyNumberFormat="1" applyFont="1" applyFill="1" applyBorder="1" applyAlignment="1">
      <alignment horizontal="right" vertical="top"/>
    </xf>
    <xf numFmtId="4" fontId="5" fillId="8" borderId="39" xfId="0" applyNumberFormat="1" applyFont="1" applyFill="1" applyBorder="1" applyAlignment="1">
      <alignment horizontal="right" vertical="top"/>
    </xf>
    <xf numFmtId="4" fontId="5" fillId="7" borderId="90" xfId="0" applyNumberFormat="1" applyFont="1" applyFill="1" applyBorder="1" applyAlignment="1">
      <alignment horizontal="right" vertical="top"/>
    </xf>
    <xf numFmtId="4" fontId="5" fillId="7" borderId="23" xfId="0" applyNumberFormat="1" applyFont="1" applyFill="1" applyBorder="1" applyAlignment="1">
      <alignment horizontal="right" vertical="top"/>
    </xf>
    <xf numFmtId="10" fontId="5" fillId="8" borderId="95" xfId="0" applyNumberFormat="1" applyFont="1" applyFill="1" applyBorder="1" applyAlignment="1">
      <alignment horizontal="right" vertical="top"/>
    </xf>
    <xf numFmtId="4" fontId="5" fillId="5" borderId="40" xfId="0" applyNumberFormat="1" applyFont="1" applyFill="1" applyBorder="1" applyAlignment="1">
      <alignment horizontal="right" vertical="top"/>
    </xf>
    <xf numFmtId="10" fontId="5" fillId="5" borderId="41" xfId="0" applyNumberFormat="1" applyFont="1" applyFill="1" applyBorder="1" applyAlignment="1">
      <alignment horizontal="right" vertical="top"/>
    </xf>
    <xf numFmtId="0" fontId="5" fillId="5" borderId="36" xfId="0" applyFont="1" applyFill="1" applyBorder="1" applyAlignment="1">
      <alignment horizontal="right" vertical="top" wrapText="1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5" fillId="7" borderId="88" xfId="0" applyNumberFormat="1" applyFont="1" applyFill="1" applyBorder="1" applyAlignment="1">
      <alignment horizontal="right" vertical="top"/>
    </xf>
    <xf numFmtId="10" fontId="5" fillId="8" borderId="55" xfId="0" applyNumberFormat="1" applyFont="1" applyFill="1" applyBorder="1" applyAlignment="1">
      <alignment horizontal="right" vertical="top"/>
    </xf>
    <xf numFmtId="0" fontId="5" fillId="8" borderId="56" xfId="0" applyFont="1" applyFill="1" applyBorder="1" applyAlignment="1">
      <alignment horizontal="right" vertical="top" wrapText="1"/>
    </xf>
    <xf numFmtId="166" fontId="5" fillId="5" borderId="48" xfId="0" applyNumberFormat="1" applyFont="1" applyFill="1" applyBorder="1" applyAlignment="1">
      <alignment vertical="top"/>
    </xf>
    <xf numFmtId="4" fontId="18" fillId="6" borderId="41" xfId="0" applyNumberFormat="1" applyFont="1" applyFill="1" applyBorder="1" applyAlignment="1">
      <alignment horizontal="right" vertical="top"/>
    </xf>
    <xf numFmtId="4" fontId="18" fillId="6" borderId="49" xfId="0" applyNumberFormat="1" applyFont="1" applyFill="1" applyBorder="1" applyAlignment="1">
      <alignment horizontal="right" vertical="top"/>
    </xf>
    <xf numFmtId="10" fontId="18" fillId="6" borderId="51" xfId="0" applyNumberFormat="1" applyFont="1" applyFill="1" applyBorder="1" applyAlignment="1">
      <alignment horizontal="right" vertical="top"/>
    </xf>
    <xf numFmtId="0" fontId="18" fillId="6" borderId="108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4" fontId="18" fillId="0" borderId="61" xfId="0" applyNumberFormat="1" applyFont="1" applyBorder="1" applyAlignment="1">
      <alignment horizontal="right" vertical="top"/>
    </xf>
    <xf numFmtId="4" fontId="18" fillId="6" borderId="51" xfId="0" applyNumberFormat="1" applyFont="1" applyFill="1" applyBorder="1" applyAlignment="1">
      <alignment horizontal="right" vertical="top"/>
    </xf>
    <xf numFmtId="166" fontId="5" fillId="8" borderId="42" xfId="0" applyNumberFormat="1" applyFont="1" applyFill="1" applyBorder="1" applyAlignment="1">
      <alignment horizontal="center" vertical="top"/>
    </xf>
    <xf numFmtId="4" fontId="5" fillId="8" borderId="47" xfId="0" applyNumberFormat="1" applyFont="1" applyFill="1" applyBorder="1" applyAlignment="1">
      <alignment horizontal="right" vertical="top"/>
    </xf>
    <xf numFmtId="10" fontId="5" fillId="8" borderId="89" xfId="0" applyNumberFormat="1" applyFont="1" applyFill="1" applyBorder="1" applyAlignment="1">
      <alignment horizontal="right" vertical="top"/>
    </xf>
    <xf numFmtId="0" fontId="5" fillId="8" borderId="88" xfId="0" applyFont="1" applyFill="1" applyBorder="1" applyAlignment="1">
      <alignment horizontal="right" vertical="top" wrapText="1"/>
    </xf>
    <xf numFmtId="166" fontId="20" fillId="4" borderId="88" xfId="0" applyNumberFormat="1" applyFont="1" applyFill="1" applyBorder="1" applyAlignment="1">
      <alignment vertical="top"/>
    </xf>
    <xf numFmtId="166" fontId="9" fillId="4" borderId="125" xfId="0" applyNumberFormat="1" applyFont="1" applyFill="1" applyBorder="1" applyAlignment="1">
      <alignment horizontal="center" vertical="top"/>
    </xf>
    <xf numFmtId="166" fontId="9" fillId="4" borderId="126" xfId="0" applyNumberFormat="1" applyFont="1" applyFill="1" applyBorder="1" applyAlignment="1">
      <alignment vertical="top" wrapText="1"/>
    </xf>
    <xf numFmtId="166" fontId="9" fillId="4" borderId="89" xfId="0" applyNumberFormat="1" applyFont="1" applyFill="1" applyBorder="1" applyAlignment="1">
      <alignment vertical="top"/>
    </xf>
    <xf numFmtId="4" fontId="9" fillId="4" borderId="109" xfId="0" applyNumberFormat="1" applyFont="1" applyFill="1" applyBorder="1" applyAlignment="1">
      <alignment horizontal="right" vertical="top"/>
    </xf>
    <xf numFmtId="4" fontId="9" fillId="4" borderId="88" xfId="0" applyNumberFormat="1" applyFont="1" applyFill="1" applyBorder="1" applyAlignment="1">
      <alignment horizontal="right" vertical="top"/>
    </xf>
    <xf numFmtId="4" fontId="9" fillId="4" borderId="89" xfId="0" applyNumberFormat="1" applyFont="1" applyFill="1" applyBorder="1" applyAlignment="1">
      <alignment horizontal="right" vertical="top"/>
    </xf>
    <xf numFmtId="10" fontId="9" fillId="4" borderId="89" xfId="0" applyNumberFormat="1" applyFont="1" applyFill="1" applyBorder="1" applyAlignment="1">
      <alignment horizontal="right" vertical="top"/>
    </xf>
    <xf numFmtId="0" fontId="9" fillId="4" borderId="88" xfId="0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vertical="top"/>
    </xf>
    <xf numFmtId="166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6" fontId="5" fillId="4" borderId="48" xfId="0" applyNumberFormat="1" applyFont="1" applyFill="1" applyBorder="1"/>
    <xf numFmtId="4" fontId="5" fillId="4" borderId="44" xfId="0" applyNumberFormat="1" applyFont="1" applyFill="1" applyBorder="1" applyAlignment="1">
      <alignment horizontal="right"/>
    </xf>
    <xf numFmtId="4" fontId="5" fillId="4" borderId="42" xfId="0" applyNumberFormat="1" applyFont="1" applyFill="1" applyBorder="1" applyAlignment="1">
      <alignment horizontal="right"/>
    </xf>
    <xf numFmtId="10" fontId="5" fillId="4" borderId="42" xfId="0" applyNumberFormat="1" applyFont="1" applyFill="1" applyBorder="1" applyAlignment="1">
      <alignment horizontal="right"/>
    </xf>
    <xf numFmtId="0" fontId="5" fillId="4" borderId="48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3" fillId="0" borderId="9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166" fontId="7" fillId="0" borderId="65" xfId="0" applyNumberFormat="1" applyFont="1" applyBorder="1" applyAlignment="1">
      <alignment horizontal="center" vertical="center" wrapText="1"/>
    </xf>
    <xf numFmtId="4" fontId="7" fillId="0" borderId="6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83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0" fontId="3" fillId="0" borderId="93" xfId="0" applyFont="1" applyBorder="1" applyAlignment="1">
      <alignment horizontal="center" vertical="center" wrapText="1"/>
    </xf>
    <xf numFmtId="0" fontId="0" fillId="0" borderId="0" xfId="0" applyFont="1"/>
    <xf numFmtId="4" fontId="3" fillId="0" borderId="127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0" fontId="2" fillId="0" borderId="117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2" fillId="0" borderId="117" xfId="0" applyFont="1" applyBorder="1" applyAlignment="1">
      <alignment horizontal="right" wrapText="1"/>
    </xf>
    <xf numFmtId="0" fontId="3" fillId="0" borderId="117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wrapText="1"/>
    </xf>
    <xf numFmtId="4" fontId="3" fillId="0" borderId="12" xfId="0" applyNumberFormat="1" applyFont="1" applyBorder="1" applyAlignment="1"/>
    <xf numFmtId="49" fontId="3" fillId="0" borderId="12" xfId="0" applyNumberFormat="1" applyFont="1" applyBorder="1" applyAlignment="1">
      <alignment horizontal="right" wrapText="1"/>
    </xf>
    <xf numFmtId="4" fontId="3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4" fontId="3" fillId="0" borderId="2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6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0" borderId="15" xfId="0" applyFont="1" applyBorder="1"/>
    <xf numFmtId="10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/>
    <xf numFmtId="0" fontId="5" fillId="2" borderId="26" xfId="0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28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1" fillId="0" borderId="32" xfId="0" applyFont="1" applyBorder="1"/>
    <xf numFmtId="0" fontId="5" fillId="2" borderId="24" xfId="0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3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11" fillId="0" borderId="31" xfId="0" applyFont="1" applyBorder="1"/>
    <xf numFmtId="0" fontId="11" fillId="0" borderId="34" xfId="0" applyFont="1" applyBorder="1"/>
    <xf numFmtId="3" fontId="5" fillId="2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166" fontId="5" fillId="8" borderId="26" xfId="0" applyNumberFormat="1" applyFont="1" applyFill="1" applyBorder="1" applyAlignment="1">
      <alignment horizontal="left" vertical="top"/>
    </xf>
    <xf numFmtId="0" fontId="11" fillId="0" borderId="29" xfId="0" applyFont="1" applyBorder="1"/>
    <xf numFmtId="166" fontId="7" fillId="0" borderId="0" xfId="0" applyNumberFormat="1" applyFont="1" applyAlignment="1">
      <alignment horizontal="center"/>
    </xf>
    <xf numFmtId="166" fontId="9" fillId="4" borderId="26" xfId="0" applyNumberFormat="1" applyFont="1" applyFill="1" applyBorder="1" applyAlignment="1">
      <alignment horizontal="left"/>
    </xf>
    <xf numFmtId="166" fontId="15" fillId="8" borderId="26" xfId="0" applyNumberFormat="1" applyFont="1" applyFill="1" applyBorder="1" applyAlignment="1">
      <alignment horizontal="left" vertical="top" wrapText="1"/>
    </xf>
    <xf numFmtId="166" fontId="5" fillId="8" borderId="122" xfId="0" applyNumberFormat="1" applyFont="1" applyFill="1" applyBorder="1" applyAlignment="1">
      <alignment horizontal="left" vertical="top"/>
    </xf>
    <xf numFmtId="0" fontId="11" fillId="0" borderId="123" xfId="0" applyFont="1" applyBorder="1"/>
    <xf numFmtId="0" fontId="11" fillId="0" borderId="124" xfId="0" applyFont="1" applyBorder="1"/>
    <xf numFmtId="164" fontId="5" fillId="2" borderId="26" xfId="0" applyNumberFormat="1" applyFont="1" applyFill="1" applyBorder="1" applyAlignment="1">
      <alignment horizontal="center" vertical="center" wrapText="1"/>
    </xf>
    <xf numFmtId="0" fontId="11" fillId="0" borderId="38" xfId="0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11" fillId="0" borderId="9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2" fillId="5" borderId="13" xfId="0" applyNumberFormat="1" applyFont="1" applyFill="1" applyBorder="1" applyAlignment="1">
      <alignment horizontal="center" vertical="center" wrapText="1"/>
    </xf>
    <xf numFmtId="0" fontId="2" fillId="0" borderId="117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9" workbookViewId="0">
      <selection activeCell="I26" sqref="I26"/>
    </sheetView>
  </sheetViews>
  <sheetFormatPr defaultColWidth="12.625" defaultRowHeight="15" customHeight="1" x14ac:dyDescent="0.2"/>
  <cols>
    <col min="1" max="1" width="12.5" customWidth="1"/>
    <col min="2" max="16" width="12" customWidth="1"/>
    <col min="17" max="26" width="6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 spans="1:26" ht="15.75" x14ac:dyDescent="0.25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x14ac:dyDescent="0.2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5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25">
      <c r="A6" s="5"/>
      <c r="B6" s="13"/>
      <c r="C6" s="5"/>
      <c r="D6" s="14" t="s">
        <v>4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25">
      <c r="A7" s="5"/>
      <c r="B7" s="5"/>
      <c r="C7" s="5"/>
      <c r="D7" s="13" t="s">
        <v>5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x14ac:dyDescent="0.25">
      <c r="A8" s="5"/>
      <c r="B8" s="5"/>
      <c r="C8" s="5"/>
      <c r="D8" s="13" t="s">
        <v>6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x14ac:dyDescent="0.25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25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x14ac:dyDescent="0.25">
      <c r="A11" s="5"/>
      <c r="B11" s="467" t="s">
        <v>7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25">
      <c r="A12" s="5"/>
      <c r="B12" s="467" t="s">
        <v>8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x14ac:dyDescent="0.25">
      <c r="A13" s="5"/>
      <c r="B13" s="469" t="s">
        <v>9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x14ac:dyDescent="0.25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70"/>
      <c r="B16" s="473" t="s">
        <v>10</v>
      </c>
      <c r="C16" s="474"/>
      <c r="D16" s="477" t="s">
        <v>11</v>
      </c>
      <c r="E16" s="478"/>
      <c r="F16" s="478"/>
      <c r="G16" s="478"/>
      <c r="H16" s="478"/>
      <c r="I16" s="478"/>
      <c r="J16" s="479"/>
      <c r="K16" s="480" t="s">
        <v>12</v>
      </c>
      <c r="L16" s="474"/>
      <c r="M16" s="480" t="s">
        <v>13</v>
      </c>
      <c r="N16" s="474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51" customHeight="1" x14ac:dyDescent="0.25">
      <c r="A17" s="471"/>
      <c r="B17" s="475"/>
      <c r="C17" s="476"/>
      <c r="D17" s="19" t="s">
        <v>14</v>
      </c>
      <c r="E17" s="20" t="s">
        <v>15</v>
      </c>
      <c r="F17" s="20" t="s">
        <v>16</v>
      </c>
      <c r="G17" s="20" t="s">
        <v>17</v>
      </c>
      <c r="H17" s="20" t="s">
        <v>18</v>
      </c>
      <c r="I17" s="482" t="s">
        <v>19</v>
      </c>
      <c r="J17" s="483"/>
      <c r="K17" s="481"/>
      <c r="L17" s="476"/>
      <c r="M17" s="481"/>
      <c r="N17" s="476"/>
    </row>
    <row r="18" spans="1:26" ht="47.25" customHeight="1" x14ac:dyDescent="0.2">
      <c r="A18" s="472"/>
      <c r="B18" s="21" t="s">
        <v>20</v>
      </c>
      <c r="C18" s="22" t="s">
        <v>21</v>
      </c>
      <c r="D18" s="21" t="s">
        <v>21</v>
      </c>
      <c r="E18" s="23" t="s">
        <v>21</v>
      </c>
      <c r="F18" s="23" t="s">
        <v>21</v>
      </c>
      <c r="G18" s="23" t="s">
        <v>21</v>
      </c>
      <c r="H18" s="23" t="s">
        <v>21</v>
      </c>
      <c r="I18" s="23" t="s">
        <v>20</v>
      </c>
      <c r="J18" s="24" t="s">
        <v>22</v>
      </c>
      <c r="K18" s="21" t="s">
        <v>20</v>
      </c>
      <c r="L18" s="22" t="s">
        <v>21</v>
      </c>
      <c r="M18" s="25" t="s">
        <v>20</v>
      </c>
      <c r="N18" s="26" t="s">
        <v>21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 x14ac:dyDescent="0.2">
      <c r="A19" s="28" t="s">
        <v>23</v>
      </c>
      <c r="B19" s="29" t="s">
        <v>24</v>
      </c>
      <c r="C19" s="30" t="s">
        <v>25</v>
      </c>
      <c r="D19" s="31" t="s">
        <v>26</v>
      </c>
      <c r="E19" s="32" t="s">
        <v>27</v>
      </c>
      <c r="F19" s="32" t="s">
        <v>28</v>
      </c>
      <c r="G19" s="32" t="s">
        <v>29</v>
      </c>
      <c r="H19" s="32" t="s">
        <v>30</v>
      </c>
      <c r="I19" s="32" t="s">
        <v>31</v>
      </c>
      <c r="J19" s="30" t="s">
        <v>32</v>
      </c>
      <c r="K19" s="31" t="s">
        <v>33</v>
      </c>
      <c r="L19" s="30" t="s">
        <v>34</v>
      </c>
      <c r="M19" s="31" t="s">
        <v>35</v>
      </c>
      <c r="N19" s="30" t="s">
        <v>36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9.75" customHeight="1" x14ac:dyDescent="0.2">
      <c r="A20" s="34" t="s">
        <v>37</v>
      </c>
      <c r="B20" s="35">
        <v>0.93200000000000005</v>
      </c>
      <c r="C20" s="36">
        <v>410578</v>
      </c>
      <c r="D20" s="37"/>
      <c r="E20" s="38"/>
      <c r="F20" s="38"/>
      <c r="G20" s="38"/>
      <c r="H20" s="38">
        <v>34722.36</v>
      </c>
      <c r="I20" s="39"/>
      <c r="J20" s="36">
        <f t="shared" ref="J20:J23" si="0">D20+E20+F20+G20+H20</f>
        <v>34722.36</v>
      </c>
      <c r="K20" s="40"/>
      <c r="L20" s="36"/>
      <c r="M20" s="41">
        <v>1</v>
      </c>
      <c r="N20" s="42">
        <f t="shared" ref="N20:N23" si="1">C20+J20+L20</f>
        <v>445300.36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45" customHeight="1" x14ac:dyDescent="0.2">
      <c r="A21" s="43" t="s">
        <v>38</v>
      </c>
      <c r="B21" s="35">
        <v>0.93200000000000005</v>
      </c>
      <c r="C21" s="44">
        <v>410531.48</v>
      </c>
      <c r="D21" s="37"/>
      <c r="E21" s="38"/>
      <c r="F21" s="38"/>
      <c r="G21" s="38"/>
      <c r="H21" s="465">
        <v>34572.36</v>
      </c>
      <c r="I21" s="39"/>
      <c r="J21" s="36">
        <f t="shared" si="0"/>
        <v>34572.36</v>
      </c>
      <c r="K21" s="40"/>
      <c r="L21" s="36"/>
      <c r="M21" s="41">
        <v>1</v>
      </c>
      <c r="N21" s="42">
        <f t="shared" si="1"/>
        <v>445103.83999999997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48.75" customHeight="1" x14ac:dyDescent="0.2">
      <c r="A22" s="43" t="s">
        <v>39</v>
      </c>
      <c r="B22" s="35">
        <v>0.7198</v>
      </c>
      <c r="C22" s="36">
        <v>320250</v>
      </c>
      <c r="D22" s="37"/>
      <c r="E22" s="38"/>
      <c r="F22" s="38"/>
      <c r="G22" s="38"/>
      <c r="H22" s="38">
        <v>28810.3</v>
      </c>
      <c r="I22" s="39"/>
      <c r="J22" s="36">
        <f t="shared" si="0"/>
        <v>28810.3</v>
      </c>
      <c r="K22" s="40"/>
      <c r="L22" s="36"/>
      <c r="M22" s="41">
        <v>1</v>
      </c>
      <c r="N22" s="42">
        <f t="shared" si="1"/>
        <v>349060.3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9.75" customHeight="1" x14ac:dyDescent="0.2">
      <c r="A23" s="45" t="s">
        <v>40</v>
      </c>
      <c r="B23" s="35">
        <f t="shared" ref="B23:H23" si="2">B21-B22</f>
        <v>0.21220000000000006</v>
      </c>
      <c r="C23" s="36">
        <f t="shared" si="2"/>
        <v>90281.479999999981</v>
      </c>
      <c r="D23" s="37">
        <f t="shared" si="2"/>
        <v>0</v>
      </c>
      <c r="E23" s="38">
        <f t="shared" si="2"/>
        <v>0</v>
      </c>
      <c r="F23" s="38">
        <f t="shared" si="2"/>
        <v>0</v>
      </c>
      <c r="G23" s="38">
        <f t="shared" si="2"/>
        <v>0</v>
      </c>
      <c r="H23" s="38">
        <f t="shared" si="2"/>
        <v>5762.0600000000013</v>
      </c>
      <c r="I23" s="39"/>
      <c r="J23" s="36">
        <f t="shared" si="0"/>
        <v>5762.0600000000013</v>
      </c>
      <c r="K23" s="40"/>
      <c r="L23" s="36">
        <f>L21-L22</f>
        <v>0</v>
      </c>
      <c r="M23" s="41">
        <v>1</v>
      </c>
      <c r="N23" s="42">
        <f t="shared" si="1"/>
        <v>96043.539999999979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6"/>
      <c r="B26" s="46" t="s">
        <v>41</v>
      </c>
      <c r="C26" s="47"/>
      <c r="D26" s="47"/>
      <c r="E26" s="47"/>
      <c r="F26" s="46"/>
      <c r="G26" s="47"/>
      <c r="H26" s="47"/>
      <c r="I26" s="48"/>
      <c r="J26" s="47"/>
      <c r="K26" s="47"/>
      <c r="L26" s="47"/>
      <c r="M26" s="47"/>
      <c r="N26" s="47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 x14ac:dyDescent="0.25">
      <c r="D27" s="49" t="s">
        <v>42</v>
      </c>
      <c r="F27" s="50"/>
      <c r="G27" s="49" t="s">
        <v>43</v>
      </c>
      <c r="I27" s="2"/>
      <c r="K27" s="50" t="s">
        <v>44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/>
    <row r="229" spans="4:16" ht="15.75" customHeight="1" x14ac:dyDescent="0.2"/>
    <row r="230" spans="4:16" ht="15.75" customHeight="1" x14ac:dyDescent="0.2"/>
    <row r="231" spans="4:16" ht="15.75" customHeight="1" x14ac:dyDescent="0.2"/>
    <row r="232" spans="4:16" ht="15.75" customHeight="1" x14ac:dyDescent="0.2"/>
    <row r="233" spans="4:16" ht="15.75" customHeight="1" x14ac:dyDescent="0.2"/>
    <row r="234" spans="4:16" ht="15.75" customHeight="1" x14ac:dyDescent="0.2"/>
    <row r="235" spans="4:16" ht="15.75" customHeight="1" x14ac:dyDescent="0.2"/>
    <row r="236" spans="4:16" ht="15.75" customHeight="1" x14ac:dyDescent="0.2"/>
    <row r="237" spans="4:16" ht="15.75" customHeight="1" x14ac:dyDescent="0.2"/>
    <row r="238" spans="4:16" ht="15.75" customHeight="1" x14ac:dyDescent="0.2"/>
    <row r="239" spans="4:16" ht="15.75" customHeight="1" x14ac:dyDescent="0.2"/>
    <row r="240" spans="4:1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0"/>
  <sheetViews>
    <sheetView workbookViewId="0">
      <pane xSplit="3" ySplit="9" topLeftCell="H13" activePane="bottomRight" state="frozen"/>
      <selection pane="topRight" activeCell="D1" sqref="D1"/>
      <selection pane="bottomLeft" activeCell="A10" sqref="A10"/>
      <selection pane="bottomRight" activeCell="L16" sqref="L16"/>
    </sheetView>
  </sheetViews>
  <sheetFormatPr defaultColWidth="12.625" defaultRowHeight="15" customHeight="1" outlineLevelCol="1" x14ac:dyDescent="0.2"/>
  <cols>
    <col min="1" max="1" width="8.75" customWidth="1"/>
    <col min="2" max="2" width="5.125" customWidth="1"/>
    <col min="3" max="3" width="27.5" customWidth="1"/>
    <col min="4" max="4" width="9.125" customWidth="1"/>
    <col min="5" max="5" width="8.25" customWidth="1"/>
    <col min="6" max="6" width="9.75" customWidth="1"/>
    <col min="7" max="7" width="14.375" customWidth="1"/>
    <col min="8" max="8" width="7.875" customWidth="1"/>
    <col min="9" max="9" width="10" customWidth="1"/>
    <col min="10" max="10" width="14.375" customWidth="1"/>
    <col min="11" max="11" width="10.625" customWidth="1" outlineLevel="1"/>
    <col min="12" max="12" width="9.75" customWidth="1" outlineLevel="1"/>
    <col min="13" max="13" width="14.375" customWidth="1" outlineLevel="1"/>
    <col min="14" max="14" width="8.25" customWidth="1" outlineLevel="1"/>
    <col min="15" max="15" width="9.75" customWidth="1" outlineLevel="1"/>
    <col min="16" max="16" width="14.375" customWidth="1" outlineLevel="1"/>
    <col min="17" max="17" width="8.25" customWidth="1" outlineLevel="1"/>
    <col min="18" max="18" width="9.75" customWidth="1" outlineLevel="1"/>
    <col min="19" max="19" width="14.375" customWidth="1" outlineLevel="1"/>
    <col min="20" max="20" width="8.25" customWidth="1" outlineLevel="1"/>
    <col min="21" max="21" width="9.75" customWidth="1" outlineLevel="1"/>
    <col min="22" max="22" width="14.375" customWidth="1" outlineLevel="1"/>
    <col min="23" max="23" width="8.25" customWidth="1" outlineLevel="1"/>
    <col min="24" max="24" width="9.75" customWidth="1" outlineLevel="1"/>
    <col min="25" max="25" width="14.375" customWidth="1" outlineLevel="1"/>
    <col min="26" max="26" width="8.25" customWidth="1" outlineLevel="1"/>
    <col min="27" max="27" width="9.75" customWidth="1" outlineLevel="1"/>
    <col min="28" max="28" width="14.375" customWidth="1" outlineLevel="1"/>
    <col min="29" max="32" width="14.375" customWidth="1"/>
    <col min="33" max="33" width="18" customWidth="1"/>
    <col min="34" max="35" width="6.75" customWidth="1"/>
  </cols>
  <sheetData>
    <row r="1" spans="1:35" ht="15.75" hidden="1" x14ac:dyDescent="0.25">
      <c r="A1" s="51" t="s">
        <v>45</v>
      </c>
      <c r="B1" s="51"/>
      <c r="C1" s="51"/>
      <c r="D1" s="51"/>
      <c r="E1" s="5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52"/>
    </row>
    <row r="2" spans="1:35" ht="15.75" hidden="1" x14ac:dyDescent="0.25">
      <c r="A2" s="53" t="s">
        <v>46</v>
      </c>
      <c r="B2" s="51"/>
      <c r="C2" s="51"/>
      <c r="D2" s="51"/>
      <c r="E2" s="5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50"/>
      <c r="AI2" s="50"/>
    </row>
    <row r="3" spans="1:35" hidden="1" x14ac:dyDescent="0.25">
      <c r="A3" s="53" t="s">
        <v>47</v>
      </c>
      <c r="B3" s="54"/>
      <c r="C3" s="5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  <c r="AD3" s="56"/>
      <c r="AE3" s="56"/>
      <c r="AF3" s="56"/>
      <c r="AG3" s="56"/>
      <c r="AH3" s="50"/>
      <c r="AI3" s="50"/>
    </row>
    <row r="4" spans="1:35" ht="15.75" hidden="1" customHeight="1" x14ac:dyDescent="0.25">
      <c r="A4" s="13" t="s">
        <v>48</v>
      </c>
      <c r="B4" s="54"/>
      <c r="C4" s="53"/>
      <c r="D4" s="55"/>
      <c r="E4" s="55"/>
      <c r="F4" s="55"/>
      <c r="G4" s="55"/>
      <c r="H4" s="55"/>
      <c r="I4" s="55"/>
      <c r="J4" s="5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58"/>
      <c r="AE4" s="58"/>
      <c r="AF4" s="58"/>
      <c r="AG4" s="58"/>
      <c r="AH4" s="50"/>
      <c r="AI4" s="50"/>
    </row>
    <row r="5" spans="1:35" ht="14.25" hidden="1" x14ac:dyDescent="0.2">
      <c r="A5" s="13"/>
      <c r="B5" s="54"/>
      <c r="C5" s="59"/>
      <c r="D5" s="55"/>
      <c r="E5" s="55"/>
      <c r="F5" s="55"/>
      <c r="G5" s="55"/>
      <c r="H5" s="55"/>
      <c r="I5" s="55"/>
      <c r="J5" s="55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  <c r="AD5" s="61"/>
      <c r="AE5" s="61"/>
      <c r="AF5" s="61"/>
      <c r="AG5" s="61"/>
    </row>
    <row r="6" spans="1:35" ht="26.25" customHeight="1" x14ac:dyDescent="0.2">
      <c r="A6" s="487" t="s">
        <v>49</v>
      </c>
      <c r="B6" s="489" t="s">
        <v>50</v>
      </c>
      <c r="C6" s="492" t="s">
        <v>51</v>
      </c>
      <c r="D6" s="495" t="s">
        <v>52</v>
      </c>
      <c r="E6" s="496" t="s">
        <v>53</v>
      </c>
      <c r="F6" s="485"/>
      <c r="G6" s="485"/>
      <c r="H6" s="485"/>
      <c r="I6" s="485"/>
      <c r="J6" s="486"/>
      <c r="K6" s="496" t="s">
        <v>54</v>
      </c>
      <c r="L6" s="485"/>
      <c r="M6" s="485"/>
      <c r="N6" s="485"/>
      <c r="O6" s="485"/>
      <c r="P6" s="486"/>
      <c r="Q6" s="496" t="s">
        <v>54</v>
      </c>
      <c r="R6" s="485"/>
      <c r="S6" s="485"/>
      <c r="T6" s="485"/>
      <c r="U6" s="485"/>
      <c r="V6" s="486"/>
      <c r="W6" s="496" t="s">
        <v>54</v>
      </c>
      <c r="X6" s="485"/>
      <c r="Y6" s="485"/>
      <c r="Z6" s="485"/>
      <c r="AA6" s="485"/>
      <c r="AB6" s="486"/>
      <c r="AC6" s="505" t="s">
        <v>55</v>
      </c>
      <c r="AD6" s="485"/>
      <c r="AE6" s="485"/>
      <c r="AF6" s="498"/>
      <c r="AG6" s="487" t="s">
        <v>56</v>
      </c>
    </row>
    <row r="7" spans="1:35" ht="71.25" customHeight="1" x14ac:dyDescent="0.2">
      <c r="A7" s="471"/>
      <c r="B7" s="490"/>
      <c r="C7" s="493"/>
      <c r="D7" s="493"/>
      <c r="E7" s="484" t="s">
        <v>57</v>
      </c>
      <c r="F7" s="485"/>
      <c r="G7" s="486"/>
      <c r="H7" s="484" t="s">
        <v>58</v>
      </c>
      <c r="I7" s="485"/>
      <c r="J7" s="486"/>
      <c r="K7" s="484" t="s">
        <v>57</v>
      </c>
      <c r="L7" s="485"/>
      <c r="M7" s="486"/>
      <c r="N7" s="484" t="s">
        <v>58</v>
      </c>
      <c r="O7" s="485"/>
      <c r="P7" s="486"/>
      <c r="Q7" s="484" t="s">
        <v>57</v>
      </c>
      <c r="R7" s="485"/>
      <c r="S7" s="486"/>
      <c r="T7" s="484" t="s">
        <v>58</v>
      </c>
      <c r="U7" s="485"/>
      <c r="V7" s="486"/>
      <c r="W7" s="484" t="s">
        <v>57</v>
      </c>
      <c r="X7" s="485"/>
      <c r="Y7" s="486"/>
      <c r="Z7" s="484" t="s">
        <v>58</v>
      </c>
      <c r="AA7" s="485"/>
      <c r="AB7" s="486"/>
      <c r="AC7" s="507" t="s">
        <v>59</v>
      </c>
      <c r="AD7" s="507" t="s">
        <v>60</v>
      </c>
      <c r="AE7" s="505" t="s">
        <v>61</v>
      </c>
      <c r="AF7" s="498"/>
      <c r="AG7" s="471"/>
    </row>
    <row r="8" spans="1:35" ht="41.25" customHeight="1" x14ac:dyDescent="0.2">
      <c r="A8" s="488"/>
      <c r="B8" s="491"/>
      <c r="C8" s="494"/>
      <c r="D8" s="494"/>
      <c r="E8" s="62" t="s">
        <v>62</v>
      </c>
      <c r="F8" s="63" t="s">
        <v>63</v>
      </c>
      <c r="G8" s="64" t="s">
        <v>64</v>
      </c>
      <c r="H8" s="62" t="s">
        <v>62</v>
      </c>
      <c r="I8" s="63" t="s">
        <v>63</v>
      </c>
      <c r="J8" s="64" t="s">
        <v>65</v>
      </c>
      <c r="K8" s="62" t="s">
        <v>62</v>
      </c>
      <c r="L8" s="63" t="s">
        <v>66</v>
      </c>
      <c r="M8" s="64" t="s">
        <v>67</v>
      </c>
      <c r="N8" s="62" t="s">
        <v>62</v>
      </c>
      <c r="O8" s="63" t="s">
        <v>66</v>
      </c>
      <c r="P8" s="64" t="s">
        <v>68</v>
      </c>
      <c r="Q8" s="62" t="s">
        <v>62</v>
      </c>
      <c r="R8" s="63" t="s">
        <v>66</v>
      </c>
      <c r="S8" s="64" t="s">
        <v>69</v>
      </c>
      <c r="T8" s="62" t="s">
        <v>62</v>
      </c>
      <c r="U8" s="63" t="s">
        <v>66</v>
      </c>
      <c r="V8" s="64" t="s">
        <v>70</v>
      </c>
      <c r="W8" s="62" t="s">
        <v>62</v>
      </c>
      <c r="X8" s="63" t="s">
        <v>66</v>
      </c>
      <c r="Y8" s="64" t="s">
        <v>71</v>
      </c>
      <c r="Z8" s="62" t="s">
        <v>62</v>
      </c>
      <c r="AA8" s="63" t="s">
        <v>66</v>
      </c>
      <c r="AB8" s="64" t="s">
        <v>72</v>
      </c>
      <c r="AC8" s="506"/>
      <c r="AD8" s="506"/>
      <c r="AE8" s="65" t="s">
        <v>73</v>
      </c>
      <c r="AF8" s="66" t="s">
        <v>20</v>
      </c>
      <c r="AG8" s="506"/>
    </row>
    <row r="9" spans="1:35" ht="15.75" customHeight="1" x14ac:dyDescent="0.2">
      <c r="A9" s="67" t="s">
        <v>74</v>
      </c>
      <c r="B9" s="68">
        <v>1</v>
      </c>
      <c r="C9" s="69">
        <v>2</v>
      </c>
      <c r="D9" s="70">
        <v>3</v>
      </c>
      <c r="E9" s="71">
        <v>4</v>
      </c>
      <c r="F9" s="71">
        <v>5</v>
      </c>
      <c r="G9" s="71">
        <v>6</v>
      </c>
      <c r="H9" s="71">
        <v>7</v>
      </c>
      <c r="I9" s="71">
        <v>8</v>
      </c>
      <c r="J9" s="71">
        <v>9</v>
      </c>
      <c r="K9" s="72">
        <v>10</v>
      </c>
      <c r="L9" s="72">
        <v>11</v>
      </c>
      <c r="M9" s="72">
        <v>12</v>
      </c>
      <c r="N9" s="72">
        <v>13</v>
      </c>
      <c r="O9" s="72">
        <v>14</v>
      </c>
      <c r="P9" s="72">
        <v>15</v>
      </c>
      <c r="Q9" s="72">
        <v>16</v>
      </c>
      <c r="R9" s="72">
        <v>17</v>
      </c>
      <c r="S9" s="72">
        <v>18</v>
      </c>
      <c r="T9" s="72">
        <v>19</v>
      </c>
      <c r="U9" s="72">
        <v>20</v>
      </c>
      <c r="V9" s="72">
        <v>21</v>
      </c>
      <c r="W9" s="72">
        <v>22</v>
      </c>
      <c r="X9" s="72">
        <v>23</v>
      </c>
      <c r="Y9" s="72">
        <v>24</v>
      </c>
      <c r="Z9" s="72">
        <v>25</v>
      </c>
      <c r="AA9" s="72">
        <v>26</v>
      </c>
      <c r="AB9" s="72">
        <v>27</v>
      </c>
      <c r="AC9" s="73">
        <v>28</v>
      </c>
      <c r="AD9" s="73">
        <v>29</v>
      </c>
      <c r="AE9" s="73">
        <v>30</v>
      </c>
      <c r="AF9" s="74">
        <v>31</v>
      </c>
      <c r="AG9" s="72">
        <v>32</v>
      </c>
    </row>
    <row r="10" spans="1:35" ht="14.25" x14ac:dyDescent="0.2">
      <c r="A10" s="75"/>
      <c r="B10" s="76"/>
      <c r="C10" s="74" t="s">
        <v>75</v>
      </c>
      <c r="D10" s="77"/>
      <c r="E10" s="70" t="s">
        <v>76</v>
      </c>
      <c r="F10" s="77" t="s">
        <v>77</v>
      </c>
      <c r="G10" s="78" t="s">
        <v>78</v>
      </c>
      <c r="H10" s="77" t="s">
        <v>79</v>
      </c>
      <c r="I10" s="77" t="s">
        <v>80</v>
      </c>
      <c r="J10" s="77" t="s">
        <v>81</v>
      </c>
      <c r="K10" s="69" t="s">
        <v>82</v>
      </c>
      <c r="L10" s="74" t="s">
        <v>83</v>
      </c>
      <c r="M10" s="73" t="s">
        <v>84</v>
      </c>
      <c r="N10" s="69" t="s">
        <v>85</v>
      </c>
      <c r="O10" s="74" t="s">
        <v>86</v>
      </c>
      <c r="P10" s="73" t="s">
        <v>87</v>
      </c>
      <c r="Q10" s="69" t="s">
        <v>88</v>
      </c>
      <c r="R10" s="74" t="s">
        <v>89</v>
      </c>
      <c r="S10" s="73" t="s">
        <v>90</v>
      </c>
      <c r="T10" s="69" t="s">
        <v>91</v>
      </c>
      <c r="U10" s="74" t="s">
        <v>92</v>
      </c>
      <c r="V10" s="73" t="s">
        <v>93</v>
      </c>
      <c r="W10" s="69" t="s">
        <v>94</v>
      </c>
      <c r="X10" s="74" t="s">
        <v>95</v>
      </c>
      <c r="Y10" s="73" t="s">
        <v>96</v>
      </c>
      <c r="Z10" s="69" t="s">
        <v>97</v>
      </c>
      <c r="AA10" s="74" t="s">
        <v>98</v>
      </c>
      <c r="AB10" s="73" t="s">
        <v>99</v>
      </c>
      <c r="AC10" s="74" t="s">
        <v>100</v>
      </c>
      <c r="AD10" s="74" t="s">
        <v>101</v>
      </c>
      <c r="AE10" s="74" t="s">
        <v>102</v>
      </c>
      <c r="AF10" s="74" t="s">
        <v>103</v>
      </c>
      <c r="AG10" s="72"/>
    </row>
    <row r="11" spans="1:35" ht="19.5" customHeight="1" x14ac:dyDescent="0.2">
      <c r="A11" s="79"/>
      <c r="B11" s="80"/>
      <c r="C11" s="81" t="s">
        <v>104</v>
      </c>
      <c r="D11" s="82"/>
      <c r="E11" s="83"/>
      <c r="F11" s="82"/>
      <c r="G11" s="84"/>
      <c r="H11" s="82"/>
      <c r="I11" s="82"/>
      <c r="J11" s="82"/>
      <c r="K11" s="83"/>
      <c r="L11" s="82"/>
      <c r="M11" s="84"/>
      <c r="N11" s="83"/>
      <c r="O11" s="82"/>
      <c r="P11" s="84"/>
      <c r="Q11" s="83"/>
      <c r="R11" s="82"/>
      <c r="S11" s="84"/>
      <c r="T11" s="83"/>
      <c r="U11" s="82"/>
      <c r="V11" s="84"/>
      <c r="W11" s="83"/>
      <c r="X11" s="82"/>
      <c r="Y11" s="84"/>
      <c r="Z11" s="83"/>
      <c r="AA11" s="82"/>
      <c r="AB11" s="84"/>
      <c r="AC11" s="85"/>
      <c r="AD11" s="86"/>
      <c r="AE11" s="86"/>
      <c r="AF11" s="86"/>
      <c r="AG11" s="87"/>
      <c r="AH11" s="88"/>
      <c r="AI11" s="88"/>
    </row>
    <row r="12" spans="1:35" ht="22.5" customHeight="1" x14ac:dyDescent="0.2">
      <c r="A12" s="89" t="s">
        <v>105</v>
      </c>
      <c r="B12" s="90">
        <v>1</v>
      </c>
      <c r="C12" s="91" t="s">
        <v>106</v>
      </c>
      <c r="D12" s="92"/>
      <c r="E12" s="93"/>
      <c r="F12" s="94"/>
      <c r="G12" s="94"/>
      <c r="H12" s="95"/>
      <c r="I12" s="96"/>
      <c r="J12" s="97"/>
      <c r="K12" s="94"/>
      <c r="L12" s="94"/>
      <c r="M12" s="98"/>
      <c r="N12" s="93"/>
      <c r="O12" s="94"/>
      <c r="P12" s="98"/>
      <c r="Q12" s="94"/>
      <c r="R12" s="94"/>
      <c r="S12" s="98"/>
      <c r="T12" s="93"/>
      <c r="U12" s="94"/>
      <c r="V12" s="98"/>
      <c r="W12" s="94"/>
      <c r="X12" s="94"/>
      <c r="Y12" s="98"/>
      <c r="Z12" s="93"/>
      <c r="AA12" s="94"/>
      <c r="AB12" s="94"/>
      <c r="AC12" s="99"/>
      <c r="AD12" s="100"/>
      <c r="AE12" s="100"/>
      <c r="AF12" s="101"/>
      <c r="AG12" s="102"/>
      <c r="AH12" s="103"/>
      <c r="AI12" s="103"/>
    </row>
    <row r="13" spans="1:35" ht="30" customHeight="1" x14ac:dyDescent="0.2">
      <c r="A13" s="104" t="s">
        <v>107</v>
      </c>
      <c r="B13" s="105" t="s">
        <v>108</v>
      </c>
      <c r="C13" s="106" t="s">
        <v>109</v>
      </c>
      <c r="D13" s="107"/>
      <c r="E13" s="108"/>
      <c r="F13" s="109"/>
      <c r="G13" s="110">
        <f>SUM(G14:G16)</f>
        <v>26000</v>
      </c>
      <c r="H13" s="108"/>
      <c r="I13" s="109"/>
      <c r="J13" s="110">
        <f>SUM(J14:J16)</f>
        <v>26000</v>
      </c>
      <c r="K13" s="108">
        <v>6</v>
      </c>
      <c r="L13" s="109">
        <v>9446</v>
      </c>
      <c r="M13" s="110">
        <f>SUM(M14:M16)</f>
        <v>28338</v>
      </c>
      <c r="N13" s="108">
        <v>6</v>
      </c>
      <c r="O13" s="109">
        <v>9446</v>
      </c>
      <c r="P13" s="110">
        <f>SUM(P14:P16)</f>
        <v>28338</v>
      </c>
      <c r="Q13" s="108"/>
      <c r="R13" s="109"/>
      <c r="S13" s="110">
        <f>SUM(S14:S16)</f>
        <v>0</v>
      </c>
      <c r="T13" s="108"/>
      <c r="U13" s="109"/>
      <c r="V13" s="110">
        <f>SUM(V14:V16)</f>
        <v>0</v>
      </c>
      <c r="W13" s="108"/>
      <c r="X13" s="109"/>
      <c r="Y13" s="110">
        <f>SUM(Y14:Y16)</f>
        <v>0</v>
      </c>
      <c r="Z13" s="108"/>
      <c r="AA13" s="109"/>
      <c r="AB13" s="110">
        <f>SUM(AB14:AB16)</f>
        <v>0</v>
      </c>
      <c r="AC13" s="111">
        <f t="shared" ref="AC13:AC25" si="0">G13+M13+S13+Y13</f>
        <v>54338</v>
      </c>
      <c r="AD13" s="112">
        <f t="shared" ref="AD13:AD25" si="1">J13+P13+V13+AB13</f>
        <v>54338</v>
      </c>
      <c r="AE13" s="113">
        <f t="shared" ref="AE13:AE26" si="2">AC13-AD13</f>
        <v>0</v>
      </c>
      <c r="AF13" s="114">
        <f t="shared" ref="AF13:AF26" si="3">AE13/AC13</f>
        <v>0</v>
      </c>
      <c r="AG13" s="115"/>
      <c r="AH13" s="116"/>
      <c r="AI13" s="116"/>
    </row>
    <row r="14" spans="1:35" ht="30" customHeight="1" x14ac:dyDescent="0.2">
      <c r="A14" s="117" t="s">
        <v>110</v>
      </c>
      <c r="B14" s="118" t="s">
        <v>111</v>
      </c>
      <c r="C14" s="119" t="s">
        <v>112</v>
      </c>
      <c r="D14" s="120" t="s">
        <v>113</v>
      </c>
      <c r="E14" s="121"/>
      <c r="F14" s="122"/>
      <c r="G14" s="123">
        <v>0</v>
      </c>
      <c r="H14" s="121"/>
      <c r="I14" s="122"/>
      <c r="J14" s="123">
        <v>0</v>
      </c>
      <c r="K14" s="121"/>
      <c r="L14" s="122"/>
      <c r="M14" s="123">
        <v>0</v>
      </c>
      <c r="N14" s="121"/>
      <c r="O14" s="122"/>
      <c r="P14" s="123">
        <f>N14*O14</f>
        <v>0</v>
      </c>
      <c r="Q14" s="121"/>
      <c r="R14" s="122"/>
      <c r="S14" s="123">
        <f t="shared" ref="S14:S16" si="4">Q14*R14</f>
        <v>0</v>
      </c>
      <c r="T14" s="121"/>
      <c r="U14" s="122"/>
      <c r="V14" s="123">
        <f t="shared" ref="V14:V16" si="5">T14*U14</f>
        <v>0</v>
      </c>
      <c r="W14" s="121"/>
      <c r="X14" s="122"/>
      <c r="Y14" s="123">
        <f t="shared" ref="Y14:Y16" si="6">W14*X14</f>
        <v>0</v>
      </c>
      <c r="Z14" s="121"/>
      <c r="AA14" s="122"/>
      <c r="AB14" s="123">
        <f t="shared" ref="AB14:AB16" si="7">Z14*AA14</f>
        <v>0</v>
      </c>
      <c r="AC14" s="124">
        <f t="shared" si="0"/>
        <v>0</v>
      </c>
      <c r="AD14" s="125">
        <f t="shared" si="1"/>
        <v>0</v>
      </c>
      <c r="AE14" s="126">
        <f t="shared" si="2"/>
        <v>0</v>
      </c>
      <c r="AF14" s="127" t="e">
        <f t="shared" si="3"/>
        <v>#DIV/0!</v>
      </c>
      <c r="AG14" s="128"/>
      <c r="AH14" s="103"/>
      <c r="AI14" s="103"/>
    </row>
    <row r="15" spans="1:35" ht="30" customHeight="1" x14ac:dyDescent="0.2">
      <c r="A15" s="117" t="s">
        <v>110</v>
      </c>
      <c r="B15" s="118" t="s">
        <v>114</v>
      </c>
      <c r="C15" s="119" t="s">
        <v>115</v>
      </c>
      <c r="D15" s="120" t="s">
        <v>113</v>
      </c>
      <c r="E15" s="121">
        <v>1</v>
      </c>
      <c r="F15" s="122">
        <v>1000</v>
      </c>
      <c r="G15" s="123">
        <v>1000</v>
      </c>
      <c r="H15" s="121">
        <v>1</v>
      </c>
      <c r="I15" s="122">
        <v>1000</v>
      </c>
      <c r="J15" s="123">
        <v>1000</v>
      </c>
      <c r="K15" s="121">
        <v>1</v>
      </c>
      <c r="L15" s="122">
        <v>4723</v>
      </c>
      <c r="M15" s="123">
        <v>4723</v>
      </c>
      <c r="N15" s="121">
        <v>1</v>
      </c>
      <c r="O15" s="122">
        <v>4723</v>
      </c>
      <c r="P15" s="123">
        <v>4723</v>
      </c>
      <c r="Q15" s="121"/>
      <c r="R15" s="122"/>
      <c r="S15" s="123">
        <f t="shared" si="4"/>
        <v>0</v>
      </c>
      <c r="T15" s="121"/>
      <c r="U15" s="122"/>
      <c r="V15" s="123">
        <f t="shared" si="5"/>
        <v>0</v>
      </c>
      <c r="W15" s="121"/>
      <c r="X15" s="122"/>
      <c r="Y15" s="123">
        <f t="shared" si="6"/>
        <v>0</v>
      </c>
      <c r="Z15" s="121"/>
      <c r="AA15" s="122"/>
      <c r="AB15" s="123">
        <f t="shared" si="7"/>
        <v>0</v>
      </c>
      <c r="AC15" s="124">
        <f t="shared" si="0"/>
        <v>5723</v>
      </c>
      <c r="AD15" s="125">
        <f t="shared" si="1"/>
        <v>5723</v>
      </c>
      <c r="AE15" s="126">
        <f t="shared" si="2"/>
        <v>0</v>
      </c>
      <c r="AF15" s="127">
        <f t="shared" si="3"/>
        <v>0</v>
      </c>
      <c r="AG15" s="128"/>
      <c r="AH15" s="103"/>
      <c r="AI15" s="103"/>
    </row>
    <row r="16" spans="1:35" ht="30" customHeight="1" x14ac:dyDescent="0.2">
      <c r="A16" s="129" t="s">
        <v>110</v>
      </c>
      <c r="B16" s="130" t="s">
        <v>116</v>
      </c>
      <c r="C16" s="131" t="s">
        <v>117</v>
      </c>
      <c r="D16" s="132" t="s">
        <v>113</v>
      </c>
      <c r="E16" s="133">
        <v>5</v>
      </c>
      <c r="F16" s="134">
        <v>5000</v>
      </c>
      <c r="G16" s="135">
        <v>25000</v>
      </c>
      <c r="H16" s="133">
        <v>5</v>
      </c>
      <c r="I16" s="134">
        <v>5000</v>
      </c>
      <c r="J16" s="135">
        <f>H16*I16</f>
        <v>25000</v>
      </c>
      <c r="K16" s="133">
        <v>5</v>
      </c>
      <c r="L16" s="134">
        <v>4723</v>
      </c>
      <c r="M16" s="135">
        <v>23615</v>
      </c>
      <c r="N16" s="133">
        <v>5</v>
      </c>
      <c r="O16" s="134">
        <v>4723</v>
      </c>
      <c r="P16" s="135">
        <f>N16*O16</f>
        <v>23615</v>
      </c>
      <c r="Q16" s="133"/>
      <c r="R16" s="134"/>
      <c r="S16" s="135">
        <f t="shared" si="4"/>
        <v>0</v>
      </c>
      <c r="T16" s="133"/>
      <c r="U16" s="134"/>
      <c r="V16" s="135">
        <f t="shared" si="5"/>
        <v>0</v>
      </c>
      <c r="W16" s="133"/>
      <c r="X16" s="134"/>
      <c r="Y16" s="135">
        <f t="shared" si="6"/>
        <v>0</v>
      </c>
      <c r="Z16" s="133"/>
      <c r="AA16" s="134"/>
      <c r="AB16" s="135">
        <f t="shared" si="7"/>
        <v>0</v>
      </c>
      <c r="AC16" s="136">
        <f t="shared" si="0"/>
        <v>48615</v>
      </c>
      <c r="AD16" s="137">
        <f t="shared" si="1"/>
        <v>48615</v>
      </c>
      <c r="AE16" s="138">
        <f t="shared" si="2"/>
        <v>0</v>
      </c>
      <c r="AF16" s="139">
        <f t="shared" si="3"/>
        <v>0</v>
      </c>
      <c r="AG16" s="140"/>
      <c r="AH16" s="103"/>
      <c r="AI16" s="103"/>
    </row>
    <row r="17" spans="1:35" ht="30" customHeight="1" x14ac:dyDescent="0.2">
      <c r="A17" s="104" t="s">
        <v>107</v>
      </c>
      <c r="B17" s="105" t="s">
        <v>118</v>
      </c>
      <c r="C17" s="106" t="s">
        <v>119</v>
      </c>
      <c r="D17" s="107"/>
      <c r="E17" s="108"/>
      <c r="F17" s="109"/>
      <c r="G17" s="110">
        <f>SUM(G18:G20)</f>
        <v>0</v>
      </c>
      <c r="H17" s="108"/>
      <c r="I17" s="109"/>
      <c r="J17" s="110">
        <f>SUM(J18:J20)</f>
        <v>0</v>
      </c>
      <c r="K17" s="108"/>
      <c r="L17" s="109"/>
      <c r="M17" s="110">
        <f>SUM(M18:M20)</f>
        <v>0</v>
      </c>
      <c r="N17" s="108"/>
      <c r="O17" s="109"/>
      <c r="P17" s="141">
        <v>0</v>
      </c>
      <c r="Q17" s="108"/>
      <c r="R17" s="109"/>
      <c r="S17" s="110">
        <f>SUM(S18:S20)</f>
        <v>0</v>
      </c>
      <c r="T17" s="108"/>
      <c r="U17" s="109"/>
      <c r="V17" s="141">
        <v>0</v>
      </c>
      <c r="W17" s="108"/>
      <c r="X17" s="109"/>
      <c r="Y17" s="110">
        <f>SUM(Y18:Y20)</f>
        <v>0</v>
      </c>
      <c r="Z17" s="108"/>
      <c r="AA17" s="109"/>
      <c r="AB17" s="141">
        <v>0</v>
      </c>
      <c r="AC17" s="111">
        <f t="shared" si="0"/>
        <v>0</v>
      </c>
      <c r="AD17" s="112">
        <f t="shared" si="1"/>
        <v>0</v>
      </c>
      <c r="AE17" s="113">
        <f t="shared" si="2"/>
        <v>0</v>
      </c>
      <c r="AF17" s="114" t="e">
        <f t="shared" si="3"/>
        <v>#DIV/0!</v>
      </c>
      <c r="AG17" s="115"/>
      <c r="AH17" s="116"/>
      <c r="AI17" s="116"/>
    </row>
    <row r="18" spans="1:35" ht="30" customHeight="1" x14ac:dyDescent="0.2">
      <c r="A18" s="117" t="s">
        <v>110</v>
      </c>
      <c r="B18" s="118" t="s">
        <v>111</v>
      </c>
      <c r="C18" s="119" t="s">
        <v>120</v>
      </c>
      <c r="D18" s="120" t="s">
        <v>113</v>
      </c>
      <c r="E18" s="121"/>
      <c r="F18" s="122"/>
      <c r="G18" s="123">
        <f t="shared" ref="G18:G20" si="8">E18*F18</f>
        <v>0</v>
      </c>
      <c r="H18" s="121"/>
      <c r="I18" s="122"/>
      <c r="J18" s="123">
        <f t="shared" ref="J18:J20" si="9">H18*I18</f>
        <v>0</v>
      </c>
      <c r="K18" s="121"/>
      <c r="L18" s="122"/>
      <c r="M18" s="123">
        <f t="shared" ref="M18:M20" si="10">K18*L18</f>
        <v>0</v>
      </c>
      <c r="N18" s="121"/>
      <c r="O18" s="122"/>
      <c r="P18" s="142">
        <v>0</v>
      </c>
      <c r="Q18" s="121"/>
      <c r="R18" s="122"/>
      <c r="S18" s="123">
        <f t="shared" ref="S18:S20" si="11">Q18*R18</f>
        <v>0</v>
      </c>
      <c r="T18" s="121"/>
      <c r="U18" s="122"/>
      <c r="V18" s="142">
        <v>0</v>
      </c>
      <c r="W18" s="121"/>
      <c r="X18" s="122"/>
      <c r="Y18" s="123">
        <f t="shared" ref="Y18:Y20" si="12">W18*X18</f>
        <v>0</v>
      </c>
      <c r="Z18" s="121"/>
      <c r="AA18" s="122"/>
      <c r="AB18" s="142">
        <v>0</v>
      </c>
      <c r="AC18" s="124">
        <f t="shared" si="0"/>
        <v>0</v>
      </c>
      <c r="AD18" s="125">
        <f t="shared" si="1"/>
        <v>0</v>
      </c>
      <c r="AE18" s="126">
        <f t="shared" si="2"/>
        <v>0</v>
      </c>
      <c r="AF18" s="127" t="e">
        <f t="shared" si="3"/>
        <v>#DIV/0!</v>
      </c>
      <c r="AG18" s="128"/>
      <c r="AH18" s="103"/>
      <c r="AI18" s="103"/>
    </row>
    <row r="19" spans="1:35" ht="30" customHeight="1" x14ac:dyDescent="0.2">
      <c r="A19" s="117" t="s">
        <v>110</v>
      </c>
      <c r="B19" s="118" t="s">
        <v>114</v>
      </c>
      <c r="C19" s="119" t="s">
        <v>120</v>
      </c>
      <c r="D19" s="120" t="s">
        <v>113</v>
      </c>
      <c r="E19" s="121"/>
      <c r="F19" s="122"/>
      <c r="G19" s="123">
        <f t="shared" si="8"/>
        <v>0</v>
      </c>
      <c r="H19" s="121"/>
      <c r="I19" s="122"/>
      <c r="J19" s="123">
        <f t="shared" si="9"/>
        <v>0</v>
      </c>
      <c r="K19" s="121"/>
      <c r="L19" s="122"/>
      <c r="M19" s="123">
        <f t="shared" si="10"/>
        <v>0</v>
      </c>
      <c r="N19" s="121"/>
      <c r="O19" s="122"/>
      <c r="P19" s="142">
        <v>0</v>
      </c>
      <c r="Q19" s="121"/>
      <c r="R19" s="122"/>
      <c r="S19" s="123">
        <f t="shared" si="11"/>
        <v>0</v>
      </c>
      <c r="T19" s="121"/>
      <c r="U19" s="122"/>
      <c r="V19" s="142">
        <v>0</v>
      </c>
      <c r="W19" s="121"/>
      <c r="X19" s="122"/>
      <c r="Y19" s="123">
        <f t="shared" si="12"/>
        <v>0</v>
      </c>
      <c r="Z19" s="121"/>
      <c r="AA19" s="122"/>
      <c r="AB19" s="142">
        <v>0</v>
      </c>
      <c r="AC19" s="124">
        <f t="shared" si="0"/>
        <v>0</v>
      </c>
      <c r="AD19" s="125">
        <f t="shared" si="1"/>
        <v>0</v>
      </c>
      <c r="AE19" s="126">
        <f t="shared" si="2"/>
        <v>0</v>
      </c>
      <c r="AF19" s="127" t="e">
        <f t="shared" si="3"/>
        <v>#DIV/0!</v>
      </c>
      <c r="AG19" s="128"/>
      <c r="AH19" s="103"/>
      <c r="AI19" s="103"/>
    </row>
    <row r="20" spans="1:35" ht="30" customHeight="1" x14ac:dyDescent="0.2">
      <c r="A20" s="143" t="s">
        <v>110</v>
      </c>
      <c r="B20" s="144" t="s">
        <v>116</v>
      </c>
      <c r="C20" s="145" t="s">
        <v>120</v>
      </c>
      <c r="D20" s="146" t="s">
        <v>113</v>
      </c>
      <c r="E20" s="147"/>
      <c r="F20" s="148"/>
      <c r="G20" s="149">
        <f t="shared" si="8"/>
        <v>0</v>
      </c>
      <c r="H20" s="147"/>
      <c r="I20" s="148"/>
      <c r="J20" s="149">
        <f t="shared" si="9"/>
        <v>0</v>
      </c>
      <c r="K20" s="147"/>
      <c r="L20" s="148"/>
      <c r="M20" s="149">
        <f t="shared" si="10"/>
        <v>0</v>
      </c>
      <c r="N20" s="147"/>
      <c r="O20" s="148"/>
      <c r="P20" s="150">
        <v>0</v>
      </c>
      <c r="Q20" s="147"/>
      <c r="R20" s="148"/>
      <c r="S20" s="149">
        <f t="shared" si="11"/>
        <v>0</v>
      </c>
      <c r="T20" s="147"/>
      <c r="U20" s="148"/>
      <c r="V20" s="150">
        <v>0</v>
      </c>
      <c r="W20" s="147"/>
      <c r="X20" s="148"/>
      <c r="Y20" s="149">
        <f t="shared" si="12"/>
        <v>0</v>
      </c>
      <c r="Z20" s="147"/>
      <c r="AA20" s="148"/>
      <c r="AB20" s="150">
        <v>0</v>
      </c>
      <c r="AC20" s="136">
        <f t="shared" si="0"/>
        <v>0</v>
      </c>
      <c r="AD20" s="137">
        <f t="shared" si="1"/>
        <v>0</v>
      </c>
      <c r="AE20" s="138">
        <f t="shared" si="2"/>
        <v>0</v>
      </c>
      <c r="AF20" s="127" t="e">
        <f t="shared" si="3"/>
        <v>#DIV/0!</v>
      </c>
      <c r="AG20" s="128"/>
      <c r="AH20" s="103"/>
      <c r="AI20" s="103"/>
    </row>
    <row r="21" spans="1:35" ht="30" customHeight="1" x14ac:dyDescent="0.2">
      <c r="A21" s="104" t="s">
        <v>107</v>
      </c>
      <c r="B21" s="105" t="s">
        <v>121</v>
      </c>
      <c r="C21" s="106" t="s">
        <v>122</v>
      </c>
      <c r="D21" s="107"/>
      <c r="E21" s="108"/>
      <c r="F21" s="109"/>
      <c r="G21" s="110">
        <f>SUM(G22:G25)</f>
        <v>21000</v>
      </c>
      <c r="H21" s="108"/>
      <c r="I21" s="109"/>
      <c r="J21" s="110">
        <f>SUM(J22:J25)</f>
        <v>21000</v>
      </c>
      <c r="K21" s="108"/>
      <c r="L21" s="109"/>
      <c r="M21" s="110">
        <f>SUM(M22:M25)</f>
        <v>0</v>
      </c>
      <c r="N21" s="108"/>
      <c r="O21" s="109"/>
      <c r="P21" s="141">
        <f>SUM(P22:P25)</f>
        <v>0</v>
      </c>
      <c r="Q21" s="108"/>
      <c r="R21" s="109"/>
      <c r="S21" s="110">
        <f>SUM(S22:S25)</f>
        <v>0</v>
      </c>
      <c r="T21" s="108"/>
      <c r="U21" s="109"/>
      <c r="V21" s="141">
        <f>SUM(V22:V25)</f>
        <v>0</v>
      </c>
      <c r="W21" s="108"/>
      <c r="X21" s="109"/>
      <c r="Y21" s="110">
        <f>SUM(Y22:Y25)</f>
        <v>0</v>
      </c>
      <c r="Z21" s="108"/>
      <c r="AA21" s="109"/>
      <c r="AB21" s="141">
        <f>SUM(AB22:AB25)</f>
        <v>0</v>
      </c>
      <c r="AC21" s="111">
        <f t="shared" si="0"/>
        <v>21000</v>
      </c>
      <c r="AD21" s="112">
        <f t="shared" si="1"/>
        <v>21000</v>
      </c>
      <c r="AE21" s="113">
        <f t="shared" si="2"/>
        <v>0</v>
      </c>
      <c r="AF21" s="151">
        <f t="shared" si="3"/>
        <v>0</v>
      </c>
      <c r="AG21" s="152"/>
      <c r="AH21" s="116"/>
      <c r="AI21" s="116"/>
    </row>
    <row r="22" spans="1:35" ht="30" customHeight="1" x14ac:dyDescent="0.2">
      <c r="A22" s="117" t="s">
        <v>110</v>
      </c>
      <c r="B22" s="118" t="s">
        <v>111</v>
      </c>
      <c r="C22" s="119" t="s">
        <v>123</v>
      </c>
      <c r="D22" s="120" t="s">
        <v>113</v>
      </c>
      <c r="E22" s="121">
        <v>1</v>
      </c>
      <c r="F22" s="122">
        <v>3000</v>
      </c>
      <c r="G22" s="123">
        <v>3000</v>
      </c>
      <c r="H22" s="121">
        <v>1</v>
      </c>
      <c r="I22" s="122">
        <v>3000</v>
      </c>
      <c r="J22" s="123">
        <v>3000</v>
      </c>
      <c r="K22" s="121"/>
      <c r="L22" s="122"/>
      <c r="M22" s="123">
        <f t="shared" ref="M22:M25" si="13">K22*L22</f>
        <v>0</v>
      </c>
      <c r="N22" s="121"/>
      <c r="O22" s="122"/>
      <c r="P22" s="142">
        <f t="shared" ref="P22:P25" si="14">N22*O22</f>
        <v>0</v>
      </c>
      <c r="Q22" s="121"/>
      <c r="R22" s="122"/>
      <c r="S22" s="123">
        <f t="shared" ref="S22:S25" si="15">Q22*R22</f>
        <v>0</v>
      </c>
      <c r="T22" s="121"/>
      <c r="U22" s="122"/>
      <c r="V22" s="142">
        <f t="shared" ref="V22:V25" si="16">T22*U22</f>
        <v>0</v>
      </c>
      <c r="W22" s="121"/>
      <c r="X22" s="122"/>
      <c r="Y22" s="123">
        <f t="shared" ref="Y22:Y25" si="17">W22*X22</f>
        <v>0</v>
      </c>
      <c r="Z22" s="121"/>
      <c r="AA22" s="122"/>
      <c r="AB22" s="142">
        <f t="shared" ref="AB22:AB25" si="18">Z22*AA22</f>
        <v>0</v>
      </c>
      <c r="AC22" s="124">
        <f t="shared" si="0"/>
        <v>3000</v>
      </c>
      <c r="AD22" s="125">
        <f t="shared" si="1"/>
        <v>3000</v>
      </c>
      <c r="AE22" s="126">
        <f t="shared" si="2"/>
        <v>0</v>
      </c>
      <c r="AF22" s="127">
        <f t="shared" si="3"/>
        <v>0</v>
      </c>
      <c r="AG22" s="153" t="s">
        <v>124</v>
      </c>
      <c r="AH22" s="103"/>
      <c r="AI22" s="103"/>
    </row>
    <row r="23" spans="1:35" ht="30" customHeight="1" x14ac:dyDescent="0.2">
      <c r="A23" s="117" t="s">
        <v>110</v>
      </c>
      <c r="B23" s="118" t="s">
        <v>114</v>
      </c>
      <c r="C23" s="119" t="s">
        <v>125</v>
      </c>
      <c r="D23" s="120" t="s">
        <v>113</v>
      </c>
      <c r="E23" s="121">
        <v>2</v>
      </c>
      <c r="F23" s="122">
        <v>3000</v>
      </c>
      <c r="G23" s="123">
        <v>6000</v>
      </c>
      <c r="H23" s="121">
        <v>2</v>
      </c>
      <c r="I23" s="122">
        <v>3000</v>
      </c>
      <c r="J23" s="123">
        <v>6000</v>
      </c>
      <c r="K23" s="121"/>
      <c r="L23" s="122"/>
      <c r="M23" s="123">
        <f t="shared" si="13"/>
        <v>0</v>
      </c>
      <c r="N23" s="121"/>
      <c r="O23" s="122"/>
      <c r="P23" s="142">
        <f t="shared" si="14"/>
        <v>0</v>
      </c>
      <c r="Q23" s="121"/>
      <c r="R23" s="122"/>
      <c r="S23" s="123">
        <f t="shared" si="15"/>
        <v>0</v>
      </c>
      <c r="T23" s="121"/>
      <c r="U23" s="122"/>
      <c r="V23" s="142">
        <f t="shared" si="16"/>
        <v>0</v>
      </c>
      <c r="W23" s="121"/>
      <c r="X23" s="122"/>
      <c r="Y23" s="123">
        <f t="shared" si="17"/>
        <v>0</v>
      </c>
      <c r="Z23" s="121"/>
      <c r="AA23" s="122"/>
      <c r="AB23" s="142">
        <f t="shared" si="18"/>
        <v>0</v>
      </c>
      <c r="AC23" s="124">
        <f t="shared" si="0"/>
        <v>6000</v>
      </c>
      <c r="AD23" s="125">
        <f t="shared" si="1"/>
        <v>6000</v>
      </c>
      <c r="AE23" s="126">
        <f t="shared" si="2"/>
        <v>0</v>
      </c>
      <c r="AF23" s="127">
        <f t="shared" si="3"/>
        <v>0</v>
      </c>
      <c r="AG23" s="128"/>
      <c r="AH23" s="103"/>
      <c r="AI23" s="103"/>
    </row>
    <row r="24" spans="1:35" ht="30" customHeight="1" x14ac:dyDescent="0.2">
      <c r="A24" s="143" t="s">
        <v>110</v>
      </c>
      <c r="B24" s="144" t="s">
        <v>116</v>
      </c>
      <c r="C24" s="145" t="s">
        <v>126</v>
      </c>
      <c r="D24" s="146" t="s">
        <v>113</v>
      </c>
      <c r="E24" s="147">
        <v>3</v>
      </c>
      <c r="F24" s="148">
        <v>3000</v>
      </c>
      <c r="G24" s="149">
        <v>9000</v>
      </c>
      <c r="H24" s="147">
        <v>3</v>
      </c>
      <c r="I24" s="148">
        <v>3000</v>
      </c>
      <c r="J24" s="149">
        <v>9000</v>
      </c>
      <c r="K24" s="147"/>
      <c r="L24" s="148"/>
      <c r="M24" s="149">
        <f t="shared" si="13"/>
        <v>0</v>
      </c>
      <c r="N24" s="147"/>
      <c r="O24" s="148"/>
      <c r="P24" s="150">
        <f t="shared" si="14"/>
        <v>0</v>
      </c>
      <c r="Q24" s="147"/>
      <c r="R24" s="148"/>
      <c r="S24" s="149">
        <f t="shared" si="15"/>
        <v>0</v>
      </c>
      <c r="T24" s="147"/>
      <c r="U24" s="148"/>
      <c r="V24" s="150">
        <f t="shared" si="16"/>
        <v>0</v>
      </c>
      <c r="W24" s="147"/>
      <c r="X24" s="148"/>
      <c r="Y24" s="149">
        <f t="shared" si="17"/>
        <v>0</v>
      </c>
      <c r="Z24" s="147"/>
      <c r="AA24" s="148"/>
      <c r="AB24" s="150">
        <f t="shared" si="18"/>
        <v>0</v>
      </c>
      <c r="AC24" s="136">
        <f t="shared" si="0"/>
        <v>9000</v>
      </c>
      <c r="AD24" s="137">
        <f t="shared" si="1"/>
        <v>9000</v>
      </c>
      <c r="AE24" s="138">
        <f t="shared" si="2"/>
        <v>0</v>
      </c>
      <c r="AF24" s="154">
        <f t="shared" si="3"/>
        <v>0</v>
      </c>
      <c r="AG24" s="155"/>
      <c r="AH24" s="103"/>
      <c r="AI24" s="103"/>
    </row>
    <row r="25" spans="1:35" ht="30" customHeight="1" x14ac:dyDescent="0.2">
      <c r="A25" s="143" t="s">
        <v>110</v>
      </c>
      <c r="B25" s="144" t="s">
        <v>127</v>
      </c>
      <c r="C25" s="145" t="s">
        <v>128</v>
      </c>
      <c r="D25" s="146" t="s">
        <v>113</v>
      </c>
      <c r="E25" s="147">
        <v>1</v>
      </c>
      <c r="F25" s="148">
        <v>3000</v>
      </c>
      <c r="G25" s="149">
        <v>3000</v>
      </c>
      <c r="H25" s="147">
        <v>1</v>
      </c>
      <c r="I25" s="148">
        <v>3000</v>
      </c>
      <c r="J25" s="149">
        <v>3000</v>
      </c>
      <c r="K25" s="147"/>
      <c r="L25" s="148"/>
      <c r="M25" s="149">
        <f t="shared" si="13"/>
        <v>0</v>
      </c>
      <c r="N25" s="147"/>
      <c r="O25" s="148"/>
      <c r="P25" s="150">
        <f t="shared" si="14"/>
        <v>0</v>
      </c>
      <c r="Q25" s="147"/>
      <c r="R25" s="148"/>
      <c r="S25" s="149">
        <f t="shared" si="15"/>
        <v>0</v>
      </c>
      <c r="T25" s="147"/>
      <c r="U25" s="148"/>
      <c r="V25" s="150">
        <f t="shared" si="16"/>
        <v>0</v>
      </c>
      <c r="W25" s="147"/>
      <c r="X25" s="148"/>
      <c r="Y25" s="149">
        <f t="shared" si="17"/>
        <v>0</v>
      </c>
      <c r="Z25" s="147"/>
      <c r="AA25" s="148"/>
      <c r="AB25" s="150">
        <f t="shared" si="18"/>
        <v>0</v>
      </c>
      <c r="AC25" s="136">
        <f t="shared" si="0"/>
        <v>3000</v>
      </c>
      <c r="AD25" s="137">
        <f t="shared" si="1"/>
        <v>3000</v>
      </c>
      <c r="AE25" s="138">
        <f t="shared" si="2"/>
        <v>0</v>
      </c>
      <c r="AF25" s="154">
        <f t="shared" si="3"/>
        <v>0</v>
      </c>
      <c r="AG25" s="155"/>
      <c r="AH25" s="103"/>
      <c r="AI25" s="103"/>
    </row>
    <row r="26" spans="1:35" ht="15.75" customHeight="1" x14ac:dyDescent="0.2">
      <c r="A26" s="156" t="s">
        <v>129</v>
      </c>
      <c r="B26" s="157"/>
      <c r="C26" s="158"/>
      <c r="D26" s="159"/>
      <c r="E26" s="160"/>
      <c r="F26" s="160"/>
      <c r="G26" s="161">
        <f>G21+G17+G13</f>
        <v>47000</v>
      </c>
      <c r="H26" s="160"/>
      <c r="I26" s="162"/>
      <c r="J26" s="163">
        <f>J21+J17+J13</f>
        <v>47000</v>
      </c>
      <c r="K26" s="164">
        <v>6</v>
      </c>
      <c r="L26" s="160">
        <v>9446</v>
      </c>
      <c r="M26" s="161">
        <f>M21+M17+M13</f>
        <v>28338</v>
      </c>
      <c r="N26" s="160"/>
      <c r="O26" s="160"/>
      <c r="P26" s="163">
        <f>P21+P17+P13</f>
        <v>28338</v>
      </c>
      <c r="Q26" s="164"/>
      <c r="R26" s="160"/>
      <c r="S26" s="161">
        <f>S21+S17+S13</f>
        <v>0</v>
      </c>
      <c r="T26" s="160"/>
      <c r="U26" s="160"/>
      <c r="V26" s="163">
        <f>V21+V17+V13</f>
        <v>0</v>
      </c>
      <c r="W26" s="164"/>
      <c r="X26" s="160"/>
      <c r="Y26" s="161">
        <f>Y21+Y17+Y13</f>
        <v>0</v>
      </c>
      <c r="Z26" s="160"/>
      <c r="AA26" s="160"/>
      <c r="AB26" s="163">
        <f t="shared" ref="AB26:AD26" si="19">AB21+AB17+AB13</f>
        <v>0</v>
      </c>
      <c r="AC26" s="163">
        <f t="shared" si="19"/>
        <v>75338</v>
      </c>
      <c r="AD26" s="165">
        <f t="shared" si="19"/>
        <v>75338</v>
      </c>
      <c r="AE26" s="162">
        <f t="shared" si="2"/>
        <v>0</v>
      </c>
      <c r="AF26" s="166">
        <f t="shared" si="3"/>
        <v>0</v>
      </c>
      <c r="AG26" s="167"/>
      <c r="AH26" s="103"/>
      <c r="AI26" s="103"/>
    </row>
    <row r="27" spans="1:35" ht="30" customHeight="1" x14ac:dyDescent="0.2">
      <c r="A27" s="168" t="s">
        <v>105</v>
      </c>
      <c r="B27" s="169">
        <v>2</v>
      </c>
      <c r="C27" s="170" t="s">
        <v>130</v>
      </c>
      <c r="D27" s="171"/>
      <c r="E27" s="172"/>
      <c r="F27" s="172"/>
      <c r="G27" s="172"/>
      <c r="H27" s="173"/>
      <c r="I27" s="172"/>
      <c r="J27" s="172"/>
      <c r="K27" s="172"/>
      <c r="L27" s="172"/>
      <c r="M27" s="174"/>
      <c r="N27" s="173"/>
      <c r="O27" s="172"/>
      <c r="P27" s="174"/>
      <c r="Q27" s="172"/>
      <c r="R27" s="172"/>
      <c r="S27" s="174"/>
      <c r="T27" s="173"/>
      <c r="U27" s="172"/>
      <c r="V27" s="174"/>
      <c r="W27" s="172"/>
      <c r="X27" s="172"/>
      <c r="Y27" s="174"/>
      <c r="Z27" s="173"/>
      <c r="AA27" s="172"/>
      <c r="AB27" s="172"/>
      <c r="AC27" s="99"/>
      <c r="AD27" s="100"/>
      <c r="AE27" s="100"/>
      <c r="AF27" s="101"/>
      <c r="AG27" s="102"/>
      <c r="AH27" s="103"/>
      <c r="AI27" s="103"/>
    </row>
    <row r="28" spans="1:35" ht="30" customHeight="1" x14ac:dyDescent="0.2">
      <c r="A28" s="175" t="s">
        <v>107</v>
      </c>
      <c r="B28" s="176" t="s">
        <v>131</v>
      </c>
      <c r="C28" s="177" t="s">
        <v>132</v>
      </c>
      <c r="D28" s="178"/>
      <c r="E28" s="179">
        <v>1</v>
      </c>
      <c r="F28" s="180">
        <v>3960</v>
      </c>
      <c r="G28" s="181">
        <v>10340</v>
      </c>
      <c r="H28" s="179">
        <v>1</v>
      </c>
      <c r="I28" s="180">
        <v>3960</v>
      </c>
      <c r="J28" s="181">
        <v>10340</v>
      </c>
      <c r="K28" s="179">
        <v>6</v>
      </c>
      <c r="L28" s="180">
        <v>2078.12</v>
      </c>
      <c r="M28" s="181">
        <v>6234.3599999999988</v>
      </c>
      <c r="N28" s="179">
        <v>6</v>
      </c>
      <c r="O28" s="180">
        <v>2078.12</v>
      </c>
      <c r="P28" s="182">
        <f>P30+P31</f>
        <v>6234.3600000000006</v>
      </c>
      <c r="Q28" s="179"/>
      <c r="R28" s="180"/>
      <c r="S28" s="181">
        <f>S34</f>
        <v>0</v>
      </c>
      <c r="T28" s="179"/>
      <c r="U28" s="180"/>
      <c r="V28" s="182">
        <f>V34</f>
        <v>0</v>
      </c>
      <c r="W28" s="179"/>
      <c r="X28" s="180"/>
      <c r="Y28" s="181">
        <f>Y34</f>
        <v>0</v>
      </c>
      <c r="Z28" s="179"/>
      <c r="AA28" s="180"/>
      <c r="AB28" s="182">
        <f>AB34</f>
        <v>0</v>
      </c>
      <c r="AC28" s="111">
        <f>G28+M28+S28+Y28</f>
        <v>16574.36</v>
      </c>
      <c r="AD28" s="112">
        <f>J28+P28+V28+AB28</f>
        <v>16574.36</v>
      </c>
      <c r="AE28" s="113">
        <f>AC28-AD28</f>
        <v>0</v>
      </c>
      <c r="AF28" s="183">
        <f>AE28/AC28</f>
        <v>0</v>
      </c>
      <c r="AG28" s="184"/>
      <c r="AH28" s="116"/>
      <c r="AI28" s="116"/>
    </row>
    <row r="29" spans="1:35" ht="30" customHeight="1" x14ac:dyDescent="0.2">
      <c r="A29" s="185" t="s">
        <v>110</v>
      </c>
      <c r="B29" s="186" t="s">
        <v>111</v>
      </c>
      <c r="C29" s="187" t="s">
        <v>128</v>
      </c>
      <c r="D29" s="188" t="s">
        <v>113</v>
      </c>
      <c r="E29" s="189">
        <v>1</v>
      </c>
      <c r="F29" s="189">
        <v>660</v>
      </c>
      <c r="G29" s="189">
        <v>660</v>
      </c>
      <c r="H29" s="189">
        <v>1</v>
      </c>
      <c r="I29" s="189">
        <v>660</v>
      </c>
      <c r="J29" s="189">
        <v>660</v>
      </c>
      <c r="K29" s="189"/>
      <c r="L29" s="189"/>
      <c r="M29" s="189">
        <v>0</v>
      </c>
      <c r="N29" s="189"/>
      <c r="O29" s="189"/>
      <c r="P29" s="189">
        <v>0</v>
      </c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90">
        <f>G29</f>
        <v>660</v>
      </c>
      <c r="AD29" s="190">
        <f>J29</f>
        <v>660</v>
      </c>
      <c r="AE29" s="190"/>
      <c r="AF29" s="191"/>
      <c r="AG29" s="192"/>
      <c r="AH29" s="116"/>
      <c r="AI29" s="116"/>
    </row>
    <row r="30" spans="1:35" ht="30" customHeight="1" x14ac:dyDescent="0.2">
      <c r="A30" s="185" t="s">
        <v>110</v>
      </c>
      <c r="B30" s="186" t="s">
        <v>114</v>
      </c>
      <c r="C30" s="187" t="s">
        <v>115</v>
      </c>
      <c r="D30" s="188" t="s">
        <v>113</v>
      </c>
      <c r="E30" s="189">
        <v>1</v>
      </c>
      <c r="F30" s="189">
        <v>220</v>
      </c>
      <c r="G30" s="189">
        <v>220</v>
      </c>
      <c r="H30" s="189">
        <v>1</v>
      </c>
      <c r="I30" s="189">
        <v>220</v>
      </c>
      <c r="J30" s="189">
        <v>220</v>
      </c>
      <c r="K30" s="189">
        <v>1</v>
      </c>
      <c r="L30" s="189">
        <v>1039.06</v>
      </c>
      <c r="M30" s="189">
        <v>1039.06</v>
      </c>
      <c r="N30" s="189">
        <v>1</v>
      </c>
      <c r="O30" s="189">
        <v>1039.06</v>
      </c>
      <c r="P30" s="189">
        <v>1039.06</v>
      </c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90">
        <f t="shared" ref="AC30:AC31" si="20">G30+M30</f>
        <v>1259.06</v>
      </c>
      <c r="AD30" s="190">
        <f t="shared" ref="AD30:AD31" si="21">J30+P30</f>
        <v>1259.06</v>
      </c>
      <c r="AE30" s="190"/>
      <c r="AF30" s="191"/>
      <c r="AG30" s="192"/>
      <c r="AH30" s="116"/>
      <c r="AI30" s="116"/>
    </row>
    <row r="31" spans="1:35" ht="30" customHeight="1" x14ac:dyDescent="0.2">
      <c r="A31" s="185" t="s">
        <v>110</v>
      </c>
      <c r="B31" s="186" t="s">
        <v>116</v>
      </c>
      <c r="C31" s="187" t="s">
        <v>117</v>
      </c>
      <c r="D31" s="188" t="s">
        <v>113</v>
      </c>
      <c r="E31" s="189">
        <v>5</v>
      </c>
      <c r="F31" s="189">
        <v>1100</v>
      </c>
      <c r="G31" s="189">
        <v>5500</v>
      </c>
      <c r="H31" s="189">
        <v>5</v>
      </c>
      <c r="I31" s="189">
        <v>1100</v>
      </c>
      <c r="J31" s="189">
        <v>5500</v>
      </c>
      <c r="K31" s="189">
        <v>5</v>
      </c>
      <c r="L31" s="189">
        <v>1039.06</v>
      </c>
      <c r="M31" s="189">
        <v>5195.2999999999993</v>
      </c>
      <c r="N31" s="189">
        <v>5</v>
      </c>
      <c r="O31" s="189">
        <v>1039.06</v>
      </c>
      <c r="P31" s="189">
        <v>5195.3</v>
      </c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90">
        <f t="shared" si="20"/>
        <v>10695.3</v>
      </c>
      <c r="AD31" s="190">
        <f t="shared" si="21"/>
        <v>10695.3</v>
      </c>
      <c r="AE31" s="190"/>
      <c r="AF31" s="191"/>
      <c r="AG31" s="192"/>
      <c r="AH31" s="116"/>
      <c r="AI31" s="116"/>
    </row>
    <row r="32" spans="1:35" ht="30" customHeight="1" x14ac:dyDescent="0.2">
      <c r="A32" s="185" t="s">
        <v>110</v>
      </c>
      <c r="B32" s="186" t="s">
        <v>127</v>
      </c>
      <c r="C32" s="187" t="s">
        <v>133</v>
      </c>
      <c r="D32" s="188" t="s">
        <v>113</v>
      </c>
      <c r="E32" s="189">
        <v>1</v>
      </c>
      <c r="F32" s="189">
        <v>660</v>
      </c>
      <c r="G32" s="189">
        <v>660</v>
      </c>
      <c r="H32" s="189">
        <v>1</v>
      </c>
      <c r="I32" s="189">
        <v>660</v>
      </c>
      <c r="J32" s="189">
        <v>660</v>
      </c>
      <c r="K32" s="189"/>
      <c r="L32" s="189"/>
      <c r="M32" s="189">
        <v>0</v>
      </c>
      <c r="N32" s="189"/>
      <c r="O32" s="189"/>
      <c r="P32" s="189">
        <v>0</v>
      </c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90">
        <f t="shared" ref="AC32:AC33" si="22">G32</f>
        <v>660</v>
      </c>
      <c r="AD32" s="190">
        <f t="shared" ref="AD32:AD33" si="23">J32</f>
        <v>660</v>
      </c>
      <c r="AE32" s="190"/>
      <c r="AF32" s="191"/>
      <c r="AG32" s="192"/>
      <c r="AH32" s="116"/>
      <c r="AI32" s="116"/>
    </row>
    <row r="33" spans="1:35" ht="30" customHeight="1" x14ac:dyDescent="0.2">
      <c r="A33" s="185" t="s">
        <v>110</v>
      </c>
      <c r="B33" s="186" t="s">
        <v>134</v>
      </c>
      <c r="C33" s="187" t="s">
        <v>125</v>
      </c>
      <c r="D33" s="188" t="s">
        <v>113</v>
      </c>
      <c r="E33" s="189">
        <v>2</v>
      </c>
      <c r="F33" s="189">
        <v>660</v>
      </c>
      <c r="G33" s="189">
        <v>1320</v>
      </c>
      <c r="H33" s="189">
        <v>2</v>
      </c>
      <c r="I33" s="189">
        <v>660</v>
      </c>
      <c r="J33" s="189">
        <v>1320</v>
      </c>
      <c r="K33" s="189"/>
      <c r="L33" s="189"/>
      <c r="M33" s="189">
        <v>0</v>
      </c>
      <c r="N33" s="189"/>
      <c r="O33" s="189"/>
      <c r="P33" s="189">
        <v>0</v>
      </c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90">
        <f t="shared" si="22"/>
        <v>1320</v>
      </c>
      <c r="AD33" s="190">
        <f t="shared" si="23"/>
        <v>1320</v>
      </c>
      <c r="AE33" s="190"/>
      <c r="AF33" s="191"/>
      <c r="AG33" s="192"/>
      <c r="AH33" s="116"/>
      <c r="AI33" s="116"/>
    </row>
    <row r="34" spans="1:35" ht="41.25" customHeight="1" x14ac:dyDescent="0.2">
      <c r="A34" s="185" t="s">
        <v>110</v>
      </c>
      <c r="B34" s="193" t="s">
        <v>135</v>
      </c>
      <c r="C34" s="194" t="s">
        <v>126</v>
      </c>
      <c r="D34" s="195" t="s">
        <v>113</v>
      </c>
      <c r="E34" s="196">
        <v>3</v>
      </c>
      <c r="F34" s="197">
        <v>660</v>
      </c>
      <c r="G34" s="198">
        <v>1980</v>
      </c>
      <c r="H34" s="196">
        <v>3</v>
      </c>
      <c r="I34" s="197">
        <v>660</v>
      </c>
      <c r="J34" s="198">
        <v>1980</v>
      </c>
      <c r="K34" s="196"/>
      <c r="L34" s="197"/>
      <c r="M34" s="198">
        <v>0</v>
      </c>
      <c r="N34" s="196"/>
      <c r="O34" s="197"/>
      <c r="P34" s="199">
        <v>0</v>
      </c>
      <c r="Q34" s="196"/>
      <c r="R34" s="197"/>
      <c r="S34" s="198">
        <f>S26*22%</f>
        <v>0</v>
      </c>
      <c r="T34" s="196"/>
      <c r="U34" s="197"/>
      <c r="V34" s="199">
        <f>V26*22%</f>
        <v>0</v>
      </c>
      <c r="W34" s="196"/>
      <c r="X34" s="197"/>
      <c r="Y34" s="198">
        <f>Y26*22%</f>
        <v>0</v>
      </c>
      <c r="Z34" s="196"/>
      <c r="AA34" s="197"/>
      <c r="AB34" s="199">
        <f>AB26*22%</f>
        <v>0</v>
      </c>
      <c r="AC34" s="200">
        <f>G34+M34+S34+Y34</f>
        <v>1980</v>
      </c>
      <c r="AD34" s="201">
        <f>J34+P34+V34+AB34</f>
        <v>1980</v>
      </c>
      <c r="AE34" s="202">
        <f>AC34-AD34</f>
        <v>0</v>
      </c>
      <c r="AF34" s="203">
        <f t="shared" ref="AF34:AF35" si="24">AE34/AC34</f>
        <v>0</v>
      </c>
      <c r="AG34" s="204"/>
      <c r="AH34" s="103"/>
      <c r="AI34" s="103"/>
    </row>
    <row r="35" spans="1:35" ht="15.75" customHeight="1" x14ac:dyDescent="0.2">
      <c r="A35" s="205" t="s">
        <v>136</v>
      </c>
      <c r="B35" s="157"/>
      <c r="C35" s="206"/>
      <c r="D35" s="207"/>
      <c r="E35" s="160"/>
      <c r="F35" s="160">
        <f t="shared" ref="F35:G35" si="25">SUM(F29:F34)</f>
        <v>3960</v>
      </c>
      <c r="G35" s="163">
        <f t="shared" si="25"/>
        <v>10340</v>
      </c>
      <c r="H35" s="160"/>
      <c r="I35" s="162">
        <v>3960</v>
      </c>
      <c r="J35" s="163">
        <f>J28</f>
        <v>10340</v>
      </c>
      <c r="K35" s="164">
        <v>6</v>
      </c>
      <c r="L35" s="160">
        <v>2078.12</v>
      </c>
      <c r="M35" s="161">
        <v>6234.3599999999988</v>
      </c>
      <c r="N35" s="160">
        <v>6</v>
      </c>
      <c r="O35" s="160">
        <v>2078.12</v>
      </c>
      <c r="P35" s="163">
        <f>P28</f>
        <v>6234.3600000000006</v>
      </c>
      <c r="Q35" s="164"/>
      <c r="R35" s="160"/>
      <c r="S35" s="161">
        <f>S28</f>
        <v>0</v>
      </c>
      <c r="T35" s="160"/>
      <c r="U35" s="160"/>
      <c r="V35" s="163">
        <f>V28</f>
        <v>0</v>
      </c>
      <c r="W35" s="164"/>
      <c r="X35" s="160"/>
      <c r="Y35" s="161">
        <f>Y28</f>
        <v>0</v>
      </c>
      <c r="Z35" s="160"/>
      <c r="AA35" s="160"/>
      <c r="AB35" s="163">
        <f t="shared" ref="AB35:AD35" si="26">AB28</f>
        <v>0</v>
      </c>
      <c r="AC35" s="163">
        <f t="shared" si="26"/>
        <v>16574.36</v>
      </c>
      <c r="AD35" s="165">
        <f t="shared" si="26"/>
        <v>16574.36</v>
      </c>
      <c r="AE35" s="162">
        <f>AE34</f>
        <v>0</v>
      </c>
      <c r="AF35" s="166">
        <f t="shared" si="24"/>
        <v>0</v>
      </c>
      <c r="AG35" s="167"/>
      <c r="AH35" s="103"/>
      <c r="AI35" s="103"/>
    </row>
    <row r="36" spans="1:35" ht="33" customHeight="1" x14ac:dyDescent="0.2">
      <c r="A36" s="168" t="s">
        <v>137</v>
      </c>
      <c r="B36" s="208" t="s">
        <v>26</v>
      </c>
      <c r="C36" s="209" t="s">
        <v>138</v>
      </c>
      <c r="D36" s="210"/>
      <c r="E36" s="211"/>
      <c r="F36" s="212"/>
      <c r="G36" s="212"/>
      <c r="H36" s="93"/>
      <c r="I36" s="94"/>
      <c r="J36" s="98"/>
      <c r="K36" s="94"/>
      <c r="L36" s="94"/>
      <c r="M36" s="98"/>
      <c r="N36" s="93"/>
      <c r="O36" s="94"/>
      <c r="P36" s="98"/>
      <c r="Q36" s="94"/>
      <c r="R36" s="94"/>
      <c r="S36" s="98"/>
      <c r="T36" s="93"/>
      <c r="U36" s="94"/>
      <c r="V36" s="98"/>
      <c r="W36" s="94"/>
      <c r="X36" s="94"/>
      <c r="Y36" s="98"/>
      <c r="Z36" s="93"/>
      <c r="AA36" s="94"/>
      <c r="AB36" s="94"/>
      <c r="AC36" s="99"/>
      <c r="AD36" s="100"/>
      <c r="AE36" s="100"/>
      <c r="AF36" s="101"/>
      <c r="AG36" s="102"/>
      <c r="AH36" s="103"/>
      <c r="AI36" s="103"/>
    </row>
    <row r="37" spans="1:35" ht="29.25" customHeight="1" x14ac:dyDescent="0.2">
      <c r="A37" s="104" t="s">
        <v>107</v>
      </c>
      <c r="B37" s="105" t="s">
        <v>139</v>
      </c>
      <c r="C37" s="213" t="s">
        <v>140</v>
      </c>
      <c r="D37" s="214"/>
      <c r="E37" s="108"/>
      <c r="F37" s="109"/>
      <c r="G37" s="141">
        <f>SUM(G38:G40)</f>
        <v>0</v>
      </c>
      <c r="H37" s="108"/>
      <c r="I37" s="109"/>
      <c r="J37" s="110">
        <f>SUM(J38:J40)</f>
        <v>0</v>
      </c>
      <c r="K37" s="108"/>
      <c r="L37" s="109"/>
      <c r="M37" s="110">
        <f>SUM(M38:M40)</f>
        <v>0</v>
      </c>
      <c r="N37" s="108"/>
      <c r="O37" s="109"/>
      <c r="P37" s="141">
        <f>SUM(P38:P40)</f>
        <v>0</v>
      </c>
      <c r="Q37" s="108"/>
      <c r="R37" s="109"/>
      <c r="S37" s="110">
        <f>SUM(S38:S40)</f>
        <v>0</v>
      </c>
      <c r="T37" s="108"/>
      <c r="U37" s="109"/>
      <c r="V37" s="141">
        <f>SUM(V38:V40)</f>
        <v>0</v>
      </c>
      <c r="W37" s="108"/>
      <c r="X37" s="109"/>
      <c r="Y37" s="110">
        <f>SUM(Y38:Y40)</f>
        <v>0</v>
      </c>
      <c r="Z37" s="108"/>
      <c r="AA37" s="109"/>
      <c r="AB37" s="141">
        <f>SUM(AB38:AB40)</f>
        <v>0</v>
      </c>
      <c r="AC37" s="111">
        <f t="shared" ref="AC37:AC48" si="27">G37+M37+S37+Y37</f>
        <v>0</v>
      </c>
      <c r="AD37" s="112">
        <f t="shared" ref="AD37:AD48" si="28">J37+P37+V37+AB37</f>
        <v>0</v>
      </c>
      <c r="AE37" s="112">
        <f t="shared" ref="AE37:AE49" si="29">AC37-AD37</f>
        <v>0</v>
      </c>
      <c r="AF37" s="215" t="e">
        <f t="shared" ref="AF37:AF49" si="30">AE37/AC37</f>
        <v>#DIV/0!</v>
      </c>
      <c r="AG37" s="115"/>
      <c r="AH37" s="116"/>
      <c r="AI37" s="116"/>
    </row>
    <row r="38" spans="1:35" ht="39.75" customHeight="1" x14ac:dyDescent="0.2">
      <c r="A38" s="117" t="s">
        <v>110</v>
      </c>
      <c r="B38" s="118" t="s">
        <v>111</v>
      </c>
      <c r="C38" s="119" t="s">
        <v>141</v>
      </c>
      <c r="D38" s="120" t="s">
        <v>142</v>
      </c>
      <c r="E38" s="121"/>
      <c r="F38" s="122"/>
      <c r="G38" s="142">
        <f t="shared" ref="G38:G40" si="31">E38*F38</f>
        <v>0</v>
      </c>
      <c r="H38" s="121"/>
      <c r="I38" s="122"/>
      <c r="J38" s="123">
        <f t="shared" ref="J38:J40" si="32">H38*I38</f>
        <v>0</v>
      </c>
      <c r="K38" s="121"/>
      <c r="L38" s="122"/>
      <c r="M38" s="123">
        <f t="shared" ref="M38:M40" si="33">K38*L38</f>
        <v>0</v>
      </c>
      <c r="N38" s="121"/>
      <c r="O38" s="122"/>
      <c r="P38" s="142">
        <f t="shared" ref="P38:P40" si="34">N38*O38</f>
        <v>0</v>
      </c>
      <c r="Q38" s="121"/>
      <c r="R38" s="122"/>
      <c r="S38" s="123">
        <f t="shared" ref="S38:S40" si="35">Q38*R38</f>
        <v>0</v>
      </c>
      <c r="T38" s="121"/>
      <c r="U38" s="122"/>
      <c r="V38" s="142">
        <f t="shared" ref="V38:V40" si="36">T38*U38</f>
        <v>0</v>
      </c>
      <c r="W38" s="121"/>
      <c r="X38" s="122"/>
      <c r="Y38" s="123">
        <f t="shared" ref="Y38:Y40" si="37">W38*X38</f>
        <v>0</v>
      </c>
      <c r="Z38" s="121"/>
      <c r="AA38" s="122"/>
      <c r="AB38" s="142">
        <f t="shared" ref="AB38:AB40" si="38">Z38*AA38</f>
        <v>0</v>
      </c>
      <c r="AC38" s="124">
        <f t="shared" si="27"/>
        <v>0</v>
      </c>
      <c r="AD38" s="125">
        <f t="shared" si="28"/>
        <v>0</v>
      </c>
      <c r="AE38" s="216">
        <f t="shared" si="29"/>
        <v>0</v>
      </c>
      <c r="AF38" s="217" t="e">
        <f t="shared" si="30"/>
        <v>#DIV/0!</v>
      </c>
      <c r="AG38" s="128"/>
      <c r="AH38" s="103"/>
      <c r="AI38" s="103"/>
    </row>
    <row r="39" spans="1:35" ht="39.75" customHeight="1" x14ac:dyDescent="0.2">
      <c r="A39" s="117" t="s">
        <v>110</v>
      </c>
      <c r="B39" s="118" t="s">
        <v>114</v>
      </c>
      <c r="C39" s="119" t="s">
        <v>141</v>
      </c>
      <c r="D39" s="120" t="s">
        <v>142</v>
      </c>
      <c r="E39" s="121"/>
      <c r="F39" s="122"/>
      <c r="G39" s="142">
        <f t="shared" si="31"/>
        <v>0</v>
      </c>
      <c r="H39" s="121"/>
      <c r="I39" s="122"/>
      <c r="J39" s="123">
        <f t="shared" si="32"/>
        <v>0</v>
      </c>
      <c r="K39" s="121"/>
      <c r="L39" s="122"/>
      <c r="M39" s="123">
        <f t="shared" si="33"/>
        <v>0</v>
      </c>
      <c r="N39" s="121"/>
      <c r="O39" s="122"/>
      <c r="P39" s="142">
        <f t="shared" si="34"/>
        <v>0</v>
      </c>
      <c r="Q39" s="121"/>
      <c r="R39" s="122"/>
      <c r="S39" s="123">
        <f t="shared" si="35"/>
        <v>0</v>
      </c>
      <c r="T39" s="121"/>
      <c r="U39" s="122"/>
      <c r="V39" s="142">
        <f t="shared" si="36"/>
        <v>0</v>
      </c>
      <c r="W39" s="121"/>
      <c r="X39" s="122"/>
      <c r="Y39" s="123">
        <f t="shared" si="37"/>
        <v>0</v>
      </c>
      <c r="Z39" s="121"/>
      <c r="AA39" s="122"/>
      <c r="AB39" s="142">
        <f t="shared" si="38"/>
        <v>0</v>
      </c>
      <c r="AC39" s="124">
        <f t="shared" si="27"/>
        <v>0</v>
      </c>
      <c r="AD39" s="125">
        <f t="shared" si="28"/>
        <v>0</v>
      </c>
      <c r="AE39" s="216">
        <f t="shared" si="29"/>
        <v>0</v>
      </c>
      <c r="AF39" s="217" t="e">
        <f t="shared" si="30"/>
        <v>#DIV/0!</v>
      </c>
      <c r="AG39" s="128"/>
      <c r="AH39" s="103"/>
      <c r="AI39" s="103"/>
    </row>
    <row r="40" spans="1:35" ht="39.75" customHeight="1" x14ac:dyDescent="0.2">
      <c r="A40" s="143" t="s">
        <v>110</v>
      </c>
      <c r="B40" s="144" t="s">
        <v>116</v>
      </c>
      <c r="C40" s="145" t="s">
        <v>141</v>
      </c>
      <c r="D40" s="146" t="s">
        <v>142</v>
      </c>
      <c r="E40" s="147"/>
      <c r="F40" s="148"/>
      <c r="G40" s="150">
        <f t="shared" si="31"/>
        <v>0</v>
      </c>
      <c r="H40" s="147"/>
      <c r="I40" s="148"/>
      <c r="J40" s="149">
        <f t="shared" si="32"/>
        <v>0</v>
      </c>
      <c r="K40" s="147"/>
      <c r="L40" s="148"/>
      <c r="M40" s="149">
        <f t="shared" si="33"/>
        <v>0</v>
      </c>
      <c r="N40" s="147"/>
      <c r="O40" s="148"/>
      <c r="P40" s="150">
        <f t="shared" si="34"/>
        <v>0</v>
      </c>
      <c r="Q40" s="147"/>
      <c r="R40" s="148"/>
      <c r="S40" s="149">
        <f t="shared" si="35"/>
        <v>0</v>
      </c>
      <c r="T40" s="147"/>
      <c r="U40" s="148"/>
      <c r="V40" s="150">
        <f t="shared" si="36"/>
        <v>0</v>
      </c>
      <c r="W40" s="147"/>
      <c r="X40" s="148"/>
      <c r="Y40" s="149">
        <f t="shared" si="37"/>
        <v>0</v>
      </c>
      <c r="Z40" s="147"/>
      <c r="AA40" s="148"/>
      <c r="AB40" s="150">
        <f t="shared" si="38"/>
        <v>0</v>
      </c>
      <c r="AC40" s="136">
        <f t="shared" si="27"/>
        <v>0</v>
      </c>
      <c r="AD40" s="137">
        <f t="shared" si="28"/>
        <v>0</v>
      </c>
      <c r="AE40" s="218">
        <f t="shared" si="29"/>
        <v>0</v>
      </c>
      <c r="AF40" s="217" t="e">
        <f t="shared" si="30"/>
        <v>#DIV/0!</v>
      </c>
      <c r="AG40" s="128"/>
      <c r="AH40" s="103"/>
      <c r="AI40" s="103"/>
    </row>
    <row r="41" spans="1:35" ht="30" customHeight="1" x14ac:dyDescent="0.2">
      <c r="A41" s="104" t="s">
        <v>107</v>
      </c>
      <c r="B41" s="105" t="s">
        <v>143</v>
      </c>
      <c r="C41" s="106" t="s">
        <v>144</v>
      </c>
      <c r="D41" s="107"/>
      <c r="E41" s="108">
        <f t="shared" ref="E41:AB41" si="39">SUM(E42:E44)</f>
        <v>0</v>
      </c>
      <c r="F41" s="109">
        <f t="shared" si="39"/>
        <v>0</v>
      </c>
      <c r="G41" s="110">
        <f t="shared" si="39"/>
        <v>0</v>
      </c>
      <c r="H41" s="108">
        <f t="shared" si="39"/>
        <v>0</v>
      </c>
      <c r="I41" s="109">
        <f t="shared" si="39"/>
        <v>0</v>
      </c>
      <c r="J41" s="110">
        <f t="shared" si="39"/>
        <v>0</v>
      </c>
      <c r="K41" s="108">
        <f t="shared" si="39"/>
        <v>0</v>
      </c>
      <c r="L41" s="109">
        <f t="shared" si="39"/>
        <v>0</v>
      </c>
      <c r="M41" s="110">
        <f t="shared" si="39"/>
        <v>0</v>
      </c>
      <c r="N41" s="108">
        <f t="shared" si="39"/>
        <v>0</v>
      </c>
      <c r="O41" s="109">
        <f t="shared" si="39"/>
        <v>0</v>
      </c>
      <c r="P41" s="141">
        <f t="shared" si="39"/>
        <v>0</v>
      </c>
      <c r="Q41" s="108">
        <f t="shared" si="39"/>
        <v>0</v>
      </c>
      <c r="R41" s="109">
        <f t="shared" si="39"/>
        <v>0</v>
      </c>
      <c r="S41" s="110">
        <f t="shared" si="39"/>
        <v>0</v>
      </c>
      <c r="T41" s="108">
        <f t="shared" si="39"/>
        <v>0</v>
      </c>
      <c r="U41" s="109">
        <f t="shared" si="39"/>
        <v>0</v>
      </c>
      <c r="V41" s="141">
        <f t="shared" si="39"/>
        <v>0</v>
      </c>
      <c r="W41" s="108">
        <f t="shared" si="39"/>
        <v>0</v>
      </c>
      <c r="X41" s="109">
        <f t="shared" si="39"/>
        <v>0</v>
      </c>
      <c r="Y41" s="110">
        <f t="shared" si="39"/>
        <v>0</v>
      </c>
      <c r="Z41" s="108">
        <f t="shared" si="39"/>
        <v>0</v>
      </c>
      <c r="AA41" s="109">
        <f t="shared" si="39"/>
        <v>0</v>
      </c>
      <c r="AB41" s="141">
        <f t="shared" si="39"/>
        <v>0</v>
      </c>
      <c r="AC41" s="111">
        <f t="shared" si="27"/>
        <v>0</v>
      </c>
      <c r="AD41" s="112">
        <f t="shared" si="28"/>
        <v>0</v>
      </c>
      <c r="AE41" s="112">
        <f t="shared" si="29"/>
        <v>0</v>
      </c>
      <c r="AF41" s="219" t="e">
        <f t="shared" si="30"/>
        <v>#DIV/0!</v>
      </c>
      <c r="AG41" s="152"/>
      <c r="AH41" s="116"/>
      <c r="AI41" s="116"/>
    </row>
    <row r="42" spans="1:35" ht="39.75" customHeight="1" x14ac:dyDescent="0.2">
      <c r="A42" s="117" t="s">
        <v>110</v>
      </c>
      <c r="B42" s="118" t="s">
        <v>111</v>
      </c>
      <c r="C42" s="119" t="s">
        <v>145</v>
      </c>
      <c r="D42" s="120" t="s">
        <v>146</v>
      </c>
      <c r="E42" s="121"/>
      <c r="F42" s="122"/>
      <c r="G42" s="123">
        <f t="shared" ref="G42:G44" si="40">E42*F42</f>
        <v>0</v>
      </c>
      <c r="H42" s="121"/>
      <c r="I42" s="122"/>
      <c r="J42" s="123">
        <f t="shared" ref="J42:J44" si="41">H42*I42</f>
        <v>0</v>
      </c>
      <c r="K42" s="121"/>
      <c r="L42" s="122"/>
      <c r="M42" s="123">
        <f t="shared" ref="M42:M44" si="42">K42*L42</f>
        <v>0</v>
      </c>
      <c r="N42" s="121"/>
      <c r="O42" s="122"/>
      <c r="P42" s="142">
        <f t="shared" ref="P42:P44" si="43">N42*O42</f>
        <v>0</v>
      </c>
      <c r="Q42" s="121"/>
      <c r="R42" s="122"/>
      <c r="S42" s="123">
        <f t="shared" ref="S42:S44" si="44">Q42*R42</f>
        <v>0</v>
      </c>
      <c r="T42" s="121"/>
      <c r="U42" s="122"/>
      <c r="V42" s="142">
        <f t="shared" ref="V42:V44" si="45">T42*U42</f>
        <v>0</v>
      </c>
      <c r="W42" s="121"/>
      <c r="X42" s="122"/>
      <c r="Y42" s="123">
        <f t="shared" ref="Y42:Y44" si="46">W42*X42</f>
        <v>0</v>
      </c>
      <c r="Z42" s="121"/>
      <c r="AA42" s="122"/>
      <c r="AB42" s="142">
        <f t="shared" ref="AB42:AB44" si="47">Z42*AA42</f>
        <v>0</v>
      </c>
      <c r="AC42" s="124">
        <f t="shared" si="27"/>
        <v>0</v>
      </c>
      <c r="AD42" s="125">
        <f t="shared" si="28"/>
        <v>0</v>
      </c>
      <c r="AE42" s="216">
        <f t="shared" si="29"/>
        <v>0</v>
      </c>
      <c r="AF42" s="217" t="e">
        <f t="shared" si="30"/>
        <v>#DIV/0!</v>
      </c>
      <c r="AG42" s="128"/>
      <c r="AH42" s="103"/>
      <c r="AI42" s="103"/>
    </row>
    <row r="43" spans="1:35" ht="39.75" customHeight="1" x14ac:dyDescent="0.2">
      <c r="A43" s="117" t="s">
        <v>110</v>
      </c>
      <c r="B43" s="118" t="s">
        <v>114</v>
      </c>
      <c r="C43" s="119" t="s">
        <v>145</v>
      </c>
      <c r="D43" s="120" t="s">
        <v>146</v>
      </c>
      <c r="E43" s="121"/>
      <c r="F43" s="122"/>
      <c r="G43" s="123">
        <f t="shared" si="40"/>
        <v>0</v>
      </c>
      <c r="H43" s="121"/>
      <c r="I43" s="122"/>
      <c r="J43" s="123">
        <f t="shared" si="41"/>
        <v>0</v>
      </c>
      <c r="K43" s="121"/>
      <c r="L43" s="122"/>
      <c r="M43" s="123">
        <f t="shared" si="42"/>
        <v>0</v>
      </c>
      <c r="N43" s="121"/>
      <c r="O43" s="122"/>
      <c r="P43" s="142">
        <f t="shared" si="43"/>
        <v>0</v>
      </c>
      <c r="Q43" s="121"/>
      <c r="R43" s="122"/>
      <c r="S43" s="123">
        <f t="shared" si="44"/>
        <v>0</v>
      </c>
      <c r="T43" s="121"/>
      <c r="U43" s="122"/>
      <c r="V43" s="142">
        <f t="shared" si="45"/>
        <v>0</v>
      </c>
      <c r="W43" s="121"/>
      <c r="X43" s="122"/>
      <c r="Y43" s="123">
        <f t="shared" si="46"/>
        <v>0</v>
      </c>
      <c r="Z43" s="121"/>
      <c r="AA43" s="122"/>
      <c r="AB43" s="142">
        <f t="shared" si="47"/>
        <v>0</v>
      </c>
      <c r="AC43" s="124">
        <f t="shared" si="27"/>
        <v>0</v>
      </c>
      <c r="AD43" s="125">
        <f t="shared" si="28"/>
        <v>0</v>
      </c>
      <c r="AE43" s="216">
        <f t="shared" si="29"/>
        <v>0</v>
      </c>
      <c r="AF43" s="217" t="e">
        <f t="shared" si="30"/>
        <v>#DIV/0!</v>
      </c>
      <c r="AG43" s="128"/>
      <c r="AH43" s="103"/>
      <c r="AI43" s="103"/>
    </row>
    <row r="44" spans="1:35" ht="39.75" customHeight="1" x14ac:dyDescent="0.2">
      <c r="A44" s="143" t="s">
        <v>110</v>
      </c>
      <c r="B44" s="144" t="s">
        <v>116</v>
      </c>
      <c r="C44" s="145" t="s">
        <v>145</v>
      </c>
      <c r="D44" s="146" t="s">
        <v>146</v>
      </c>
      <c r="E44" s="147"/>
      <c r="F44" s="148"/>
      <c r="G44" s="149">
        <f t="shared" si="40"/>
        <v>0</v>
      </c>
      <c r="H44" s="147"/>
      <c r="I44" s="148"/>
      <c r="J44" s="149">
        <f t="shared" si="41"/>
        <v>0</v>
      </c>
      <c r="K44" s="147"/>
      <c r="L44" s="148"/>
      <c r="M44" s="149">
        <f t="shared" si="42"/>
        <v>0</v>
      </c>
      <c r="N44" s="147"/>
      <c r="O44" s="148"/>
      <c r="P44" s="150">
        <f t="shared" si="43"/>
        <v>0</v>
      </c>
      <c r="Q44" s="147"/>
      <c r="R44" s="148"/>
      <c r="S44" s="149">
        <f t="shared" si="44"/>
        <v>0</v>
      </c>
      <c r="T44" s="147"/>
      <c r="U44" s="148"/>
      <c r="V44" s="150">
        <f t="shared" si="45"/>
        <v>0</v>
      </c>
      <c r="W44" s="147"/>
      <c r="X44" s="148"/>
      <c r="Y44" s="149">
        <f t="shared" si="46"/>
        <v>0</v>
      </c>
      <c r="Z44" s="147"/>
      <c r="AA44" s="148"/>
      <c r="AB44" s="150">
        <f t="shared" si="47"/>
        <v>0</v>
      </c>
      <c r="AC44" s="136">
        <f t="shared" si="27"/>
        <v>0</v>
      </c>
      <c r="AD44" s="137">
        <f t="shared" si="28"/>
        <v>0</v>
      </c>
      <c r="AE44" s="218">
        <f t="shared" si="29"/>
        <v>0</v>
      </c>
      <c r="AF44" s="217" t="e">
        <f t="shared" si="30"/>
        <v>#DIV/0!</v>
      </c>
      <c r="AG44" s="128"/>
      <c r="AH44" s="103"/>
      <c r="AI44" s="103"/>
    </row>
    <row r="45" spans="1:35" ht="30" customHeight="1" x14ac:dyDescent="0.2">
      <c r="A45" s="104" t="s">
        <v>107</v>
      </c>
      <c r="B45" s="105" t="s">
        <v>147</v>
      </c>
      <c r="C45" s="106" t="s">
        <v>148</v>
      </c>
      <c r="D45" s="107"/>
      <c r="E45" s="108">
        <f t="shared" ref="E45:AB45" si="48">SUM(E46:E48)</f>
        <v>0</v>
      </c>
      <c r="F45" s="109">
        <f t="shared" si="48"/>
        <v>0</v>
      </c>
      <c r="G45" s="110">
        <f t="shared" si="48"/>
        <v>0</v>
      </c>
      <c r="H45" s="108">
        <f t="shared" si="48"/>
        <v>0</v>
      </c>
      <c r="I45" s="109">
        <f t="shared" si="48"/>
        <v>0</v>
      </c>
      <c r="J45" s="141">
        <f t="shared" si="48"/>
        <v>0</v>
      </c>
      <c r="K45" s="108">
        <f t="shared" si="48"/>
        <v>0</v>
      </c>
      <c r="L45" s="109">
        <f t="shared" si="48"/>
        <v>0</v>
      </c>
      <c r="M45" s="110">
        <f t="shared" si="48"/>
        <v>0</v>
      </c>
      <c r="N45" s="108">
        <f t="shared" si="48"/>
        <v>0</v>
      </c>
      <c r="O45" s="109">
        <f t="shared" si="48"/>
        <v>0</v>
      </c>
      <c r="P45" s="141">
        <f t="shared" si="48"/>
        <v>0</v>
      </c>
      <c r="Q45" s="108">
        <f t="shared" si="48"/>
        <v>0</v>
      </c>
      <c r="R45" s="109">
        <f t="shared" si="48"/>
        <v>0</v>
      </c>
      <c r="S45" s="110">
        <f t="shared" si="48"/>
        <v>0</v>
      </c>
      <c r="T45" s="108">
        <f t="shared" si="48"/>
        <v>0</v>
      </c>
      <c r="U45" s="109">
        <f t="shared" si="48"/>
        <v>0</v>
      </c>
      <c r="V45" s="141">
        <f t="shared" si="48"/>
        <v>0</v>
      </c>
      <c r="W45" s="108">
        <f t="shared" si="48"/>
        <v>0</v>
      </c>
      <c r="X45" s="109">
        <f t="shared" si="48"/>
        <v>0</v>
      </c>
      <c r="Y45" s="110">
        <f t="shared" si="48"/>
        <v>0</v>
      </c>
      <c r="Z45" s="108">
        <f t="shared" si="48"/>
        <v>0</v>
      </c>
      <c r="AA45" s="109">
        <f t="shared" si="48"/>
        <v>0</v>
      </c>
      <c r="AB45" s="141">
        <f t="shared" si="48"/>
        <v>0</v>
      </c>
      <c r="AC45" s="111">
        <f t="shared" si="27"/>
        <v>0</v>
      </c>
      <c r="AD45" s="112">
        <f t="shared" si="28"/>
        <v>0</v>
      </c>
      <c r="AE45" s="112">
        <f t="shared" si="29"/>
        <v>0</v>
      </c>
      <c r="AF45" s="219" t="e">
        <f t="shared" si="30"/>
        <v>#DIV/0!</v>
      </c>
      <c r="AG45" s="152"/>
      <c r="AH45" s="116"/>
      <c r="AI45" s="116"/>
    </row>
    <row r="46" spans="1:35" ht="34.5" customHeight="1" x14ac:dyDescent="0.2">
      <c r="A46" s="117" t="s">
        <v>110</v>
      </c>
      <c r="B46" s="118" t="s">
        <v>111</v>
      </c>
      <c r="C46" s="119" t="s">
        <v>149</v>
      </c>
      <c r="D46" s="120" t="s">
        <v>146</v>
      </c>
      <c r="E46" s="121"/>
      <c r="F46" s="122"/>
      <c r="G46" s="123">
        <f t="shared" ref="G46:G48" si="49">E46*F46</f>
        <v>0</v>
      </c>
      <c r="H46" s="121"/>
      <c r="I46" s="122"/>
      <c r="J46" s="142">
        <f t="shared" ref="J46:J48" si="50">H46*I46</f>
        <v>0</v>
      </c>
      <c r="K46" s="121"/>
      <c r="L46" s="122"/>
      <c r="M46" s="123">
        <f t="shared" ref="M46:M48" si="51">K46*L46</f>
        <v>0</v>
      </c>
      <c r="N46" s="121"/>
      <c r="O46" s="122"/>
      <c r="P46" s="142">
        <f t="shared" ref="P46:P48" si="52">N46*O46</f>
        <v>0</v>
      </c>
      <c r="Q46" s="121"/>
      <c r="R46" s="122"/>
      <c r="S46" s="123">
        <f t="shared" ref="S46:S48" si="53">Q46*R46</f>
        <v>0</v>
      </c>
      <c r="T46" s="121"/>
      <c r="U46" s="122"/>
      <c r="V46" s="142">
        <f t="shared" ref="V46:V48" si="54">T46*U46</f>
        <v>0</v>
      </c>
      <c r="W46" s="121"/>
      <c r="X46" s="122"/>
      <c r="Y46" s="123">
        <f t="shared" ref="Y46:Y48" si="55">W46*X46</f>
        <v>0</v>
      </c>
      <c r="Z46" s="121"/>
      <c r="AA46" s="122"/>
      <c r="AB46" s="142">
        <f t="shared" ref="AB46:AB48" si="56">Z46*AA46</f>
        <v>0</v>
      </c>
      <c r="AC46" s="124">
        <f t="shared" si="27"/>
        <v>0</v>
      </c>
      <c r="AD46" s="125">
        <f t="shared" si="28"/>
        <v>0</v>
      </c>
      <c r="AE46" s="216">
        <f t="shared" si="29"/>
        <v>0</v>
      </c>
      <c r="AF46" s="217" t="e">
        <f t="shared" si="30"/>
        <v>#DIV/0!</v>
      </c>
      <c r="AG46" s="128"/>
      <c r="AH46" s="103"/>
      <c r="AI46" s="103"/>
    </row>
    <row r="47" spans="1:35" ht="34.5" customHeight="1" x14ac:dyDescent="0.2">
      <c r="A47" s="117" t="s">
        <v>110</v>
      </c>
      <c r="B47" s="118" t="s">
        <v>114</v>
      </c>
      <c r="C47" s="119" t="s">
        <v>149</v>
      </c>
      <c r="D47" s="120" t="s">
        <v>146</v>
      </c>
      <c r="E47" s="121"/>
      <c r="F47" s="122"/>
      <c r="G47" s="123">
        <f t="shared" si="49"/>
        <v>0</v>
      </c>
      <c r="H47" s="121"/>
      <c r="I47" s="122"/>
      <c r="J47" s="142">
        <f t="shared" si="50"/>
        <v>0</v>
      </c>
      <c r="K47" s="121"/>
      <c r="L47" s="122"/>
      <c r="M47" s="123">
        <f t="shared" si="51"/>
        <v>0</v>
      </c>
      <c r="N47" s="121"/>
      <c r="O47" s="122"/>
      <c r="P47" s="142">
        <f t="shared" si="52"/>
        <v>0</v>
      </c>
      <c r="Q47" s="121"/>
      <c r="R47" s="122"/>
      <c r="S47" s="123">
        <f t="shared" si="53"/>
        <v>0</v>
      </c>
      <c r="T47" s="121"/>
      <c r="U47" s="122"/>
      <c r="V47" s="142">
        <f t="shared" si="54"/>
        <v>0</v>
      </c>
      <c r="W47" s="121"/>
      <c r="X47" s="122"/>
      <c r="Y47" s="123">
        <f t="shared" si="55"/>
        <v>0</v>
      </c>
      <c r="Z47" s="121"/>
      <c r="AA47" s="122"/>
      <c r="AB47" s="142">
        <f t="shared" si="56"/>
        <v>0</v>
      </c>
      <c r="AC47" s="124">
        <f t="shared" si="27"/>
        <v>0</v>
      </c>
      <c r="AD47" s="125">
        <f t="shared" si="28"/>
        <v>0</v>
      </c>
      <c r="AE47" s="216">
        <f t="shared" si="29"/>
        <v>0</v>
      </c>
      <c r="AF47" s="217" t="e">
        <f t="shared" si="30"/>
        <v>#DIV/0!</v>
      </c>
      <c r="AG47" s="128"/>
      <c r="AH47" s="103"/>
      <c r="AI47" s="103"/>
    </row>
    <row r="48" spans="1:35" ht="34.5" customHeight="1" x14ac:dyDescent="0.2">
      <c r="A48" s="143" t="s">
        <v>110</v>
      </c>
      <c r="B48" s="144" t="s">
        <v>116</v>
      </c>
      <c r="C48" s="145" t="s">
        <v>149</v>
      </c>
      <c r="D48" s="146" t="s">
        <v>146</v>
      </c>
      <c r="E48" s="147"/>
      <c r="F48" s="148"/>
      <c r="G48" s="149">
        <f t="shared" si="49"/>
        <v>0</v>
      </c>
      <c r="H48" s="147"/>
      <c r="I48" s="148"/>
      <c r="J48" s="150">
        <f t="shared" si="50"/>
        <v>0</v>
      </c>
      <c r="K48" s="147"/>
      <c r="L48" s="148"/>
      <c r="M48" s="149">
        <f t="shared" si="51"/>
        <v>0</v>
      </c>
      <c r="N48" s="147"/>
      <c r="O48" s="148"/>
      <c r="P48" s="150">
        <f t="shared" si="52"/>
        <v>0</v>
      </c>
      <c r="Q48" s="147"/>
      <c r="R48" s="148"/>
      <c r="S48" s="149">
        <f t="shared" si="53"/>
        <v>0</v>
      </c>
      <c r="T48" s="147"/>
      <c r="U48" s="148"/>
      <c r="V48" s="150">
        <f t="shared" si="54"/>
        <v>0</v>
      </c>
      <c r="W48" s="147"/>
      <c r="X48" s="148"/>
      <c r="Y48" s="149">
        <f t="shared" si="55"/>
        <v>0</v>
      </c>
      <c r="Z48" s="147"/>
      <c r="AA48" s="148"/>
      <c r="AB48" s="150">
        <f t="shared" si="56"/>
        <v>0</v>
      </c>
      <c r="AC48" s="136">
        <f t="shared" si="27"/>
        <v>0</v>
      </c>
      <c r="AD48" s="137">
        <f t="shared" si="28"/>
        <v>0</v>
      </c>
      <c r="AE48" s="218">
        <f t="shared" si="29"/>
        <v>0</v>
      </c>
      <c r="AF48" s="217" t="e">
        <f t="shared" si="30"/>
        <v>#DIV/0!</v>
      </c>
      <c r="AG48" s="128"/>
      <c r="AH48" s="103"/>
      <c r="AI48" s="103"/>
    </row>
    <row r="49" spans="1:35" ht="15" customHeight="1" x14ac:dyDescent="0.2">
      <c r="A49" s="220" t="s">
        <v>150</v>
      </c>
      <c r="B49" s="221"/>
      <c r="C49" s="222"/>
      <c r="D49" s="223"/>
      <c r="E49" s="224"/>
      <c r="F49" s="225"/>
      <c r="G49" s="226">
        <f>G45+G41+G37</f>
        <v>0</v>
      </c>
      <c r="H49" s="160"/>
      <c r="I49" s="162"/>
      <c r="J49" s="226">
        <f>J45+J41+J37</f>
        <v>0</v>
      </c>
      <c r="K49" s="227"/>
      <c r="L49" s="225"/>
      <c r="M49" s="228">
        <f>M45+M41+M37</f>
        <v>0</v>
      </c>
      <c r="N49" s="224"/>
      <c r="O49" s="225"/>
      <c r="P49" s="228">
        <f>P45+P41+P37</f>
        <v>0</v>
      </c>
      <c r="Q49" s="227"/>
      <c r="R49" s="225"/>
      <c r="S49" s="228">
        <f>S45+S41+S37</f>
        <v>0</v>
      </c>
      <c r="T49" s="224"/>
      <c r="U49" s="225"/>
      <c r="V49" s="228">
        <f>V45+V41+V37</f>
        <v>0</v>
      </c>
      <c r="W49" s="227"/>
      <c r="X49" s="225"/>
      <c r="Y49" s="228">
        <f>Y45+Y41+Y37</f>
        <v>0</v>
      </c>
      <c r="Z49" s="224"/>
      <c r="AA49" s="225"/>
      <c r="AB49" s="228">
        <f>AB45+AB41+AB37</f>
        <v>0</v>
      </c>
      <c r="AC49" s="224">
        <f t="shared" ref="AC49:AD49" si="57">AC37+AC41+AC45</f>
        <v>0</v>
      </c>
      <c r="AD49" s="229">
        <f t="shared" si="57"/>
        <v>0</v>
      </c>
      <c r="AE49" s="228">
        <f t="shared" si="29"/>
        <v>0</v>
      </c>
      <c r="AF49" s="230" t="e">
        <f t="shared" si="30"/>
        <v>#DIV/0!</v>
      </c>
      <c r="AG49" s="231"/>
      <c r="AH49" s="103"/>
      <c r="AI49" s="103"/>
    </row>
    <row r="50" spans="1:35" ht="15.75" customHeight="1" x14ac:dyDescent="0.2">
      <c r="A50" s="232" t="s">
        <v>105</v>
      </c>
      <c r="B50" s="233" t="s">
        <v>27</v>
      </c>
      <c r="C50" s="170" t="s">
        <v>151</v>
      </c>
      <c r="D50" s="234"/>
      <c r="E50" s="93"/>
      <c r="F50" s="94"/>
      <c r="G50" s="94"/>
      <c r="H50" s="93"/>
      <c r="I50" s="94"/>
      <c r="J50" s="98"/>
      <c r="K50" s="94"/>
      <c r="L50" s="94"/>
      <c r="M50" s="98"/>
      <c r="N50" s="93"/>
      <c r="O50" s="94"/>
      <c r="P50" s="98"/>
      <c r="Q50" s="94"/>
      <c r="R50" s="94"/>
      <c r="S50" s="98"/>
      <c r="T50" s="93"/>
      <c r="U50" s="94"/>
      <c r="V50" s="98"/>
      <c r="W50" s="94"/>
      <c r="X50" s="94"/>
      <c r="Y50" s="98"/>
      <c r="Z50" s="93"/>
      <c r="AA50" s="94"/>
      <c r="AB50" s="94"/>
      <c r="AC50" s="99"/>
      <c r="AD50" s="100"/>
      <c r="AE50" s="100"/>
      <c r="AF50" s="101"/>
      <c r="AG50" s="102"/>
      <c r="AH50" s="103"/>
      <c r="AI50" s="103"/>
    </row>
    <row r="51" spans="1:35" ht="57.75" customHeight="1" x14ac:dyDescent="0.2">
      <c r="A51" s="104" t="s">
        <v>107</v>
      </c>
      <c r="B51" s="105" t="s">
        <v>152</v>
      </c>
      <c r="C51" s="213" t="s">
        <v>153</v>
      </c>
      <c r="D51" s="214"/>
      <c r="E51" s="235">
        <f t="shared" ref="E51:AB51" si="58">SUM(E52:E54)</f>
        <v>0</v>
      </c>
      <c r="F51" s="236">
        <f t="shared" si="58"/>
        <v>0</v>
      </c>
      <c r="G51" s="237">
        <f t="shared" si="58"/>
        <v>0</v>
      </c>
      <c r="H51" s="108">
        <f t="shared" si="58"/>
        <v>0</v>
      </c>
      <c r="I51" s="109">
        <f t="shared" si="58"/>
        <v>0</v>
      </c>
      <c r="J51" s="141">
        <f t="shared" si="58"/>
        <v>0</v>
      </c>
      <c r="K51" s="235">
        <f t="shared" si="58"/>
        <v>0</v>
      </c>
      <c r="L51" s="236">
        <f t="shared" si="58"/>
        <v>0</v>
      </c>
      <c r="M51" s="237">
        <f t="shared" si="58"/>
        <v>0</v>
      </c>
      <c r="N51" s="108">
        <f t="shared" si="58"/>
        <v>0</v>
      </c>
      <c r="O51" s="109">
        <f t="shared" si="58"/>
        <v>0</v>
      </c>
      <c r="P51" s="141">
        <f t="shared" si="58"/>
        <v>0</v>
      </c>
      <c r="Q51" s="235">
        <f t="shared" si="58"/>
        <v>0</v>
      </c>
      <c r="R51" s="236">
        <f t="shared" si="58"/>
        <v>0</v>
      </c>
      <c r="S51" s="237">
        <f t="shared" si="58"/>
        <v>0</v>
      </c>
      <c r="T51" s="108">
        <f t="shared" si="58"/>
        <v>0</v>
      </c>
      <c r="U51" s="109">
        <f t="shared" si="58"/>
        <v>0</v>
      </c>
      <c r="V51" s="141">
        <f t="shared" si="58"/>
        <v>0</v>
      </c>
      <c r="W51" s="235">
        <f t="shared" si="58"/>
        <v>0</v>
      </c>
      <c r="X51" s="236">
        <f t="shared" si="58"/>
        <v>0</v>
      </c>
      <c r="Y51" s="237">
        <f t="shared" si="58"/>
        <v>0</v>
      </c>
      <c r="Z51" s="108">
        <f t="shared" si="58"/>
        <v>0</v>
      </c>
      <c r="AA51" s="109">
        <f t="shared" si="58"/>
        <v>0</v>
      </c>
      <c r="AB51" s="141">
        <f t="shared" si="58"/>
        <v>0</v>
      </c>
      <c r="AC51" s="111">
        <f t="shared" ref="AC51:AC58" si="59">G51+M51+S51+Y51</f>
        <v>0</v>
      </c>
      <c r="AD51" s="112">
        <f t="shared" ref="AD51:AD58" si="60">J51+P51+V51+AB51</f>
        <v>0</v>
      </c>
      <c r="AE51" s="112">
        <f t="shared" ref="AE51:AE59" si="61">AC51-AD51</f>
        <v>0</v>
      </c>
      <c r="AF51" s="114" t="e">
        <f t="shared" ref="AF51:AF59" si="62">AE51/AC51</f>
        <v>#DIV/0!</v>
      </c>
      <c r="AG51" s="115"/>
      <c r="AH51" s="116"/>
      <c r="AI51" s="116"/>
    </row>
    <row r="52" spans="1:35" ht="34.5" customHeight="1" x14ac:dyDescent="0.2">
      <c r="A52" s="117" t="s">
        <v>110</v>
      </c>
      <c r="B52" s="118" t="s">
        <v>111</v>
      </c>
      <c r="C52" s="119" t="s">
        <v>154</v>
      </c>
      <c r="D52" s="120" t="s">
        <v>142</v>
      </c>
      <c r="E52" s="121"/>
      <c r="F52" s="122"/>
      <c r="G52" s="123">
        <f t="shared" ref="G52:G54" si="63">E52*F52</f>
        <v>0</v>
      </c>
      <c r="H52" s="121"/>
      <c r="I52" s="122"/>
      <c r="J52" s="142">
        <f t="shared" ref="J52:J54" si="64">H52*I52</f>
        <v>0</v>
      </c>
      <c r="K52" s="121"/>
      <c r="L52" s="122"/>
      <c r="M52" s="123">
        <f t="shared" ref="M52:M54" si="65">K52*L52</f>
        <v>0</v>
      </c>
      <c r="N52" s="121"/>
      <c r="O52" s="122"/>
      <c r="P52" s="142">
        <f t="shared" ref="P52:P54" si="66">N52*O52</f>
        <v>0</v>
      </c>
      <c r="Q52" s="121"/>
      <c r="R52" s="122"/>
      <c r="S52" s="123">
        <f t="shared" ref="S52:S54" si="67">Q52*R52</f>
        <v>0</v>
      </c>
      <c r="T52" s="121"/>
      <c r="U52" s="122"/>
      <c r="V52" s="142">
        <f t="shared" ref="V52:V54" si="68">T52*U52</f>
        <v>0</v>
      </c>
      <c r="W52" s="121"/>
      <c r="X52" s="122"/>
      <c r="Y52" s="123">
        <f t="shared" ref="Y52:Y54" si="69">W52*X52</f>
        <v>0</v>
      </c>
      <c r="Z52" s="121"/>
      <c r="AA52" s="122"/>
      <c r="AB52" s="142">
        <f t="shared" ref="AB52:AB54" si="70">Z52*AA52</f>
        <v>0</v>
      </c>
      <c r="AC52" s="124">
        <f t="shared" si="59"/>
        <v>0</v>
      </c>
      <c r="AD52" s="125">
        <f t="shared" si="60"/>
        <v>0</v>
      </c>
      <c r="AE52" s="216">
        <f t="shared" si="61"/>
        <v>0</v>
      </c>
      <c r="AF52" s="127" t="e">
        <f t="shared" si="62"/>
        <v>#DIV/0!</v>
      </c>
      <c r="AG52" s="128"/>
      <c r="AH52" s="103"/>
      <c r="AI52" s="103"/>
    </row>
    <row r="53" spans="1:35" ht="34.5" customHeight="1" x14ac:dyDescent="0.2">
      <c r="A53" s="117" t="s">
        <v>110</v>
      </c>
      <c r="B53" s="118" t="s">
        <v>114</v>
      </c>
      <c r="C53" s="119" t="s">
        <v>155</v>
      </c>
      <c r="D53" s="120" t="s">
        <v>142</v>
      </c>
      <c r="E53" s="121"/>
      <c r="F53" s="122"/>
      <c r="G53" s="123">
        <f t="shared" si="63"/>
        <v>0</v>
      </c>
      <c r="H53" s="121"/>
      <c r="I53" s="122"/>
      <c r="J53" s="142">
        <f t="shared" si="64"/>
        <v>0</v>
      </c>
      <c r="K53" s="121"/>
      <c r="L53" s="122"/>
      <c r="M53" s="123">
        <f t="shared" si="65"/>
        <v>0</v>
      </c>
      <c r="N53" s="121"/>
      <c r="O53" s="122"/>
      <c r="P53" s="142">
        <f t="shared" si="66"/>
        <v>0</v>
      </c>
      <c r="Q53" s="121"/>
      <c r="R53" s="122"/>
      <c r="S53" s="123">
        <f t="shared" si="67"/>
        <v>0</v>
      </c>
      <c r="T53" s="121"/>
      <c r="U53" s="122"/>
      <c r="V53" s="142">
        <f t="shared" si="68"/>
        <v>0</v>
      </c>
      <c r="W53" s="121"/>
      <c r="X53" s="122"/>
      <c r="Y53" s="123">
        <f t="shared" si="69"/>
        <v>0</v>
      </c>
      <c r="Z53" s="121"/>
      <c r="AA53" s="122"/>
      <c r="AB53" s="142">
        <f t="shared" si="70"/>
        <v>0</v>
      </c>
      <c r="AC53" s="124">
        <f t="shared" si="59"/>
        <v>0</v>
      </c>
      <c r="AD53" s="125">
        <f t="shared" si="60"/>
        <v>0</v>
      </c>
      <c r="AE53" s="216">
        <f t="shared" si="61"/>
        <v>0</v>
      </c>
      <c r="AF53" s="127" t="e">
        <f t="shared" si="62"/>
        <v>#DIV/0!</v>
      </c>
      <c r="AG53" s="128"/>
      <c r="AH53" s="103"/>
      <c r="AI53" s="103"/>
    </row>
    <row r="54" spans="1:35" ht="34.5" customHeight="1" x14ac:dyDescent="0.2">
      <c r="A54" s="129" t="s">
        <v>110</v>
      </c>
      <c r="B54" s="130" t="s">
        <v>116</v>
      </c>
      <c r="C54" s="131" t="s">
        <v>156</v>
      </c>
      <c r="D54" s="132" t="s">
        <v>142</v>
      </c>
      <c r="E54" s="133"/>
      <c r="F54" s="134"/>
      <c r="G54" s="135">
        <f t="shared" si="63"/>
        <v>0</v>
      </c>
      <c r="H54" s="147"/>
      <c r="I54" s="148"/>
      <c r="J54" s="150">
        <f t="shared" si="64"/>
        <v>0</v>
      </c>
      <c r="K54" s="133"/>
      <c r="L54" s="134"/>
      <c r="M54" s="135">
        <f t="shared" si="65"/>
        <v>0</v>
      </c>
      <c r="N54" s="147"/>
      <c r="O54" s="148"/>
      <c r="P54" s="150">
        <f t="shared" si="66"/>
        <v>0</v>
      </c>
      <c r="Q54" s="133"/>
      <c r="R54" s="134"/>
      <c r="S54" s="135">
        <f t="shared" si="67"/>
        <v>0</v>
      </c>
      <c r="T54" s="147"/>
      <c r="U54" s="148"/>
      <c r="V54" s="150">
        <f t="shared" si="68"/>
        <v>0</v>
      </c>
      <c r="W54" s="133"/>
      <c r="X54" s="134"/>
      <c r="Y54" s="135">
        <f t="shared" si="69"/>
        <v>0</v>
      </c>
      <c r="Z54" s="147"/>
      <c r="AA54" s="148"/>
      <c r="AB54" s="150">
        <f t="shared" si="70"/>
        <v>0</v>
      </c>
      <c r="AC54" s="136">
        <f t="shared" si="59"/>
        <v>0</v>
      </c>
      <c r="AD54" s="137">
        <f t="shared" si="60"/>
        <v>0</v>
      </c>
      <c r="AE54" s="218">
        <f t="shared" si="61"/>
        <v>0</v>
      </c>
      <c r="AF54" s="127" t="e">
        <f t="shared" si="62"/>
        <v>#DIV/0!</v>
      </c>
      <c r="AG54" s="128"/>
      <c r="AH54" s="103"/>
      <c r="AI54" s="103"/>
    </row>
    <row r="55" spans="1:35" ht="56.25" customHeight="1" x14ac:dyDescent="0.2">
      <c r="A55" s="104" t="s">
        <v>107</v>
      </c>
      <c r="B55" s="105" t="s">
        <v>157</v>
      </c>
      <c r="C55" s="106" t="s">
        <v>158</v>
      </c>
      <c r="D55" s="107"/>
      <c r="E55" s="108">
        <f t="shared" ref="E55:AB55" si="71">SUM(E56:E58)</f>
        <v>0</v>
      </c>
      <c r="F55" s="109">
        <f t="shared" si="71"/>
        <v>0</v>
      </c>
      <c r="G55" s="110">
        <f t="shared" si="71"/>
        <v>0</v>
      </c>
      <c r="H55" s="108">
        <f t="shared" si="71"/>
        <v>0</v>
      </c>
      <c r="I55" s="109">
        <f t="shared" si="71"/>
        <v>0</v>
      </c>
      <c r="J55" s="141">
        <f t="shared" si="71"/>
        <v>0</v>
      </c>
      <c r="K55" s="238">
        <f t="shared" si="71"/>
        <v>0</v>
      </c>
      <c r="L55" s="109">
        <f t="shared" si="71"/>
        <v>0</v>
      </c>
      <c r="M55" s="141">
        <f t="shared" si="71"/>
        <v>0</v>
      </c>
      <c r="N55" s="108">
        <f t="shared" si="71"/>
        <v>0</v>
      </c>
      <c r="O55" s="109">
        <f t="shared" si="71"/>
        <v>0</v>
      </c>
      <c r="P55" s="141">
        <f t="shared" si="71"/>
        <v>0</v>
      </c>
      <c r="Q55" s="238">
        <f t="shared" si="71"/>
        <v>0</v>
      </c>
      <c r="R55" s="109">
        <f t="shared" si="71"/>
        <v>0</v>
      </c>
      <c r="S55" s="141">
        <f t="shared" si="71"/>
        <v>0</v>
      </c>
      <c r="T55" s="108">
        <f t="shared" si="71"/>
        <v>0</v>
      </c>
      <c r="U55" s="109">
        <f t="shared" si="71"/>
        <v>0</v>
      </c>
      <c r="V55" s="141">
        <f t="shared" si="71"/>
        <v>0</v>
      </c>
      <c r="W55" s="238">
        <f t="shared" si="71"/>
        <v>0</v>
      </c>
      <c r="X55" s="109">
        <f t="shared" si="71"/>
        <v>0</v>
      </c>
      <c r="Y55" s="141">
        <f t="shared" si="71"/>
        <v>0</v>
      </c>
      <c r="Z55" s="108">
        <f t="shared" si="71"/>
        <v>0</v>
      </c>
      <c r="AA55" s="109">
        <f t="shared" si="71"/>
        <v>0</v>
      </c>
      <c r="AB55" s="141">
        <f t="shared" si="71"/>
        <v>0</v>
      </c>
      <c r="AC55" s="111">
        <f t="shared" si="59"/>
        <v>0</v>
      </c>
      <c r="AD55" s="112">
        <f t="shared" si="60"/>
        <v>0</v>
      </c>
      <c r="AE55" s="112">
        <f t="shared" si="61"/>
        <v>0</v>
      </c>
      <c r="AF55" s="151" t="e">
        <f t="shared" si="62"/>
        <v>#DIV/0!</v>
      </c>
      <c r="AG55" s="152"/>
      <c r="AH55" s="116"/>
      <c r="AI55" s="116"/>
    </row>
    <row r="56" spans="1:35" ht="45" customHeight="1" x14ac:dyDescent="0.2">
      <c r="A56" s="117" t="s">
        <v>110</v>
      </c>
      <c r="B56" s="118" t="s">
        <v>111</v>
      </c>
      <c r="C56" s="119" t="s">
        <v>159</v>
      </c>
      <c r="D56" s="239"/>
      <c r="E56" s="121"/>
      <c r="F56" s="122"/>
      <c r="G56" s="123">
        <f t="shared" ref="G56:G58" si="72">E56*F56</f>
        <v>0</v>
      </c>
      <c r="H56" s="121"/>
      <c r="I56" s="122"/>
      <c r="J56" s="142">
        <f t="shared" ref="J56:J58" si="73">H56*I56</f>
        <v>0</v>
      </c>
      <c r="K56" s="240"/>
      <c r="L56" s="122"/>
      <c r="M56" s="142">
        <f t="shared" ref="M56:M58" si="74">K56*L56</f>
        <v>0</v>
      </c>
      <c r="N56" s="121"/>
      <c r="O56" s="122"/>
      <c r="P56" s="142">
        <f t="shared" ref="P56:P58" si="75">N56*O56</f>
        <v>0</v>
      </c>
      <c r="Q56" s="240"/>
      <c r="R56" s="122"/>
      <c r="S56" s="142">
        <f t="shared" ref="S56:S58" si="76">Q56*R56</f>
        <v>0</v>
      </c>
      <c r="T56" s="121"/>
      <c r="U56" s="122"/>
      <c r="V56" s="142">
        <f t="shared" ref="V56:V58" si="77">T56*U56</f>
        <v>0</v>
      </c>
      <c r="W56" s="240"/>
      <c r="X56" s="122"/>
      <c r="Y56" s="142">
        <f t="shared" ref="Y56:Y58" si="78">W56*X56</f>
        <v>0</v>
      </c>
      <c r="Z56" s="121"/>
      <c r="AA56" s="122"/>
      <c r="AB56" s="142">
        <f t="shared" ref="AB56:AB58" si="79">Z56*AA56</f>
        <v>0</v>
      </c>
      <c r="AC56" s="124">
        <f t="shared" si="59"/>
        <v>0</v>
      </c>
      <c r="AD56" s="125">
        <f t="shared" si="60"/>
        <v>0</v>
      </c>
      <c r="AE56" s="216">
        <f t="shared" si="61"/>
        <v>0</v>
      </c>
      <c r="AF56" s="127" t="e">
        <f t="shared" si="62"/>
        <v>#DIV/0!</v>
      </c>
      <c r="AG56" s="128"/>
      <c r="AH56" s="103"/>
      <c r="AI56" s="103"/>
    </row>
    <row r="57" spans="1:35" ht="24.75" customHeight="1" x14ac:dyDescent="0.2">
      <c r="A57" s="117" t="s">
        <v>110</v>
      </c>
      <c r="B57" s="118" t="s">
        <v>114</v>
      </c>
      <c r="C57" s="119" t="s">
        <v>160</v>
      </c>
      <c r="D57" s="239"/>
      <c r="E57" s="121"/>
      <c r="F57" s="122"/>
      <c r="G57" s="123">
        <f t="shared" si="72"/>
        <v>0</v>
      </c>
      <c r="H57" s="121"/>
      <c r="I57" s="122"/>
      <c r="J57" s="142">
        <f t="shared" si="73"/>
        <v>0</v>
      </c>
      <c r="K57" s="240"/>
      <c r="L57" s="122"/>
      <c r="M57" s="142">
        <f t="shared" si="74"/>
        <v>0</v>
      </c>
      <c r="N57" s="121"/>
      <c r="O57" s="122"/>
      <c r="P57" s="142">
        <f t="shared" si="75"/>
        <v>0</v>
      </c>
      <c r="Q57" s="240"/>
      <c r="R57" s="122"/>
      <c r="S57" s="142">
        <f t="shared" si="76"/>
        <v>0</v>
      </c>
      <c r="T57" s="121"/>
      <c r="U57" s="122"/>
      <c r="V57" s="142">
        <f t="shared" si="77"/>
        <v>0</v>
      </c>
      <c r="W57" s="240"/>
      <c r="X57" s="122"/>
      <c r="Y57" s="142">
        <f t="shared" si="78"/>
        <v>0</v>
      </c>
      <c r="Z57" s="121"/>
      <c r="AA57" s="122"/>
      <c r="AB57" s="142">
        <f t="shared" si="79"/>
        <v>0</v>
      </c>
      <c r="AC57" s="124">
        <f t="shared" si="59"/>
        <v>0</v>
      </c>
      <c r="AD57" s="125">
        <f t="shared" si="60"/>
        <v>0</v>
      </c>
      <c r="AE57" s="216">
        <f t="shared" si="61"/>
        <v>0</v>
      </c>
      <c r="AF57" s="127" t="e">
        <f t="shared" si="62"/>
        <v>#DIV/0!</v>
      </c>
      <c r="AG57" s="128"/>
      <c r="AH57" s="103"/>
      <c r="AI57" s="103"/>
    </row>
    <row r="58" spans="1:35" ht="21" customHeight="1" x14ac:dyDescent="0.2">
      <c r="A58" s="143" t="s">
        <v>110</v>
      </c>
      <c r="B58" s="144" t="s">
        <v>116</v>
      </c>
      <c r="C58" s="145" t="s">
        <v>161</v>
      </c>
      <c r="D58" s="241"/>
      <c r="E58" s="147"/>
      <c r="F58" s="148"/>
      <c r="G58" s="149">
        <f t="shared" si="72"/>
        <v>0</v>
      </c>
      <c r="H58" s="147"/>
      <c r="I58" s="148"/>
      <c r="J58" s="150">
        <f t="shared" si="73"/>
        <v>0</v>
      </c>
      <c r="K58" s="242"/>
      <c r="L58" s="148"/>
      <c r="M58" s="150">
        <f t="shared" si="74"/>
        <v>0</v>
      </c>
      <c r="N58" s="147"/>
      <c r="O58" s="148"/>
      <c r="P58" s="150">
        <f t="shared" si="75"/>
        <v>0</v>
      </c>
      <c r="Q58" s="242"/>
      <c r="R58" s="148"/>
      <c r="S58" s="150">
        <f t="shared" si="76"/>
        <v>0</v>
      </c>
      <c r="T58" s="147"/>
      <c r="U58" s="148"/>
      <c r="V58" s="150">
        <f t="shared" si="77"/>
        <v>0</v>
      </c>
      <c r="W58" s="242"/>
      <c r="X58" s="148"/>
      <c r="Y58" s="150">
        <f t="shared" si="78"/>
        <v>0</v>
      </c>
      <c r="Z58" s="147"/>
      <c r="AA58" s="148"/>
      <c r="AB58" s="150">
        <f t="shared" si="79"/>
        <v>0</v>
      </c>
      <c r="AC58" s="136">
        <f t="shared" si="59"/>
        <v>0</v>
      </c>
      <c r="AD58" s="137">
        <f t="shared" si="60"/>
        <v>0</v>
      </c>
      <c r="AE58" s="218">
        <f t="shared" si="61"/>
        <v>0</v>
      </c>
      <c r="AF58" s="154" t="e">
        <f t="shared" si="62"/>
        <v>#DIV/0!</v>
      </c>
      <c r="AG58" s="155"/>
      <c r="AH58" s="103"/>
      <c r="AI58" s="103"/>
    </row>
    <row r="59" spans="1:35" ht="15" customHeight="1" x14ac:dyDescent="0.2">
      <c r="A59" s="220" t="s">
        <v>162</v>
      </c>
      <c r="B59" s="221"/>
      <c r="C59" s="222"/>
      <c r="D59" s="223"/>
      <c r="E59" s="224">
        <f t="shared" ref="E59:AB59" si="80">E55+E51</f>
        <v>0</v>
      </c>
      <c r="F59" s="225">
        <f t="shared" si="80"/>
        <v>0</v>
      </c>
      <c r="G59" s="226">
        <f t="shared" si="80"/>
        <v>0</v>
      </c>
      <c r="H59" s="160">
        <f t="shared" si="80"/>
        <v>0</v>
      </c>
      <c r="I59" s="162">
        <f t="shared" si="80"/>
        <v>0</v>
      </c>
      <c r="J59" s="243">
        <f t="shared" si="80"/>
        <v>0</v>
      </c>
      <c r="K59" s="227">
        <f t="shared" si="80"/>
        <v>0</v>
      </c>
      <c r="L59" s="225">
        <f t="shared" si="80"/>
        <v>0</v>
      </c>
      <c r="M59" s="228">
        <f t="shared" si="80"/>
        <v>0</v>
      </c>
      <c r="N59" s="224">
        <f t="shared" si="80"/>
        <v>0</v>
      </c>
      <c r="O59" s="225">
        <f t="shared" si="80"/>
        <v>0</v>
      </c>
      <c r="P59" s="228">
        <f t="shared" si="80"/>
        <v>0</v>
      </c>
      <c r="Q59" s="227">
        <f t="shared" si="80"/>
        <v>0</v>
      </c>
      <c r="R59" s="225">
        <f t="shared" si="80"/>
        <v>0</v>
      </c>
      <c r="S59" s="228">
        <f t="shared" si="80"/>
        <v>0</v>
      </c>
      <c r="T59" s="224">
        <f t="shared" si="80"/>
        <v>0</v>
      </c>
      <c r="U59" s="225">
        <f t="shared" si="80"/>
        <v>0</v>
      </c>
      <c r="V59" s="228">
        <f t="shared" si="80"/>
        <v>0</v>
      </c>
      <c r="W59" s="227">
        <f t="shared" si="80"/>
        <v>0</v>
      </c>
      <c r="X59" s="225">
        <f t="shared" si="80"/>
        <v>0</v>
      </c>
      <c r="Y59" s="228">
        <f t="shared" si="80"/>
        <v>0</v>
      </c>
      <c r="Z59" s="224">
        <f t="shared" si="80"/>
        <v>0</v>
      </c>
      <c r="AA59" s="225">
        <f t="shared" si="80"/>
        <v>0</v>
      </c>
      <c r="AB59" s="228">
        <f t="shared" si="80"/>
        <v>0</v>
      </c>
      <c r="AC59" s="227">
        <f t="shared" ref="AC59:AD59" si="81">AC51+AC55</f>
        <v>0</v>
      </c>
      <c r="AD59" s="229">
        <f t="shared" si="81"/>
        <v>0</v>
      </c>
      <c r="AE59" s="224">
        <f t="shared" si="61"/>
        <v>0</v>
      </c>
      <c r="AF59" s="244" t="e">
        <f t="shared" si="62"/>
        <v>#DIV/0!</v>
      </c>
      <c r="AG59" s="245"/>
      <c r="AH59" s="103"/>
      <c r="AI59" s="103"/>
    </row>
    <row r="60" spans="1:35" ht="15" customHeight="1" x14ac:dyDescent="0.2">
      <c r="A60" s="246" t="s">
        <v>105</v>
      </c>
      <c r="B60" s="247" t="s">
        <v>28</v>
      </c>
      <c r="C60" s="170" t="s">
        <v>163</v>
      </c>
      <c r="D60" s="234"/>
      <c r="E60" s="93"/>
      <c r="F60" s="94"/>
      <c r="G60" s="94"/>
      <c r="H60" s="93"/>
      <c r="I60" s="94"/>
      <c r="J60" s="98"/>
      <c r="K60" s="94"/>
      <c r="L60" s="94"/>
      <c r="M60" s="98"/>
      <c r="N60" s="93"/>
      <c r="O60" s="94"/>
      <c r="P60" s="98"/>
      <c r="Q60" s="94"/>
      <c r="R60" s="94"/>
      <c r="S60" s="98"/>
      <c r="T60" s="93"/>
      <c r="U60" s="94"/>
      <c r="V60" s="98"/>
      <c r="W60" s="94"/>
      <c r="X60" s="94"/>
      <c r="Y60" s="98"/>
      <c r="Z60" s="93"/>
      <c r="AA60" s="94"/>
      <c r="AB60" s="94"/>
      <c r="AC60" s="99"/>
      <c r="AD60" s="100"/>
      <c r="AE60" s="100"/>
      <c r="AF60" s="101"/>
      <c r="AG60" s="102"/>
      <c r="AH60" s="103"/>
      <c r="AI60" s="103"/>
    </row>
    <row r="61" spans="1:35" ht="15" customHeight="1" x14ac:dyDescent="0.2">
      <c r="A61" s="104" t="s">
        <v>107</v>
      </c>
      <c r="B61" s="105" t="s">
        <v>164</v>
      </c>
      <c r="C61" s="213" t="s">
        <v>165</v>
      </c>
      <c r="D61" s="214"/>
      <c r="E61" s="235">
        <f t="shared" ref="E61:AB61" si="82">SUM(E62:E64)</f>
        <v>0</v>
      </c>
      <c r="F61" s="236">
        <f t="shared" si="82"/>
        <v>0</v>
      </c>
      <c r="G61" s="237">
        <f t="shared" si="82"/>
        <v>0</v>
      </c>
      <c r="H61" s="108">
        <f t="shared" si="82"/>
        <v>0</v>
      </c>
      <c r="I61" s="109">
        <f t="shared" si="82"/>
        <v>0</v>
      </c>
      <c r="J61" s="141">
        <f t="shared" si="82"/>
        <v>0</v>
      </c>
      <c r="K61" s="248">
        <f t="shared" si="82"/>
        <v>0</v>
      </c>
      <c r="L61" s="236">
        <f t="shared" si="82"/>
        <v>0</v>
      </c>
      <c r="M61" s="249">
        <f t="shared" si="82"/>
        <v>0</v>
      </c>
      <c r="N61" s="235">
        <f t="shared" si="82"/>
        <v>0</v>
      </c>
      <c r="O61" s="236">
        <f t="shared" si="82"/>
        <v>0</v>
      </c>
      <c r="P61" s="249">
        <f t="shared" si="82"/>
        <v>0</v>
      </c>
      <c r="Q61" s="248">
        <f t="shared" si="82"/>
        <v>0</v>
      </c>
      <c r="R61" s="236">
        <f t="shared" si="82"/>
        <v>0</v>
      </c>
      <c r="S61" s="249">
        <f t="shared" si="82"/>
        <v>0</v>
      </c>
      <c r="T61" s="235">
        <f t="shared" si="82"/>
        <v>0</v>
      </c>
      <c r="U61" s="236">
        <f t="shared" si="82"/>
        <v>0</v>
      </c>
      <c r="V61" s="249">
        <f t="shared" si="82"/>
        <v>0</v>
      </c>
      <c r="W61" s="248">
        <f t="shared" si="82"/>
        <v>0</v>
      </c>
      <c r="X61" s="236">
        <f t="shared" si="82"/>
        <v>0</v>
      </c>
      <c r="Y61" s="249">
        <f t="shared" si="82"/>
        <v>0</v>
      </c>
      <c r="Z61" s="235">
        <f t="shared" si="82"/>
        <v>0</v>
      </c>
      <c r="AA61" s="236">
        <f t="shared" si="82"/>
        <v>0</v>
      </c>
      <c r="AB61" s="249">
        <f t="shared" si="82"/>
        <v>0</v>
      </c>
      <c r="AC61" s="111">
        <f t="shared" ref="AC61:AC78" si="83">G61+M61+S61+Y61</f>
        <v>0</v>
      </c>
      <c r="AD61" s="112">
        <f t="shared" ref="AD61:AD78" si="84">J61+P61+V61+AB61</f>
        <v>0</v>
      </c>
      <c r="AE61" s="112">
        <f t="shared" ref="AE61:AE78" si="85">AC61-AD61</f>
        <v>0</v>
      </c>
      <c r="AF61" s="114" t="e">
        <f t="shared" ref="AF61:AF78" si="86">AE61/AC61</f>
        <v>#DIV/0!</v>
      </c>
      <c r="AG61" s="115"/>
      <c r="AH61" s="116"/>
      <c r="AI61" s="116"/>
    </row>
    <row r="62" spans="1:35" ht="34.5" customHeight="1" x14ac:dyDescent="0.2">
      <c r="A62" s="117" t="s">
        <v>110</v>
      </c>
      <c r="B62" s="118" t="s">
        <v>111</v>
      </c>
      <c r="C62" s="119" t="s">
        <v>166</v>
      </c>
      <c r="D62" s="250" t="s">
        <v>167</v>
      </c>
      <c r="E62" s="251"/>
      <c r="F62" s="252"/>
      <c r="G62" s="253">
        <f t="shared" ref="G62:G64" si="87">E62*F62</f>
        <v>0</v>
      </c>
      <c r="H62" s="251"/>
      <c r="I62" s="252"/>
      <c r="J62" s="254">
        <f t="shared" ref="J62:J64" si="88">H62*I62</f>
        <v>0</v>
      </c>
      <c r="K62" s="240"/>
      <c r="L62" s="252"/>
      <c r="M62" s="142">
        <f t="shared" ref="M62:M64" si="89">K62*L62</f>
        <v>0</v>
      </c>
      <c r="N62" s="121"/>
      <c r="O62" s="252"/>
      <c r="P62" s="142">
        <f t="shared" ref="P62:P64" si="90">N62*O62</f>
        <v>0</v>
      </c>
      <c r="Q62" s="240"/>
      <c r="R62" s="252"/>
      <c r="S62" s="142">
        <f t="shared" ref="S62:S64" si="91">Q62*R62</f>
        <v>0</v>
      </c>
      <c r="T62" s="121"/>
      <c r="U62" s="252"/>
      <c r="V62" s="142">
        <f t="shared" ref="V62:V64" si="92">T62*U62</f>
        <v>0</v>
      </c>
      <c r="W62" s="240"/>
      <c r="X62" s="252"/>
      <c r="Y62" s="142">
        <f t="shared" ref="Y62:Y64" si="93">W62*X62</f>
        <v>0</v>
      </c>
      <c r="Z62" s="121"/>
      <c r="AA62" s="252"/>
      <c r="AB62" s="142">
        <f t="shared" ref="AB62:AB64" si="94">Z62*AA62</f>
        <v>0</v>
      </c>
      <c r="AC62" s="124">
        <f t="shared" si="83"/>
        <v>0</v>
      </c>
      <c r="AD62" s="125">
        <f t="shared" si="84"/>
        <v>0</v>
      </c>
      <c r="AE62" s="216">
        <f t="shared" si="85"/>
        <v>0</v>
      </c>
      <c r="AF62" s="127" t="e">
        <f t="shared" si="86"/>
        <v>#DIV/0!</v>
      </c>
      <c r="AG62" s="128"/>
      <c r="AH62" s="103"/>
      <c r="AI62" s="103"/>
    </row>
    <row r="63" spans="1:35" ht="34.5" customHeight="1" x14ac:dyDescent="0.2">
      <c r="A63" s="117" t="s">
        <v>110</v>
      </c>
      <c r="B63" s="118" t="s">
        <v>114</v>
      </c>
      <c r="C63" s="119" t="s">
        <v>166</v>
      </c>
      <c r="D63" s="250" t="s">
        <v>167</v>
      </c>
      <c r="E63" s="251"/>
      <c r="F63" s="252"/>
      <c r="G63" s="253">
        <f t="shared" si="87"/>
        <v>0</v>
      </c>
      <c r="H63" s="251"/>
      <c r="I63" s="252"/>
      <c r="J63" s="254">
        <f t="shared" si="88"/>
        <v>0</v>
      </c>
      <c r="K63" s="240"/>
      <c r="L63" s="252"/>
      <c r="M63" s="142">
        <f t="shared" si="89"/>
        <v>0</v>
      </c>
      <c r="N63" s="121"/>
      <c r="O63" s="252"/>
      <c r="P63" s="142">
        <f t="shared" si="90"/>
        <v>0</v>
      </c>
      <c r="Q63" s="240"/>
      <c r="R63" s="252"/>
      <c r="S63" s="142">
        <f t="shared" si="91"/>
        <v>0</v>
      </c>
      <c r="T63" s="121"/>
      <c r="U63" s="252"/>
      <c r="V63" s="142">
        <f t="shared" si="92"/>
        <v>0</v>
      </c>
      <c r="W63" s="240"/>
      <c r="X63" s="252"/>
      <c r="Y63" s="142">
        <f t="shared" si="93"/>
        <v>0</v>
      </c>
      <c r="Z63" s="121"/>
      <c r="AA63" s="252"/>
      <c r="AB63" s="142">
        <f t="shared" si="94"/>
        <v>0</v>
      </c>
      <c r="AC63" s="124">
        <f t="shared" si="83"/>
        <v>0</v>
      </c>
      <c r="AD63" s="125">
        <f t="shared" si="84"/>
        <v>0</v>
      </c>
      <c r="AE63" s="216">
        <f t="shared" si="85"/>
        <v>0</v>
      </c>
      <c r="AF63" s="127" t="e">
        <f t="shared" si="86"/>
        <v>#DIV/0!</v>
      </c>
      <c r="AG63" s="128"/>
      <c r="AH63" s="103"/>
      <c r="AI63" s="103"/>
    </row>
    <row r="64" spans="1:35" ht="34.5" customHeight="1" x14ac:dyDescent="0.2">
      <c r="A64" s="143" t="s">
        <v>110</v>
      </c>
      <c r="B64" s="130" t="s">
        <v>116</v>
      </c>
      <c r="C64" s="131" t="s">
        <v>166</v>
      </c>
      <c r="D64" s="255" t="s">
        <v>167</v>
      </c>
      <c r="E64" s="256"/>
      <c r="F64" s="257"/>
      <c r="G64" s="258">
        <f t="shared" si="87"/>
        <v>0</v>
      </c>
      <c r="H64" s="259"/>
      <c r="I64" s="260"/>
      <c r="J64" s="261">
        <f t="shared" si="88"/>
        <v>0</v>
      </c>
      <c r="K64" s="262"/>
      <c r="L64" s="257"/>
      <c r="M64" s="263">
        <f t="shared" si="89"/>
        <v>0</v>
      </c>
      <c r="N64" s="133"/>
      <c r="O64" s="257"/>
      <c r="P64" s="263">
        <f t="shared" si="90"/>
        <v>0</v>
      </c>
      <c r="Q64" s="262"/>
      <c r="R64" s="257"/>
      <c r="S64" s="263">
        <f t="shared" si="91"/>
        <v>0</v>
      </c>
      <c r="T64" s="133"/>
      <c r="U64" s="257"/>
      <c r="V64" s="263">
        <f t="shared" si="92"/>
        <v>0</v>
      </c>
      <c r="W64" s="262"/>
      <c r="X64" s="257"/>
      <c r="Y64" s="263">
        <f t="shared" si="93"/>
        <v>0</v>
      </c>
      <c r="Z64" s="133"/>
      <c r="AA64" s="257"/>
      <c r="AB64" s="263">
        <f t="shared" si="94"/>
        <v>0</v>
      </c>
      <c r="AC64" s="136">
        <f t="shared" si="83"/>
        <v>0</v>
      </c>
      <c r="AD64" s="137">
        <f t="shared" si="84"/>
        <v>0</v>
      </c>
      <c r="AE64" s="218">
        <f t="shared" si="85"/>
        <v>0</v>
      </c>
      <c r="AF64" s="127" t="e">
        <f t="shared" si="86"/>
        <v>#DIV/0!</v>
      </c>
      <c r="AG64" s="128"/>
      <c r="AH64" s="103"/>
      <c r="AI64" s="103"/>
    </row>
    <row r="65" spans="1:35" ht="27.75" customHeight="1" x14ac:dyDescent="0.2">
      <c r="A65" s="104" t="s">
        <v>107</v>
      </c>
      <c r="B65" s="105" t="s">
        <v>168</v>
      </c>
      <c r="C65" s="106" t="s">
        <v>169</v>
      </c>
      <c r="D65" s="107"/>
      <c r="E65" s="108">
        <f t="shared" ref="E65:AB65" si="95">SUM(E66:E68)</f>
        <v>0</v>
      </c>
      <c r="F65" s="109">
        <f t="shared" si="95"/>
        <v>0</v>
      </c>
      <c r="G65" s="110">
        <f t="shared" si="95"/>
        <v>0</v>
      </c>
      <c r="H65" s="108">
        <f t="shared" si="95"/>
        <v>0</v>
      </c>
      <c r="I65" s="109">
        <f t="shared" si="95"/>
        <v>0</v>
      </c>
      <c r="J65" s="141">
        <f t="shared" si="95"/>
        <v>0</v>
      </c>
      <c r="K65" s="238">
        <f t="shared" si="95"/>
        <v>0</v>
      </c>
      <c r="L65" s="109">
        <f t="shared" si="95"/>
        <v>0</v>
      </c>
      <c r="M65" s="141">
        <f t="shared" si="95"/>
        <v>0</v>
      </c>
      <c r="N65" s="108">
        <f t="shared" si="95"/>
        <v>0</v>
      </c>
      <c r="O65" s="109">
        <f t="shared" si="95"/>
        <v>0</v>
      </c>
      <c r="P65" s="141">
        <f t="shared" si="95"/>
        <v>0</v>
      </c>
      <c r="Q65" s="238">
        <f t="shared" si="95"/>
        <v>0</v>
      </c>
      <c r="R65" s="109">
        <f t="shared" si="95"/>
        <v>0</v>
      </c>
      <c r="S65" s="141">
        <f t="shared" si="95"/>
        <v>0</v>
      </c>
      <c r="T65" s="108">
        <f t="shared" si="95"/>
        <v>0</v>
      </c>
      <c r="U65" s="109">
        <f t="shared" si="95"/>
        <v>0</v>
      </c>
      <c r="V65" s="141">
        <f t="shared" si="95"/>
        <v>0</v>
      </c>
      <c r="W65" s="238">
        <f t="shared" si="95"/>
        <v>0</v>
      </c>
      <c r="X65" s="109">
        <f t="shared" si="95"/>
        <v>0</v>
      </c>
      <c r="Y65" s="141">
        <f t="shared" si="95"/>
        <v>0</v>
      </c>
      <c r="Z65" s="108">
        <f t="shared" si="95"/>
        <v>0</v>
      </c>
      <c r="AA65" s="109">
        <f t="shared" si="95"/>
        <v>0</v>
      </c>
      <c r="AB65" s="141">
        <f t="shared" si="95"/>
        <v>0</v>
      </c>
      <c r="AC65" s="111">
        <f t="shared" si="83"/>
        <v>0</v>
      </c>
      <c r="AD65" s="112">
        <f t="shared" si="84"/>
        <v>0</v>
      </c>
      <c r="AE65" s="112">
        <f t="shared" si="85"/>
        <v>0</v>
      </c>
      <c r="AF65" s="151" t="e">
        <f t="shared" si="86"/>
        <v>#DIV/0!</v>
      </c>
      <c r="AG65" s="152"/>
      <c r="AH65" s="116"/>
      <c r="AI65" s="116"/>
    </row>
    <row r="66" spans="1:35" ht="30" customHeight="1" x14ac:dyDescent="0.2">
      <c r="A66" s="117" t="s">
        <v>110</v>
      </c>
      <c r="B66" s="118" t="s">
        <v>111</v>
      </c>
      <c r="C66" s="264" t="s">
        <v>170</v>
      </c>
      <c r="D66" s="120" t="s">
        <v>171</v>
      </c>
      <c r="E66" s="121"/>
      <c r="F66" s="122"/>
      <c r="G66" s="123">
        <f t="shared" ref="G66:G68" si="96">E66*F66</f>
        <v>0</v>
      </c>
      <c r="H66" s="121"/>
      <c r="I66" s="122"/>
      <c r="J66" s="142">
        <f t="shared" ref="J66:J68" si="97">H66*I66</f>
        <v>0</v>
      </c>
      <c r="K66" s="240"/>
      <c r="L66" s="122"/>
      <c r="M66" s="142">
        <f t="shared" ref="M66:M68" si="98">K66*L66</f>
        <v>0</v>
      </c>
      <c r="N66" s="121"/>
      <c r="O66" s="122"/>
      <c r="P66" s="142">
        <f t="shared" ref="P66:P68" si="99">N66*O66</f>
        <v>0</v>
      </c>
      <c r="Q66" s="240"/>
      <c r="R66" s="122"/>
      <c r="S66" s="142">
        <f t="shared" ref="S66:S68" si="100">Q66*R66</f>
        <v>0</v>
      </c>
      <c r="T66" s="121"/>
      <c r="U66" s="122"/>
      <c r="V66" s="142">
        <f t="shared" ref="V66:V68" si="101">T66*U66</f>
        <v>0</v>
      </c>
      <c r="W66" s="240"/>
      <c r="X66" s="122"/>
      <c r="Y66" s="142">
        <f t="shared" ref="Y66:Y68" si="102">W66*X66</f>
        <v>0</v>
      </c>
      <c r="Z66" s="121"/>
      <c r="AA66" s="122"/>
      <c r="AB66" s="142">
        <f t="shared" ref="AB66:AB68" si="103">Z66*AA66</f>
        <v>0</v>
      </c>
      <c r="AC66" s="124">
        <f t="shared" si="83"/>
        <v>0</v>
      </c>
      <c r="AD66" s="125">
        <f t="shared" si="84"/>
        <v>0</v>
      </c>
      <c r="AE66" s="216">
        <f t="shared" si="85"/>
        <v>0</v>
      </c>
      <c r="AF66" s="127" t="e">
        <f t="shared" si="86"/>
        <v>#DIV/0!</v>
      </c>
      <c r="AG66" s="128"/>
      <c r="AH66" s="103"/>
      <c r="AI66" s="103"/>
    </row>
    <row r="67" spans="1:35" ht="30" customHeight="1" x14ac:dyDescent="0.2">
      <c r="A67" s="117" t="s">
        <v>110</v>
      </c>
      <c r="B67" s="118" t="s">
        <v>114</v>
      </c>
      <c r="C67" s="264" t="s">
        <v>154</v>
      </c>
      <c r="D67" s="120" t="s">
        <v>171</v>
      </c>
      <c r="E67" s="121"/>
      <c r="F67" s="122"/>
      <c r="G67" s="123">
        <f t="shared" si="96"/>
        <v>0</v>
      </c>
      <c r="H67" s="121"/>
      <c r="I67" s="122"/>
      <c r="J67" s="142">
        <f t="shared" si="97"/>
        <v>0</v>
      </c>
      <c r="K67" s="240"/>
      <c r="L67" s="122"/>
      <c r="M67" s="142">
        <f t="shared" si="98"/>
        <v>0</v>
      </c>
      <c r="N67" s="121"/>
      <c r="O67" s="122"/>
      <c r="P67" s="142">
        <f t="shared" si="99"/>
        <v>0</v>
      </c>
      <c r="Q67" s="240"/>
      <c r="R67" s="122"/>
      <c r="S67" s="142">
        <f t="shared" si="100"/>
        <v>0</v>
      </c>
      <c r="T67" s="121"/>
      <c r="U67" s="122"/>
      <c r="V67" s="142">
        <f t="shared" si="101"/>
        <v>0</v>
      </c>
      <c r="W67" s="240"/>
      <c r="X67" s="122"/>
      <c r="Y67" s="142">
        <f t="shared" si="102"/>
        <v>0</v>
      </c>
      <c r="Z67" s="121"/>
      <c r="AA67" s="122"/>
      <c r="AB67" s="142">
        <f t="shared" si="103"/>
        <v>0</v>
      </c>
      <c r="AC67" s="124">
        <f t="shared" si="83"/>
        <v>0</v>
      </c>
      <c r="AD67" s="125">
        <f t="shared" si="84"/>
        <v>0</v>
      </c>
      <c r="AE67" s="216">
        <f t="shared" si="85"/>
        <v>0</v>
      </c>
      <c r="AF67" s="127" t="e">
        <f t="shared" si="86"/>
        <v>#DIV/0!</v>
      </c>
      <c r="AG67" s="128"/>
      <c r="AH67" s="103"/>
      <c r="AI67" s="103"/>
    </row>
    <row r="68" spans="1:35" ht="30" customHeight="1" x14ac:dyDescent="0.2">
      <c r="A68" s="129" t="s">
        <v>110</v>
      </c>
      <c r="B68" s="144" t="s">
        <v>116</v>
      </c>
      <c r="C68" s="265" t="s">
        <v>155</v>
      </c>
      <c r="D68" s="132" t="s">
        <v>171</v>
      </c>
      <c r="E68" s="133"/>
      <c r="F68" s="134"/>
      <c r="G68" s="135">
        <f t="shared" si="96"/>
        <v>0</v>
      </c>
      <c r="H68" s="147"/>
      <c r="I68" s="148"/>
      <c r="J68" s="150">
        <f t="shared" si="97"/>
        <v>0</v>
      </c>
      <c r="K68" s="262"/>
      <c r="L68" s="134"/>
      <c r="M68" s="263">
        <f t="shared" si="98"/>
        <v>0</v>
      </c>
      <c r="N68" s="133"/>
      <c r="O68" s="134"/>
      <c r="P68" s="263">
        <f t="shared" si="99"/>
        <v>0</v>
      </c>
      <c r="Q68" s="262"/>
      <c r="R68" s="134"/>
      <c r="S68" s="263">
        <f t="shared" si="100"/>
        <v>0</v>
      </c>
      <c r="T68" s="133"/>
      <c r="U68" s="134"/>
      <c r="V68" s="263">
        <f t="shared" si="101"/>
        <v>0</v>
      </c>
      <c r="W68" s="262"/>
      <c r="X68" s="134"/>
      <c r="Y68" s="263">
        <f t="shared" si="102"/>
        <v>0</v>
      </c>
      <c r="Z68" s="133"/>
      <c r="AA68" s="134"/>
      <c r="AB68" s="263">
        <f t="shared" si="103"/>
        <v>0</v>
      </c>
      <c r="AC68" s="136">
        <f t="shared" si="83"/>
        <v>0</v>
      </c>
      <c r="AD68" s="137">
        <f t="shared" si="84"/>
        <v>0</v>
      </c>
      <c r="AE68" s="218">
        <f t="shared" si="85"/>
        <v>0</v>
      </c>
      <c r="AF68" s="127" t="e">
        <f t="shared" si="86"/>
        <v>#DIV/0!</v>
      </c>
      <c r="AG68" s="128"/>
      <c r="AH68" s="103"/>
      <c r="AI68" s="103"/>
    </row>
    <row r="69" spans="1:35" ht="15" customHeight="1" x14ac:dyDescent="0.2">
      <c r="A69" s="104" t="s">
        <v>107</v>
      </c>
      <c r="B69" s="105" t="s">
        <v>172</v>
      </c>
      <c r="C69" s="106" t="s">
        <v>173</v>
      </c>
      <c r="D69" s="107"/>
      <c r="E69" s="108">
        <f t="shared" ref="E69:AB69" si="104">SUM(E70:E72)</f>
        <v>0</v>
      </c>
      <c r="F69" s="109">
        <f t="shared" si="104"/>
        <v>0</v>
      </c>
      <c r="G69" s="110">
        <f t="shared" si="104"/>
        <v>0</v>
      </c>
      <c r="H69" s="108">
        <f t="shared" si="104"/>
        <v>0</v>
      </c>
      <c r="I69" s="109">
        <f t="shared" si="104"/>
        <v>0</v>
      </c>
      <c r="J69" s="141">
        <f t="shared" si="104"/>
        <v>0</v>
      </c>
      <c r="K69" s="238">
        <f t="shared" si="104"/>
        <v>0</v>
      </c>
      <c r="L69" s="109">
        <f t="shared" si="104"/>
        <v>0</v>
      </c>
      <c r="M69" s="141">
        <f t="shared" si="104"/>
        <v>0</v>
      </c>
      <c r="N69" s="108">
        <f t="shared" si="104"/>
        <v>0</v>
      </c>
      <c r="O69" s="109">
        <f t="shared" si="104"/>
        <v>0</v>
      </c>
      <c r="P69" s="141">
        <f t="shared" si="104"/>
        <v>0</v>
      </c>
      <c r="Q69" s="238">
        <f t="shared" si="104"/>
        <v>0</v>
      </c>
      <c r="R69" s="109">
        <f t="shared" si="104"/>
        <v>0</v>
      </c>
      <c r="S69" s="141">
        <f t="shared" si="104"/>
        <v>0</v>
      </c>
      <c r="T69" s="108">
        <f t="shared" si="104"/>
        <v>0</v>
      </c>
      <c r="U69" s="109">
        <f t="shared" si="104"/>
        <v>0</v>
      </c>
      <c r="V69" s="141">
        <f t="shared" si="104"/>
        <v>0</v>
      </c>
      <c r="W69" s="238">
        <f t="shared" si="104"/>
        <v>0</v>
      </c>
      <c r="X69" s="109">
        <f t="shared" si="104"/>
        <v>0</v>
      </c>
      <c r="Y69" s="141">
        <f t="shared" si="104"/>
        <v>0</v>
      </c>
      <c r="Z69" s="108">
        <f t="shared" si="104"/>
        <v>0</v>
      </c>
      <c r="AA69" s="109">
        <f t="shared" si="104"/>
        <v>0</v>
      </c>
      <c r="AB69" s="141">
        <f t="shared" si="104"/>
        <v>0</v>
      </c>
      <c r="AC69" s="111">
        <f t="shared" si="83"/>
        <v>0</v>
      </c>
      <c r="AD69" s="112">
        <f t="shared" si="84"/>
        <v>0</v>
      </c>
      <c r="AE69" s="112">
        <f t="shared" si="85"/>
        <v>0</v>
      </c>
      <c r="AF69" s="151" t="e">
        <f t="shared" si="86"/>
        <v>#DIV/0!</v>
      </c>
      <c r="AG69" s="152"/>
      <c r="AH69" s="116"/>
      <c r="AI69" s="116"/>
    </row>
    <row r="70" spans="1:35" ht="41.25" customHeight="1" x14ac:dyDescent="0.2">
      <c r="A70" s="117" t="s">
        <v>110</v>
      </c>
      <c r="B70" s="118" t="s">
        <v>111</v>
      </c>
      <c r="C70" s="264" t="s">
        <v>174</v>
      </c>
      <c r="D70" s="120" t="s">
        <v>175</v>
      </c>
      <c r="E70" s="121"/>
      <c r="F70" s="122"/>
      <c r="G70" s="123">
        <f t="shared" ref="G70:G72" si="105">E70*F70</f>
        <v>0</v>
      </c>
      <c r="H70" s="121"/>
      <c r="I70" s="122"/>
      <c r="J70" s="142">
        <f t="shared" ref="J70:J72" si="106">H70*I70</f>
        <v>0</v>
      </c>
      <c r="K70" s="240"/>
      <c r="L70" s="122"/>
      <c r="M70" s="142">
        <f t="shared" ref="M70:M72" si="107">K70*L70</f>
        <v>0</v>
      </c>
      <c r="N70" s="121"/>
      <c r="O70" s="122"/>
      <c r="P70" s="142">
        <f t="shared" ref="P70:P72" si="108">N70*O70</f>
        <v>0</v>
      </c>
      <c r="Q70" s="240"/>
      <c r="R70" s="122"/>
      <c r="S70" s="142">
        <f t="shared" ref="S70:S72" si="109">Q70*R70</f>
        <v>0</v>
      </c>
      <c r="T70" s="121"/>
      <c r="U70" s="122"/>
      <c r="V70" s="142">
        <f t="shared" ref="V70:V72" si="110">T70*U70</f>
        <v>0</v>
      </c>
      <c r="W70" s="240"/>
      <c r="X70" s="122"/>
      <c r="Y70" s="142">
        <f t="shared" ref="Y70:Y72" si="111">W70*X70</f>
        <v>0</v>
      </c>
      <c r="Z70" s="121"/>
      <c r="AA70" s="122"/>
      <c r="AB70" s="142">
        <f t="shared" ref="AB70:AB72" si="112">Z70*AA70</f>
        <v>0</v>
      </c>
      <c r="AC70" s="124">
        <f t="shared" si="83"/>
        <v>0</v>
      </c>
      <c r="AD70" s="125">
        <f t="shared" si="84"/>
        <v>0</v>
      </c>
      <c r="AE70" s="216">
        <f t="shared" si="85"/>
        <v>0</v>
      </c>
      <c r="AF70" s="127" t="e">
        <f t="shared" si="86"/>
        <v>#DIV/0!</v>
      </c>
      <c r="AG70" s="128"/>
      <c r="AH70" s="103"/>
      <c r="AI70" s="103"/>
    </row>
    <row r="71" spans="1:35" ht="41.25" customHeight="1" x14ac:dyDescent="0.2">
      <c r="A71" s="117" t="s">
        <v>110</v>
      </c>
      <c r="B71" s="118" t="s">
        <v>114</v>
      </c>
      <c r="C71" s="264" t="s">
        <v>176</v>
      </c>
      <c r="D71" s="120" t="s">
        <v>175</v>
      </c>
      <c r="E71" s="121"/>
      <c r="F71" s="122"/>
      <c r="G71" s="123">
        <f t="shared" si="105"/>
        <v>0</v>
      </c>
      <c r="H71" s="121"/>
      <c r="I71" s="122"/>
      <c r="J71" s="142">
        <f t="shared" si="106"/>
        <v>0</v>
      </c>
      <c r="K71" s="240"/>
      <c r="L71" s="122"/>
      <c r="M71" s="142">
        <f t="shared" si="107"/>
        <v>0</v>
      </c>
      <c r="N71" s="121"/>
      <c r="O71" s="122"/>
      <c r="P71" s="142">
        <f t="shared" si="108"/>
        <v>0</v>
      </c>
      <c r="Q71" s="240"/>
      <c r="R71" s="122"/>
      <c r="S71" s="142">
        <f t="shared" si="109"/>
        <v>0</v>
      </c>
      <c r="T71" s="121"/>
      <c r="U71" s="122"/>
      <c r="V71" s="142">
        <f t="shared" si="110"/>
        <v>0</v>
      </c>
      <c r="W71" s="240"/>
      <c r="X71" s="122"/>
      <c r="Y71" s="142">
        <f t="shared" si="111"/>
        <v>0</v>
      </c>
      <c r="Z71" s="121"/>
      <c r="AA71" s="122"/>
      <c r="AB71" s="142">
        <f t="shared" si="112"/>
        <v>0</v>
      </c>
      <c r="AC71" s="124">
        <f t="shared" si="83"/>
        <v>0</v>
      </c>
      <c r="AD71" s="125">
        <f t="shared" si="84"/>
        <v>0</v>
      </c>
      <c r="AE71" s="216">
        <f t="shared" si="85"/>
        <v>0</v>
      </c>
      <c r="AF71" s="127" t="e">
        <f t="shared" si="86"/>
        <v>#DIV/0!</v>
      </c>
      <c r="AG71" s="128"/>
      <c r="AH71" s="103"/>
      <c r="AI71" s="103"/>
    </row>
    <row r="72" spans="1:35" ht="40.5" customHeight="1" x14ac:dyDescent="0.2">
      <c r="A72" s="129" t="s">
        <v>110</v>
      </c>
      <c r="B72" s="144" t="s">
        <v>116</v>
      </c>
      <c r="C72" s="265" t="s">
        <v>177</v>
      </c>
      <c r="D72" s="132" t="s">
        <v>175</v>
      </c>
      <c r="E72" s="133"/>
      <c r="F72" s="134"/>
      <c r="G72" s="135">
        <f t="shared" si="105"/>
        <v>0</v>
      </c>
      <c r="H72" s="147"/>
      <c r="I72" s="148"/>
      <c r="J72" s="150">
        <f t="shared" si="106"/>
        <v>0</v>
      </c>
      <c r="K72" s="262"/>
      <c r="L72" s="134"/>
      <c r="M72" s="263">
        <f t="shared" si="107"/>
        <v>0</v>
      </c>
      <c r="N72" s="133"/>
      <c r="O72" s="134"/>
      <c r="P72" s="263">
        <f t="shared" si="108"/>
        <v>0</v>
      </c>
      <c r="Q72" s="262"/>
      <c r="R72" s="134"/>
      <c r="S72" s="263">
        <f t="shared" si="109"/>
        <v>0</v>
      </c>
      <c r="T72" s="133"/>
      <c r="U72" s="134"/>
      <c r="V72" s="263">
        <f t="shared" si="110"/>
        <v>0</v>
      </c>
      <c r="W72" s="262"/>
      <c r="X72" s="134"/>
      <c r="Y72" s="263">
        <f t="shared" si="111"/>
        <v>0</v>
      </c>
      <c r="Z72" s="133"/>
      <c r="AA72" s="134"/>
      <c r="AB72" s="263">
        <f t="shared" si="112"/>
        <v>0</v>
      </c>
      <c r="AC72" s="136">
        <f t="shared" si="83"/>
        <v>0</v>
      </c>
      <c r="AD72" s="137">
        <f t="shared" si="84"/>
        <v>0</v>
      </c>
      <c r="AE72" s="218">
        <f t="shared" si="85"/>
        <v>0</v>
      </c>
      <c r="AF72" s="127" t="e">
        <f t="shared" si="86"/>
        <v>#DIV/0!</v>
      </c>
      <c r="AG72" s="128"/>
      <c r="AH72" s="103"/>
      <c r="AI72" s="103"/>
    </row>
    <row r="73" spans="1:35" ht="15.75" customHeight="1" x14ac:dyDescent="0.2">
      <c r="A73" s="104" t="s">
        <v>107</v>
      </c>
      <c r="B73" s="105" t="s">
        <v>178</v>
      </c>
      <c r="C73" s="106" t="s">
        <v>179</v>
      </c>
      <c r="D73" s="107"/>
      <c r="E73" s="108">
        <f t="shared" ref="E73:AB73" si="113">SUM(E74:E76)</f>
        <v>2</v>
      </c>
      <c r="F73" s="109">
        <f t="shared" si="113"/>
        <v>5000</v>
      </c>
      <c r="G73" s="110">
        <f t="shared" si="113"/>
        <v>5000</v>
      </c>
      <c r="H73" s="108">
        <f t="shared" si="113"/>
        <v>2</v>
      </c>
      <c r="I73" s="109">
        <f t="shared" si="113"/>
        <v>5000</v>
      </c>
      <c r="J73" s="141">
        <f t="shared" si="113"/>
        <v>5000</v>
      </c>
      <c r="K73" s="238">
        <f t="shared" si="113"/>
        <v>0</v>
      </c>
      <c r="L73" s="109">
        <f t="shared" si="113"/>
        <v>0</v>
      </c>
      <c r="M73" s="141">
        <f t="shared" si="113"/>
        <v>0</v>
      </c>
      <c r="N73" s="108">
        <f t="shared" si="113"/>
        <v>0</v>
      </c>
      <c r="O73" s="109">
        <f t="shared" si="113"/>
        <v>0</v>
      </c>
      <c r="P73" s="141">
        <f t="shared" si="113"/>
        <v>0</v>
      </c>
      <c r="Q73" s="238">
        <f t="shared" si="113"/>
        <v>0</v>
      </c>
      <c r="R73" s="109">
        <f t="shared" si="113"/>
        <v>0</v>
      </c>
      <c r="S73" s="141">
        <f t="shared" si="113"/>
        <v>0</v>
      </c>
      <c r="T73" s="108">
        <f t="shared" si="113"/>
        <v>0</v>
      </c>
      <c r="U73" s="109">
        <f t="shared" si="113"/>
        <v>0</v>
      </c>
      <c r="V73" s="141">
        <f t="shared" si="113"/>
        <v>0</v>
      </c>
      <c r="W73" s="238">
        <f t="shared" si="113"/>
        <v>0</v>
      </c>
      <c r="X73" s="109">
        <f t="shared" si="113"/>
        <v>0</v>
      </c>
      <c r="Y73" s="141">
        <f t="shared" si="113"/>
        <v>0</v>
      </c>
      <c r="Z73" s="108">
        <f t="shared" si="113"/>
        <v>0</v>
      </c>
      <c r="AA73" s="109">
        <f t="shared" si="113"/>
        <v>0</v>
      </c>
      <c r="AB73" s="141">
        <f t="shared" si="113"/>
        <v>0</v>
      </c>
      <c r="AC73" s="111">
        <f t="shared" si="83"/>
        <v>5000</v>
      </c>
      <c r="AD73" s="112">
        <f t="shared" si="84"/>
        <v>5000</v>
      </c>
      <c r="AE73" s="112">
        <f t="shared" si="85"/>
        <v>0</v>
      </c>
      <c r="AF73" s="151">
        <f t="shared" si="86"/>
        <v>0</v>
      </c>
      <c r="AG73" s="152"/>
      <c r="AH73" s="116"/>
      <c r="AI73" s="116"/>
    </row>
    <row r="74" spans="1:35" ht="30" customHeight="1" x14ac:dyDescent="0.2">
      <c r="A74" s="117" t="s">
        <v>110</v>
      </c>
      <c r="B74" s="118" t="s">
        <v>111</v>
      </c>
      <c r="C74" s="119" t="s">
        <v>180</v>
      </c>
      <c r="D74" s="120" t="s">
        <v>181</v>
      </c>
      <c r="E74" s="121">
        <v>1</v>
      </c>
      <c r="F74" s="122">
        <v>2000</v>
      </c>
      <c r="G74" s="123">
        <v>2000</v>
      </c>
      <c r="H74" s="121">
        <v>1</v>
      </c>
      <c r="I74" s="122">
        <v>2000</v>
      </c>
      <c r="J74" s="123">
        <v>2000</v>
      </c>
      <c r="K74" s="240"/>
      <c r="L74" s="122"/>
      <c r="M74" s="142">
        <f t="shared" ref="M74:M76" si="114">K74*L74</f>
        <v>0</v>
      </c>
      <c r="N74" s="121"/>
      <c r="O74" s="122"/>
      <c r="P74" s="142">
        <f t="shared" ref="P74:P76" si="115">N74*O74</f>
        <v>0</v>
      </c>
      <c r="Q74" s="240"/>
      <c r="R74" s="122"/>
      <c r="S74" s="142">
        <f t="shared" ref="S74:S76" si="116">Q74*R74</f>
        <v>0</v>
      </c>
      <c r="T74" s="121"/>
      <c r="U74" s="122"/>
      <c r="V74" s="142">
        <f t="shared" ref="V74:V76" si="117">T74*U74</f>
        <v>0</v>
      </c>
      <c r="W74" s="240"/>
      <c r="X74" s="122"/>
      <c r="Y74" s="142">
        <f t="shared" ref="Y74:Y76" si="118">W74*X74</f>
        <v>0</v>
      </c>
      <c r="Z74" s="121"/>
      <c r="AA74" s="122"/>
      <c r="AB74" s="142">
        <f t="shared" ref="AB74:AB76" si="119">Z74*AA74</f>
        <v>0</v>
      </c>
      <c r="AC74" s="124">
        <f t="shared" si="83"/>
        <v>2000</v>
      </c>
      <c r="AD74" s="125">
        <f t="shared" si="84"/>
        <v>2000</v>
      </c>
      <c r="AE74" s="216">
        <f t="shared" si="85"/>
        <v>0</v>
      </c>
      <c r="AF74" s="127">
        <f t="shared" si="86"/>
        <v>0</v>
      </c>
      <c r="AG74" s="128"/>
      <c r="AH74" s="103"/>
      <c r="AI74" s="103"/>
    </row>
    <row r="75" spans="1:35" ht="30" customHeight="1" x14ac:dyDescent="0.2">
      <c r="A75" s="117" t="s">
        <v>110</v>
      </c>
      <c r="B75" s="118" t="s">
        <v>114</v>
      </c>
      <c r="C75" s="119" t="s">
        <v>182</v>
      </c>
      <c r="D75" s="120" t="s">
        <v>181</v>
      </c>
      <c r="E75" s="121">
        <v>1</v>
      </c>
      <c r="F75" s="122">
        <v>3000</v>
      </c>
      <c r="G75" s="123">
        <v>3000</v>
      </c>
      <c r="H75" s="121">
        <v>1</v>
      </c>
      <c r="I75" s="122">
        <v>3000</v>
      </c>
      <c r="J75" s="123">
        <v>3000</v>
      </c>
      <c r="K75" s="240"/>
      <c r="L75" s="122"/>
      <c r="M75" s="142">
        <f t="shared" si="114"/>
        <v>0</v>
      </c>
      <c r="N75" s="121"/>
      <c r="O75" s="122"/>
      <c r="P75" s="142">
        <f t="shared" si="115"/>
        <v>0</v>
      </c>
      <c r="Q75" s="240"/>
      <c r="R75" s="122"/>
      <c r="S75" s="142">
        <f t="shared" si="116"/>
        <v>0</v>
      </c>
      <c r="T75" s="121"/>
      <c r="U75" s="122"/>
      <c r="V75" s="142">
        <f t="shared" si="117"/>
        <v>0</v>
      </c>
      <c r="W75" s="240"/>
      <c r="X75" s="122"/>
      <c r="Y75" s="142">
        <f t="shared" si="118"/>
        <v>0</v>
      </c>
      <c r="Z75" s="121"/>
      <c r="AA75" s="122"/>
      <c r="AB75" s="142">
        <f t="shared" si="119"/>
        <v>0</v>
      </c>
      <c r="AC75" s="124">
        <f t="shared" si="83"/>
        <v>3000</v>
      </c>
      <c r="AD75" s="125">
        <f t="shared" si="84"/>
        <v>3000</v>
      </c>
      <c r="AE75" s="216">
        <f t="shared" si="85"/>
        <v>0</v>
      </c>
      <c r="AF75" s="127">
        <f t="shared" si="86"/>
        <v>0</v>
      </c>
      <c r="AG75" s="128"/>
      <c r="AH75" s="103"/>
      <c r="AI75" s="103"/>
    </row>
    <row r="76" spans="1:35" ht="30" customHeight="1" x14ac:dyDescent="0.2">
      <c r="A76" s="129" t="s">
        <v>110</v>
      </c>
      <c r="B76" s="130" t="s">
        <v>116</v>
      </c>
      <c r="C76" s="131" t="s">
        <v>183</v>
      </c>
      <c r="D76" s="132" t="s">
        <v>171</v>
      </c>
      <c r="E76" s="133"/>
      <c r="F76" s="134"/>
      <c r="G76" s="135">
        <f>E76*F76</f>
        <v>0</v>
      </c>
      <c r="H76" s="147"/>
      <c r="I76" s="148"/>
      <c r="J76" s="150">
        <f>H76*I76</f>
        <v>0</v>
      </c>
      <c r="K76" s="262"/>
      <c r="L76" s="134"/>
      <c r="M76" s="263">
        <f t="shared" si="114"/>
        <v>0</v>
      </c>
      <c r="N76" s="133"/>
      <c r="O76" s="134"/>
      <c r="P76" s="263">
        <f t="shared" si="115"/>
        <v>0</v>
      </c>
      <c r="Q76" s="262"/>
      <c r="R76" s="134"/>
      <c r="S76" s="263">
        <f t="shared" si="116"/>
        <v>0</v>
      </c>
      <c r="T76" s="133"/>
      <c r="U76" s="134"/>
      <c r="V76" s="263">
        <f t="shared" si="117"/>
        <v>0</v>
      </c>
      <c r="W76" s="262"/>
      <c r="X76" s="134"/>
      <c r="Y76" s="263">
        <f t="shared" si="118"/>
        <v>0</v>
      </c>
      <c r="Z76" s="133"/>
      <c r="AA76" s="134"/>
      <c r="AB76" s="263">
        <f t="shared" si="119"/>
        <v>0</v>
      </c>
      <c r="AC76" s="136">
        <f t="shared" si="83"/>
        <v>0</v>
      </c>
      <c r="AD76" s="137">
        <f t="shared" si="84"/>
        <v>0</v>
      </c>
      <c r="AE76" s="218">
        <f t="shared" si="85"/>
        <v>0</v>
      </c>
      <c r="AF76" s="127" t="e">
        <f t="shared" si="86"/>
        <v>#DIV/0!</v>
      </c>
      <c r="AG76" s="128"/>
      <c r="AH76" s="103"/>
      <c r="AI76" s="103"/>
    </row>
    <row r="77" spans="1:35" ht="15.75" customHeight="1" x14ac:dyDescent="0.2">
      <c r="A77" s="104" t="s">
        <v>107</v>
      </c>
      <c r="B77" s="105" t="s">
        <v>184</v>
      </c>
      <c r="C77" s="106" t="s">
        <v>185</v>
      </c>
      <c r="D77" s="107"/>
      <c r="E77" s="108">
        <f t="shared" ref="E77:AB77" si="120">SUM(E78:E99)</f>
        <v>53</v>
      </c>
      <c r="F77" s="109">
        <f t="shared" si="120"/>
        <v>8950</v>
      </c>
      <c r="G77" s="110">
        <f t="shared" si="120"/>
        <v>26000</v>
      </c>
      <c r="H77" s="108">
        <f t="shared" si="120"/>
        <v>43</v>
      </c>
      <c r="I77" s="109">
        <f t="shared" si="120"/>
        <v>14450</v>
      </c>
      <c r="J77" s="141">
        <f t="shared" si="120"/>
        <v>26000</v>
      </c>
      <c r="K77" s="238">
        <f t="shared" si="120"/>
        <v>0</v>
      </c>
      <c r="L77" s="109">
        <f t="shared" si="120"/>
        <v>0</v>
      </c>
      <c r="M77" s="141">
        <f t="shared" si="120"/>
        <v>0</v>
      </c>
      <c r="N77" s="108">
        <f t="shared" si="120"/>
        <v>0</v>
      </c>
      <c r="O77" s="109">
        <f t="shared" si="120"/>
        <v>0</v>
      </c>
      <c r="P77" s="141">
        <f t="shared" si="120"/>
        <v>0</v>
      </c>
      <c r="Q77" s="238">
        <f t="shared" si="120"/>
        <v>0</v>
      </c>
      <c r="R77" s="109">
        <f t="shared" si="120"/>
        <v>0</v>
      </c>
      <c r="S77" s="141">
        <f t="shared" si="120"/>
        <v>0</v>
      </c>
      <c r="T77" s="108">
        <f t="shared" si="120"/>
        <v>0</v>
      </c>
      <c r="U77" s="109">
        <f t="shared" si="120"/>
        <v>0</v>
      </c>
      <c r="V77" s="141">
        <f t="shared" si="120"/>
        <v>0</v>
      </c>
      <c r="W77" s="238">
        <f t="shared" si="120"/>
        <v>0</v>
      </c>
      <c r="X77" s="109">
        <f t="shared" si="120"/>
        <v>0</v>
      </c>
      <c r="Y77" s="141">
        <f t="shared" si="120"/>
        <v>0</v>
      </c>
      <c r="Z77" s="108">
        <f t="shared" si="120"/>
        <v>0</v>
      </c>
      <c r="AA77" s="109">
        <f t="shared" si="120"/>
        <v>0</v>
      </c>
      <c r="AB77" s="141">
        <f t="shared" si="120"/>
        <v>0</v>
      </c>
      <c r="AC77" s="111">
        <f t="shared" si="83"/>
        <v>26000</v>
      </c>
      <c r="AD77" s="112">
        <f t="shared" si="84"/>
        <v>26000</v>
      </c>
      <c r="AE77" s="112">
        <f t="shared" si="85"/>
        <v>0</v>
      </c>
      <c r="AF77" s="151">
        <f t="shared" si="86"/>
        <v>0</v>
      </c>
      <c r="AG77" s="152"/>
      <c r="AH77" s="116"/>
      <c r="AI77" s="116"/>
    </row>
    <row r="78" spans="1:35" ht="30" customHeight="1" x14ac:dyDescent="0.2">
      <c r="A78" s="117" t="s">
        <v>110</v>
      </c>
      <c r="B78" s="118" t="s">
        <v>186</v>
      </c>
      <c r="C78" s="119" t="s">
        <v>187</v>
      </c>
      <c r="D78" s="120"/>
      <c r="E78" s="121"/>
      <c r="F78" s="122"/>
      <c r="G78" s="123">
        <v>0</v>
      </c>
      <c r="H78" s="121"/>
      <c r="I78" s="122"/>
      <c r="J78" s="142">
        <f>H78*I78</f>
        <v>0</v>
      </c>
      <c r="K78" s="240"/>
      <c r="L78" s="122"/>
      <c r="M78" s="142">
        <f>K78*L78</f>
        <v>0</v>
      </c>
      <c r="N78" s="121"/>
      <c r="O78" s="122"/>
      <c r="P78" s="142">
        <f>N78*O78</f>
        <v>0</v>
      </c>
      <c r="Q78" s="240"/>
      <c r="R78" s="122"/>
      <c r="S78" s="142">
        <f>Q78*R78</f>
        <v>0</v>
      </c>
      <c r="T78" s="121"/>
      <c r="U78" s="122"/>
      <c r="V78" s="142">
        <f>T78*U78</f>
        <v>0</v>
      </c>
      <c r="W78" s="240"/>
      <c r="X78" s="122"/>
      <c r="Y78" s="142">
        <f>W78*X78</f>
        <v>0</v>
      </c>
      <c r="Z78" s="121"/>
      <c r="AA78" s="122"/>
      <c r="AB78" s="142">
        <f>Z78*AA78</f>
        <v>0</v>
      </c>
      <c r="AC78" s="124">
        <f t="shared" si="83"/>
        <v>0</v>
      </c>
      <c r="AD78" s="125">
        <f t="shared" si="84"/>
        <v>0</v>
      </c>
      <c r="AE78" s="216">
        <f t="shared" si="85"/>
        <v>0</v>
      </c>
      <c r="AF78" s="127" t="e">
        <f t="shared" si="86"/>
        <v>#DIV/0!</v>
      </c>
      <c r="AG78" s="128"/>
      <c r="AH78" s="103"/>
      <c r="AI78" s="103"/>
    </row>
    <row r="79" spans="1:35" ht="30" customHeight="1" x14ac:dyDescent="0.2">
      <c r="A79" s="117"/>
      <c r="B79" s="118" t="s">
        <v>188</v>
      </c>
      <c r="C79" s="119" t="s">
        <v>189</v>
      </c>
      <c r="D79" s="120" t="s">
        <v>142</v>
      </c>
      <c r="E79" s="121">
        <v>6</v>
      </c>
      <c r="F79" s="122">
        <v>700</v>
      </c>
      <c r="G79" s="123">
        <v>4200</v>
      </c>
      <c r="H79" s="121">
        <v>6</v>
      </c>
      <c r="I79" s="122">
        <v>700</v>
      </c>
      <c r="J79" s="123">
        <v>4200</v>
      </c>
      <c r="K79" s="122"/>
      <c r="L79" s="122"/>
      <c r="M79" s="142"/>
      <c r="N79" s="121"/>
      <c r="O79" s="122"/>
      <c r="P79" s="142"/>
      <c r="Q79" s="240"/>
      <c r="R79" s="122"/>
      <c r="S79" s="142"/>
      <c r="T79" s="121"/>
      <c r="U79" s="122"/>
      <c r="V79" s="142"/>
      <c r="W79" s="240"/>
      <c r="X79" s="122"/>
      <c r="Y79" s="142"/>
      <c r="Z79" s="121"/>
      <c r="AA79" s="122"/>
      <c r="AB79" s="142"/>
      <c r="AC79" s="124"/>
      <c r="AD79" s="125"/>
      <c r="AE79" s="216"/>
      <c r="AF79" s="127"/>
      <c r="AG79" s="128"/>
      <c r="AH79" s="103"/>
      <c r="AI79" s="103"/>
    </row>
    <row r="80" spans="1:35" ht="30" customHeight="1" x14ac:dyDescent="0.2">
      <c r="A80" s="117"/>
      <c r="B80" s="118" t="s">
        <v>190</v>
      </c>
      <c r="C80" s="119" t="s">
        <v>191</v>
      </c>
      <c r="D80" s="120" t="s">
        <v>142</v>
      </c>
      <c r="E80" s="121">
        <v>2</v>
      </c>
      <c r="F80" s="122">
        <v>300</v>
      </c>
      <c r="G80" s="123">
        <v>600</v>
      </c>
      <c r="H80" s="121">
        <v>2</v>
      </c>
      <c r="I80" s="122">
        <v>300</v>
      </c>
      <c r="J80" s="123">
        <v>600</v>
      </c>
      <c r="K80" s="122"/>
      <c r="L80" s="122"/>
      <c r="M80" s="142"/>
      <c r="N80" s="121"/>
      <c r="O80" s="122"/>
      <c r="P80" s="142"/>
      <c r="Q80" s="240"/>
      <c r="R80" s="122"/>
      <c r="S80" s="142"/>
      <c r="T80" s="121"/>
      <c r="U80" s="122"/>
      <c r="V80" s="142"/>
      <c r="W80" s="240"/>
      <c r="X80" s="122"/>
      <c r="Y80" s="142"/>
      <c r="Z80" s="121"/>
      <c r="AA80" s="122"/>
      <c r="AB80" s="142"/>
      <c r="AC80" s="124"/>
      <c r="AD80" s="125"/>
      <c r="AE80" s="216"/>
      <c r="AF80" s="127"/>
      <c r="AG80" s="128"/>
      <c r="AH80" s="103"/>
      <c r="AI80" s="103"/>
    </row>
    <row r="81" spans="1:35" ht="30" customHeight="1" x14ac:dyDescent="0.2">
      <c r="A81" s="117"/>
      <c r="B81" s="118" t="s">
        <v>192</v>
      </c>
      <c r="C81" s="119" t="s">
        <v>193</v>
      </c>
      <c r="D81" s="120" t="s">
        <v>142</v>
      </c>
      <c r="E81" s="121">
        <v>2</v>
      </c>
      <c r="F81" s="122">
        <v>700</v>
      </c>
      <c r="G81" s="123">
        <v>1400</v>
      </c>
      <c r="H81" s="121">
        <v>2</v>
      </c>
      <c r="I81" s="122">
        <v>700</v>
      </c>
      <c r="J81" s="123">
        <v>1400</v>
      </c>
      <c r="K81" s="122"/>
      <c r="L81" s="122"/>
      <c r="M81" s="142"/>
      <c r="N81" s="121"/>
      <c r="O81" s="122"/>
      <c r="P81" s="142"/>
      <c r="Q81" s="240"/>
      <c r="R81" s="122"/>
      <c r="S81" s="142"/>
      <c r="T81" s="121"/>
      <c r="U81" s="122"/>
      <c r="V81" s="142"/>
      <c r="W81" s="240"/>
      <c r="X81" s="122"/>
      <c r="Y81" s="142"/>
      <c r="Z81" s="121"/>
      <c r="AA81" s="122"/>
      <c r="AB81" s="142"/>
      <c r="AC81" s="124"/>
      <c r="AD81" s="125"/>
      <c r="AE81" s="216"/>
      <c r="AF81" s="127"/>
      <c r="AG81" s="128"/>
      <c r="AH81" s="103"/>
      <c r="AI81" s="103"/>
    </row>
    <row r="82" spans="1:35" ht="30" customHeight="1" x14ac:dyDescent="0.2">
      <c r="A82" s="117"/>
      <c r="B82" s="118" t="s">
        <v>194</v>
      </c>
      <c r="C82" s="119" t="s">
        <v>195</v>
      </c>
      <c r="D82" s="120" t="s">
        <v>142</v>
      </c>
      <c r="E82" s="121">
        <v>1</v>
      </c>
      <c r="F82" s="122">
        <v>450</v>
      </c>
      <c r="G82" s="123">
        <v>450</v>
      </c>
      <c r="H82" s="121">
        <v>1</v>
      </c>
      <c r="I82" s="122">
        <v>450</v>
      </c>
      <c r="J82" s="123">
        <v>450</v>
      </c>
      <c r="K82" s="122"/>
      <c r="L82" s="122"/>
      <c r="M82" s="142"/>
      <c r="N82" s="121"/>
      <c r="O82" s="122"/>
      <c r="P82" s="142"/>
      <c r="Q82" s="240"/>
      <c r="R82" s="122"/>
      <c r="S82" s="142"/>
      <c r="T82" s="121"/>
      <c r="U82" s="122"/>
      <c r="V82" s="142"/>
      <c r="W82" s="240"/>
      <c r="X82" s="122"/>
      <c r="Y82" s="142"/>
      <c r="Z82" s="121"/>
      <c r="AA82" s="122"/>
      <c r="AB82" s="142"/>
      <c r="AC82" s="124"/>
      <c r="AD82" s="125"/>
      <c r="AE82" s="216"/>
      <c r="AF82" s="127"/>
      <c r="AG82" s="128"/>
      <c r="AH82" s="103"/>
      <c r="AI82" s="103"/>
    </row>
    <row r="83" spans="1:35" ht="30" customHeight="1" x14ac:dyDescent="0.2">
      <c r="A83" s="117"/>
      <c r="B83" s="118" t="s">
        <v>196</v>
      </c>
      <c r="C83" s="119" t="s">
        <v>197</v>
      </c>
      <c r="D83" s="120" t="s">
        <v>142</v>
      </c>
      <c r="E83" s="121">
        <v>1</v>
      </c>
      <c r="F83" s="122">
        <v>400</v>
      </c>
      <c r="G83" s="123">
        <v>400</v>
      </c>
      <c r="H83" s="121">
        <v>1</v>
      </c>
      <c r="I83" s="122">
        <v>400</v>
      </c>
      <c r="J83" s="123">
        <v>400</v>
      </c>
      <c r="K83" s="122"/>
      <c r="L83" s="122"/>
      <c r="M83" s="142"/>
      <c r="N83" s="121"/>
      <c r="O83" s="122"/>
      <c r="P83" s="142"/>
      <c r="Q83" s="240"/>
      <c r="R83" s="122"/>
      <c r="S83" s="142"/>
      <c r="T83" s="121"/>
      <c r="U83" s="122"/>
      <c r="V83" s="142"/>
      <c r="W83" s="240"/>
      <c r="X83" s="122"/>
      <c r="Y83" s="142"/>
      <c r="Z83" s="121"/>
      <c r="AA83" s="122"/>
      <c r="AB83" s="142"/>
      <c r="AC83" s="124"/>
      <c r="AD83" s="125"/>
      <c r="AE83" s="216"/>
      <c r="AF83" s="127"/>
      <c r="AG83" s="128"/>
      <c r="AH83" s="103"/>
      <c r="AI83" s="103"/>
    </row>
    <row r="84" spans="1:35" ht="30" customHeight="1" x14ac:dyDescent="0.2">
      <c r="A84" s="117"/>
      <c r="B84" s="118" t="s">
        <v>198</v>
      </c>
      <c r="C84" s="119" t="s">
        <v>199</v>
      </c>
      <c r="D84" s="120" t="s">
        <v>142</v>
      </c>
      <c r="E84" s="121">
        <v>1</v>
      </c>
      <c r="F84" s="122">
        <v>1200</v>
      </c>
      <c r="G84" s="123">
        <v>1200</v>
      </c>
      <c r="H84" s="121">
        <v>1</v>
      </c>
      <c r="I84" s="122">
        <v>1200</v>
      </c>
      <c r="J84" s="123">
        <v>1200</v>
      </c>
      <c r="K84" s="122"/>
      <c r="L84" s="122"/>
      <c r="M84" s="142"/>
      <c r="N84" s="121"/>
      <c r="O84" s="122"/>
      <c r="P84" s="142"/>
      <c r="Q84" s="240"/>
      <c r="R84" s="122"/>
      <c r="S84" s="142"/>
      <c r="T84" s="121"/>
      <c r="U84" s="122"/>
      <c r="V84" s="142"/>
      <c r="W84" s="240"/>
      <c r="X84" s="122"/>
      <c r="Y84" s="142"/>
      <c r="Z84" s="121"/>
      <c r="AA84" s="122"/>
      <c r="AB84" s="142"/>
      <c r="AC84" s="124"/>
      <c r="AD84" s="125"/>
      <c r="AE84" s="216"/>
      <c r="AF84" s="127"/>
      <c r="AG84" s="128"/>
      <c r="AH84" s="103"/>
      <c r="AI84" s="103"/>
    </row>
    <row r="85" spans="1:35" ht="30" customHeight="1" x14ac:dyDescent="0.2">
      <c r="A85" s="117"/>
      <c r="B85" s="118" t="s">
        <v>200</v>
      </c>
      <c r="C85" s="119" t="s">
        <v>201</v>
      </c>
      <c r="D85" s="120" t="s">
        <v>142</v>
      </c>
      <c r="E85" s="121">
        <v>1</v>
      </c>
      <c r="F85" s="122">
        <v>300</v>
      </c>
      <c r="G85" s="123">
        <v>300</v>
      </c>
      <c r="H85" s="121">
        <v>1</v>
      </c>
      <c r="I85" s="122">
        <v>300</v>
      </c>
      <c r="J85" s="123">
        <v>300</v>
      </c>
      <c r="K85" s="122"/>
      <c r="L85" s="122"/>
      <c r="M85" s="142"/>
      <c r="N85" s="121"/>
      <c r="O85" s="122"/>
      <c r="P85" s="142"/>
      <c r="Q85" s="240"/>
      <c r="R85" s="122"/>
      <c r="S85" s="142"/>
      <c r="T85" s="121"/>
      <c r="U85" s="122"/>
      <c r="V85" s="142"/>
      <c r="W85" s="240"/>
      <c r="X85" s="122"/>
      <c r="Y85" s="142"/>
      <c r="Z85" s="121"/>
      <c r="AA85" s="122"/>
      <c r="AB85" s="142"/>
      <c r="AC85" s="124"/>
      <c r="AD85" s="125"/>
      <c r="AE85" s="216"/>
      <c r="AF85" s="127"/>
      <c r="AG85" s="128"/>
      <c r="AH85" s="103"/>
      <c r="AI85" s="103"/>
    </row>
    <row r="86" spans="1:35" ht="30" customHeight="1" x14ac:dyDescent="0.2">
      <c r="A86" s="117"/>
      <c r="B86" s="118" t="s">
        <v>202</v>
      </c>
      <c r="C86" s="119" t="s">
        <v>203</v>
      </c>
      <c r="D86" s="120" t="s">
        <v>142</v>
      </c>
      <c r="E86" s="121">
        <v>3</v>
      </c>
      <c r="F86" s="122">
        <v>400</v>
      </c>
      <c r="G86" s="123">
        <v>1200</v>
      </c>
      <c r="H86" s="121">
        <v>3</v>
      </c>
      <c r="I86" s="122">
        <v>400</v>
      </c>
      <c r="J86" s="123">
        <v>1200</v>
      </c>
      <c r="K86" s="122"/>
      <c r="L86" s="122"/>
      <c r="M86" s="142"/>
      <c r="N86" s="121"/>
      <c r="O86" s="122"/>
      <c r="P86" s="142"/>
      <c r="Q86" s="240"/>
      <c r="R86" s="122"/>
      <c r="S86" s="142"/>
      <c r="T86" s="121"/>
      <c r="U86" s="122"/>
      <c r="V86" s="142"/>
      <c r="W86" s="240"/>
      <c r="X86" s="122"/>
      <c r="Y86" s="142"/>
      <c r="Z86" s="121"/>
      <c r="AA86" s="122"/>
      <c r="AB86" s="142"/>
      <c r="AC86" s="124"/>
      <c r="AD86" s="125"/>
      <c r="AE86" s="216"/>
      <c r="AF86" s="127"/>
      <c r="AG86" s="128"/>
      <c r="AH86" s="103"/>
      <c r="AI86" s="103"/>
    </row>
    <row r="87" spans="1:35" ht="30" customHeight="1" x14ac:dyDescent="0.2">
      <c r="A87" s="117"/>
      <c r="B87" s="118" t="s">
        <v>204</v>
      </c>
      <c r="C87" s="119" t="s">
        <v>205</v>
      </c>
      <c r="D87" s="120" t="s">
        <v>142</v>
      </c>
      <c r="E87" s="121">
        <v>2</v>
      </c>
      <c r="F87" s="122">
        <v>650</v>
      </c>
      <c r="G87" s="123">
        <v>1300</v>
      </c>
      <c r="H87" s="121">
        <v>2</v>
      </c>
      <c r="I87" s="122">
        <v>650</v>
      </c>
      <c r="J87" s="123">
        <v>1300</v>
      </c>
      <c r="K87" s="122"/>
      <c r="L87" s="122"/>
      <c r="M87" s="142"/>
      <c r="N87" s="121"/>
      <c r="O87" s="122"/>
      <c r="P87" s="142"/>
      <c r="Q87" s="240"/>
      <c r="R87" s="122"/>
      <c r="S87" s="142"/>
      <c r="T87" s="121"/>
      <c r="U87" s="122"/>
      <c r="V87" s="142"/>
      <c r="W87" s="240"/>
      <c r="X87" s="122"/>
      <c r="Y87" s="142"/>
      <c r="Z87" s="121"/>
      <c r="AA87" s="122"/>
      <c r="AB87" s="142"/>
      <c r="AC87" s="124"/>
      <c r="AD87" s="125"/>
      <c r="AE87" s="216"/>
      <c r="AF87" s="127"/>
      <c r="AG87" s="128"/>
      <c r="AH87" s="103"/>
      <c r="AI87" s="103"/>
    </row>
    <row r="88" spans="1:35" ht="30" customHeight="1" x14ac:dyDescent="0.2">
      <c r="A88" s="117"/>
      <c r="B88" s="118" t="s">
        <v>206</v>
      </c>
      <c r="C88" s="119" t="s">
        <v>207</v>
      </c>
      <c r="D88" s="120" t="s">
        <v>142</v>
      </c>
      <c r="E88" s="121">
        <v>3</v>
      </c>
      <c r="F88" s="122">
        <v>100</v>
      </c>
      <c r="G88" s="123">
        <v>300</v>
      </c>
      <c r="H88" s="121">
        <v>3</v>
      </c>
      <c r="I88" s="122">
        <v>100</v>
      </c>
      <c r="J88" s="123">
        <v>300</v>
      </c>
      <c r="K88" s="122"/>
      <c r="L88" s="122"/>
      <c r="M88" s="142"/>
      <c r="N88" s="121"/>
      <c r="O88" s="122"/>
      <c r="P88" s="142"/>
      <c r="Q88" s="240"/>
      <c r="R88" s="122"/>
      <c r="S88" s="142"/>
      <c r="T88" s="121"/>
      <c r="U88" s="122"/>
      <c r="V88" s="142"/>
      <c r="W88" s="240"/>
      <c r="X88" s="122"/>
      <c r="Y88" s="142"/>
      <c r="Z88" s="121"/>
      <c r="AA88" s="122"/>
      <c r="AB88" s="142"/>
      <c r="AC88" s="124"/>
      <c r="AD88" s="125"/>
      <c r="AE88" s="216"/>
      <c r="AF88" s="127"/>
      <c r="AG88" s="128"/>
      <c r="AH88" s="103"/>
      <c r="AI88" s="103"/>
    </row>
    <row r="89" spans="1:35" ht="30" customHeight="1" x14ac:dyDescent="0.2">
      <c r="A89" s="117"/>
      <c r="B89" s="118" t="s">
        <v>208</v>
      </c>
      <c r="C89" s="119" t="s">
        <v>209</v>
      </c>
      <c r="D89" s="120" t="s">
        <v>142</v>
      </c>
      <c r="E89" s="121">
        <v>1</v>
      </c>
      <c r="F89" s="122">
        <v>400</v>
      </c>
      <c r="G89" s="123">
        <v>400</v>
      </c>
      <c r="H89" s="121">
        <v>1</v>
      </c>
      <c r="I89" s="122">
        <v>400</v>
      </c>
      <c r="J89" s="123">
        <v>400</v>
      </c>
      <c r="K89" s="122"/>
      <c r="L89" s="122"/>
      <c r="M89" s="142"/>
      <c r="N89" s="121"/>
      <c r="O89" s="122"/>
      <c r="P89" s="142"/>
      <c r="Q89" s="240"/>
      <c r="R89" s="122"/>
      <c r="S89" s="142"/>
      <c r="T89" s="121"/>
      <c r="U89" s="122"/>
      <c r="V89" s="142"/>
      <c r="W89" s="240"/>
      <c r="X89" s="122"/>
      <c r="Y89" s="142"/>
      <c r="Z89" s="121"/>
      <c r="AA89" s="122"/>
      <c r="AB89" s="142"/>
      <c r="AC89" s="124"/>
      <c r="AD89" s="125"/>
      <c r="AE89" s="216"/>
      <c r="AF89" s="127"/>
      <c r="AG89" s="128"/>
      <c r="AH89" s="103"/>
      <c r="AI89" s="103"/>
    </row>
    <row r="90" spans="1:35" ht="30" customHeight="1" x14ac:dyDescent="0.2">
      <c r="A90" s="117"/>
      <c r="B90" s="118" t="s">
        <v>210</v>
      </c>
      <c r="C90" s="119" t="s">
        <v>211</v>
      </c>
      <c r="D90" s="120" t="s">
        <v>212</v>
      </c>
      <c r="E90" s="121"/>
      <c r="F90" s="122"/>
      <c r="G90" s="123"/>
      <c r="H90" s="121">
        <v>1</v>
      </c>
      <c r="I90" s="122">
        <v>3000</v>
      </c>
      <c r="J90" s="123">
        <v>3000</v>
      </c>
      <c r="K90" s="240"/>
      <c r="L90" s="122"/>
      <c r="M90" s="142"/>
      <c r="N90" s="121"/>
      <c r="O90" s="122"/>
      <c r="P90" s="142"/>
      <c r="Q90" s="240"/>
      <c r="R90" s="122"/>
      <c r="S90" s="142"/>
      <c r="T90" s="121"/>
      <c r="U90" s="122"/>
      <c r="V90" s="142"/>
      <c r="W90" s="240"/>
      <c r="X90" s="122"/>
      <c r="Y90" s="142"/>
      <c r="Z90" s="121"/>
      <c r="AA90" s="122"/>
      <c r="AB90" s="142"/>
      <c r="AC90" s="124"/>
      <c r="AD90" s="125"/>
      <c r="AE90" s="216"/>
      <c r="AF90" s="127"/>
      <c r="AG90" s="128"/>
      <c r="AH90" s="103"/>
      <c r="AI90" s="103"/>
    </row>
    <row r="91" spans="1:35" ht="30" customHeight="1" x14ac:dyDescent="0.2">
      <c r="A91" s="117" t="s">
        <v>110</v>
      </c>
      <c r="B91" s="118" t="s">
        <v>114</v>
      </c>
      <c r="C91" s="119" t="s">
        <v>213</v>
      </c>
      <c r="D91" s="120"/>
      <c r="E91" s="121"/>
      <c r="F91" s="122"/>
      <c r="G91" s="123">
        <v>0</v>
      </c>
      <c r="H91" s="121"/>
      <c r="I91" s="122"/>
      <c r="J91" s="142">
        <f>H91*I91</f>
        <v>0</v>
      </c>
      <c r="K91" s="240"/>
      <c r="L91" s="122"/>
      <c r="M91" s="142">
        <f>K91*L91</f>
        <v>0</v>
      </c>
      <c r="N91" s="121"/>
      <c r="O91" s="122"/>
      <c r="P91" s="142">
        <f>N91*O91</f>
        <v>0</v>
      </c>
      <c r="Q91" s="240"/>
      <c r="R91" s="122"/>
      <c r="S91" s="142">
        <f>Q91*R91</f>
        <v>0</v>
      </c>
      <c r="T91" s="121"/>
      <c r="U91" s="122"/>
      <c r="V91" s="142">
        <f>T91*U91</f>
        <v>0</v>
      </c>
      <c r="W91" s="240"/>
      <c r="X91" s="122"/>
      <c r="Y91" s="142">
        <f>W91*X91</f>
        <v>0</v>
      </c>
      <c r="Z91" s="121"/>
      <c r="AA91" s="122"/>
      <c r="AB91" s="142">
        <f>Z91*AA91</f>
        <v>0</v>
      </c>
      <c r="AC91" s="124">
        <f>G91+M91+S91+Y91</f>
        <v>0</v>
      </c>
      <c r="AD91" s="125">
        <f>J91+P91+V91+AB91</f>
        <v>0</v>
      </c>
      <c r="AE91" s="216">
        <f>AC91-AD91</f>
        <v>0</v>
      </c>
      <c r="AF91" s="127" t="e">
        <f>AE91/AC91</f>
        <v>#DIV/0!</v>
      </c>
      <c r="AG91" s="128"/>
      <c r="AH91" s="103"/>
      <c r="AI91" s="103"/>
    </row>
    <row r="92" spans="1:35" ht="30" customHeight="1" x14ac:dyDescent="0.2">
      <c r="A92" s="129"/>
      <c r="B92" s="130" t="s">
        <v>214</v>
      </c>
      <c r="C92" s="131" t="s">
        <v>215</v>
      </c>
      <c r="D92" s="132" t="s">
        <v>142</v>
      </c>
      <c r="E92" s="133">
        <v>4</v>
      </c>
      <c r="F92" s="134">
        <v>550</v>
      </c>
      <c r="G92" s="135">
        <v>2200</v>
      </c>
      <c r="H92" s="133">
        <v>4</v>
      </c>
      <c r="I92" s="134">
        <v>550</v>
      </c>
      <c r="J92" s="135">
        <v>2200</v>
      </c>
      <c r="K92" s="262"/>
      <c r="L92" s="134"/>
      <c r="M92" s="263"/>
      <c r="N92" s="133"/>
      <c r="O92" s="134"/>
      <c r="P92" s="263"/>
      <c r="Q92" s="262"/>
      <c r="R92" s="134"/>
      <c r="S92" s="263"/>
      <c r="T92" s="133"/>
      <c r="U92" s="134"/>
      <c r="V92" s="263"/>
      <c r="W92" s="262"/>
      <c r="X92" s="134"/>
      <c r="Y92" s="263"/>
      <c r="Z92" s="133"/>
      <c r="AA92" s="134"/>
      <c r="AB92" s="263"/>
      <c r="AC92" s="136"/>
      <c r="AD92" s="137"/>
      <c r="AE92" s="218"/>
      <c r="AF92" s="154"/>
      <c r="AG92" s="155"/>
      <c r="AH92" s="103"/>
      <c r="AI92" s="103"/>
    </row>
    <row r="93" spans="1:35" ht="30" customHeight="1" x14ac:dyDescent="0.2">
      <c r="A93" s="129"/>
      <c r="B93" s="130" t="s">
        <v>216</v>
      </c>
      <c r="C93" s="131" t="s">
        <v>217</v>
      </c>
      <c r="D93" s="132" t="s">
        <v>142</v>
      </c>
      <c r="E93" s="133">
        <v>4</v>
      </c>
      <c r="F93" s="134">
        <v>700</v>
      </c>
      <c r="G93" s="135">
        <v>2800</v>
      </c>
      <c r="H93" s="133">
        <v>4</v>
      </c>
      <c r="I93" s="134">
        <v>700</v>
      </c>
      <c r="J93" s="135">
        <v>2800</v>
      </c>
      <c r="K93" s="262"/>
      <c r="L93" s="134"/>
      <c r="M93" s="263"/>
      <c r="N93" s="133"/>
      <c r="O93" s="134"/>
      <c r="P93" s="263"/>
      <c r="Q93" s="262"/>
      <c r="R93" s="134"/>
      <c r="S93" s="263"/>
      <c r="T93" s="133"/>
      <c r="U93" s="134"/>
      <c r="V93" s="263"/>
      <c r="W93" s="262"/>
      <c r="X93" s="134"/>
      <c r="Y93" s="263"/>
      <c r="Z93" s="133"/>
      <c r="AA93" s="134"/>
      <c r="AB93" s="263"/>
      <c r="AC93" s="136"/>
      <c r="AD93" s="137"/>
      <c r="AE93" s="218"/>
      <c r="AF93" s="154"/>
      <c r="AG93" s="155"/>
      <c r="AH93" s="103"/>
      <c r="AI93" s="103"/>
    </row>
    <row r="94" spans="1:35" ht="30" customHeight="1" x14ac:dyDescent="0.2">
      <c r="A94" s="129"/>
      <c r="B94" s="130" t="s">
        <v>218</v>
      </c>
      <c r="C94" s="131" t="s">
        <v>219</v>
      </c>
      <c r="D94" s="132" t="s">
        <v>142</v>
      </c>
      <c r="E94" s="133">
        <v>1</v>
      </c>
      <c r="F94" s="134">
        <v>750</v>
      </c>
      <c r="G94" s="135">
        <v>750</v>
      </c>
      <c r="H94" s="133">
        <v>1</v>
      </c>
      <c r="I94" s="134">
        <v>750</v>
      </c>
      <c r="J94" s="135">
        <v>750</v>
      </c>
      <c r="K94" s="262"/>
      <c r="L94" s="134"/>
      <c r="M94" s="263"/>
      <c r="N94" s="133"/>
      <c r="O94" s="134"/>
      <c r="P94" s="263"/>
      <c r="Q94" s="262"/>
      <c r="R94" s="134"/>
      <c r="S94" s="263"/>
      <c r="T94" s="133"/>
      <c r="U94" s="134"/>
      <c r="V94" s="263"/>
      <c r="W94" s="262"/>
      <c r="X94" s="134"/>
      <c r="Y94" s="263"/>
      <c r="Z94" s="133"/>
      <c r="AA94" s="134"/>
      <c r="AB94" s="263"/>
      <c r="AC94" s="136"/>
      <c r="AD94" s="137"/>
      <c r="AE94" s="218"/>
      <c r="AF94" s="154"/>
      <c r="AG94" s="155"/>
      <c r="AH94" s="103"/>
      <c r="AI94" s="103"/>
    </row>
    <row r="95" spans="1:35" ht="30" customHeight="1" x14ac:dyDescent="0.2">
      <c r="A95" s="129"/>
      <c r="B95" s="130" t="s">
        <v>220</v>
      </c>
      <c r="C95" s="131" t="s">
        <v>221</v>
      </c>
      <c r="D95" s="132" t="s">
        <v>142</v>
      </c>
      <c r="E95" s="133">
        <v>1</v>
      </c>
      <c r="F95" s="134">
        <v>300</v>
      </c>
      <c r="G95" s="135">
        <v>300</v>
      </c>
      <c r="H95" s="133">
        <v>1</v>
      </c>
      <c r="I95" s="134">
        <v>300</v>
      </c>
      <c r="J95" s="135">
        <v>300</v>
      </c>
      <c r="K95" s="262"/>
      <c r="L95" s="134"/>
      <c r="M95" s="263"/>
      <c r="N95" s="133"/>
      <c r="O95" s="134"/>
      <c r="P95" s="263"/>
      <c r="Q95" s="262"/>
      <c r="R95" s="134"/>
      <c r="S95" s="263"/>
      <c r="T95" s="133"/>
      <c r="U95" s="134"/>
      <c r="V95" s="263"/>
      <c r="W95" s="262"/>
      <c r="X95" s="134"/>
      <c r="Y95" s="263"/>
      <c r="Z95" s="133"/>
      <c r="AA95" s="134"/>
      <c r="AB95" s="263"/>
      <c r="AC95" s="136"/>
      <c r="AD95" s="137"/>
      <c r="AE95" s="218"/>
      <c r="AF95" s="154"/>
      <c r="AG95" s="155"/>
      <c r="AH95" s="103"/>
      <c r="AI95" s="103"/>
    </row>
    <row r="96" spans="1:35" ht="30" customHeight="1" x14ac:dyDescent="0.2">
      <c r="A96" s="129"/>
      <c r="B96" s="130" t="s">
        <v>222</v>
      </c>
      <c r="C96" s="131" t="s">
        <v>223</v>
      </c>
      <c r="D96" s="132" t="s">
        <v>142</v>
      </c>
      <c r="E96" s="133">
        <v>4</v>
      </c>
      <c r="F96" s="134">
        <v>350</v>
      </c>
      <c r="G96" s="135">
        <v>1400</v>
      </c>
      <c r="H96" s="133">
        <v>4</v>
      </c>
      <c r="I96" s="134">
        <v>350</v>
      </c>
      <c r="J96" s="135">
        <v>1400</v>
      </c>
      <c r="K96" s="262"/>
      <c r="L96" s="134"/>
      <c r="M96" s="263"/>
      <c r="N96" s="133"/>
      <c r="O96" s="134"/>
      <c r="P96" s="263"/>
      <c r="Q96" s="262"/>
      <c r="R96" s="134"/>
      <c r="S96" s="263"/>
      <c r="T96" s="133"/>
      <c r="U96" s="134"/>
      <c r="V96" s="263"/>
      <c r="W96" s="262"/>
      <c r="X96" s="134"/>
      <c r="Y96" s="263"/>
      <c r="Z96" s="133"/>
      <c r="AA96" s="134"/>
      <c r="AB96" s="263"/>
      <c r="AC96" s="136"/>
      <c r="AD96" s="137"/>
      <c r="AE96" s="218"/>
      <c r="AF96" s="154"/>
      <c r="AG96" s="155"/>
      <c r="AH96" s="103"/>
      <c r="AI96" s="103"/>
    </row>
    <row r="97" spans="1:35" ht="30" customHeight="1" x14ac:dyDescent="0.2">
      <c r="A97" s="129"/>
      <c r="B97" s="130" t="s">
        <v>224</v>
      </c>
      <c r="C97" s="131" t="s">
        <v>225</v>
      </c>
      <c r="D97" s="132" t="s">
        <v>142</v>
      </c>
      <c r="E97" s="133">
        <v>4</v>
      </c>
      <c r="F97" s="134">
        <v>200</v>
      </c>
      <c r="G97" s="135">
        <v>800</v>
      </c>
      <c r="H97" s="133">
        <v>4</v>
      </c>
      <c r="I97" s="134">
        <v>200</v>
      </c>
      <c r="J97" s="135">
        <v>800</v>
      </c>
      <c r="K97" s="262"/>
      <c r="L97" s="134"/>
      <c r="M97" s="263"/>
      <c r="N97" s="133"/>
      <c r="O97" s="134"/>
      <c r="P97" s="263"/>
      <c r="Q97" s="262"/>
      <c r="R97" s="134"/>
      <c r="S97" s="263"/>
      <c r="T97" s="133"/>
      <c r="U97" s="134"/>
      <c r="V97" s="263"/>
      <c r="W97" s="262"/>
      <c r="X97" s="134"/>
      <c r="Y97" s="263"/>
      <c r="Z97" s="133"/>
      <c r="AA97" s="134"/>
      <c r="AB97" s="263"/>
      <c r="AC97" s="136"/>
      <c r="AD97" s="137"/>
      <c r="AE97" s="218"/>
      <c r="AF97" s="154"/>
      <c r="AG97" s="155"/>
      <c r="AH97" s="103"/>
      <c r="AI97" s="103"/>
    </row>
    <row r="98" spans="1:35" ht="30" customHeight="1" x14ac:dyDescent="0.2">
      <c r="A98" s="129"/>
      <c r="B98" s="130" t="s">
        <v>226</v>
      </c>
      <c r="C98" s="131" t="s">
        <v>227</v>
      </c>
      <c r="D98" s="132" t="s">
        <v>212</v>
      </c>
      <c r="E98" s="133"/>
      <c r="F98" s="134"/>
      <c r="G98" s="135"/>
      <c r="H98" s="133">
        <v>1</v>
      </c>
      <c r="I98" s="134">
        <v>3000</v>
      </c>
      <c r="J98" s="135">
        <v>3000</v>
      </c>
      <c r="K98" s="262"/>
      <c r="L98" s="134"/>
      <c r="M98" s="263"/>
      <c r="N98" s="133"/>
      <c r="O98" s="134"/>
      <c r="P98" s="263"/>
      <c r="Q98" s="262"/>
      <c r="R98" s="134"/>
      <c r="S98" s="263"/>
      <c r="T98" s="133"/>
      <c r="U98" s="134"/>
      <c r="V98" s="263"/>
      <c r="W98" s="262"/>
      <c r="X98" s="134"/>
      <c r="Y98" s="263"/>
      <c r="Z98" s="133"/>
      <c r="AA98" s="134"/>
      <c r="AB98" s="263"/>
      <c r="AC98" s="136"/>
      <c r="AD98" s="137"/>
      <c r="AE98" s="218"/>
      <c r="AF98" s="154"/>
      <c r="AG98" s="155"/>
      <c r="AH98" s="103"/>
      <c r="AI98" s="103"/>
    </row>
    <row r="99" spans="1:35" ht="30" customHeight="1" x14ac:dyDescent="0.2">
      <c r="A99" s="129" t="s">
        <v>110</v>
      </c>
      <c r="B99" s="130" t="s">
        <v>116</v>
      </c>
      <c r="C99" s="266" t="s">
        <v>228</v>
      </c>
      <c r="D99" s="132" t="s">
        <v>212</v>
      </c>
      <c r="E99" s="267">
        <v>12</v>
      </c>
      <c r="F99" s="268">
        <v>500</v>
      </c>
      <c r="G99" s="269">
        <f>E99*F99</f>
        <v>6000</v>
      </c>
      <c r="H99" s="147"/>
      <c r="I99" s="148"/>
      <c r="J99" s="150">
        <f>H99*I99</f>
        <v>0</v>
      </c>
      <c r="K99" s="262"/>
      <c r="L99" s="134"/>
      <c r="M99" s="263">
        <f>K99*L99</f>
        <v>0</v>
      </c>
      <c r="N99" s="133"/>
      <c r="O99" s="134"/>
      <c r="P99" s="263">
        <f>N99*O99</f>
        <v>0</v>
      </c>
      <c r="Q99" s="262"/>
      <c r="R99" s="134"/>
      <c r="S99" s="263">
        <f>Q99*R99</f>
        <v>0</v>
      </c>
      <c r="T99" s="133"/>
      <c r="U99" s="134"/>
      <c r="V99" s="263">
        <f>T99*U99</f>
        <v>0</v>
      </c>
      <c r="W99" s="262"/>
      <c r="X99" s="134"/>
      <c r="Y99" s="263">
        <f>W99*X99</f>
        <v>0</v>
      </c>
      <c r="Z99" s="133"/>
      <c r="AA99" s="134"/>
      <c r="AB99" s="263">
        <f>Z99*AA99</f>
        <v>0</v>
      </c>
      <c r="AC99" s="136">
        <f>G99+M99+S99+Y99</f>
        <v>6000</v>
      </c>
      <c r="AD99" s="137">
        <f>J99+P99+V99+AB99</f>
        <v>0</v>
      </c>
      <c r="AE99" s="218">
        <f t="shared" ref="AE99:AE106" si="121">AC99-AD99</f>
        <v>6000</v>
      </c>
      <c r="AF99" s="154">
        <f t="shared" ref="AF99:AF102" si="122">AE99/AC99</f>
        <v>1</v>
      </c>
      <c r="AG99" s="155"/>
      <c r="AH99" s="103"/>
      <c r="AI99" s="103"/>
    </row>
    <row r="100" spans="1:35" ht="15" customHeight="1" x14ac:dyDescent="0.2">
      <c r="A100" s="220" t="s">
        <v>229</v>
      </c>
      <c r="B100" s="221"/>
      <c r="C100" s="222"/>
      <c r="D100" s="223"/>
      <c r="E100" s="224">
        <f t="shared" ref="E100:AD100" si="123">E77+E73+E69+E65+E61</f>
        <v>55</v>
      </c>
      <c r="F100" s="225">
        <f t="shared" si="123"/>
        <v>13950</v>
      </c>
      <c r="G100" s="226">
        <f t="shared" si="123"/>
        <v>31000</v>
      </c>
      <c r="H100" s="160">
        <f t="shared" si="123"/>
        <v>45</v>
      </c>
      <c r="I100" s="162">
        <f t="shared" si="123"/>
        <v>19450</v>
      </c>
      <c r="J100" s="243">
        <f t="shared" si="123"/>
        <v>31000</v>
      </c>
      <c r="K100" s="227">
        <f t="shared" si="123"/>
        <v>0</v>
      </c>
      <c r="L100" s="225">
        <f t="shared" si="123"/>
        <v>0</v>
      </c>
      <c r="M100" s="228">
        <f t="shared" si="123"/>
        <v>0</v>
      </c>
      <c r="N100" s="224">
        <f t="shared" si="123"/>
        <v>0</v>
      </c>
      <c r="O100" s="225">
        <f t="shared" si="123"/>
        <v>0</v>
      </c>
      <c r="P100" s="228">
        <f t="shared" si="123"/>
        <v>0</v>
      </c>
      <c r="Q100" s="227">
        <f t="shared" si="123"/>
        <v>0</v>
      </c>
      <c r="R100" s="225">
        <f t="shared" si="123"/>
        <v>0</v>
      </c>
      <c r="S100" s="228">
        <f t="shared" si="123"/>
        <v>0</v>
      </c>
      <c r="T100" s="224">
        <f t="shared" si="123"/>
        <v>0</v>
      </c>
      <c r="U100" s="225">
        <f t="shared" si="123"/>
        <v>0</v>
      </c>
      <c r="V100" s="228">
        <f t="shared" si="123"/>
        <v>0</v>
      </c>
      <c r="W100" s="227">
        <f t="shared" si="123"/>
        <v>0</v>
      </c>
      <c r="X100" s="225">
        <f t="shared" si="123"/>
        <v>0</v>
      </c>
      <c r="Y100" s="228">
        <f t="shared" si="123"/>
        <v>0</v>
      </c>
      <c r="Z100" s="224">
        <f t="shared" si="123"/>
        <v>0</v>
      </c>
      <c r="AA100" s="225">
        <f t="shared" si="123"/>
        <v>0</v>
      </c>
      <c r="AB100" s="228">
        <f t="shared" si="123"/>
        <v>0</v>
      </c>
      <c r="AC100" s="160">
        <f t="shared" si="123"/>
        <v>31000</v>
      </c>
      <c r="AD100" s="165">
        <f t="shared" si="123"/>
        <v>31000</v>
      </c>
      <c r="AE100" s="160">
        <f t="shared" si="121"/>
        <v>0</v>
      </c>
      <c r="AF100" s="166">
        <f t="shared" si="122"/>
        <v>0</v>
      </c>
      <c r="AG100" s="167"/>
      <c r="AH100" s="103"/>
      <c r="AI100" s="103"/>
    </row>
    <row r="101" spans="1:35" ht="15.75" customHeight="1" x14ac:dyDescent="0.2">
      <c r="A101" s="246" t="s">
        <v>105</v>
      </c>
      <c r="B101" s="270" t="s">
        <v>29</v>
      </c>
      <c r="C101" s="170" t="s">
        <v>230</v>
      </c>
      <c r="D101" s="234"/>
      <c r="E101" s="93"/>
      <c r="F101" s="94"/>
      <c r="G101" s="94"/>
      <c r="H101" s="93"/>
      <c r="I101" s="94"/>
      <c r="J101" s="98"/>
      <c r="K101" s="94"/>
      <c r="L101" s="94"/>
      <c r="M101" s="98"/>
      <c r="N101" s="93"/>
      <c r="O101" s="94"/>
      <c r="P101" s="98"/>
      <c r="Q101" s="94"/>
      <c r="R101" s="94"/>
      <c r="S101" s="98"/>
      <c r="T101" s="93"/>
      <c r="U101" s="94"/>
      <c r="V101" s="98"/>
      <c r="W101" s="94"/>
      <c r="X101" s="94"/>
      <c r="Y101" s="98"/>
      <c r="Z101" s="93"/>
      <c r="AA101" s="94"/>
      <c r="AB101" s="98"/>
      <c r="AC101" s="271"/>
      <c r="AD101" s="271"/>
      <c r="AE101" s="272">
        <f t="shared" si="121"/>
        <v>0</v>
      </c>
      <c r="AF101" s="273" t="e">
        <f t="shared" si="122"/>
        <v>#DIV/0!</v>
      </c>
      <c r="AG101" s="274"/>
      <c r="AH101" s="103"/>
      <c r="AI101" s="103"/>
    </row>
    <row r="102" spans="1:35" ht="48" customHeight="1" x14ac:dyDescent="0.2">
      <c r="A102" s="104" t="s">
        <v>107</v>
      </c>
      <c r="B102" s="105" t="s">
        <v>231</v>
      </c>
      <c r="C102" s="213" t="s">
        <v>232</v>
      </c>
      <c r="D102" s="214"/>
      <c r="E102" s="235">
        <f t="shared" ref="E102:AB102" si="124">SUM(E103:E105)</f>
        <v>200</v>
      </c>
      <c r="F102" s="236">
        <f t="shared" si="124"/>
        <v>20</v>
      </c>
      <c r="G102" s="237">
        <f t="shared" si="124"/>
        <v>4000</v>
      </c>
      <c r="H102" s="108">
        <f t="shared" si="124"/>
        <v>200</v>
      </c>
      <c r="I102" s="109">
        <f t="shared" si="124"/>
        <v>20</v>
      </c>
      <c r="J102" s="141">
        <f t="shared" si="124"/>
        <v>4000</v>
      </c>
      <c r="K102" s="248">
        <f t="shared" si="124"/>
        <v>0</v>
      </c>
      <c r="L102" s="236">
        <f t="shared" si="124"/>
        <v>0</v>
      </c>
      <c r="M102" s="249">
        <f t="shared" si="124"/>
        <v>0</v>
      </c>
      <c r="N102" s="235">
        <f t="shared" si="124"/>
        <v>0</v>
      </c>
      <c r="O102" s="236">
        <f t="shared" si="124"/>
        <v>0</v>
      </c>
      <c r="P102" s="249">
        <f t="shared" si="124"/>
        <v>0</v>
      </c>
      <c r="Q102" s="248">
        <f t="shared" si="124"/>
        <v>0</v>
      </c>
      <c r="R102" s="236">
        <f t="shared" si="124"/>
        <v>0</v>
      </c>
      <c r="S102" s="249">
        <f t="shared" si="124"/>
        <v>0</v>
      </c>
      <c r="T102" s="235">
        <f t="shared" si="124"/>
        <v>0</v>
      </c>
      <c r="U102" s="236">
        <f t="shared" si="124"/>
        <v>0</v>
      </c>
      <c r="V102" s="249">
        <f t="shared" si="124"/>
        <v>0</v>
      </c>
      <c r="W102" s="248">
        <f t="shared" si="124"/>
        <v>0</v>
      </c>
      <c r="X102" s="236">
        <f t="shared" si="124"/>
        <v>0</v>
      </c>
      <c r="Y102" s="249">
        <f t="shared" si="124"/>
        <v>0</v>
      </c>
      <c r="Z102" s="235">
        <f t="shared" si="124"/>
        <v>0</v>
      </c>
      <c r="AA102" s="236">
        <f t="shared" si="124"/>
        <v>0</v>
      </c>
      <c r="AB102" s="249">
        <f t="shared" si="124"/>
        <v>0</v>
      </c>
      <c r="AC102" s="111">
        <f t="shared" ref="AC102:AC105" si="125">G102+M102+S102+Y102</f>
        <v>4000</v>
      </c>
      <c r="AD102" s="112">
        <f t="shared" ref="AD102:AD105" si="126">J102+P102+V102+AB102</f>
        <v>4000</v>
      </c>
      <c r="AE102" s="112">
        <f t="shared" si="121"/>
        <v>0</v>
      </c>
      <c r="AF102" s="151">
        <f t="shared" si="122"/>
        <v>0</v>
      </c>
      <c r="AG102" s="152"/>
      <c r="AH102" s="116"/>
      <c r="AI102" s="116"/>
    </row>
    <row r="103" spans="1:35" ht="36" customHeight="1" x14ac:dyDescent="0.2">
      <c r="A103" s="117" t="s">
        <v>110</v>
      </c>
      <c r="B103" s="118" t="s">
        <v>111</v>
      </c>
      <c r="C103" s="119" t="s">
        <v>233</v>
      </c>
      <c r="D103" s="120" t="s">
        <v>234</v>
      </c>
      <c r="E103" s="121"/>
      <c r="F103" s="122"/>
      <c r="G103" s="123">
        <v>0</v>
      </c>
      <c r="H103" s="121"/>
      <c r="I103" s="122"/>
      <c r="J103" s="142">
        <f>H103*I103</f>
        <v>0</v>
      </c>
      <c r="K103" s="240"/>
      <c r="L103" s="122"/>
      <c r="M103" s="142">
        <f t="shared" ref="M103:M105" si="127">K103*L103</f>
        <v>0</v>
      </c>
      <c r="N103" s="121"/>
      <c r="O103" s="122"/>
      <c r="P103" s="142">
        <f t="shared" ref="P103:P105" si="128">N103*O103</f>
        <v>0</v>
      </c>
      <c r="Q103" s="240"/>
      <c r="R103" s="122"/>
      <c r="S103" s="142">
        <f t="shared" ref="S103:S105" si="129">Q103*R103</f>
        <v>0</v>
      </c>
      <c r="T103" s="121"/>
      <c r="U103" s="122"/>
      <c r="V103" s="142">
        <f t="shared" ref="V103:V105" si="130">T103*U103</f>
        <v>0</v>
      </c>
      <c r="W103" s="240"/>
      <c r="X103" s="122"/>
      <c r="Y103" s="142">
        <f t="shared" ref="Y103:Y105" si="131">W103*X103</f>
        <v>0</v>
      </c>
      <c r="Z103" s="121"/>
      <c r="AA103" s="122"/>
      <c r="AB103" s="142">
        <f t="shared" ref="AB103:AB105" si="132">Z103*AA103</f>
        <v>0</v>
      </c>
      <c r="AC103" s="124">
        <f t="shared" si="125"/>
        <v>0</v>
      </c>
      <c r="AD103" s="125">
        <f t="shared" si="126"/>
        <v>0</v>
      </c>
      <c r="AE103" s="216">
        <f t="shared" si="121"/>
        <v>0</v>
      </c>
      <c r="AF103" s="216">
        <f>AD103-AE103</f>
        <v>0</v>
      </c>
      <c r="AG103" s="275" t="s">
        <v>235</v>
      </c>
      <c r="AH103" s="103"/>
      <c r="AI103" s="103"/>
    </row>
    <row r="104" spans="1:35" ht="33.75" customHeight="1" x14ac:dyDescent="0.2">
      <c r="A104" s="117" t="s">
        <v>110</v>
      </c>
      <c r="B104" s="118" t="s">
        <v>114</v>
      </c>
      <c r="C104" s="119" t="s">
        <v>236</v>
      </c>
      <c r="D104" s="120" t="s">
        <v>234</v>
      </c>
      <c r="E104" s="121">
        <v>200</v>
      </c>
      <c r="F104" s="122">
        <v>20</v>
      </c>
      <c r="G104" s="123">
        <v>4000</v>
      </c>
      <c r="H104" s="121">
        <v>200</v>
      </c>
      <c r="I104" s="122">
        <v>20</v>
      </c>
      <c r="J104" s="123">
        <v>4000</v>
      </c>
      <c r="K104" s="240"/>
      <c r="L104" s="122"/>
      <c r="M104" s="142">
        <f t="shared" si="127"/>
        <v>0</v>
      </c>
      <c r="N104" s="121"/>
      <c r="O104" s="122"/>
      <c r="P104" s="142">
        <f t="shared" si="128"/>
        <v>0</v>
      </c>
      <c r="Q104" s="240"/>
      <c r="R104" s="122"/>
      <c r="S104" s="142">
        <f t="shared" si="129"/>
        <v>0</v>
      </c>
      <c r="T104" s="121"/>
      <c r="U104" s="122"/>
      <c r="V104" s="142">
        <f t="shared" si="130"/>
        <v>0</v>
      </c>
      <c r="W104" s="240"/>
      <c r="X104" s="122"/>
      <c r="Y104" s="142">
        <f t="shared" si="131"/>
        <v>0</v>
      </c>
      <c r="Z104" s="121"/>
      <c r="AA104" s="122"/>
      <c r="AB104" s="142">
        <f t="shared" si="132"/>
        <v>0</v>
      </c>
      <c r="AC104" s="124">
        <f t="shared" si="125"/>
        <v>4000</v>
      </c>
      <c r="AD104" s="125">
        <f t="shared" si="126"/>
        <v>4000</v>
      </c>
      <c r="AE104" s="216">
        <f t="shared" si="121"/>
        <v>0</v>
      </c>
      <c r="AF104" s="127">
        <f>AE104/AC104</f>
        <v>0</v>
      </c>
      <c r="AG104" s="153" t="s">
        <v>237</v>
      </c>
      <c r="AH104" s="103"/>
      <c r="AI104" s="103"/>
    </row>
    <row r="105" spans="1:35" ht="33" customHeight="1" x14ac:dyDescent="0.2">
      <c r="A105" s="143" t="s">
        <v>110</v>
      </c>
      <c r="B105" s="144" t="s">
        <v>116</v>
      </c>
      <c r="C105" s="145" t="s">
        <v>238</v>
      </c>
      <c r="D105" s="146" t="s">
        <v>234</v>
      </c>
      <c r="E105" s="147"/>
      <c r="F105" s="148"/>
      <c r="G105" s="149">
        <f>E105*F105</f>
        <v>0</v>
      </c>
      <c r="H105" s="147"/>
      <c r="I105" s="148"/>
      <c r="J105" s="150">
        <f>H105*I105</f>
        <v>0</v>
      </c>
      <c r="K105" s="242"/>
      <c r="L105" s="148"/>
      <c r="M105" s="150">
        <f t="shared" si="127"/>
        <v>0</v>
      </c>
      <c r="N105" s="147"/>
      <c r="O105" s="148"/>
      <c r="P105" s="150">
        <f t="shared" si="128"/>
        <v>0</v>
      </c>
      <c r="Q105" s="242"/>
      <c r="R105" s="148"/>
      <c r="S105" s="150">
        <f t="shared" si="129"/>
        <v>0</v>
      </c>
      <c r="T105" s="147"/>
      <c r="U105" s="148"/>
      <c r="V105" s="150">
        <f t="shared" si="130"/>
        <v>0</v>
      </c>
      <c r="W105" s="242"/>
      <c r="X105" s="148"/>
      <c r="Y105" s="150">
        <f t="shared" si="131"/>
        <v>0</v>
      </c>
      <c r="Z105" s="147"/>
      <c r="AA105" s="148"/>
      <c r="AB105" s="150">
        <f t="shared" si="132"/>
        <v>0</v>
      </c>
      <c r="AC105" s="276">
        <f t="shared" si="125"/>
        <v>0</v>
      </c>
      <c r="AD105" s="277">
        <f t="shared" si="126"/>
        <v>0</v>
      </c>
      <c r="AE105" s="278">
        <f t="shared" si="121"/>
        <v>0</v>
      </c>
      <c r="AF105" s="278">
        <f>AD105-AE105</f>
        <v>0</v>
      </c>
      <c r="AG105" s="128"/>
      <c r="AH105" s="103"/>
      <c r="AI105" s="103"/>
    </row>
    <row r="106" spans="1:35" ht="15" customHeight="1" x14ac:dyDescent="0.2">
      <c r="A106" s="220" t="s">
        <v>239</v>
      </c>
      <c r="B106" s="221"/>
      <c r="C106" s="222"/>
      <c r="D106" s="223"/>
      <c r="E106" s="224">
        <f t="shared" ref="E106:AD106" si="133">E102</f>
        <v>200</v>
      </c>
      <c r="F106" s="225">
        <f t="shared" si="133"/>
        <v>20</v>
      </c>
      <c r="G106" s="226">
        <f t="shared" si="133"/>
        <v>4000</v>
      </c>
      <c r="H106" s="160">
        <f t="shared" si="133"/>
        <v>200</v>
      </c>
      <c r="I106" s="162">
        <f t="shared" si="133"/>
        <v>20</v>
      </c>
      <c r="J106" s="243">
        <f t="shared" si="133"/>
        <v>4000</v>
      </c>
      <c r="K106" s="227">
        <f t="shared" si="133"/>
        <v>0</v>
      </c>
      <c r="L106" s="225">
        <f t="shared" si="133"/>
        <v>0</v>
      </c>
      <c r="M106" s="228">
        <f t="shared" si="133"/>
        <v>0</v>
      </c>
      <c r="N106" s="224">
        <f t="shared" si="133"/>
        <v>0</v>
      </c>
      <c r="O106" s="225">
        <f t="shared" si="133"/>
        <v>0</v>
      </c>
      <c r="P106" s="228">
        <f t="shared" si="133"/>
        <v>0</v>
      </c>
      <c r="Q106" s="227">
        <f t="shared" si="133"/>
        <v>0</v>
      </c>
      <c r="R106" s="225">
        <f t="shared" si="133"/>
        <v>0</v>
      </c>
      <c r="S106" s="228">
        <f t="shared" si="133"/>
        <v>0</v>
      </c>
      <c r="T106" s="224">
        <f t="shared" si="133"/>
        <v>0</v>
      </c>
      <c r="U106" s="225">
        <f t="shared" si="133"/>
        <v>0</v>
      </c>
      <c r="V106" s="228">
        <f t="shared" si="133"/>
        <v>0</v>
      </c>
      <c r="W106" s="227">
        <f t="shared" si="133"/>
        <v>0</v>
      </c>
      <c r="X106" s="225">
        <f t="shared" si="133"/>
        <v>0</v>
      </c>
      <c r="Y106" s="228">
        <f t="shared" si="133"/>
        <v>0</v>
      </c>
      <c r="Z106" s="224">
        <f t="shared" si="133"/>
        <v>0</v>
      </c>
      <c r="AA106" s="225">
        <f t="shared" si="133"/>
        <v>0</v>
      </c>
      <c r="AB106" s="228">
        <f t="shared" si="133"/>
        <v>0</v>
      </c>
      <c r="AC106" s="224">
        <f t="shared" si="133"/>
        <v>4000</v>
      </c>
      <c r="AD106" s="229">
        <f t="shared" si="133"/>
        <v>4000</v>
      </c>
      <c r="AE106" s="228">
        <f t="shared" si="121"/>
        <v>0</v>
      </c>
      <c r="AF106" s="230">
        <f>AE106/AC106</f>
        <v>0</v>
      </c>
      <c r="AG106" s="231"/>
      <c r="AH106" s="103"/>
      <c r="AI106" s="103"/>
    </row>
    <row r="107" spans="1:35" ht="15.75" customHeight="1" x14ac:dyDescent="0.2">
      <c r="A107" s="246" t="s">
        <v>105</v>
      </c>
      <c r="B107" s="270" t="s">
        <v>30</v>
      </c>
      <c r="C107" s="170" t="s">
        <v>240</v>
      </c>
      <c r="D107" s="279"/>
      <c r="E107" s="280"/>
      <c r="F107" s="281"/>
      <c r="G107" s="281"/>
      <c r="H107" s="93"/>
      <c r="I107" s="94"/>
      <c r="J107" s="98"/>
      <c r="K107" s="281"/>
      <c r="L107" s="281"/>
      <c r="M107" s="282"/>
      <c r="N107" s="280"/>
      <c r="O107" s="281"/>
      <c r="P107" s="282"/>
      <c r="Q107" s="281"/>
      <c r="R107" s="281"/>
      <c r="S107" s="282"/>
      <c r="T107" s="280"/>
      <c r="U107" s="281"/>
      <c r="V107" s="282"/>
      <c r="W107" s="281"/>
      <c r="X107" s="281"/>
      <c r="Y107" s="282"/>
      <c r="Z107" s="280"/>
      <c r="AA107" s="281"/>
      <c r="AB107" s="281"/>
      <c r="AC107" s="99"/>
      <c r="AD107" s="100"/>
      <c r="AE107" s="100"/>
      <c r="AF107" s="101"/>
      <c r="AG107" s="102"/>
      <c r="AH107" s="103"/>
      <c r="AI107" s="103"/>
    </row>
    <row r="108" spans="1:35" ht="24.75" customHeight="1" x14ac:dyDescent="0.2">
      <c r="A108" s="104" t="s">
        <v>107</v>
      </c>
      <c r="B108" s="105" t="s">
        <v>241</v>
      </c>
      <c r="C108" s="283" t="s">
        <v>242</v>
      </c>
      <c r="D108" s="214"/>
      <c r="E108" s="235">
        <f t="shared" ref="E108:AB108" si="134">SUM(E109:E118)</f>
        <v>32</v>
      </c>
      <c r="F108" s="236">
        <f t="shared" si="134"/>
        <v>1017</v>
      </c>
      <c r="G108" s="237">
        <f t="shared" si="134"/>
        <v>3253</v>
      </c>
      <c r="H108" s="108">
        <f t="shared" si="134"/>
        <v>32</v>
      </c>
      <c r="I108" s="109">
        <f t="shared" si="134"/>
        <v>1017</v>
      </c>
      <c r="J108" s="141">
        <f t="shared" si="134"/>
        <v>3253.26</v>
      </c>
      <c r="K108" s="248">
        <f t="shared" si="134"/>
        <v>0</v>
      </c>
      <c r="L108" s="236">
        <f t="shared" si="134"/>
        <v>0</v>
      </c>
      <c r="M108" s="249">
        <f t="shared" si="134"/>
        <v>0</v>
      </c>
      <c r="N108" s="235">
        <f t="shared" si="134"/>
        <v>0</v>
      </c>
      <c r="O108" s="236">
        <f t="shared" si="134"/>
        <v>0</v>
      </c>
      <c r="P108" s="249">
        <f t="shared" si="134"/>
        <v>0</v>
      </c>
      <c r="Q108" s="248">
        <f t="shared" si="134"/>
        <v>0</v>
      </c>
      <c r="R108" s="236">
        <f t="shared" si="134"/>
        <v>0</v>
      </c>
      <c r="S108" s="249">
        <f t="shared" si="134"/>
        <v>0</v>
      </c>
      <c r="T108" s="235">
        <f t="shared" si="134"/>
        <v>0</v>
      </c>
      <c r="U108" s="236">
        <f t="shared" si="134"/>
        <v>0</v>
      </c>
      <c r="V108" s="249">
        <f t="shared" si="134"/>
        <v>0</v>
      </c>
      <c r="W108" s="248">
        <f t="shared" si="134"/>
        <v>0</v>
      </c>
      <c r="X108" s="236">
        <f t="shared" si="134"/>
        <v>0</v>
      </c>
      <c r="Y108" s="249">
        <f t="shared" si="134"/>
        <v>0</v>
      </c>
      <c r="Z108" s="235">
        <f t="shared" si="134"/>
        <v>0</v>
      </c>
      <c r="AA108" s="236">
        <f t="shared" si="134"/>
        <v>0</v>
      </c>
      <c r="AB108" s="249">
        <f t="shared" si="134"/>
        <v>0</v>
      </c>
      <c r="AC108" s="111">
        <f t="shared" ref="AC108:AC109" si="135">G108+M108+S108+Y108</f>
        <v>3253</v>
      </c>
      <c r="AD108" s="112">
        <f t="shared" ref="AD108:AD109" si="136">J108+P108+V108+AB108</f>
        <v>3253.26</v>
      </c>
      <c r="AE108" s="112">
        <f t="shared" ref="AE108:AE109" si="137">AC108-AD108</f>
        <v>-0.26000000000021828</v>
      </c>
      <c r="AF108" s="114">
        <f t="shared" ref="AF108:AF109" si="138">AE108/AC108</f>
        <v>-7.9926221949037281E-5</v>
      </c>
      <c r="AG108" s="115"/>
      <c r="AH108" s="116"/>
      <c r="AI108" s="116"/>
    </row>
    <row r="109" spans="1:35" ht="24" customHeight="1" x14ac:dyDescent="0.2">
      <c r="A109" s="117" t="s">
        <v>110</v>
      </c>
      <c r="B109" s="118" t="s">
        <v>111</v>
      </c>
      <c r="C109" s="119" t="s">
        <v>243</v>
      </c>
      <c r="D109" s="120" t="s">
        <v>142</v>
      </c>
      <c r="E109" s="121"/>
      <c r="F109" s="122"/>
      <c r="G109" s="123">
        <v>0</v>
      </c>
      <c r="H109" s="121"/>
      <c r="I109" s="122"/>
      <c r="J109" s="142">
        <f>H109*I109</f>
        <v>0</v>
      </c>
      <c r="K109" s="240"/>
      <c r="L109" s="122"/>
      <c r="M109" s="142">
        <f>K109*L109</f>
        <v>0</v>
      </c>
      <c r="N109" s="121"/>
      <c r="O109" s="122"/>
      <c r="P109" s="142">
        <f>N109*O109</f>
        <v>0</v>
      </c>
      <c r="Q109" s="240"/>
      <c r="R109" s="122"/>
      <c r="S109" s="142">
        <f>Q109*R109</f>
        <v>0</v>
      </c>
      <c r="T109" s="121"/>
      <c r="U109" s="122"/>
      <c r="V109" s="142">
        <f>T109*U109</f>
        <v>0</v>
      </c>
      <c r="W109" s="240"/>
      <c r="X109" s="122"/>
      <c r="Y109" s="142">
        <f>W109*X109</f>
        <v>0</v>
      </c>
      <c r="Z109" s="121"/>
      <c r="AA109" s="122"/>
      <c r="AB109" s="142">
        <f>Z109*AA109</f>
        <v>0</v>
      </c>
      <c r="AC109" s="124">
        <f t="shared" si="135"/>
        <v>0</v>
      </c>
      <c r="AD109" s="125">
        <f t="shared" si="136"/>
        <v>0</v>
      </c>
      <c r="AE109" s="216">
        <f t="shared" si="137"/>
        <v>0</v>
      </c>
      <c r="AF109" s="127" t="e">
        <f t="shared" si="138"/>
        <v>#DIV/0!</v>
      </c>
      <c r="AG109" s="128"/>
      <c r="AH109" s="103"/>
      <c r="AI109" s="103"/>
    </row>
    <row r="110" spans="1:35" ht="24" customHeight="1" x14ac:dyDescent="0.2">
      <c r="A110" s="117"/>
      <c r="B110" s="118"/>
      <c r="C110" s="119" t="s">
        <v>244</v>
      </c>
      <c r="D110" s="120" t="s">
        <v>245</v>
      </c>
      <c r="E110" s="121">
        <v>1</v>
      </c>
      <c r="F110" s="122">
        <v>190</v>
      </c>
      <c r="G110" s="123">
        <v>190</v>
      </c>
      <c r="H110" s="121">
        <v>1</v>
      </c>
      <c r="I110" s="122">
        <v>190.02</v>
      </c>
      <c r="J110" s="142">
        <v>190.02</v>
      </c>
      <c r="K110" s="240"/>
      <c r="L110" s="122"/>
      <c r="M110" s="142"/>
      <c r="N110" s="121"/>
      <c r="O110" s="122"/>
      <c r="P110" s="142"/>
      <c r="Q110" s="240"/>
      <c r="R110" s="122"/>
      <c r="S110" s="142"/>
      <c r="T110" s="121"/>
      <c r="U110" s="122"/>
      <c r="V110" s="142"/>
      <c r="W110" s="240"/>
      <c r="X110" s="122"/>
      <c r="Y110" s="142"/>
      <c r="Z110" s="121"/>
      <c r="AA110" s="122"/>
      <c r="AB110" s="142"/>
      <c r="AC110" s="124"/>
      <c r="AD110" s="125"/>
      <c r="AE110" s="216"/>
      <c r="AF110" s="127"/>
      <c r="AG110" s="128"/>
      <c r="AH110" s="103"/>
      <c r="AI110" s="103"/>
    </row>
    <row r="111" spans="1:35" ht="24" customHeight="1" x14ac:dyDescent="0.2">
      <c r="A111" s="117"/>
      <c r="B111" s="118"/>
      <c r="C111" s="119" t="s">
        <v>246</v>
      </c>
      <c r="D111" s="120" t="s">
        <v>245</v>
      </c>
      <c r="E111" s="121">
        <v>2</v>
      </c>
      <c r="F111" s="122">
        <v>151</v>
      </c>
      <c r="G111" s="123">
        <v>302</v>
      </c>
      <c r="H111" s="121">
        <v>2</v>
      </c>
      <c r="I111" s="122">
        <v>151.02000000000001</v>
      </c>
      <c r="J111" s="142">
        <v>302.04000000000002</v>
      </c>
      <c r="K111" s="240"/>
      <c r="L111" s="122"/>
      <c r="M111" s="142"/>
      <c r="N111" s="121"/>
      <c r="O111" s="122"/>
      <c r="P111" s="142"/>
      <c r="Q111" s="240"/>
      <c r="R111" s="122"/>
      <c r="S111" s="142"/>
      <c r="T111" s="121"/>
      <c r="U111" s="122"/>
      <c r="V111" s="142"/>
      <c r="W111" s="240"/>
      <c r="X111" s="122"/>
      <c r="Y111" s="142"/>
      <c r="Z111" s="121"/>
      <c r="AA111" s="122"/>
      <c r="AB111" s="142"/>
      <c r="AC111" s="124"/>
      <c r="AD111" s="125"/>
      <c r="AE111" s="216"/>
      <c r="AF111" s="127"/>
      <c r="AG111" s="128"/>
      <c r="AH111" s="103"/>
      <c r="AI111" s="103"/>
    </row>
    <row r="112" spans="1:35" ht="24" customHeight="1" x14ac:dyDescent="0.2">
      <c r="A112" s="117"/>
      <c r="B112" s="118"/>
      <c r="C112" s="119" t="s">
        <v>247</v>
      </c>
      <c r="D112" s="120" t="s">
        <v>245</v>
      </c>
      <c r="E112" s="121">
        <v>2</v>
      </c>
      <c r="F112" s="122">
        <v>148</v>
      </c>
      <c r="G112" s="123">
        <v>296</v>
      </c>
      <c r="H112" s="121">
        <v>2</v>
      </c>
      <c r="I112" s="122">
        <v>147.96</v>
      </c>
      <c r="J112" s="142">
        <v>295.92</v>
      </c>
      <c r="K112" s="240"/>
      <c r="L112" s="122"/>
      <c r="M112" s="142"/>
      <c r="N112" s="121"/>
      <c r="O112" s="122"/>
      <c r="P112" s="142"/>
      <c r="Q112" s="240"/>
      <c r="R112" s="122"/>
      <c r="S112" s="142"/>
      <c r="T112" s="121"/>
      <c r="U112" s="122"/>
      <c r="V112" s="142"/>
      <c r="W112" s="240"/>
      <c r="X112" s="122"/>
      <c r="Y112" s="142"/>
      <c r="Z112" s="121"/>
      <c r="AA112" s="122"/>
      <c r="AB112" s="142"/>
      <c r="AC112" s="124"/>
      <c r="AD112" s="125"/>
      <c r="AE112" s="216"/>
      <c r="AF112" s="127"/>
      <c r="AG112" s="128"/>
      <c r="AH112" s="103"/>
      <c r="AI112" s="103"/>
    </row>
    <row r="113" spans="1:35" ht="24" customHeight="1" x14ac:dyDescent="0.2">
      <c r="A113" s="117"/>
      <c r="B113" s="118"/>
      <c r="C113" s="119" t="s">
        <v>248</v>
      </c>
      <c r="D113" s="120" t="s">
        <v>245</v>
      </c>
      <c r="E113" s="121">
        <v>7</v>
      </c>
      <c r="F113" s="122">
        <v>129</v>
      </c>
      <c r="G113" s="123">
        <v>903</v>
      </c>
      <c r="H113" s="121">
        <v>7</v>
      </c>
      <c r="I113" s="122">
        <v>129</v>
      </c>
      <c r="J113" s="142">
        <v>903</v>
      </c>
      <c r="K113" s="240"/>
      <c r="L113" s="122"/>
      <c r="M113" s="142"/>
      <c r="N113" s="121"/>
      <c r="O113" s="122"/>
      <c r="P113" s="142"/>
      <c r="Q113" s="240"/>
      <c r="R113" s="122"/>
      <c r="S113" s="142"/>
      <c r="T113" s="121"/>
      <c r="U113" s="122"/>
      <c r="V113" s="142"/>
      <c r="W113" s="240"/>
      <c r="X113" s="122"/>
      <c r="Y113" s="142"/>
      <c r="Z113" s="121"/>
      <c r="AA113" s="122"/>
      <c r="AB113" s="142"/>
      <c r="AC113" s="124"/>
      <c r="AD113" s="125"/>
      <c r="AE113" s="216"/>
      <c r="AF113" s="127"/>
      <c r="AG113" s="128"/>
      <c r="AH113" s="103"/>
      <c r="AI113" s="103"/>
    </row>
    <row r="114" spans="1:35" ht="24" customHeight="1" x14ac:dyDescent="0.2">
      <c r="A114" s="117"/>
      <c r="B114" s="118"/>
      <c r="C114" s="119" t="s">
        <v>249</v>
      </c>
      <c r="D114" s="120" t="s">
        <v>245</v>
      </c>
      <c r="E114" s="121">
        <v>2</v>
      </c>
      <c r="F114" s="122">
        <v>202</v>
      </c>
      <c r="G114" s="123">
        <v>404</v>
      </c>
      <c r="H114" s="121">
        <v>2</v>
      </c>
      <c r="I114" s="122">
        <v>201.96</v>
      </c>
      <c r="J114" s="142">
        <v>403.92</v>
      </c>
      <c r="K114" s="240"/>
      <c r="L114" s="122"/>
      <c r="M114" s="142"/>
      <c r="N114" s="121"/>
      <c r="O114" s="122"/>
      <c r="P114" s="142"/>
      <c r="Q114" s="240"/>
      <c r="R114" s="122"/>
      <c r="S114" s="142"/>
      <c r="T114" s="121"/>
      <c r="U114" s="122"/>
      <c r="V114" s="142"/>
      <c r="W114" s="240"/>
      <c r="X114" s="122"/>
      <c r="Y114" s="142"/>
      <c r="Z114" s="121"/>
      <c r="AA114" s="122"/>
      <c r="AB114" s="142"/>
      <c r="AC114" s="124"/>
      <c r="AD114" s="125"/>
      <c r="AE114" s="216"/>
      <c r="AF114" s="127"/>
      <c r="AG114" s="128"/>
      <c r="AH114" s="103"/>
      <c r="AI114" s="103"/>
    </row>
    <row r="115" spans="1:35" ht="24" customHeight="1" x14ac:dyDescent="0.2">
      <c r="A115" s="117"/>
      <c r="B115" s="118"/>
      <c r="C115" s="119" t="s">
        <v>250</v>
      </c>
      <c r="D115" s="120" t="s">
        <v>245</v>
      </c>
      <c r="E115" s="121">
        <v>4</v>
      </c>
      <c r="F115" s="122">
        <v>160</v>
      </c>
      <c r="G115" s="123">
        <v>640</v>
      </c>
      <c r="H115" s="121">
        <v>4</v>
      </c>
      <c r="I115" s="122">
        <v>160.02000000000001</v>
      </c>
      <c r="J115" s="142">
        <v>640.08000000000004</v>
      </c>
      <c r="K115" s="240"/>
      <c r="L115" s="122"/>
      <c r="M115" s="142"/>
      <c r="N115" s="121"/>
      <c r="O115" s="122"/>
      <c r="P115" s="142"/>
      <c r="Q115" s="240"/>
      <c r="R115" s="122"/>
      <c r="S115" s="142"/>
      <c r="T115" s="121"/>
      <c r="U115" s="122"/>
      <c r="V115" s="142"/>
      <c r="W115" s="240"/>
      <c r="X115" s="122"/>
      <c r="Y115" s="142"/>
      <c r="Z115" s="121"/>
      <c r="AA115" s="122"/>
      <c r="AB115" s="142"/>
      <c r="AC115" s="124"/>
      <c r="AD115" s="125"/>
      <c r="AE115" s="216"/>
      <c r="AF115" s="127"/>
      <c r="AG115" s="128"/>
      <c r="AH115" s="103"/>
      <c r="AI115" s="103"/>
    </row>
    <row r="116" spans="1:35" ht="24" customHeight="1" x14ac:dyDescent="0.2">
      <c r="A116" s="117"/>
      <c r="B116" s="118"/>
      <c r="C116" s="119" t="s">
        <v>251</v>
      </c>
      <c r="D116" s="120" t="s">
        <v>252</v>
      </c>
      <c r="E116" s="121">
        <v>14</v>
      </c>
      <c r="F116" s="122">
        <v>37</v>
      </c>
      <c r="G116" s="123">
        <v>518</v>
      </c>
      <c r="H116" s="121">
        <v>14</v>
      </c>
      <c r="I116" s="122">
        <v>37.020000000000003</v>
      </c>
      <c r="J116" s="142">
        <v>518.28</v>
      </c>
      <c r="K116" s="240"/>
      <c r="L116" s="122"/>
      <c r="M116" s="142"/>
      <c r="N116" s="121"/>
      <c r="O116" s="122"/>
      <c r="P116" s="142"/>
      <c r="Q116" s="240"/>
      <c r="R116" s="122"/>
      <c r="S116" s="142"/>
      <c r="T116" s="121"/>
      <c r="U116" s="122"/>
      <c r="V116" s="142"/>
      <c r="W116" s="240"/>
      <c r="X116" s="122"/>
      <c r="Y116" s="142"/>
      <c r="Z116" s="121"/>
      <c r="AA116" s="122"/>
      <c r="AB116" s="142"/>
      <c r="AC116" s="124"/>
      <c r="AD116" s="125"/>
      <c r="AE116" s="216"/>
      <c r="AF116" s="127"/>
      <c r="AG116" s="128"/>
      <c r="AH116" s="103"/>
      <c r="AI116" s="103"/>
    </row>
    <row r="117" spans="1:35" ht="18.75" customHeight="1" x14ac:dyDescent="0.2">
      <c r="A117" s="117" t="s">
        <v>110</v>
      </c>
      <c r="B117" s="118" t="s">
        <v>114</v>
      </c>
      <c r="C117" s="119" t="s">
        <v>253</v>
      </c>
      <c r="D117" s="120" t="s">
        <v>142</v>
      </c>
      <c r="E117" s="121"/>
      <c r="F117" s="122"/>
      <c r="G117" s="123">
        <f t="shared" ref="G117:G118" si="139">E117*F117</f>
        <v>0</v>
      </c>
      <c r="H117" s="121"/>
      <c r="I117" s="122"/>
      <c r="J117" s="142">
        <f t="shared" ref="J117:J118" si="140">H117*I117</f>
        <v>0</v>
      </c>
      <c r="K117" s="240"/>
      <c r="L117" s="122"/>
      <c r="M117" s="142">
        <f t="shared" ref="M117:M118" si="141">K117*L117</f>
        <v>0</v>
      </c>
      <c r="N117" s="121"/>
      <c r="O117" s="122"/>
      <c r="P117" s="142">
        <f t="shared" ref="P117:P118" si="142">N117*O117</f>
        <v>0</v>
      </c>
      <c r="Q117" s="240"/>
      <c r="R117" s="122"/>
      <c r="S117" s="142">
        <f t="shared" ref="S117:S118" si="143">Q117*R117</f>
        <v>0</v>
      </c>
      <c r="T117" s="121"/>
      <c r="U117" s="122"/>
      <c r="V117" s="142">
        <f t="shared" ref="V117:V118" si="144">T117*U117</f>
        <v>0</v>
      </c>
      <c r="W117" s="240"/>
      <c r="X117" s="122"/>
      <c r="Y117" s="142">
        <f t="shared" ref="Y117:Y118" si="145">W117*X117</f>
        <v>0</v>
      </c>
      <c r="Z117" s="121"/>
      <c r="AA117" s="122"/>
      <c r="AB117" s="142">
        <f t="shared" ref="AB117:AB118" si="146">Z117*AA117</f>
        <v>0</v>
      </c>
      <c r="AC117" s="124">
        <f t="shared" ref="AC117:AC126" si="147">G117+M117+S117+Y117</f>
        <v>0</v>
      </c>
      <c r="AD117" s="125">
        <f t="shared" ref="AD117:AD126" si="148">J117+P117+V117+AB117</f>
        <v>0</v>
      </c>
      <c r="AE117" s="216">
        <f t="shared" ref="AE117:AE127" si="149">AC117-AD117</f>
        <v>0</v>
      </c>
      <c r="AF117" s="127" t="e">
        <f t="shared" ref="AF117:AF127" si="150">AE117/AC117</f>
        <v>#DIV/0!</v>
      </c>
      <c r="AG117" s="128"/>
      <c r="AH117" s="103"/>
      <c r="AI117" s="103"/>
    </row>
    <row r="118" spans="1:35" ht="21.75" customHeight="1" x14ac:dyDescent="0.2">
      <c r="A118" s="129" t="s">
        <v>110</v>
      </c>
      <c r="B118" s="130" t="s">
        <v>116</v>
      </c>
      <c r="C118" s="131" t="s">
        <v>253</v>
      </c>
      <c r="D118" s="132" t="s">
        <v>142</v>
      </c>
      <c r="E118" s="133"/>
      <c r="F118" s="134"/>
      <c r="G118" s="135">
        <f t="shared" si="139"/>
        <v>0</v>
      </c>
      <c r="H118" s="147"/>
      <c r="I118" s="148"/>
      <c r="J118" s="150">
        <f t="shared" si="140"/>
        <v>0</v>
      </c>
      <c r="K118" s="262"/>
      <c r="L118" s="134"/>
      <c r="M118" s="263">
        <f t="shared" si="141"/>
        <v>0</v>
      </c>
      <c r="N118" s="133"/>
      <c r="O118" s="134"/>
      <c r="P118" s="263">
        <f t="shared" si="142"/>
        <v>0</v>
      </c>
      <c r="Q118" s="262"/>
      <c r="R118" s="134"/>
      <c r="S118" s="263">
        <f t="shared" si="143"/>
        <v>0</v>
      </c>
      <c r="T118" s="133"/>
      <c r="U118" s="134"/>
      <c r="V118" s="263">
        <f t="shared" si="144"/>
        <v>0</v>
      </c>
      <c r="W118" s="262"/>
      <c r="X118" s="134"/>
      <c r="Y118" s="263">
        <f t="shared" si="145"/>
        <v>0</v>
      </c>
      <c r="Z118" s="133"/>
      <c r="AA118" s="134"/>
      <c r="AB118" s="263">
        <f t="shared" si="146"/>
        <v>0</v>
      </c>
      <c r="AC118" s="276">
        <f t="shared" si="147"/>
        <v>0</v>
      </c>
      <c r="AD118" s="277">
        <f t="shared" si="148"/>
        <v>0</v>
      </c>
      <c r="AE118" s="278">
        <f t="shared" si="149"/>
        <v>0</v>
      </c>
      <c r="AF118" s="127" t="e">
        <f t="shared" si="150"/>
        <v>#DIV/0!</v>
      </c>
      <c r="AG118" s="128"/>
      <c r="AH118" s="103"/>
      <c r="AI118" s="103"/>
    </row>
    <row r="119" spans="1:35" ht="24.75" customHeight="1" x14ac:dyDescent="0.2">
      <c r="A119" s="104" t="s">
        <v>107</v>
      </c>
      <c r="B119" s="105" t="s">
        <v>254</v>
      </c>
      <c r="C119" s="284" t="s">
        <v>255</v>
      </c>
      <c r="D119" s="107"/>
      <c r="E119" s="108">
        <f t="shared" ref="E119:AB119" si="151">SUM(E120:E122)</f>
        <v>0</v>
      </c>
      <c r="F119" s="109">
        <f t="shared" si="151"/>
        <v>0</v>
      </c>
      <c r="G119" s="110">
        <f t="shared" si="151"/>
        <v>0</v>
      </c>
      <c r="H119" s="108">
        <f t="shared" si="151"/>
        <v>0</v>
      </c>
      <c r="I119" s="109">
        <f t="shared" si="151"/>
        <v>0</v>
      </c>
      <c r="J119" s="141">
        <f t="shared" si="151"/>
        <v>0</v>
      </c>
      <c r="K119" s="238">
        <f t="shared" si="151"/>
        <v>0</v>
      </c>
      <c r="L119" s="109">
        <f t="shared" si="151"/>
        <v>0</v>
      </c>
      <c r="M119" s="141">
        <f t="shared" si="151"/>
        <v>0</v>
      </c>
      <c r="N119" s="108">
        <f t="shared" si="151"/>
        <v>0</v>
      </c>
      <c r="O119" s="109">
        <f t="shared" si="151"/>
        <v>0</v>
      </c>
      <c r="P119" s="141">
        <f t="shared" si="151"/>
        <v>0</v>
      </c>
      <c r="Q119" s="238">
        <f t="shared" si="151"/>
        <v>0</v>
      </c>
      <c r="R119" s="109">
        <f t="shared" si="151"/>
        <v>0</v>
      </c>
      <c r="S119" s="141">
        <f t="shared" si="151"/>
        <v>0</v>
      </c>
      <c r="T119" s="108">
        <f t="shared" si="151"/>
        <v>0</v>
      </c>
      <c r="U119" s="109">
        <f t="shared" si="151"/>
        <v>0</v>
      </c>
      <c r="V119" s="141">
        <f t="shared" si="151"/>
        <v>0</v>
      </c>
      <c r="W119" s="238">
        <f t="shared" si="151"/>
        <v>0</v>
      </c>
      <c r="X119" s="109">
        <f t="shared" si="151"/>
        <v>0</v>
      </c>
      <c r="Y119" s="141">
        <f t="shared" si="151"/>
        <v>0</v>
      </c>
      <c r="Z119" s="108">
        <f t="shared" si="151"/>
        <v>0</v>
      </c>
      <c r="AA119" s="109">
        <f t="shared" si="151"/>
        <v>0</v>
      </c>
      <c r="AB119" s="141">
        <f t="shared" si="151"/>
        <v>0</v>
      </c>
      <c r="AC119" s="111">
        <f t="shared" si="147"/>
        <v>0</v>
      </c>
      <c r="AD119" s="112">
        <f t="shared" si="148"/>
        <v>0</v>
      </c>
      <c r="AE119" s="112">
        <f t="shared" si="149"/>
        <v>0</v>
      </c>
      <c r="AF119" s="151" t="e">
        <f t="shared" si="150"/>
        <v>#DIV/0!</v>
      </c>
      <c r="AG119" s="152"/>
      <c r="AH119" s="116"/>
      <c r="AI119" s="116"/>
    </row>
    <row r="120" spans="1:35" ht="24" customHeight="1" x14ac:dyDescent="0.2">
      <c r="A120" s="117" t="s">
        <v>110</v>
      </c>
      <c r="B120" s="118" t="s">
        <v>111</v>
      </c>
      <c r="C120" s="119" t="s">
        <v>253</v>
      </c>
      <c r="D120" s="120" t="s">
        <v>142</v>
      </c>
      <c r="E120" s="121"/>
      <c r="F120" s="122"/>
      <c r="G120" s="123">
        <f t="shared" ref="G120:G122" si="152">E120*F120</f>
        <v>0</v>
      </c>
      <c r="H120" s="121"/>
      <c r="I120" s="122"/>
      <c r="J120" s="142">
        <f t="shared" ref="J120:J122" si="153">H120*I120</f>
        <v>0</v>
      </c>
      <c r="K120" s="240"/>
      <c r="L120" s="122"/>
      <c r="M120" s="142">
        <f t="shared" ref="M120:M122" si="154">K120*L120</f>
        <v>0</v>
      </c>
      <c r="N120" s="121"/>
      <c r="O120" s="122"/>
      <c r="P120" s="142">
        <f t="shared" ref="P120:P122" si="155">N120*O120</f>
        <v>0</v>
      </c>
      <c r="Q120" s="240"/>
      <c r="R120" s="122"/>
      <c r="S120" s="142">
        <f t="shared" ref="S120:S122" si="156">Q120*R120</f>
        <v>0</v>
      </c>
      <c r="T120" s="121"/>
      <c r="U120" s="122"/>
      <c r="V120" s="142">
        <f t="shared" ref="V120:V122" si="157">T120*U120</f>
        <v>0</v>
      </c>
      <c r="W120" s="240"/>
      <c r="X120" s="122"/>
      <c r="Y120" s="142">
        <f t="shared" ref="Y120:Y122" si="158">W120*X120</f>
        <v>0</v>
      </c>
      <c r="Z120" s="121"/>
      <c r="AA120" s="122"/>
      <c r="AB120" s="142">
        <f t="shared" ref="AB120:AB122" si="159">Z120*AA120</f>
        <v>0</v>
      </c>
      <c r="AC120" s="124">
        <f t="shared" si="147"/>
        <v>0</v>
      </c>
      <c r="AD120" s="125">
        <f t="shared" si="148"/>
        <v>0</v>
      </c>
      <c r="AE120" s="216">
        <f t="shared" si="149"/>
        <v>0</v>
      </c>
      <c r="AF120" s="127" t="e">
        <f t="shared" si="150"/>
        <v>#DIV/0!</v>
      </c>
      <c r="AG120" s="128"/>
      <c r="AH120" s="103"/>
      <c r="AI120" s="103"/>
    </row>
    <row r="121" spans="1:35" ht="18.75" customHeight="1" x14ac:dyDescent="0.2">
      <c r="A121" s="117" t="s">
        <v>110</v>
      </c>
      <c r="B121" s="118" t="s">
        <v>114</v>
      </c>
      <c r="C121" s="119" t="s">
        <v>253</v>
      </c>
      <c r="D121" s="120" t="s">
        <v>142</v>
      </c>
      <c r="E121" s="121"/>
      <c r="F121" s="122"/>
      <c r="G121" s="123">
        <f t="shared" si="152"/>
        <v>0</v>
      </c>
      <c r="H121" s="121"/>
      <c r="I121" s="122"/>
      <c r="J121" s="142">
        <f t="shared" si="153"/>
        <v>0</v>
      </c>
      <c r="K121" s="240"/>
      <c r="L121" s="122"/>
      <c r="M121" s="142">
        <f t="shared" si="154"/>
        <v>0</v>
      </c>
      <c r="N121" s="121"/>
      <c r="O121" s="122"/>
      <c r="P121" s="142">
        <f t="shared" si="155"/>
        <v>0</v>
      </c>
      <c r="Q121" s="240"/>
      <c r="R121" s="122"/>
      <c r="S121" s="142">
        <f t="shared" si="156"/>
        <v>0</v>
      </c>
      <c r="T121" s="121"/>
      <c r="U121" s="122"/>
      <c r="V121" s="142">
        <f t="shared" si="157"/>
        <v>0</v>
      </c>
      <c r="W121" s="240"/>
      <c r="X121" s="122"/>
      <c r="Y121" s="142">
        <f t="shared" si="158"/>
        <v>0</v>
      </c>
      <c r="Z121" s="121"/>
      <c r="AA121" s="122"/>
      <c r="AB121" s="142">
        <f t="shared" si="159"/>
        <v>0</v>
      </c>
      <c r="AC121" s="124">
        <f t="shared" si="147"/>
        <v>0</v>
      </c>
      <c r="AD121" s="125">
        <f t="shared" si="148"/>
        <v>0</v>
      </c>
      <c r="AE121" s="216">
        <f t="shared" si="149"/>
        <v>0</v>
      </c>
      <c r="AF121" s="127" t="e">
        <f t="shared" si="150"/>
        <v>#DIV/0!</v>
      </c>
      <c r="AG121" s="128"/>
      <c r="AH121" s="103"/>
      <c r="AI121" s="103"/>
    </row>
    <row r="122" spans="1:35" ht="21.75" customHeight="1" x14ac:dyDescent="0.2">
      <c r="A122" s="129" t="s">
        <v>110</v>
      </c>
      <c r="B122" s="130" t="s">
        <v>116</v>
      </c>
      <c r="C122" s="131" t="s">
        <v>253</v>
      </c>
      <c r="D122" s="132" t="s">
        <v>142</v>
      </c>
      <c r="E122" s="133"/>
      <c r="F122" s="134"/>
      <c r="G122" s="135">
        <f t="shared" si="152"/>
        <v>0</v>
      </c>
      <c r="H122" s="147"/>
      <c r="I122" s="148"/>
      <c r="J122" s="150">
        <f t="shared" si="153"/>
        <v>0</v>
      </c>
      <c r="K122" s="262"/>
      <c r="L122" s="134"/>
      <c r="M122" s="263">
        <f t="shared" si="154"/>
        <v>0</v>
      </c>
      <c r="N122" s="133"/>
      <c r="O122" s="134"/>
      <c r="P122" s="263">
        <f t="shared" si="155"/>
        <v>0</v>
      </c>
      <c r="Q122" s="262"/>
      <c r="R122" s="134"/>
      <c r="S122" s="263">
        <f t="shared" si="156"/>
        <v>0</v>
      </c>
      <c r="T122" s="133"/>
      <c r="U122" s="134"/>
      <c r="V122" s="263">
        <f t="shared" si="157"/>
        <v>0</v>
      </c>
      <c r="W122" s="262"/>
      <c r="X122" s="134"/>
      <c r="Y122" s="263">
        <f t="shared" si="158"/>
        <v>0</v>
      </c>
      <c r="Z122" s="133"/>
      <c r="AA122" s="134"/>
      <c r="AB122" s="263">
        <f t="shared" si="159"/>
        <v>0</v>
      </c>
      <c r="AC122" s="276">
        <f t="shared" si="147"/>
        <v>0</v>
      </c>
      <c r="AD122" s="277">
        <f t="shared" si="148"/>
        <v>0</v>
      </c>
      <c r="AE122" s="278">
        <f t="shared" si="149"/>
        <v>0</v>
      </c>
      <c r="AF122" s="127" t="e">
        <f t="shared" si="150"/>
        <v>#DIV/0!</v>
      </c>
      <c r="AG122" s="128"/>
      <c r="AH122" s="103"/>
      <c r="AI122" s="103"/>
    </row>
    <row r="123" spans="1:35" ht="24.75" customHeight="1" x14ac:dyDescent="0.2">
      <c r="A123" s="104" t="s">
        <v>107</v>
      </c>
      <c r="B123" s="105" t="s">
        <v>256</v>
      </c>
      <c r="C123" s="284" t="s">
        <v>257</v>
      </c>
      <c r="D123" s="107"/>
      <c r="E123" s="108">
        <f t="shared" ref="E123:AB123" si="160">SUM(E124:E126)</f>
        <v>0</v>
      </c>
      <c r="F123" s="109">
        <f t="shared" si="160"/>
        <v>0</v>
      </c>
      <c r="G123" s="110">
        <f t="shared" si="160"/>
        <v>0</v>
      </c>
      <c r="H123" s="108">
        <f t="shared" si="160"/>
        <v>0</v>
      </c>
      <c r="I123" s="109">
        <f t="shared" si="160"/>
        <v>0</v>
      </c>
      <c r="J123" s="141">
        <f t="shared" si="160"/>
        <v>0</v>
      </c>
      <c r="K123" s="238">
        <f t="shared" si="160"/>
        <v>0</v>
      </c>
      <c r="L123" s="109">
        <f t="shared" si="160"/>
        <v>0</v>
      </c>
      <c r="M123" s="141">
        <f t="shared" si="160"/>
        <v>0</v>
      </c>
      <c r="N123" s="108">
        <f t="shared" si="160"/>
        <v>0</v>
      </c>
      <c r="O123" s="109">
        <f t="shared" si="160"/>
        <v>0</v>
      </c>
      <c r="P123" s="141">
        <f t="shared" si="160"/>
        <v>0</v>
      </c>
      <c r="Q123" s="238">
        <f t="shared" si="160"/>
        <v>0</v>
      </c>
      <c r="R123" s="109">
        <f t="shared" si="160"/>
        <v>0</v>
      </c>
      <c r="S123" s="141">
        <f t="shared" si="160"/>
        <v>0</v>
      </c>
      <c r="T123" s="108">
        <f t="shared" si="160"/>
        <v>0</v>
      </c>
      <c r="U123" s="109">
        <f t="shared" si="160"/>
        <v>0</v>
      </c>
      <c r="V123" s="141">
        <f t="shared" si="160"/>
        <v>0</v>
      </c>
      <c r="W123" s="238">
        <f t="shared" si="160"/>
        <v>0</v>
      </c>
      <c r="X123" s="109">
        <f t="shared" si="160"/>
        <v>0</v>
      </c>
      <c r="Y123" s="141">
        <f t="shared" si="160"/>
        <v>0</v>
      </c>
      <c r="Z123" s="108">
        <f t="shared" si="160"/>
        <v>0</v>
      </c>
      <c r="AA123" s="109">
        <f t="shared" si="160"/>
        <v>0</v>
      </c>
      <c r="AB123" s="141">
        <f t="shared" si="160"/>
        <v>0</v>
      </c>
      <c r="AC123" s="111">
        <f t="shared" si="147"/>
        <v>0</v>
      </c>
      <c r="AD123" s="112">
        <f t="shared" si="148"/>
        <v>0</v>
      </c>
      <c r="AE123" s="112">
        <f t="shared" si="149"/>
        <v>0</v>
      </c>
      <c r="AF123" s="151" t="e">
        <f t="shared" si="150"/>
        <v>#DIV/0!</v>
      </c>
      <c r="AG123" s="152"/>
      <c r="AH123" s="116"/>
      <c r="AI123" s="116"/>
    </row>
    <row r="124" spans="1:35" ht="24" customHeight="1" x14ac:dyDescent="0.2">
      <c r="A124" s="117" t="s">
        <v>110</v>
      </c>
      <c r="B124" s="118" t="s">
        <v>111</v>
      </c>
      <c r="C124" s="119" t="s">
        <v>253</v>
      </c>
      <c r="D124" s="120" t="s">
        <v>142</v>
      </c>
      <c r="E124" s="121"/>
      <c r="F124" s="122"/>
      <c r="G124" s="123">
        <f t="shared" ref="G124:G126" si="161">E124*F124</f>
        <v>0</v>
      </c>
      <c r="H124" s="121"/>
      <c r="I124" s="122"/>
      <c r="J124" s="142">
        <f t="shared" ref="J124:J126" si="162">H124*I124</f>
        <v>0</v>
      </c>
      <c r="K124" s="240"/>
      <c r="L124" s="122"/>
      <c r="M124" s="142">
        <f t="shared" ref="M124:M126" si="163">K124*L124</f>
        <v>0</v>
      </c>
      <c r="N124" s="121"/>
      <c r="O124" s="122"/>
      <c r="P124" s="142">
        <f t="shared" ref="P124:P126" si="164">N124*O124</f>
        <v>0</v>
      </c>
      <c r="Q124" s="240"/>
      <c r="R124" s="122"/>
      <c r="S124" s="142">
        <f t="shared" ref="S124:S126" si="165">Q124*R124</f>
        <v>0</v>
      </c>
      <c r="T124" s="121"/>
      <c r="U124" s="122"/>
      <c r="V124" s="142">
        <f t="shared" ref="V124:V126" si="166">T124*U124</f>
        <v>0</v>
      </c>
      <c r="W124" s="240"/>
      <c r="X124" s="122"/>
      <c r="Y124" s="142">
        <f t="shared" ref="Y124:Y126" si="167">W124*X124</f>
        <v>0</v>
      </c>
      <c r="Z124" s="121"/>
      <c r="AA124" s="122"/>
      <c r="AB124" s="142">
        <f t="shared" ref="AB124:AB126" si="168">Z124*AA124</f>
        <v>0</v>
      </c>
      <c r="AC124" s="124">
        <f t="shared" si="147"/>
        <v>0</v>
      </c>
      <c r="AD124" s="125">
        <f t="shared" si="148"/>
        <v>0</v>
      </c>
      <c r="AE124" s="216">
        <f t="shared" si="149"/>
        <v>0</v>
      </c>
      <c r="AF124" s="127" t="e">
        <f t="shared" si="150"/>
        <v>#DIV/0!</v>
      </c>
      <c r="AG124" s="128"/>
      <c r="AH124" s="103"/>
      <c r="AI124" s="103"/>
    </row>
    <row r="125" spans="1:35" ht="18.75" customHeight="1" x14ac:dyDescent="0.2">
      <c r="A125" s="117" t="s">
        <v>110</v>
      </c>
      <c r="B125" s="118" t="s">
        <v>114</v>
      </c>
      <c r="C125" s="119" t="s">
        <v>253</v>
      </c>
      <c r="D125" s="120" t="s">
        <v>142</v>
      </c>
      <c r="E125" s="121"/>
      <c r="F125" s="122"/>
      <c r="G125" s="123">
        <f t="shared" si="161"/>
        <v>0</v>
      </c>
      <c r="H125" s="121"/>
      <c r="I125" s="122"/>
      <c r="J125" s="142">
        <f t="shared" si="162"/>
        <v>0</v>
      </c>
      <c r="K125" s="240"/>
      <c r="L125" s="122"/>
      <c r="M125" s="142">
        <f t="shared" si="163"/>
        <v>0</v>
      </c>
      <c r="N125" s="121"/>
      <c r="O125" s="122"/>
      <c r="P125" s="142">
        <f t="shared" si="164"/>
        <v>0</v>
      </c>
      <c r="Q125" s="240"/>
      <c r="R125" s="122"/>
      <c r="S125" s="142">
        <f t="shared" si="165"/>
        <v>0</v>
      </c>
      <c r="T125" s="121"/>
      <c r="U125" s="122"/>
      <c r="V125" s="142">
        <f t="shared" si="166"/>
        <v>0</v>
      </c>
      <c r="W125" s="240"/>
      <c r="X125" s="122"/>
      <c r="Y125" s="142">
        <f t="shared" si="167"/>
        <v>0</v>
      </c>
      <c r="Z125" s="121"/>
      <c r="AA125" s="122"/>
      <c r="AB125" s="142">
        <f t="shared" si="168"/>
        <v>0</v>
      </c>
      <c r="AC125" s="124">
        <f t="shared" si="147"/>
        <v>0</v>
      </c>
      <c r="AD125" s="125">
        <f t="shared" si="148"/>
        <v>0</v>
      </c>
      <c r="AE125" s="216">
        <f t="shared" si="149"/>
        <v>0</v>
      </c>
      <c r="AF125" s="127" t="e">
        <f t="shared" si="150"/>
        <v>#DIV/0!</v>
      </c>
      <c r="AG125" s="128"/>
      <c r="AH125" s="103"/>
      <c r="AI125" s="103"/>
    </row>
    <row r="126" spans="1:35" ht="21.75" customHeight="1" x14ac:dyDescent="0.2">
      <c r="A126" s="143" t="s">
        <v>110</v>
      </c>
      <c r="B126" s="144" t="s">
        <v>116</v>
      </c>
      <c r="C126" s="145" t="s">
        <v>253</v>
      </c>
      <c r="D126" s="146" t="s">
        <v>142</v>
      </c>
      <c r="E126" s="147"/>
      <c r="F126" s="148"/>
      <c r="G126" s="149">
        <f t="shared" si="161"/>
        <v>0</v>
      </c>
      <c r="H126" s="147"/>
      <c r="I126" s="148"/>
      <c r="J126" s="150">
        <f t="shared" si="162"/>
        <v>0</v>
      </c>
      <c r="K126" s="242"/>
      <c r="L126" s="148"/>
      <c r="M126" s="150">
        <f t="shared" si="163"/>
        <v>0</v>
      </c>
      <c r="N126" s="147"/>
      <c r="O126" s="148"/>
      <c r="P126" s="150">
        <f t="shared" si="164"/>
        <v>0</v>
      </c>
      <c r="Q126" s="242"/>
      <c r="R126" s="148"/>
      <c r="S126" s="150">
        <f t="shared" si="165"/>
        <v>0</v>
      </c>
      <c r="T126" s="147"/>
      <c r="U126" s="148"/>
      <c r="V126" s="150">
        <f t="shared" si="166"/>
        <v>0</v>
      </c>
      <c r="W126" s="242"/>
      <c r="X126" s="148"/>
      <c r="Y126" s="150">
        <f t="shared" si="167"/>
        <v>0</v>
      </c>
      <c r="Z126" s="147"/>
      <c r="AA126" s="148"/>
      <c r="AB126" s="150">
        <f t="shared" si="168"/>
        <v>0</v>
      </c>
      <c r="AC126" s="136">
        <f t="shared" si="147"/>
        <v>0</v>
      </c>
      <c r="AD126" s="137">
        <f t="shared" si="148"/>
        <v>0</v>
      </c>
      <c r="AE126" s="218">
        <f t="shared" si="149"/>
        <v>0</v>
      </c>
      <c r="AF126" s="154" t="e">
        <f t="shared" si="150"/>
        <v>#DIV/0!</v>
      </c>
      <c r="AG126" s="155"/>
      <c r="AH126" s="103"/>
      <c r="AI126" s="103"/>
    </row>
    <row r="127" spans="1:35" ht="15" customHeight="1" x14ac:dyDescent="0.2">
      <c r="A127" s="220" t="s">
        <v>258</v>
      </c>
      <c r="B127" s="221"/>
      <c r="C127" s="222"/>
      <c r="D127" s="223"/>
      <c r="E127" s="224">
        <f t="shared" ref="E127:AB127" si="169">E123+E119+E108</f>
        <v>32</v>
      </c>
      <c r="F127" s="225">
        <f t="shared" si="169"/>
        <v>1017</v>
      </c>
      <c r="G127" s="226">
        <f t="shared" si="169"/>
        <v>3253</v>
      </c>
      <c r="H127" s="224">
        <f t="shared" si="169"/>
        <v>32</v>
      </c>
      <c r="I127" s="225">
        <f t="shared" si="169"/>
        <v>1017</v>
      </c>
      <c r="J127" s="228">
        <f t="shared" si="169"/>
        <v>3253.26</v>
      </c>
      <c r="K127" s="227">
        <f t="shared" si="169"/>
        <v>0</v>
      </c>
      <c r="L127" s="225">
        <f t="shared" si="169"/>
        <v>0</v>
      </c>
      <c r="M127" s="228">
        <f t="shared" si="169"/>
        <v>0</v>
      </c>
      <c r="N127" s="224">
        <f t="shared" si="169"/>
        <v>0</v>
      </c>
      <c r="O127" s="225">
        <f t="shared" si="169"/>
        <v>0</v>
      </c>
      <c r="P127" s="228">
        <f t="shared" si="169"/>
        <v>0</v>
      </c>
      <c r="Q127" s="227">
        <f t="shared" si="169"/>
        <v>0</v>
      </c>
      <c r="R127" s="225">
        <f t="shared" si="169"/>
        <v>0</v>
      </c>
      <c r="S127" s="228">
        <f t="shared" si="169"/>
        <v>0</v>
      </c>
      <c r="T127" s="224">
        <f t="shared" si="169"/>
        <v>0</v>
      </c>
      <c r="U127" s="225">
        <f t="shared" si="169"/>
        <v>0</v>
      </c>
      <c r="V127" s="228">
        <f t="shared" si="169"/>
        <v>0</v>
      </c>
      <c r="W127" s="227">
        <f t="shared" si="169"/>
        <v>0</v>
      </c>
      <c r="X127" s="225">
        <f t="shared" si="169"/>
        <v>0</v>
      </c>
      <c r="Y127" s="228">
        <f t="shared" si="169"/>
        <v>0</v>
      </c>
      <c r="Z127" s="224">
        <f t="shared" si="169"/>
        <v>0</v>
      </c>
      <c r="AA127" s="225">
        <f t="shared" si="169"/>
        <v>0</v>
      </c>
      <c r="AB127" s="228">
        <f t="shared" si="169"/>
        <v>0</v>
      </c>
      <c r="AC127" s="160">
        <f t="shared" ref="AC127:AD127" si="170">AC108</f>
        <v>3253</v>
      </c>
      <c r="AD127" s="165">
        <f t="shared" si="170"/>
        <v>3253.26</v>
      </c>
      <c r="AE127" s="243">
        <f t="shared" si="149"/>
        <v>-0.26000000000021828</v>
      </c>
      <c r="AF127" s="285">
        <f t="shared" si="150"/>
        <v>-7.9926221949037281E-5</v>
      </c>
      <c r="AG127" s="245"/>
      <c r="AH127" s="103"/>
      <c r="AI127" s="103"/>
    </row>
    <row r="128" spans="1:35" ht="15.75" customHeight="1" x14ac:dyDescent="0.2">
      <c r="A128" s="286" t="s">
        <v>105</v>
      </c>
      <c r="B128" s="287" t="s">
        <v>31</v>
      </c>
      <c r="C128" s="170" t="s">
        <v>259</v>
      </c>
      <c r="D128" s="234"/>
      <c r="E128" s="93"/>
      <c r="F128" s="94"/>
      <c r="G128" s="94"/>
      <c r="H128" s="93"/>
      <c r="I128" s="94"/>
      <c r="J128" s="98"/>
      <c r="K128" s="94"/>
      <c r="L128" s="94"/>
      <c r="M128" s="98"/>
      <c r="N128" s="93"/>
      <c r="O128" s="94"/>
      <c r="P128" s="98"/>
      <c r="Q128" s="94"/>
      <c r="R128" s="94"/>
      <c r="S128" s="98"/>
      <c r="T128" s="93"/>
      <c r="U128" s="94"/>
      <c r="V128" s="98"/>
      <c r="W128" s="94"/>
      <c r="X128" s="94"/>
      <c r="Y128" s="98"/>
      <c r="Z128" s="93"/>
      <c r="AA128" s="94"/>
      <c r="AB128" s="94"/>
      <c r="AC128" s="99"/>
      <c r="AD128" s="100"/>
      <c r="AE128" s="100"/>
      <c r="AF128" s="101"/>
      <c r="AG128" s="102"/>
      <c r="AH128" s="103"/>
      <c r="AI128" s="103"/>
    </row>
    <row r="129" spans="1:35" ht="15.75" customHeight="1" x14ac:dyDescent="0.2">
      <c r="A129" s="104" t="s">
        <v>107</v>
      </c>
      <c r="B129" s="105" t="s">
        <v>260</v>
      </c>
      <c r="C129" s="283" t="s">
        <v>261</v>
      </c>
      <c r="D129" s="214"/>
      <c r="E129" s="235">
        <f t="shared" ref="E129:AB129" si="171">SUM(E130:E139)</f>
        <v>1403</v>
      </c>
      <c r="F129" s="236">
        <f t="shared" si="171"/>
        <v>4256.5</v>
      </c>
      <c r="G129" s="237">
        <f t="shared" si="171"/>
        <v>12700</v>
      </c>
      <c r="H129" s="235">
        <f t="shared" si="171"/>
        <v>1403</v>
      </c>
      <c r="I129" s="236">
        <f t="shared" si="171"/>
        <v>4256.5</v>
      </c>
      <c r="J129" s="249">
        <f t="shared" si="171"/>
        <v>12700</v>
      </c>
      <c r="K129" s="248">
        <f t="shared" si="171"/>
        <v>0</v>
      </c>
      <c r="L129" s="236">
        <f t="shared" si="171"/>
        <v>0</v>
      </c>
      <c r="M129" s="249">
        <f t="shared" si="171"/>
        <v>0</v>
      </c>
      <c r="N129" s="235">
        <f t="shared" si="171"/>
        <v>0</v>
      </c>
      <c r="O129" s="236">
        <f t="shared" si="171"/>
        <v>0</v>
      </c>
      <c r="P129" s="249">
        <f t="shared" si="171"/>
        <v>0</v>
      </c>
      <c r="Q129" s="248">
        <f t="shared" si="171"/>
        <v>0</v>
      </c>
      <c r="R129" s="236">
        <f t="shared" si="171"/>
        <v>0</v>
      </c>
      <c r="S129" s="249">
        <f t="shared" si="171"/>
        <v>0</v>
      </c>
      <c r="T129" s="235">
        <f t="shared" si="171"/>
        <v>0</v>
      </c>
      <c r="U129" s="236">
        <f t="shared" si="171"/>
        <v>0</v>
      </c>
      <c r="V129" s="249">
        <f t="shared" si="171"/>
        <v>0</v>
      </c>
      <c r="W129" s="248">
        <f t="shared" si="171"/>
        <v>0</v>
      </c>
      <c r="X129" s="236">
        <f t="shared" si="171"/>
        <v>0</v>
      </c>
      <c r="Y129" s="249">
        <f t="shared" si="171"/>
        <v>0</v>
      </c>
      <c r="Z129" s="235">
        <f t="shared" si="171"/>
        <v>0</v>
      </c>
      <c r="AA129" s="236">
        <f t="shared" si="171"/>
        <v>0</v>
      </c>
      <c r="AB129" s="249">
        <f t="shared" si="171"/>
        <v>0</v>
      </c>
      <c r="AC129" s="111"/>
      <c r="AD129" s="112"/>
      <c r="AE129" s="112">
        <f t="shared" ref="AE129:AE140" si="172">AC129-AD129</f>
        <v>0</v>
      </c>
      <c r="AF129" s="114" t="e">
        <f t="shared" ref="AF129:AF140" si="173">AE129/AC129</f>
        <v>#DIV/0!</v>
      </c>
      <c r="AG129" s="115"/>
      <c r="AH129" s="116"/>
      <c r="AI129" s="116"/>
    </row>
    <row r="130" spans="1:35" ht="15.75" customHeight="1" x14ac:dyDescent="0.2">
      <c r="A130" s="117" t="s">
        <v>110</v>
      </c>
      <c r="B130" s="118" t="s">
        <v>111</v>
      </c>
      <c r="C130" s="119" t="s">
        <v>262</v>
      </c>
      <c r="D130" s="120" t="s">
        <v>263</v>
      </c>
      <c r="E130" s="121">
        <v>1</v>
      </c>
      <c r="F130" s="122">
        <v>3000</v>
      </c>
      <c r="G130" s="123">
        <v>3000</v>
      </c>
      <c r="H130" s="121">
        <v>1</v>
      </c>
      <c r="I130" s="122">
        <v>3000</v>
      </c>
      <c r="J130" s="142">
        <v>3000</v>
      </c>
      <c r="K130" s="240"/>
      <c r="L130" s="122"/>
      <c r="M130" s="142">
        <f t="shared" ref="M130:M139" si="174">K130*L130</f>
        <v>0</v>
      </c>
      <c r="N130" s="121"/>
      <c r="O130" s="122"/>
      <c r="P130" s="142">
        <f t="shared" ref="P130:P139" si="175">N130*O130</f>
        <v>0</v>
      </c>
      <c r="Q130" s="240"/>
      <c r="R130" s="122"/>
      <c r="S130" s="142">
        <f t="shared" ref="S130:S139" si="176">Q130*R130</f>
        <v>0</v>
      </c>
      <c r="T130" s="121"/>
      <c r="U130" s="122"/>
      <c r="V130" s="142">
        <f t="shared" ref="V130:V139" si="177">T130*U130</f>
        <v>0</v>
      </c>
      <c r="W130" s="240"/>
      <c r="X130" s="122"/>
      <c r="Y130" s="142">
        <f t="shared" ref="Y130:Y139" si="178">W130*X130</f>
        <v>0</v>
      </c>
      <c r="Z130" s="121"/>
      <c r="AA130" s="122"/>
      <c r="AB130" s="142">
        <f t="shared" ref="AB130:AB139" si="179">Z130*AA130</f>
        <v>0</v>
      </c>
      <c r="AC130" s="124">
        <f t="shared" ref="AC130:AC140" si="180">G130+M130+S130+Y130</f>
        <v>3000</v>
      </c>
      <c r="AD130" s="125">
        <f t="shared" ref="AD130:AD140" si="181">J130+P130+V130+AB130</f>
        <v>3000</v>
      </c>
      <c r="AE130" s="216">
        <f t="shared" si="172"/>
        <v>0</v>
      </c>
      <c r="AF130" s="127">
        <f t="shared" si="173"/>
        <v>0</v>
      </c>
      <c r="AG130" s="128"/>
      <c r="AH130" s="103"/>
      <c r="AI130" s="103"/>
    </row>
    <row r="131" spans="1:35" ht="15.75" customHeight="1" x14ac:dyDescent="0.2">
      <c r="A131" s="117" t="s">
        <v>110</v>
      </c>
      <c r="B131" s="118" t="s">
        <v>114</v>
      </c>
      <c r="C131" s="119" t="s">
        <v>264</v>
      </c>
      <c r="D131" s="120" t="s">
        <v>142</v>
      </c>
      <c r="E131" s="121"/>
      <c r="F131" s="122"/>
      <c r="G131" s="123">
        <v>0</v>
      </c>
      <c r="H131" s="121"/>
      <c r="I131" s="122"/>
      <c r="J131" s="142">
        <v>0</v>
      </c>
      <c r="K131" s="240"/>
      <c r="L131" s="122"/>
      <c r="M131" s="142">
        <f t="shared" si="174"/>
        <v>0</v>
      </c>
      <c r="N131" s="121"/>
      <c r="O131" s="122"/>
      <c r="P131" s="142">
        <f t="shared" si="175"/>
        <v>0</v>
      </c>
      <c r="Q131" s="240"/>
      <c r="R131" s="122"/>
      <c r="S131" s="142">
        <f t="shared" si="176"/>
        <v>0</v>
      </c>
      <c r="T131" s="121"/>
      <c r="U131" s="122"/>
      <c r="V131" s="142">
        <f t="shared" si="177"/>
        <v>0</v>
      </c>
      <c r="W131" s="240"/>
      <c r="X131" s="122"/>
      <c r="Y131" s="142">
        <f t="shared" si="178"/>
        <v>0</v>
      </c>
      <c r="Z131" s="121"/>
      <c r="AA131" s="122"/>
      <c r="AB131" s="142">
        <f t="shared" si="179"/>
        <v>0</v>
      </c>
      <c r="AC131" s="124">
        <f t="shared" si="180"/>
        <v>0</v>
      </c>
      <c r="AD131" s="125">
        <f t="shared" si="181"/>
        <v>0</v>
      </c>
      <c r="AE131" s="216">
        <f t="shared" si="172"/>
        <v>0</v>
      </c>
      <c r="AF131" s="127" t="e">
        <f t="shared" si="173"/>
        <v>#DIV/0!</v>
      </c>
      <c r="AG131" s="128"/>
      <c r="AH131" s="103"/>
      <c r="AI131" s="103"/>
    </row>
    <row r="132" spans="1:35" ht="15.75" customHeight="1" x14ac:dyDescent="0.2">
      <c r="A132" s="117" t="s">
        <v>110</v>
      </c>
      <c r="B132" s="118" t="s">
        <v>116</v>
      </c>
      <c r="C132" s="119" t="s">
        <v>265</v>
      </c>
      <c r="D132" s="120" t="s">
        <v>142</v>
      </c>
      <c r="E132" s="121"/>
      <c r="F132" s="122"/>
      <c r="G132" s="123">
        <v>0</v>
      </c>
      <c r="H132" s="121"/>
      <c r="I132" s="122"/>
      <c r="J132" s="142">
        <v>0</v>
      </c>
      <c r="K132" s="240"/>
      <c r="L132" s="122"/>
      <c r="M132" s="142">
        <f t="shared" si="174"/>
        <v>0</v>
      </c>
      <c r="N132" s="121"/>
      <c r="O132" s="122"/>
      <c r="P132" s="142">
        <f t="shared" si="175"/>
        <v>0</v>
      </c>
      <c r="Q132" s="240"/>
      <c r="R132" s="122"/>
      <c r="S132" s="142">
        <f t="shared" si="176"/>
        <v>0</v>
      </c>
      <c r="T132" s="121"/>
      <c r="U132" s="122"/>
      <c r="V132" s="142">
        <f t="shared" si="177"/>
        <v>0</v>
      </c>
      <c r="W132" s="240"/>
      <c r="X132" s="122"/>
      <c r="Y132" s="142">
        <f t="shared" si="178"/>
        <v>0</v>
      </c>
      <c r="Z132" s="121"/>
      <c r="AA132" s="122"/>
      <c r="AB132" s="142">
        <f t="shared" si="179"/>
        <v>0</v>
      </c>
      <c r="AC132" s="124">
        <f t="shared" si="180"/>
        <v>0</v>
      </c>
      <c r="AD132" s="125">
        <f t="shared" si="181"/>
        <v>0</v>
      </c>
      <c r="AE132" s="216">
        <f t="shared" si="172"/>
        <v>0</v>
      </c>
      <c r="AF132" s="127" t="e">
        <f t="shared" si="173"/>
        <v>#DIV/0!</v>
      </c>
      <c r="AG132" s="128"/>
      <c r="AH132" s="103"/>
      <c r="AI132" s="103"/>
    </row>
    <row r="133" spans="1:35" ht="15.75" customHeight="1" x14ac:dyDescent="0.2">
      <c r="A133" s="117" t="s">
        <v>110</v>
      </c>
      <c r="B133" s="118" t="s">
        <v>127</v>
      </c>
      <c r="C133" s="119" t="s">
        <v>266</v>
      </c>
      <c r="D133" s="120" t="s">
        <v>142</v>
      </c>
      <c r="E133" s="121"/>
      <c r="F133" s="122"/>
      <c r="G133" s="123">
        <v>0</v>
      </c>
      <c r="H133" s="121"/>
      <c r="I133" s="122"/>
      <c r="J133" s="142">
        <v>0</v>
      </c>
      <c r="K133" s="240"/>
      <c r="L133" s="122"/>
      <c r="M133" s="142">
        <f t="shared" si="174"/>
        <v>0</v>
      </c>
      <c r="N133" s="121"/>
      <c r="O133" s="122"/>
      <c r="P133" s="142">
        <f t="shared" si="175"/>
        <v>0</v>
      </c>
      <c r="Q133" s="240"/>
      <c r="R133" s="122"/>
      <c r="S133" s="142">
        <f t="shared" si="176"/>
        <v>0</v>
      </c>
      <c r="T133" s="121"/>
      <c r="U133" s="122"/>
      <c r="V133" s="142">
        <f t="shared" si="177"/>
        <v>0</v>
      </c>
      <c r="W133" s="240"/>
      <c r="X133" s="122"/>
      <c r="Y133" s="142">
        <f t="shared" si="178"/>
        <v>0</v>
      </c>
      <c r="Z133" s="121"/>
      <c r="AA133" s="122"/>
      <c r="AB133" s="142">
        <f t="shared" si="179"/>
        <v>0</v>
      </c>
      <c r="AC133" s="124">
        <f t="shared" si="180"/>
        <v>0</v>
      </c>
      <c r="AD133" s="125">
        <f t="shared" si="181"/>
        <v>0</v>
      </c>
      <c r="AE133" s="216">
        <f t="shared" si="172"/>
        <v>0</v>
      </c>
      <c r="AF133" s="127" t="e">
        <f t="shared" si="173"/>
        <v>#DIV/0!</v>
      </c>
      <c r="AG133" s="128"/>
      <c r="AH133" s="103"/>
      <c r="AI133" s="103"/>
    </row>
    <row r="134" spans="1:35" ht="15.75" customHeight="1" x14ac:dyDescent="0.2">
      <c r="A134" s="117" t="s">
        <v>110</v>
      </c>
      <c r="B134" s="288" t="s">
        <v>134</v>
      </c>
      <c r="C134" s="119" t="s">
        <v>267</v>
      </c>
      <c r="D134" s="120" t="s">
        <v>142</v>
      </c>
      <c r="E134" s="121">
        <v>1000</v>
      </c>
      <c r="F134" s="122">
        <v>0.5</v>
      </c>
      <c r="G134" s="123">
        <v>500</v>
      </c>
      <c r="H134" s="121">
        <v>1000</v>
      </c>
      <c r="I134" s="122">
        <v>0.5</v>
      </c>
      <c r="J134" s="142">
        <v>500</v>
      </c>
      <c r="K134" s="240"/>
      <c r="L134" s="122"/>
      <c r="M134" s="142">
        <f t="shared" si="174"/>
        <v>0</v>
      </c>
      <c r="N134" s="121"/>
      <c r="O134" s="122"/>
      <c r="P134" s="142">
        <f t="shared" si="175"/>
        <v>0</v>
      </c>
      <c r="Q134" s="240"/>
      <c r="R134" s="122"/>
      <c r="S134" s="142">
        <f t="shared" si="176"/>
        <v>0</v>
      </c>
      <c r="T134" s="121"/>
      <c r="U134" s="122"/>
      <c r="V134" s="142">
        <f t="shared" si="177"/>
        <v>0</v>
      </c>
      <c r="W134" s="240"/>
      <c r="X134" s="122"/>
      <c r="Y134" s="142">
        <f t="shared" si="178"/>
        <v>0</v>
      </c>
      <c r="Z134" s="121"/>
      <c r="AA134" s="122"/>
      <c r="AB134" s="142">
        <f t="shared" si="179"/>
        <v>0</v>
      </c>
      <c r="AC134" s="124">
        <f t="shared" si="180"/>
        <v>500</v>
      </c>
      <c r="AD134" s="125">
        <f t="shared" si="181"/>
        <v>500</v>
      </c>
      <c r="AE134" s="216">
        <f t="shared" si="172"/>
        <v>0</v>
      </c>
      <c r="AF134" s="127">
        <f t="shared" si="173"/>
        <v>0</v>
      </c>
      <c r="AG134" s="128"/>
      <c r="AH134" s="103"/>
      <c r="AI134" s="103"/>
    </row>
    <row r="135" spans="1:35" ht="15.75" customHeight="1" x14ac:dyDescent="0.2">
      <c r="A135" s="117" t="s">
        <v>110</v>
      </c>
      <c r="B135" s="118" t="s">
        <v>135</v>
      </c>
      <c r="C135" s="119" t="s">
        <v>268</v>
      </c>
      <c r="D135" s="120" t="s">
        <v>142</v>
      </c>
      <c r="E135" s="121">
        <v>300</v>
      </c>
      <c r="F135" s="122">
        <v>6</v>
      </c>
      <c r="G135" s="123">
        <v>1800</v>
      </c>
      <c r="H135" s="121">
        <v>300</v>
      </c>
      <c r="I135" s="122">
        <v>6</v>
      </c>
      <c r="J135" s="142">
        <v>1800</v>
      </c>
      <c r="K135" s="240"/>
      <c r="L135" s="122"/>
      <c r="M135" s="142">
        <f t="shared" si="174"/>
        <v>0</v>
      </c>
      <c r="N135" s="121"/>
      <c r="O135" s="122"/>
      <c r="P135" s="142">
        <f t="shared" si="175"/>
        <v>0</v>
      </c>
      <c r="Q135" s="240"/>
      <c r="R135" s="122"/>
      <c r="S135" s="142">
        <f t="shared" si="176"/>
        <v>0</v>
      </c>
      <c r="T135" s="121"/>
      <c r="U135" s="122"/>
      <c r="V135" s="142">
        <f t="shared" si="177"/>
        <v>0</v>
      </c>
      <c r="W135" s="240"/>
      <c r="X135" s="122"/>
      <c r="Y135" s="142">
        <f t="shared" si="178"/>
        <v>0</v>
      </c>
      <c r="Z135" s="121"/>
      <c r="AA135" s="122"/>
      <c r="AB135" s="142">
        <f t="shared" si="179"/>
        <v>0</v>
      </c>
      <c r="AC135" s="124">
        <f t="shared" si="180"/>
        <v>1800</v>
      </c>
      <c r="AD135" s="125">
        <f t="shared" si="181"/>
        <v>1800</v>
      </c>
      <c r="AE135" s="216">
        <f t="shared" si="172"/>
        <v>0</v>
      </c>
      <c r="AF135" s="127">
        <f t="shared" si="173"/>
        <v>0</v>
      </c>
      <c r="AG135" s="128"/>
      <c r="AH135" s="103"/>
      <c r="AI135" s="103"/>
    </row>
    <row r="136" spans="1:35" ht="15.75" customHeight="1" x14ac:dyDescent="0.2">
      <c r="A136" s="117" t="s">
        <v>110</v>
      </c>
      <c r="B136" s="118" t="s">
        <v>269</v>
      </c>
      <c r="C136" s="119" t="s">
        <v>270</v>
      </c>
      <c r="D136" s="120" t="s">
        <v>142</v>
      </c>
      <c r="E136" s="121">
        <v>2</v>
      </c>
      <c r="F136" s="122">
        <v>1200</v>
      </c>
      <c r="G136" s="123">
        <v>2400</v>
      </c>
      <c r="H136" s="121">
        <v>2</v>
      </c>
      <c r="I136" s="122">
        <v>1200</v>
      </c>
      <c r="J136" s="142">
        <v>2400</v>
      </c>
      <c r="K136" s="240"/>
      <c r="L136" s="122"/>
      <c r="M136" s="142">
        <f t="shared" si="174"/>
        <v>0</v>
      </c>
      <c r="N136" s="121"/>
      <c r="O136" s="122"/>
      <c r="P136" s="142">
        <f t="shared" si="175"/>
        <v>0</v>
      </c>
      <c r="Q136" s="240"/>
      <c r="R136" s="122"/>
      <c r="S136" s="142">
        <f t="shared" si="176"/>
        <v>0</v>
      </c>
      <c r="T136" s="121"/>
      <c r="U136" s="122"/>
      <c r="V136" s="142">
        <f t="shared" si="177"/>
        <v>0</v>
      </c>
      <c r="W136" s="240"/>
      <c r="X136" s="122"/>
      <c r="Y136" s="142">
        <f t="shared" si="178"/>
        <v>0</v>
      </c>
      <c r="Z136" s="121"/>
      <c r="AA136" s="122"/>
      <c r="AB136" s="142">
        <f t="shared" si="179"/>
        <v>0</v>
      </c>
      <c r="AC136" s="124">
        <f t="shared" si="180"/>
        <v>2400</v>
      </c>
      <c r="AD136" s="125">
        <f t="shared" si="181"/>
        <v>2400</v>
      </c>
      <c r="AE136" s="216">
        <f t="shared" si="172"/>
        <v>0</v>
      </c>
      <c r="AF136" s="127">
        <f t="shared" si="173"/>
        <v>0</v>
      </c>
      <c r="AG136" s="128"/>
      <c r="AH136" s="103"/>
      <c r="AI136" s="103"/>
    </row>
    <row r="137" spans="1:35" ht="15.75" customHeight="1" x14ac:dyDescent="0.2">
      <c r="A137" s="117" t="s">
        <v>110</v>
      </c>
      <c r="B137" s="118" t="s">
        <v>271</v>
      </c>
      <c r="C137" s="119" t="s">
        <v>272</v>
      </c>
      <c r="D137" s="120" t="s">
        <v>142</v>
      </c>
      <c r="E137" s="121"/>
      <c r="F137" s="122"/>
      <c r="G137" s="123">
        <v>0</v>
      </c>
      <c r="H137" s="121"/>
      <c r="I137" s="122"/>
      <c r="J137" s="142">
        <v>0</v>
      </c>
      <c r="K137" s="240"/>
      <c r="L137" s="122"/>
      <c r="M137" s="142">
        <f t="shared" si="174"/>
        <v>0</v>
      </c>
      <c r="N137" s="121"/>
      <c r="O137" s="122"/>
      <c r="P137" s="142">
        <f t="shared" si="175"/>
        <v>0</v>
      </c>
      <c r="Q137" s="240"/>
      <c r="R137" s="122"/>
      <c r="S137" s="142">
        <f t="shared" si="176"/>
        <v>0</v>
      </c>
      <c r="T137" s="121"/>
      <c r="U137" s="122"/>
      <c r="V137" s="142">
        <f t="shared" si="177"/>
        <v>0</v>
      </c>
      <c r="W137" s="240"/>
      <c r="X137" s="122"/>
      <c r="Y137" s="142">
        <f t="shared" si="178"/>
        <v>0</v>
      </c>
      <c r="Z137" s="121"/>
      <c r="AA137" s="122"/>
      <c r="AB137" s="142">
        <f t="shared" si="179"/>
        <v>0</v>
      </c>
      <c r="AC137" s="124">
        <f t="shared" si="180"/>
        <v>0</v>
      </c>
      <c r="AD137" s="125">
        <f t="shared" si="181"/>
        <v>0</v>
      </c>
      <c r="AE137" s="216">
        <f t="shared" si="172"/>
        <v>0</v>
      </c>
      <c r="AF137" s="127" t="e">
        <f t="shared" si="173"/>
        <v>#DIV/0!</v>
      </c>
      <c r="AG137" s="128"/>
      <c r="AH137" s="103"/>
      <c r="AI137" s="103"/>
    </row>
    <row r="138" spans="1:35" ht="15.75" customHeight="1" x14ac:dyDescent="0.2">
      <c r="A138" s="129" t="s">
        <v>110</v>
      </c>
      <c r="B138" s="130" t="s">
        <v>273</v>
      </c>
      <c r="C138" s="131" t="s">
        <v>274</v>
      </c>
      <c r="D138" s="120" t="s">
        <v>142</v>
      </c>
      <c r="E138" s="133">
        <v>100</v>
      </c>
      <c r="F138" s="134">
        <v>50</v>
      </c>
      <c r="G138" s="123">
        <v>5000</v>
      </c>
      <c r="H138" s="133">
        <v>100</v>
      </c>
      <c r="I138" s="134">
        <v>50</v>
      </c>
      <c r="J138" s="142">
        <v>5000</v>
      </c>
      <c r="K138" s="240"/>
      <c r="L138" s="122"/>
      <c r="M138" s="142">
        <f t="shared" si="174"/>
        <v>0</v>
      </c>
      <c r="N138" s="121"/>
      <c r="O138" s="122"/>
      <c r="P138" s="142">
        <f t="shared" si="175"/>
        <v>0</v>
      </c>
      <c r="Q138" s="240"/>
      <c r="R138" s="122"/>
      <c r="S138" s="142">
        <f t="shared" si="176"/>
        <v>0</v>
      </c>
      <c r="T138" s="121"/>
      <c r="U138" s="122"/>
      <c r="V138" s="142">
        <f t="shared" si="177"/>
        <v>0</v>
      </c>
      <c r="W138" s="240"/>
      <c r="X138" s="122"/>
      <c r="Y138" s="142">
        <f t="shared" si="178"/>
        <v>0</v>
      </c>
      <c r="Z138" s="121"/>
      <c r="AA138" s="122"/>
      <c r="AB138" s="142">
        <f t="shared" si="179"/>
        <v>0</v>
      </c>
      <c r="AC138" s="124">
        <f t="shared" si="180"/>
        <v>5000</v>
      </c>
      <c r="AD138" s="125">
        <f t="shared" si="181"/>
        <v>5000</v>
      </c>
      <c r="AE138" s="216">
        <f t="shared" si="172"/>
        <v>0</v>
      </c>
      <c r="AF138" s="127">
        <f t="shared" si="173"/>
        <v>0</v>
      </c>
      <c r="AG138" s="128"/>
      <c r="AH138" s="103"/>
      <c r="AI138" s="103"/>
    </row>
    <row r="139" spans="1:35" ht="15.75" customHeight="1" x14ac:dyDescent="0.2">
      <c r="A139" s="143" t="s">
        <v>110</v>
      </c>
      <c r="B139" s="144" t="s">
        <v>275</v>
      </c>
      <c r="C139" s="145" t="s">
        <v>276</v>
      </c>
      <c r="D139" s="146" t="s">
        <v>142</v>
      </c>
      <c r="E139" s="147"/>
      <c r="F139" s="148"/>
      <c r="G139" s="149">
        <v>0</v>
      </c>
      <c r="H139" s="147"/>
      <c r="I139" s="148"/>
      <c r="J139" s="150">
        <v>0</v>
      </c>
      <c r="K139" s="242"/>
      <c r="L139" s="148"/>
      <c r="M139" s="150">
        <f t="shared" si="174"/>
        <v>0</v>
      </c>
      <c r="N139" s="147"/>
      <c r="O139" s="148"/>
      <c r="P139" s="150">
        <f t="shared" si="175"/>
        <v>0</v>
      </c>
      <c r="Q139" s="242"/>
      <c r="R139" s="148"/>
      <c r="S139" s="150">
        <f t="shared" si="176"/>
        <v>0</v>
      </c>
      <c r="T139" s="147"/>
      <c r="U139" s="148"/>
      <c r="V139" s="150">
        <f t="shared" si="177"/>
        <v>0</v>
      </c>
      <c r="W139" s="242"/>
      <c r="X139" s="148"/>
      <c r="Y139" s="150">
        <f t="shared" si="178"/>
        <v>0</v>
      </c>
      <c r="Z139" s="147"/>
      <c r="AA139" s="148"/>
      <c r="AB139" s="150">
        <f t="shared" si="179"/>
        <v>0</v>
      </c>
      <c r="AC139" s="136">
        <f t="shared" si="180"/>
        <v>0</v>
      </c>
      <c r="AD139" s="137">
        <f t="shared" si="181"/>
        <v>0</v>
      </c>
      <c r="AE139" s="218">
        <f t="shared" si="172"/>
        <v>0</v>
      </c>
      <c r="AF139" s="127" t="e">
        <f t="shared" si="173"/>
        <v>#DIV/0!</v>
      </c>
      <c r="AG139" s="128"/>
      <c r="AH139" s="103"/>
      <c r="AI139" s="103"/>
    </row>
    <row r="140" spans="1:35" ht="15" customHeight="1" x14ac:dyDescent="0.2">
      <c r="A140" s="220" t="s">
        <v>277</v>
      </c>
      <c r="B140" s="221"/>
      <c r="C140" s="222"/>
      <c r="D140" s="223"/>
      <c r="E140" s="224">
        <f t="shared" ref="E140:AB140" si="182">E129</f>
        <v>1403</v>
      </c>
      <c r="F140" s="225">
        <f t="shared" si="182"/>
        <v>4256.5</v>
      </c>
      <c r="G140" s="226">
        <f t="shared" si="182"/>
        <v>12700</v>
      </c>
      <c r="H140" s="160">
        <f t="shared" si="182"/>
        <v>1403</v>
      </c>
      <c r="I140" s="162">
        <f t="shared" si="182"/>
        <v>4256.5</v>
      </c>
      <c r="J140" s="243">
        <f t="shared" si="182"/>
        <v>12700</v>
      </c>
      <c r="K140" s="227">
        <f t="shared" si="182"/>
        <v>0</v>
      </c>
      <c r="L140" s="225">
        <f t="shared" si="182"/>
        <v>0</v>
      </c>
      <c r="M140" s="228">
        <f t="shared" si="182"/>
        <v>0</v>
      </c>
      <c r="N140" s="224">
        <f t="shared" si="182"/>
        <v>0</v>
      </c>
      <c r="O140" s="225">
        <f t="shared" si="182"/>
        <v>0</v>
      </c>
      <c r="P140" s="228">
        <f t="shared" si="182"/>
        <v>0</v>
      </c>
      <c r="Q140" s="227">
        <f t="shared" si="182"/>
        <v>0</v>
      </c>
      <c r="R140" s="225">
        <f t="shared" si="182"/>
        <v>0</v>
      </c>
      <c r="S140" s="228">
        <f t="shared" si="182"/>
        <v>0</v>
      </c>
      <c r="T140" s="224">
        <f t="shared" si="182"/>
        <v>0</v>
      </c>
      <c r="U140" s="225">
        <f t="shared" si="182"/>
        <v>0</v>
      </c>
      <c r="V140" s="228">
        <f t="shared" si="182"/>
        <v>0</v>
      </c>
      <c r="W140" s="227">
        <f t="shared" si="182"/>
        <v>0</v>
      </c>
      <c r="X140" s="225">
        <f t="shared" si="182"/>
        <v>0</v>
      </c>
      <c r="Y140" s="228">
        <f t="shared" si="182"/>
        <v>0</v>
      </c>
      <c r="Z140" s="224">
        <f t="shared" si="182"/>
        <v>0</v>
      </c>
      <c r="AA140" s="225">
        <f t="shared" si="182"/>
        <v>0</v>
      </c>
      <c r="AB140" s="228">
        <f t="shared" si="182"/>
        <v>0</v>
      </c>
      <c r="AC140" s="224">
        <f t="shared" si="180"/>
        <v>12700</v>
      </c>
      <c r="AD140" s="229">
        <f t="shared" si="181"/>
        <v>12700</v>
      </c>
      <c r="AE140" s="228">
        <f t="shared" si="172"/>
        <v>0</v>
      </c>
      <c r="AF140" s="289">
        <f t="shared" si="173"/>
        <v>0</v>
      </c>
      <c r="AG140" s="231"/>
      <c r="AH140" s="103"/>
      <c r="AI140" s="103"/>
    </row>
    <row r="141" spans="1:35" ht="30" customHeight="1" x14ac:dyDescent="0.2">
      <c r="A141" s="286" t="s">
        <v>105</v>
      </c>
      <c r="B141" s="287" t="s">
        <v>32</v>
      </c>
      <c r="C141" s="290" t="s">
        <v>278</v>
      </c>
      <c r="D141" s="291"/>
      <c r="E141" s="292"/>
      <c r="F141" s="293"/>
      <c r="G141" s="293"/>
      <c r="H141" s="292"/>
      <c r="I141" s="293"/>
      <c r="J141" s="293"/>
      <c r="K141" s="293"/>
      <c r="L141" s="293"/>
      <c r="M141" s="294"/>
      <c r="N141" s="292"/>
      <c r="O141" s="293"/>
      <c r="P141" s="294"/>
      <c r="Q141" s="293"/>
      <c r="R141" s="293"/>
      <c r="S141" s="294"/>
      <c r="T141" s="292"/>
      <c r="U141" s="293"/>
      <c r="V141" s="294"/>
      <c r="W141" s="293"/>
      <c r="X141" s="293"/>
      <c r="Y141" s="294"/>
      <c r="Z141" s="292"/>
      <c r="AA141" s="293"/>
      <c r="AB141" s="293"/>
      <c r="AC141" s="280"/>
      <c r="AD141" s="281"/>
      <c r="AE141" s="281"/>
      <c r="AF141" s="295"/>
      <c r="AG141" s="296"/>
      <c r="AH141" s="103"/>
      <c r="AI141" s="103"/>
    </row>
    <row r="142" spans="1:35" ht="30" customHeight="1" x14ac:dyDescent="0.2">
      <c r="A142" s="297" t="s">
        <v>110</v>
      </c>
      <c r="B142" s="298" t="s">
        <v>111</v>
      </c>
      <c r="C142" s="299" t="s">
        <v>279</v>
      </c>
      <c r="D142" s="300" t="s">
        <v>280</v>
      </c>
      <c r="E142" s="301">
        <v>9</v>
      </c>
      <c r="F142" s="302">
        <v>600</v>
      </c>
      <c r="G142" s="303">
        <f t="shared" ref="G142:G145" si="183">E142*F142</f>
        <v>5400</v>
      </c>
      <c r="H142" s="301">
        <v>9</v>
      </c>
      <c r="I142" s="302">
        <v>600</v>
      </c>
      <c r="J142" s="304">
        <v>5400</v>
      </c>
      <c r="K142" s="305"/>
      <c r="L142" s="302"/>
      <c r="M142" s="304">
        <f t="shared" ref="M142:M145" si="184">K142*L142</f>
        <v>0</v>
      </c>
      <c r="N142" s="301"/>
      <c r="O142" s="302"/>
      <c r="P142" s="304">
        <f t="shared" ref="P142:P145" si="185">N142*O142</f>
        <v>0</v>
      </c>
      <c r="Q142" s="305"/>
      <c r="R142" s="302"/>
      <c r="S142" s="304">
        <f t="shared" ref="S142:S145" si="186">Q142*R142</f>
        <v>0</v>
      </c>
      <c r="T142" s="301"/>
      <c r="U142" s="302"/>
      <c r="V142" s="304">
        <f t="shared" ref="V142:V145" si="187">T142*U142</f>
        <v>0</v>
      </c>
      <c r="W142" s="305"/>
      <c r="X142" s="302"/>
      <c r="Y142" s="304">
        <f t="shared" ref="Y142:Y145" si="188">W142*X142</f>
        <v>0</v>
      </c>
      <c r="Z142" s="301"/>
      <c r="AA142" s="302"/>
      <c r="AB142" s="304">
        <f t="shared" ref="AB142:AB145" si="189">Z142*AA142</f>
        <v>0</v>
      </c>
      <c r="AC142" s="306">
        <f t="shared" ref="AC142:AC146" si="190">G142+M142+S142+Y142</f>
        <v>5400</v>
      </c>
      <c r="AD142" s="307">
        <f t="shared" ref="AD142:AD146" si="191">J142+P142+V142+AB142</f>
        <v>5400</v>
      </c>
      <c r="AE142" s="308">
        <f t="shared" ref="AE142:AE146" si="192">AC142-AD142</f>
        <v>0</v>
      </c>
      <c r="AF142" s="309">
        <f t="shared" ref="AF142:AF146" si="193">AE142/AC142</f>
        <v>0</v>
      </c>
      <c r="AG142" s="310" t="s">
        <v>281</v>
      </c>
      <c r="AH142" s="103"/>
      <c r="AI142" s="103"/>
    </row>
    <row r="143" spans="1:35" ht="30" customHeight="1" x14ac:dyDescent="0.2">
      <c r="A143" s="117" t="s">
        <v>110</v>
      </c>
      <c r="B143" s="311" t="s">
        <v>114</v>
      </c>
      <c r="C143" s="187" t="s">
        <v>282</v>
      </c>
      <c r="D143" s="312" t="s">
        <v>280</v>
      </c>
      <c r="E143" s="121">
        <v>3</v>
      </c>
      <c r="F143" s="122">
        <v>600</v>
      </c>
      <c r="G143" s="123">
        <f t="shared" si="183"/>
        <v>1800</v>
      </c>
      <c r="H143" s="121">
        <v>3</v>
      </c>
      <c r="I143" s="122">
        <v>600</v>
      </c>
      <c r="J143" s="142">
        <v>1800</v>
      </c>
      <c r="K143" s="240"/>
      <c r="L143" s="122"/>
      <c r="M143" s="142">
        <f t="shared" si="184"/>
        <v>0</v>
      </c>
      <c r="N143" s="121"/>
      <c r="O143" s="122"/>
      <c r="P143" s="142">
        <f t="shared" si="185"/>
        <v>0</v>
      </c>
      <c r="Q143" s="240"/>
      <c r="R143" s="122"/>
      <c r="S143" s="142">
        <f t="shared" si="186"/>
        <v>0</v>
      </c>
      <c r="T143" s="121"/>
      <c r="U143" s="122"/>
      <c r="V143" s="142">
        <f t="shared" si="187"/>
        <v>0</v>
      </c>
      <c r="W143" s="240"/>
      <c r="X143" s="122"/>
      <c r="Y143" s="142">
        <f t="shared" si="188"/>
        <v>0</v>
      </c>
      <c r="Z143" s="121"/>
      <c r="AA143" s="122"/>
      <c r="AB143" s="142">
        <f t="shared" si="189"/>
        <v>0</v>
      </c>
      <c r="AC143" s="124">
        <f t="shared" si="190"/>
        <v>1800</v>
      </c>
      <c r="AD143" s="125">
        <f t="shared" si="191"/>
        <v>1800</v>
      </c>
      <c r="AE143" s="216">
        <f t="shared" si="192"/>
        <v>0</v>
      </c>
      <c r="AF143" s="313">
        <f t="shared" si="193"/>
        <v>0</v>
      </c>
      <c r="AG143" s="153" t="s">
        <v>283</v>
      </c>
      <c r="AH143" s="103"/>
      <c r="AI143" s="103"/>
    </row>
    <row r="144" spans="1:35" ht="30" customHeight="1" x14ac:dyDescent="0.2">
      <c r="A144" s="117" t="s">
        <v>110</v>
      </c>
      <c r="B144" s="311" t="s">
        <v>116</v>
      </c>
      <c r="C144" s="187" t="s">
        <v>284</v>
      </c>
      <c r="D144" s="312" t="s">
        <v>113</v>
      </c>
      <c r="E144" s="121">
        <v>3.5</v>
      </c>
      <c r="F144" s="122">
        <v>1200</v>
      </c>
      <c r="G144" s="123">
        <f t="shared" si="183"/>
        <v>4200</v>
      </c>
      <c r="H144" s="121">
        <v>3.5</v>
      </c>
      <c r="I144" s="122">
        <v>1200</v>
      </c>
      <c r="J144" s="142">
        <v>4200</v>
      </c>
      <c r="K144" s="240"/>
      <c r="L144" s="122"/>
      <c r="M144" s="142">
        <f t="shared" si="184"/>
        <v>0</v>
      </c>
      <c r="N144" s="121"/>
      <c r="O144" s="122"/>
      <c r="P144" s="142">
        <f t="shared" si="185"/>
        <v>0</v>
      </c>
      <c r="Q144" s="240"/>
      <c r="R144" s="122"/>
      <c r="S144" s="142">
        <f t="shared" si="186"/>
        <v>0</v>
      </c>
      <c r="T144" s="121"/>
      <c r="U144" s="122"/>
      <c r="V144" s="142">
        <f t="shared" si="187"/>
        <v>0</v>
      </c>
      <c r="W144" s="240"/>
      <c r="X144" s="122"/>
      <c r="Y144" s="142">
        <f t="shared" si="188"/>
        <v>0</v>
      </c>
      <c r="Z144" s="121"/>
      <c r="AA144" s="122"/>
      <c r="AB144" s="142">
        <f t="shared" si="189"/>
        <v>0</v>
      </c>
      <c r="AC144" s="124">
        <f t="shared" si="190"/>
        <v>4200</v>
      </c>
      <c r="AD144" s="125">
        <f t="shared" si="191"/>
        <v>4200</v>
      </c>
      <c r="AE144" s="216">
        <f t="shared" si="192"/>
        <v>0</v>
      </c>
      <c r="AF144" s="313">
        <f t="shared" si="193"/>
        <v>0</v>
      </c>
      <c r="AG144" s="153" t="s">
        <v>285</v>
      </c>
      <c r="AH144" s="103"/>
      <c r="AI144" s="103"/>
    </row>
    <row r="145" spans="1:35" ht="30" customHeight="1" x14ac:dyDescent="0.2">
      <c r="A145" s="143" t="s">
        <v>110</v>
      </c>
      <c r="B145" s="314" t="s">
        <v>127</v>
      </c>
      <c r="C145" s="315" t="s">
        <v>286</v>
      </c>
      <c r="D145" s="316"/>
      <c r="E145" s="147"/>
      <c r="F145" s="148"/>
      <c r="G145" s="149">
        <f t="shared" si="183"/>
        <v>0</v>
      </c>
      <c r="H145" s="147"/>
      <c r="I145" s="148"/>
      <c r="J145" s="150">
        <v>0</v>
      </c>
      <c r="K145" s="242"/>
      <c r="L145" s="148"/>
      <c r="M145" s="150">
        <f t="shared" si="184"/>
        <v>0</v>
      </c>
      <c r="N145" s="147"/>
      <c r="O145" s="148"/>
      <c r="P145" s="150">
        <f t="shared" si="185"/>
        <v>0</v>
      </c>
      <c r="Q145" s="242"/>
      <c r="R145" s="148"/>
      <c r="S145" s="150">
        <f t="shared" si="186"/>
        <v>0</v>
      </c>
      <c r="T145" s="147"/>
      <c r="U145" s="148"/>
      <c r="V145" s="150">
        <f t="shared" si="187"/>
        <v>0</v>
      </c>
      <c r="W145" s="242"/>
      <c r="X145" s="148"/>
      <c r="Y145" s="150">
        <f t="shared" si="188"/>
        <v>0</v>
      </c>
      <c r="Z145" s="147"/>
      <c r="AA145" s="148"/>
      <c r="AB145" s="150">
        <f t="shared" si="189"/>
        <v>0</v>
      </c>
      <c r="AC145" s="136">
        <f t="shared" si="190"/>
        <v>0</v>
      </c>
      <c r="AD145" s="137">
        <f t="shared" si="191"/>
        <v>0</v>
      </c>
      <c r="AE145" s="218">
        <f t="shared" si="192"/>
        <v>0</v>
      </c>
      <c r="AF145" s="313" t="e">
        <f t="shared" si="193"/>
        <v>#DIV/0!</v>
      </c>
      <c r="AG145" s="317"/>
      <c r="AH145" s="103"/>
      <c r="AI145" s="103"/>
    </row>
    <row r="146" spans="1:35" ht="15" customHeight="1" x14ac:dyDescent="0.2">
      <c r="A146" s="318" t="s">
        <v>287</v>
      </c>
      <c r="B146" s="319"/>
      <c r="C146" s="320"/>
      <c r="D146" s="321"/>
      <c r="E146" s="322">
        <f t="shared" ref="E146:AB146" si="194">SUM(E142:E145)</f>
        <v>15.5</v>
      </c>
      <c r="F146" s="323">
        <f t="shared" si="194"/>
        <v>2400</v>
      </c>
      <c r="G146" s="324">
        <f t="shared" si="194"/>
        <v>11400</v>
      </c>
      <c r="H146" s="325">
        <f t="shared" si="194"/>
        <v>15.5</v>
      </c>
      <c r="I146" s="326">
        <f t="shared" si="194"/>
        <v>2400</v>
      </c>
      <c r="J146" s="327">
        <f t="shared" si="194"/>
        <v>11400</v>
      </c>
      <c r="K146" s="328">
        <f t="shared" si="194"/>
        <v>0</v>
      </c>
      <c r="L146" s="323">
        <f t="shared" si="194"/>
        <v>0</v>
      </c>
      <c r="M146" s="329">
        <f t="shared" si="194"/>
        <v>0</v>
      </c>
      <c r="N146" s="322">
        <f t="shared" si="194"/>
        <v>0</v>
      </c>
      <c r="O146" s="323">
        <f t="shared" si="194"/>
        <v>0</v>
      </c>
      <c r="P146" s="329">
        <f t="shared" si="194"/>
        <v>0</v>
      </c>
      <c r="Q146" s="328">
        <f t="shared" si="194"/>
        <v>0</v>
      </c>
      <c r="R146" s="323">
        <f t="shared" si="194"/>
        <v>0</v>
      </c>
      <c r="S146" s="329">
        <f t="shared" si="194"/>
        <v>0</v>
      </c>
      <c r="T146" s="322">
        <f t="shared" si="194"/>
        <v>0</v>
      </c>
      <c r="U146" s="323">
        <f t="shared" si="194"/>
        <v>0</v>
      </c>
      <c r="V146" s="329">
        <f t="shared" si="194"/>
        <v>0</v>
      </c>
      <c r="W146" s="328">
        <f t="shared" si="194"/>
        <v>0</v>
      </c>
      <c r="X146" s="323">
        <f t="shared" si="194"/>
        <v>0</v>
      </c>
      <c r="Y146" s="329">
        <f t="shared" si="194"/>
        <v>0</v>
      </c>
      <c r="Z146" s="322">
        <f t="shared" si="194"/>
        <v>0</v>
      </c>
      <c r="AA146" s="323">
        <f t="shared" si="194"/>
        <v>0</v>
      </c>
      <c r="AB146" s="329">
        <f t="shared" si="194"/>
        <v>0</v>
      </c>
      <c r="AC146" s="224">
        <f t="shared" si="190"/>
        <v>11400</v>
      </c>
      <c r="AD146" s="229">
        <f t="shared" si="191"/>
        <v>11400</v>
      </c>
      <c r="AE146" s="228">
        <f t="shared" si="192"/>
        <v>0</v>
      </c>
      <c r="AF146" s="289">
        <f t="shared" si="193"/>
        <v>0</v>
      </c>
      <c r="AG146" s="231"/>
      <c r="AH146" s="103"/>
      <c r="AI146" s="103"/>
    </row>
    <row r="147" spans="1:35" ht="15" customHeight="1" x14ac:dyDescent="0.2">
      <c r="A147" s="286" t="s">
        <v>105</v>
      </c>
      <c r="B147" s="330" t="s">
        <v>33</v>
      </c>
      <c r="C147" s="170" t="s">
        <v>288</v>
      </c>
      <c r="D147" s="331"/>
      <c r="E147" s="93"/>
      <c r="F147" s="94"/>
      <c r="G147" s="94"/>
      <c r="H147" s="93"/>
      <c r="I147" s="94"/>
      <c r="J147" s="98"/>
      <c r="K147" s="94"/>
      <c r="L147" s="94"/>
      <c r="M147" s="98"/>
      <c r="N147" s="93"/>
      <c r="O147" s="94"/>
      <c r="P147" s="98"/>
      <c r="Q147" s="94"/>
      <c r="R147" s="94"/>
      <c r="S147" s="98"/>
      <c r="T147" s="93"/>
      <c r="U147" s="94"/>
      <c r="V147" s="98"/>
      <c r="W147" s="94"/>
      <c r="X147" s="94"/>
      <c r="Y147" s="98"/>
      <c r="Z147" s="93"/>
      <c r="AA147" s="94"/>
      <c r="AB147" s="94"/>
      <c r="AC147" s="280"/>
      <c r="AD147" s="281"/>
      <c r="AE147" s="281"/>
      <c r="AF147" s="295"/>
      <c r="AG147" s="296"/>
      <c r="AH147" s="103"/>
      <c r="AI147" s="103"/>
    </row>
    <row r="148" spans="1:35" ht="30" customHeight="1" x14ac:dyDescent="0.2">
      <c r="A148" s="332" t="s">
        <v>110</v>
      </c>
      <c r="B148" s="333" t="s">
        <v>111</v>
      </c>
      <c r="C148" s="334" t="s">
        <v>289</v>
      </c>
      <c r="D148" s="335"/>
      <c r="E148" s="336"/>
      <c r="F148" s="337"/>
      <c r="G148" s="338">
        <f t="shared" ref="G148:G149" si="195">E148*F148</f>
        <v>0</v>
      </c>
      <c r="H148" s="301"/>
      <c r="I148" s="302"/>
      <c r="J148" s="304">
        <f t="shared" ref="J148:J149" si="196">H148*I148</f>
        <v>0</v>
      </c>
      <c r="K148" s="339"/>
      <c r="L148" s="337"/>
      <c r="M148" s="340">
        <f t="shared" ref="M148:M149" si="197">K148*L148</f>
        <v>0</v>
      </c>
      <c r="N148" s="336"/>
      <c r="O148" s="337"/>
      <c r="P148" s="340">
        <f t="shared" ref="P148:P149" si="198">N148*O148</f>
        <v>0</v>
      </c>
      <c r="Q148" s="339"/>
      <c r="R148" s="337"/>
      <c r="S148" s="340">
        <f t="shared" ref="S148:S149" si="199">Q148*R148</f>
        <v>0</v>
      </c>
      <c r="T148" s="336"/>
      <c r="U148" s="337"/>
      <c r="V148" s="340">
        <f t="shared" ref="V148:V149" si="200">T148*U148</f>
        <v>0</v>
      </c>
      <c r="W148" s="339"/>
      <c r="X148" s="337"/>
      <c r="Y148" s="340">
        <f t="shared" ref="Y148:Y149" si="201">W148*X148</f>
        <v>0</v>
      </c>
      <c r="Z148" s="336"/>
      <c r="AA148" s="337"/>
      <c r="AB148" s="340">
        <f t="shared" ref="AB148:AB149" si="202">Z148*AA148</f>
        <v>0</v>
      </c>
      <c r="AC148" s="306">
        <f t="shared" ref="AC148:AC150" si="203">G148+M148+S148+Y148</f>
        <v>0</v>
      </c>
      <c r="AD148" s="307">
        <f t="shared" ref="AD148:AD150" si="204">J148+P148+V148+AB148</f>
        <v>0</v>
      </c>
      <c r="AE148" s="308">
        <f t="shared" ref="AE148:AE150" si="205">AC148-AD148</f>
        <v>0</v>
      </c>
      <c r="AF148" s="309" t="e">
        <f t="shared" ref="AF148:AF150" si="206">AE148/AC148</f>
        <v>#DIV/0!</v>
      </c>
      <c r="AG148" s="341"/>
      <c r="AH148" s="103"/>
      <c r="AI148" s="103"/>
    </row>
    <row r="149" spans="1:35" ht="30" customHeight="1" x14ac:dyDescent="0.2">
      <c r="A149" s="342" t="s">
        <v>110</v>
      </c>
      <c r="B149" s="333" t="s">
        <v>114</v>
      </c>
      <c r="C149" s="343" t="s">
        <v>290</v>
      </c>
      <c r="D149" s="132"/>
      <c r="E149" s="133"/>
      <c r="F149" s="134"/>
      <c r="G149" s="123">
        <f t="shared" si="195"/>
        <v>0</v>
      </c>
      <c r="H149" s="133"/>
      <c r="I149" s="134"/>
      <c r="J149" s="142">
        <f t="shared" si="196"/>
        <v>0</v>
      </c>
      <c r="K149" s="262"/>
      <c r="L149" s="134"/>
      <c r="M149" s="263">
        <f t="shared" si="197"/>
        <v>0</v>
      </c>
      <c r="N149" s="133"/>
      <c r="O149" s="134"/>
      <c r="P149" s="263">
        <f t="shared" si="198"/>
        <v>0</v>
      </c>
      <c r="Q149" s="262"/>
      <c r="R149" s="134"/>
      <c r="S149" s="263">
        <f t="shared" si="199"/>
        <v>0</v>
      </c>
      <c r="T149" s="133"/>
      <c r="U149" s="134"/>
      <c r="V149" s="263">
        <f t="shared" si="200"/>
        <v>0</v>
      </c>
      <c r="W149" s="262"/>
      <c r="X149" s="134"/>
      <c r="Y149" s="263">
        <f t="shared" si="201"/>
        <v>0</v>
      </c>
      <c r="Z149" s="133"/>
      <c r="AA149" s="134"/>
      <c r="AB149" s="263">
        <f t="shared" si="202"/>
        <v>0</v>
      </c>
      <c r="AC149" s="136">
        <f t="shared" si="203"/>
        <v>0</v>
      </c>
      <c r="AD149" s="137">
        <f t="shared" si="204"/>
        <v>0</v>
      </c>
      <c r="AE149" s="218">
        <f t="shared" si="205"/>
        <v>0</v>
      </c>
      <c r="AF149" s="313" t="e">
        <f t="shared" si="206"/>
        <v>#DIV/0!</v>
      </c>
      <c r="AG149" s="317"/>
      <c r="AH149" s="103"/>
      <c r="AI149" s="103"/>
    </row>
    <row r="150" spans="1:35" ht="15" customHeight="1" x14ac:dyDescent="0.2">
      <c r="A150" s="220" t="s">
        <v>291</v>
      </c>
      <c r="B150" s="221"/>
      <c r="C150" s="222"/>
      <c r="D150" s="223"/>
      <c r="E150" s="224">
        <f t="shared" ref="E150:AB150" si="207">SUM(E148:E149)</f>
        <v>0</v>
      </c>
      <c r="F150" s="225">
        <f t="shared" si="207"/>
        <v>0</v>
      </c>
      <c r="G150" s="226">
        <f t="shared" si="207"/>
        <v>0</v>
      </c>
      <c r="H150" s="160">
        <f t="shared" si="207"/>
        <v>0</v>
      </c>
      <c r="I150" s="162">
        <f t="shared" si="207"/>
        <v>0</v>
      </c>
      <c r="J150" s="243">
        <f t="shared" si="207"/>
        <v>0</v>
      </c>
      <c r="K150" s="227">
        <f t="shared" si="207"/>
        <v>0</v>
      </c>
      <c r="L150" s="225">
        <f t="shared" si="207"/>
        <v>0</v>
      </c>
      <c r="M150" s="228">
        <f t="shared" si="207"/>
        <v>0</v>
      </c>
      <c r="N150" s="224">
        <f t="shared" si="207"/>
        <v>0</v>
      </c>
      <c r="O150" s="225">
        <f t="shared" si="207"/>
        <v>0</v>
      </c>
      <c r="P150" s="228">
        <f t="shared" si="207"/>
        <v>0</v>
      </c>
      <c r="Q150" s="227">
        <f t="shared" si="207"/>
        <v>0</v>
      </c>
      <c r="R150" s="225">
        <f t="shared" si="207"/>
        <v>0</v>
      </c>
      <c r="S150" s="228">
        <f t="shared" si="207"/>
        <v>0</v>
      </c>
      <c r="T150" s="224">
        <f t="shared" si="207"/>
        <v>0</v>
      </c>
      <c r="U150" s="225">
        <f t="shared" si="207"/>
        <v>0</v>
      </c>
      <c r="V150" s="228">
        <f t="shared" si="207"/>
        <v>0</v>
      </c>
      <c r="W150" s="227">
        <f t="shared" si="207"/>
        <v>0</v>
      </c>
      <c r="X150" s="225">
        <f t="shared" si="207"/>
        <v>0</v>
      </c>
      <c r="Y150" s="228">
        <f t="shared" si="207"/>
        <v>0</v>
      </c>
      <c r="Z150" s="224">
        <f t="shared" si="207"/>
        <v>0</v>
      </c>
      <c r="AA150" s="225">
        <f t="shared" si="207"/>
        <v>0</v>
      </c>
      <c r="AB150" s="228">
        <f t="shared" si="207"/>
        <v>0</v>
      </c>
      <c r="AC150" s="160">
        <f t="shared" si="203"/>
        <v>0</v>
      </c>
      <c r="AD150" s="165">
        <f t="shared" si="204"/>
        <v>0</v>
      </c>
      <c r="AE150" s="243">
        <f t="shared" si="205"/>
        <v>0</v>
      </c>
      <c r="AF150" s="344" t="e">
        <f t="shared" si="206"/>
        <v>#DIV/0!</v>
      </c>
      <c r="AG150" s="345"/>
      <c r="AH150" s="103"/>
      <c r="AI150" s="103"/>
    </row>
    <row r="151" spans="1:35" ht="54.75" customHeight="1" x14ac:dyDescent="0.2">
      <c r="A151" s="346" t="s">
        <v>105</v>
      </c>
      <c r="B151" s="330" t="s">
        <v>34</v>
      </c>
      <c r="C151" s="170" t="s">
        <v>292</v>
      </c>
      <c r="D151" s="331"/>
      <c r="E151" s="93"/>
      <c r="F151" s="94"/>
      <c r="G151" s="94"/>
      <c r="H151" s="93"/>
      <c r="I151" s="94"/>
      <c r="J151" s="98"/>
      <c r="K151" s="94"/>
      <c r="L151" s="94"/>
      <c r="M151" s="98"/>
      <c r="N151" s="93"/>
      <c r="O151" s="94"/>
      <c r="P151" s="98"/>
      <c r="Q151" s="94"/>
      <c r="R151" s="94"/>
      <c r="S151" s="98"/>
      <c r="T151" s="93"/>
      <c r="U151" s="94"/>
      <c r="V151" s="98"/>
      <c r="W151" s="94"/>
      <c r="X151" s="94"/>
      <c r="Y151" s="98"/>
      <c r="Z151" s="93"/>
      <c r="AA151" s="94"/>
      <c r="AB151" s="98"/>
      <c r="AC151" s="280"/>
      <c r="AD151" s="281"/>
      <c r="AE151" s="281"/>
      <c r="AF151" s="295"/>
      <c r="AG151" s="296"/>
      <c r="AH151" s="103"/>
      <c r="AI151" s="103"/>
    </row>
    <row r="152" spans="1:35" ht="30" customHeight="1" x14ac:dyDescent="0.2">
      <c r="A152" s="332" t="s">
        <v>110</v>
      </c>
      <c r="B152" s="333" t="s">
        <v>111</v>
      </c>
      <c r="C152" s="334" t="s">
        <v>293</v>
      </c>
      <c r="D152" s="335" t="s">
        <v>252</v>
      </c>
      <c r="E152" s="336"/>
      <c r="F152" s="337"/>
      <c r="G152" s="338">
        <f t="shared" ref="G152:G153" si="208">E152*F152</f>
        <v>0</v>
      </c>
      <c r="H152" s="301"/>
      <c r="I152" s="302"/>
      <c r="J152" s="304">
        <f t="shared" ref="J152:J153" si="209">H152*I152</f>
        <v>0</v>
      </c>
      <c r="K152" s="339"/>
      <c r="L152" s="337"/>
      <c r="M152" s="340">
        <f t="shared" ref="M152:M153" si="210">K152*L152</f>
        <v>0</v>
      </c>
      <c r="N152" s="336"/>
      <c r="O152" s="337"/>
      <c r="P152" s="340">
        <f t="shared" ref="P152:P153" si="211">N152*O152</f>
        <v>0</v>
      </c>
      <c r="Q152" s="339"/>
      <c r="R152" s="337"/>
      <c r="S152" s="340">
        <f t="shared" ref="S152:S153" si="212">Q152*R152</f>
        <v>0</v>
      </c>
      <c r="T152" s="336"/>
      <c r="U152" s="337"/>
      <c r="V152" s="340">
        <f t="shared" ref="V152:V153" si="213">T152*U152</f>
        <v>0</v>
      </c>
      <c r="W152" s="339"/>
      <c r="X152" s="337"/>
      <c r="Y152" s="340">
        <f t="shared" ref="Y152:Y153" si="214">W152*X152</f>
        <v>0</v>
      </c>
      <c r="Z152" s="336"/>
      <c r="AA152" s="337"/>
      <c r="AB152" s="340">
        <f t="shared" ref="AB152:AB153" si="215">Z152*AA152</f>
        <v>0</v>
      </c>
      <c r="AC152" s="306">
        <f t="shared" ref="AC152:AC154" si="216">G152+M152+S152+Y152</f>
        <v>0</v>
      </c>
      <c r="AD152" s="307">
        <f t="shared" ref="AD152:AD154" si="217">J152+P152+V152+AB152</f>
        <v>0</v>
      </c>
      <c r="AE152" s="308">
        <f t="shared" ref="AE152:AE154" si="218">AC152-AD152</f>
        <v>0</v>
      </c>
      <c r="AF152" s="313" t="e">
        <f t="shared" ref="AF152:AF154" si="219">AE152/AC152</f>
        <v>#DIV/0!</v>
      </c>
      <c r="AG152" s="317"/>
      <c r="AH152" s="103"/>
      <c r="AI152" s="103"/>
    </row>
    <row r="153" spans="1:35" ht="30" customHeight="1" x14ac:dyDescent="0.2">
      <c r="A153" s="342" t="s">
        <v>110</v>
      </c>
      <c r="B153" s="333" t="s">
        <v>114</v>
      </c>
      <c r="C153" s="343" t="s">
        <v>293</v>
      </c>
      <c r="D153" s="132" t="s">
        <v>252</v>
      </c>
      <c r="E153" s="133"/>
      <c r="F153" s="134"/>
      <c r="G153" s="123">
        <f t="shared" si="208"/>
        <v>0</v>
      </c>
      <c r="H153" s="133"/>
      <c r="I153" s="134"/>
      <c r="J153" s="142">
        <f t="shared" si="209"/>
        <v>0</v>
      </c>
      <c r="K153" s="262"/>
      <c r="L153" s="134"/>
      <c r="M153" s="263">
        <f t="shared" si="210"/>
        <v>0</v>
      </c>
      <c r="N153" s="133"/>
      <c r="O153" s="134"/>
      <c r="P153" s="263">
        <f t="shared" si="211"/>
        <v>0</v>
      </c>
      <c r="Q153" s="262"/>
      <c r="R153" s="134"/>
      <c r="S153" s="263">
        <f t="shared" si="212"/>
        <v>0</v>
      </c>
      <c r="T153" s="133"/>
      <c r="U153" s="134"/>
      <c r="V153" s="263">
        <f t="shared" si="213"/>
        <v>0</v>
      </c>
      <c r="W153" s="262"/>
      <c r="X153" s="134"/>
      <c r="Y153" s="263">
        <f t="shared" si="214"/>
        <v>0</v>
      </c>
      <c r="Z153" s="133"/>
      <c r="AA153" s="134"/>
      <c r="AB153" s="263">
        <f t="shared" si="215"/>
        <v>0</v>
      </c>
      <c r="AC153" s="136">
        <f t="shared" si="216"/>
        <v>0</v>
      </c>
      <c r="AD153" s="137">
        <f t="shared" si="217"/>
        <v>0</v>
      </c>
      <c r="AE153" s="218">
        <f t="shared" si="218"/>
        <v>0</v>
      </c>
      <c r="AF153" s="313" t="e">
        <f t="shared" si="219"/>
        <v>#DIV/0!</v>
      </c>
      <c r="AG153" s="317"/>
      <c r="AH153" s="103"/>
      <c r="AI153" s="103"/>
    </row>
    <row r="154" spans="1:35" ht="42" customHeight="1" x14ac:dyDescent="0.2">
      <c r="A154" s="501" t="s">
        <v>294</v>
      </c>
      <c r="B154" s="485"/>
      <c r="C154" s="486"/>
      <c r="D154" s="347"/>
      <c r="E154" s="348">
        <f t="shared" ref="E154:AB154" si="220">SUM(E152:E153)</f>
        <v>0</v>
      </c>
      <c r="F154" s="349">
        <f t="shared" si="220"/>
        <v>0</v>
      </c>
      <c r="G154" s="350">
        <f t="shared" si="220"/>
        <v>0</v>
      </c>
      <c r="H154" s="351">
        <f t="shared" si="220"/>
        <v>0</v>
      </c>
      <c r="I154" s="352">
        <f t="shared" si="220"/>
        <v>0</v>
      </c>
      <c r="J154" s="352">
        <f t="shared" si="220"/>
        <v>0</v>
      </c>
      <c r="K154" s="353">
        <f t="shared" si="220"/>
        <v>0</v>
      </c>
      <c r="L154" s="349">
        <f t="shared" si="220"/>
        <v>0</v>
      </c>
      <c r="M154" s="349">
        <f t="shared" si="220"/>
        <v>0</v>
      </c>
      <c r="N154" s="348">
        <f t="shared" si="220"/>
        <v>0</v>
      </c>
      <c r="O154" s="349">
        <f t="shared" si="220"/>
        <v>0</v>
      </c>
      <c r="P154" s="349">
        <f t="shared" si="220"/>
        <v>0</v>
      </c>
      <c r="Q154" s="353">
        <f t="shared" si="220"/>
        <v>0</v>
      </c>
      <c r="R154" s="349">
        <f t="shared" si="220"/>
        <v>0</v>
      </c>
      <c r="S154" s="349">
        <f t="shared" si="220"/>
        <v>0</v>
      </c>
      <c r="T154" s="348">
        <f t="shared" si="220"/>
        <v>0</v>
      </c>
      <c r="U154" s="349">
        <f t="shared" si="220"/>
        <v>0</v>
      </c>
      <c r="V154" s="349">
        <f t="shared" si="220"/>
        <v>0</v>
      </c>
      <c r="W154" s="353">
        <f t="shared" si="220"/>
        <v>0</v>
      </c>
      <c r="X154" s="349">
        <f t="shared" si="220"/>
        <v>0</v>
      </c>
      <c r="Y154" s="349">
        <f t="shared" si="220"/>
        <v>0</v>
      </c>
      <c r="Z154" s="348">
        <f t="shared" si="220"/>
        <v>0</v>
      </c>
      <c r="AA154" s="349">
        <f t="shared" si="220"/>
        <v>0</v>
      </c>
      <c r="AB154" s="349">
        <f t="shared" si="220"/>
        <v>0</v>
      </c>
      <c r="AC154" s="160">
        <f t="shared" si="216"/>
        <v>0</v>
      </c>
      <c r="AD154" s="165">
        <f t="shared" si="217"/>
        <v>0</v>
      </c>
      <c r="AE154" s="243">
        <f t="shared" si="218"/>
        <v>0</v>
      </c>
      <c r="AF154" s="354" t="e">
        <f t="shared" si="219"/>
        <v>#DIV/0!</v>
      </c>
      <c r="AG154" s="355"/>
      <c r="AH154" s="103"/>
      <c r="AI154" s="103"/>
    </row>
    <row r="155" spans="1:35" ht="15.75" customHeight="1" x14ac:dyDescent="0.2">
      <c r="A155" s="232" t="s">
        <v>105</v>
      </c>
      <c r="B155" s="287" t="s">
        <v>35</v>
      </c>
      <c r="C155" s="290" t="s">
        <v>295</v>
      </c>
      <c r="D155" s="356"/>
      <c r="E155" s="357"/>
      <c r="F155" s="358"/>
      <c r="G155" s="358"/>
      <c r="H155" s="357"/>
      <c r="I155" s="358"/>
      <c r="J155" s="358"/>
      <c r="K155" s="358"/>
      <c r="L155" s="358"/>
      <c r="M155" s="359"/>
      <c r="N155" s="357"/>
      <c r="O155" s="358"/>
      <c r="P155" s="359"/>
      <c r="Q155" s="358"/>
      <c r="R155" s="358"/>
      <c r="S155" s="359"/>
      <c r="T155" s="357"/>
      <c r="U155" s="358"/>
      <c r="V155" s="359"/>
      <c r="W155" s="358"/>
      <c r="X155" s="358"/>
      <c r="Y155" s="359"/>
      <c r="Z155" s="357"/>
      <c r="AA155" s="358"/>
      <c r="AB155" s="359"/>
      <c r="AC155" s="357"/>
      <c r="AD155" s="358"/>
      <c r="AE155" s="358"/>
      <c r="AF155" s="295"/>
      <c r="AG155" s="296"/>
      <c r="AH155" s="103"/>
      <c r="AI155" s="103"/>
    </row>
    <row r="156" spans="1:35" ht="30" customHeight="1" x14ac:dyDescent="0.2">
      <c r="A156" s="297" t="s">
        <v>110</v>
      </c>
      <c r="B156" s="298" t="s">
        <v>111</v>
      </c>
      <c r="C156" s="299" t="s">
        <v>296</v>
      </c>
      <c r="D156" s="300" t="s">
        <v>297</v>
      </c>
      <c r="E156" s="301"/>
      <c r="F156" s="302"/>
      <c r="G156" s="303">
        <f t="shared" ref="G156:G158" si="221">E156*F156</f>
        <v>0</v>
      </c>
      <c r="H156" s="301"/>
      <c r="I156" s="302"/>
      <c r="J156" s="304">
        <f t="shared" ref="J156:J158" si="222">H156*I156</f>
        <v>0</v>
      </c>
      <c r="K156" s="305"/>
      <c r="L156" s="302"/>
      <c r="M156" s="304">
        <f t="shared" ref="M156:M158" si="223">K156*L156</f>
        <v>0</v>
      </c>
      <c r="N156" s="301"/>
      <c r="O156" s="302"/>
      <c r="P156" s="304">
        <f t="shared" ref="P156:P158" si="224">N156*O156</f>
        <v>0</v>
      </c>
      <c r="Q156" s="305"/>
      <c r="R156" s="302"/>
      <c r="S156" s="304">
        <f t="shared" ref="S156:S158" si="225">Q156*R156</f>
        <v>0</v>
      </c>
      <c r="T156" s="301"/>
      <c r="U156" s="302"/>
      <c r="V156" s="304">
        <f t="shared" ref="V156:V158" si="226">T156*U156</f>
        <v>0</v>
      </c>
      <c r="W156" s="305"/>
      <c r="X156" s="302"/>
      <c r="Y156" s="304">
        <f t="shared" ref="Y156:Y158" si="227">W156*X156</f>
        <v>0</v>
      </c>
      <c r="Z156" s="301"/>
      <c r="AA156" s="302"/>
      <c r="AB156" s="303">
        <f t="shared" ref="AB156:AB158" si="228">Z156*AA156</f>
        <v>0</v>
      </c>
      <c r="AC156" s="306">
        <f t="shared" ref="AC156:AC159" si="229">G156+M156+S156+Y156</f>
        <v>0</v>
      </c>
      <c r="AD156" s="360">
        <f t="shared" ref="AD156:AD159" si="230">J156+P156+V156+AB156</f>
        <v>0</v>
      </c>
      <c r="AE156" s="361">
        <f t="shared" ref="AE156:AE159" si="231">AC156-AD156</f>
        <v>0</v>
      </c>
      <c r="AF156" s="362" t="e">
        <f t="shared" ref="AF156:AF159" si="232">AE156/AC156</f>
        <v>#DIV/0!</v>
      </c>
      <c r="AG156" s="317"/>
      <c r="AH156" s="103"/>
      <c r="AI156" s="103"/>
    </row>
    <row r="157" spans="1:35" ht="30" customHeight="1" x14ac:dyDescent="0.2">
      <c r="A157" s="117" t="s">
        <v>110</v>
      </c>
      <c r="B157" s="311" t="s">
        <v>114</v>
      </c>
      <c r="C157" s="187" t="s">
        <v>298</v>
      </c>
      <c r="D157" s="312" t="s">
        <v>299</v>
      </c>
      <c r="E157" s="121"/>
      <c r="F157" s="122"/>
      <c r="G157" s="123">
        <f t="shared" si="221"/>
        <v>0</v>
      </c>
      <c r="H157" s="121"/>
      <c r="I157" s="122"/>
      <c r="J157" s="142">
        <f t="shared" si="222"/>
        <v>0</v>
      </c>
      <c r="K157" s="240"/>
      <c r="L157" s="122"/>
      <c r="M157" s="142">
        <f t="shared" si="223"/>
        <v>0</v>
      </c>
      <c r="N157" s="121"/>
      <c r="O157" s="122"/>
      <c r="P157" s="142">
        <f t="shared" si="224"/>
        <v>0</v>
      </c>
      <c r="Q157" s="240"/>
      <c r="R157" s="122"/>
      <c r="S157" s="142">
        <f t="shared" si="225"/>
        <v>0</v>
      </c>
      <c r="T157" s="121"/>
      <c r="U157" s="122"/>
      <c r="V157" s="142">
        <f t="shared" si="226"/>
        <v>0</v>
      </c>
      <c r="W157" s="240"/>
      <c r="X157" s="122"/>
      <c r="Y157" s="142">
        <f t="shared" si="227"/>
        <v>0</v>
      </c>
      <c r="Z157" s="121"/>
      <c r="AA157" s="122"/>
      <c r="AB157" s="123">
        <f t="shared" si="228"/>
        <v>0</v>
      </c>
      <c r="AC157" s="124">
        <f t="shared" si="229"/>
        <v>0</v>
      </c>
      <c r="AD157" s="363">
        <f t="shared" si="230"/>
        <v>0</v>
      </c>
      <c r="AE157" s="364">
        <f t="shared" si="231"/>
        <v>0</v>
      </c>
      <c r="AF157" s="362" t="e">
        <f t="shared" si="232"/>
        <v>#DIV/0!</v>
      </c>
      <c r="AG157" s="317"/>
      <c r="AH157" s="103"/>
      <c r="AI157" s="103"/>
    </row>
    <row r="158" spans="1:35" ht="30" customHeight="1" x14ac:dyDescent="0.2">
      <c r="A158" s="143" t="s">
        <v>110</v>
      </c>
      <c r="B158" s="314" t="s">
        <v>116</v>
      </c>
      <c r="C158" s="315" t="s">
        <v>300</v>
      </c>
      <c r="D158" s="316" t="s">
        <v>299</v>
      </c>
      <c r="E158" s="147"/>
      <c r="F158" s="148"/>
      <c r="G158" s="149">
        <f t="shared" si="221"/>
        <v>0</v>
      </c>
      <c r="H158" s="147"/>
      <c r="I158" s="148"/>
      <c r="J158" s="150">
        <f t="shared" si="222"/>
        <v>0</v>
      </c>
      <c r="K158" s="242"/>
      <c r="L158" s="148"/>
      <c r="M158" s="150">
        <f t="shared" si="223"/>
        <v>0</v>
      </c>
      <c r="N158" s="147"/>
      <c r="O158" s="148"/>
      <c r="P158" s="150">
        <f t="shared" si="224"/>
        <v>0</v>
      </c>
      <c r="Q158" s="242"/>
      <c r="R158" s="148"/>
      <c r="S158" s="150">
        <f t="shared" si="225"/>
        <v>0</v>
      </c>
      <c r="T158" s="147"/>
      <c r="U158" s="148"/>
      <c r="V158" s="150">
        <f t="shared" si="226"/>
        <v>0</v>
      </c>
      <c r="W158" s="242"/>
      <c r="X158" s="148"/>
      <c r="Y158" s="150">
        <f t="shared" si="227"/>
        <v>0</v>
      </c>
      <c r="Z158" s="147"/>
      <c r="AA158" s="148"/>
      <c r="AB158" s="149">
        <f t="shared" si="228"/>
        <v>0</v>
      </c>
      <c r="AC158" s="276">
        <f t="shared" si="229"/>
        <v>0</v>
      </c>
      <c r="AD158" s="365">
        <f t="shared" si="230"/>
        <v>0</v>
      </c>
      <c r="AE158" s="364">
        <f t="shared" si="231"/>
        <v>0</v>
      </c>
      <c r="AF158" s="362" t="e">
        <f t="shared" si="232"/>
        <v>#DIV/0!</v>
      </c>
      <c r="AG158" s="317"/>
      <c r="AH158" s="103"/>
      <c r="AI158" s="103"/>
    </row>
    <row r="159" spans="1:35" ht="15.75" customHeight="1" x14ac:dyDescent="0.2">
      <c r="A159" s="502" t="s">
        <v>301</v>
      </c>
      <c r="B159" s="503"/>
      <c r="C159" s="504"/>
      <c r="D159" s="366"/>
      <c r="E159" s="367">
        <f t="shared" ref="E159:AB159" si="233">SUM(E156:E158)</f>
        <v>0</v>
      </c>
      <c r="F159" s="368">
        <f t="shared" si="233"/>
        <v>0</v>
      </c>
      <c r="G159" s="369">
        <f t="shared" si="233"/>
        <v>0</v>
      </c>
      <c r="H159" s="370">
        <f t="shared" si="233"/>
        <v>0</v>
      </c>
      <c r="I159" s="371">
        <f t="shared" si="233"/>
        <v>0</v>
      </c>
      <c r="J159" s="371">
        <f t="shared" si="233"/>
        <v>0</v>
      </c>
      <c r="K159" s="372">
        <f t="shared" si="233"/>
        <v>0</v>
      </c>
      <c r="L159" s="368">
        <f t="shared" si="233"/>
        <v>0</v>
      </c>
      <c r="M159" s="368">
        <f t="shared" si="233"/>
        <v>0</v>
      </c>
      <c r="N159" s="367">
        <f t="shared" si="233"/>
        <v>0</v>
      </c>
      <c r="O159" s="368">
        <f t="shared" si="233"/>
        <v>0</v>
      </c>
      <c r="P159" s="368">
        <f t="shared" si="233"/>
        <v>0</v>
      </c>
      <c r="Q159" s="372">
        <f t="shared" si="233"/>
        <v>0</v>
      </c>
      <c r="R159" s="368">
        <f t="shared" si="233"/>
        <v>0</v>
      </c>
      <c r="S159" s="368">
        <f t="shared" si="233"/>
        <v>0</v>
      </c>
      <c r="T159" s="367">
        <f t="shared" si="233"/>
        <v>0</v>
      </c>
      <c r="U159" s="368">
        <f t="shared" si="233"/>
        <v>0</v>
      </c>
      <c r="V159" s="368">
        <f t="shared" si="233"/>
        <v>0</v>
      </c>
      <c r="W159" s="372">
        <f t="shared" si="233"/>
        <v>0</v>
      </c>
      <c r="X159" s="368">
        <f t="shared" si="233"/>
        <v>0</v>
      </c>
      <c r="Y159" s="368">
        <f t="shared" si="233"/>
        <v>0</v>
      </c>
      <c r="Z159" s="367">
        <f t="shared" si="233"/>
        <v>0</v>
      </c>
      <c r="AA159" s="368">
        <f t="shared" si="233"/>
        <v>0</v>
      </c>
      <c r="AB159" s="368">
        <f t="shared" si="233"/>
        <v>0</v>
      </c>
      <c r="AC159" s="325">
        <f t="shared" si="229"/>
        <v>0</v>
      </c>
      <c r="AD159" s="373">
        <f t="shared" si="230"/>
        <v>0</v>
      </c>
      <c r="AE159" s="374">
        <f t="shared" si="231"/>
        <v>0</v>
      </c>
      <c r="AF159" s="375" t="e">
        <f t="shared" si="232"/>
        <v>#DIV/0!</v>
      </c>
      <c r="AG159" s="355"/>
      <c r="AH159" s="103"/>
      <c r="AI159" s="103"/>
    </row>
    <row r="160" spans="1:35" ht="15" customHeight="1" x14ac:dyDescent="0.2">
      <c r="A160" s="232" t="s">
        <v>105</v>
      </c>
      <c r="B160" s="287" t="s">
        <v>36</v>
      </c>
      <c r="C160" s="290" t="s">
        <v>302</v>
      </c>
      <c r="D160" s="291"/>
      <c r="E160" s="292"/>
      <c r="F160" s="293"/>
      <c r="G160" s="293"/>
      <c r="H160" s="292"/>
      <c r="I160" s="293"/>
      <c r="J160" s="294"/>
      <c r="K160" s="293"/>
      <c r="L160" s="293"/>
      <c r="M160" s="294"/>
      <c r="N160" s="292"/>
      <c r="O160" s="293"/>
      <c r="P160" s="294"/>
      <c r="Q160" s="293"/>
      <c r="R160" s="293"/>
      <c r="S160" s="294"/>
      <c r="T160" s="292"/>
      <c r="U160" s="293"/>
      <c r="V160" s="294"/>
      <c r="W160" s="293"/>
      <c r="X160" s="293"/>
      <c r="Y160" s="294"/>
      <c r="Z160" s="292"/>
      <c r="AA160" s="293"/>
      <c r="AB160" s="294"/>
      <c r="AC160" s="357"/>
      <c r="AD160" s="358"/>
      <c r="AE160" s="376"/>
      <c r="AF160" s="377"/>
      <c r="AG160" s="378"/>
      <c r="AH160" s="103"/>
      <c r="AI160" s="103"/>
    </row>
    <row r="161" spans="1:35" ht="30" customHeight="1" x14ac:dyDescent="0.2">
      <c r="A161" s="297" t="s">
        <v>110</v>
      </c>
      <c r="B161" s="298" t="s">
        <v>111</v>
      </c>
      <c r="C161" s="299" t="s">
        <v>303</v>
      </c>
      <c r="D161" s="300" t="s">
        <v>304</v>
      </c>
      <c r="E161" s="301">
        <v>5</v>
      </c>
      <c r="F161" s="302">
        <v>5000</v>
      </c>
      <c r="G161" s="303">
        <v>25000</v>
      </c>
      <c r="H161" s="301">
        <v>5</v>
      </c>
      <c r="I161" s="302">
        <v>5000</v>
      </c>
      <c r="J161" s="304">
        <v>25000</v>
      </c>
      <c r="K161" s="305"/>
      <c r="L161" s="302"/>
      <c r="M161" s="304">
        <f t="shared" ref="M161:M164" si="234">K161*L161</f>
        <v>0</v>
      </c>
      <c r="N161" s="301"/>
      <c r="O161" s="302"/>
      <c r="P161" s="304">
        <f t="shared" ref="P161:P164" si="235">N161*O161</f>
        <v>0</v>
      </c>
      <c r="Q161" s="305"/>
      <c r="R161" s="302"/>
      <c r="S161" s="304">
        <f t="shared" ref="S161:S164" si="236">Q161*R161</f>
        <v>0</v>
      </c>
      <c r="T161" s="301"/>
      <c r="U161" s="302"/>
      <c r="V161" s="304">
        <f t="shared" ref="V161:V164" si="237">T161*U161</f>
        <v>0</v>
      </c>
      <c r="W161" s="305"/>
      <c r="X161" s="302"/>
      <c r="Y161" s="304">
        <f t="shared" ref="Y161:Y164" si="238">W161*X161</f>
        <v>0</v>
      </c>
      <c r="Z161" s="301"/>
      <c r="AA161" s="302"/>
      <c r="AB161" s="303">
        <f t="shared" ref="AB161:AB164" si="239">Z161*AA161</f>
        <v>0</v>
      </c>
      <c r="AC161" s="306">
        <f t="shared" ref="AC161:AC165" si="240">G161+M161+S161+Y161</f>
        <v>25000</v>
      </c>
      <c r="AD161" s="360">
        <f t="shared" ref="AD161:AD165" si="241">J161+P161+V161+AB161</f>
        <v>25000</v>
      </c>
      <c r="AE161" s="306">
        <f t="shared" ref="AE161:AE165" si="242">AC161-AD161</f>
        <v>0</v>
      </c>
      <c r="AF161" s="309">
        <f t="shared" ref="AF161:AF165" si="243">AE161/AC161</f>
        <v>0</v>
      </c>
      <c r="AG161" s="341"/>
      <c r="AH161" s="103"/>
      <c r="AI161" s="103"/>
    </row>
    <row r="162" spans="1:35" ht="30" customHeight="1" x14ac:dyDescent="0.2">
      <c r="A162" s="117" t="s">
        <v>110</v>
      </c>
      <c r="B162" s="311" t="s">
        <v>114</v>
      </c>
      <c r="C162" s="187" t="s">
        <v>305</v>
      </c>
      <c r="D162" s="312" t="s">
        <v>304</v>
      </c>
      <c r="E162" s="121">
        <v>1</v>
      </c>
      <c r="F162" s="122">
        <v>3000</v>
      </c>
      <c r="G162" s="123">
        <v>3000</v>
      </c>
      <c r="H162" s="121">
        <v>1</v>
      </c>
      <c r="I162" s="122">
        <v>3000</v>
      </c>
      <c r="J162" s="142">
        <v>3000</v>
      </c>
      <c r="K162" s="240"/>
      <c r="L162" s="122"/>
      <c r="M162" s="142">
        <f t="shared" si="234"/>
        <v>0</v>
      </c>
      <c r="N162" s="121"/>
      <c r="O162" s="122"/>
      <c r="P162" s="142">
        <f t="shared" si="235"/>
        <v>0</v>
      </c>
      <c r="Q162" s="240"/>
      <c r="R162" s="122"/>
      <c r="S162" s="142">
        <f t="shared" si="236"/>
        <v>0</v>
      </c>
      <c r="T162" s="121"/>
      <c r="U162" s="122"/>
      <c r="V162" s="142">
        <f t="shared" si="237"/>
        <v>0</v>
      </c>
      <c r="W162" s="240"/>
      <c r="X162" s="122"/>
      <c r="Y162" s="142">
        <f t="shared" si="238"/>
        <v>0</v>
      </c>
      <c r="Z162" s="121"/>
      <c r="AA162" s="122"/>
      <c r="AB162" s="123">
        <f t="shared" si="239"/>
        <v>0</v>
      </c>
      <c r="AC162" s="124">
        <f t="shared" si="240"/>
        <v>3000</v>
      </c>
      <c r="AD162" s="363">
        <f t="shared" si="241"/>
        <v>3000</v>
      </c>
      <c r="AE162" s="124">
        <f t="shared" si="242"/>
        <v>0</v>
      </c>
      <c r="AF162" s="313">
        <f t="shared" si="243"/>
        <v>0</v>
      </c>
      <c r="AG162" s="153" t="s">
        <v>306</v>
      </c>
      <c r="AH162" s="103"/>
      <c r="AI162" s="103"/>
    </row>
    <row r="163" spans="1:35" ht="30" customHeight="1" x14ac:dyDescent="0.2">
      <c r="A163" s="117" t="s">
        <v>110</v>
      </c>
      <c r="B163" s="311" t="s">
        <v>116</v>
      </c>
      <c r="C163" s="187" t="s">
        <v>307</v>
      </c>
      <c r="D163" s="312" t="s">
        <v>263</v>
      </c>
      <c r="E163" s="121">
        <v>1</v>
      </c>
      <c r="F163" s="122">
        <v>15000</v>
      </c>
      <c r="G163" s="123">
        <v>15000</v>
      </c>
      <c r="H163" s="121">
        <v>1</v>
      </c>
      <c r="I163" s="122">
        <v>15000</v>
      </c>
      <c r="J163" s="123">
        <v>15000</v>
      </c>
      <c r="K163" s="240"/>
      <c r="L163" s="122"/>
      <c r="M163" s="142">
        <f t="shared" si="234"/>
        <v>0</v>
      </c>
      <c r="N163" s="121"/>
      <c r="O163" s="122"/>
      <c r="P163" s="142">
        <f t="shared" si="235"/>
        <v>0</v>
      </c>
      <c r="Q163" s="240"/>
      <c r="R163" s="122"/>
      <c r="S163" s="142">
        <f t="shared" si="236"/>
        <v>0</v>
      </c>
      <c r="T163" s="121"/>
      <c r="U163" s="122"/>
      <c r="V163" s="142">
        <f t="shared" si="237"/>
        <v>0</v>
      </c>
      <c r="W163" s="240"/>
      <c r="X163" s="122"/>
      <c r="Y163" s="142">
        <f t="shared" si="238"/>
        <v>0</v>
      </c>
      <c r="Z163" s="121"/>
      <c r="AA163" s="122"/>
      <c r="AB163" s="123">
        <f t="shared" si="239"/>
        <v>0</v>
      </c>
      <c r="AC163" s="124">
        <f t="shared" si="240"/>
        <v>15000</v>
      </c>
      <c r="AD163" s="363">
        <f t="shared" si="241"/>
        <v>15000</v>
      </c>
      <c r="AE163" s="124">
        <f t="shared" si="242"/>
        <v>0</v>
      </c>
      <c r="AF163" s="313">
        <f t="shared" si="243"/>
        <v>0</v>
      </c>
      <c r="AG163" s="153" t="s">
        <v>308</v>
      </c>
      <c r="AH163" s="103"/>
      <c r="AI163" s="103"/>
    </row>
    <row r="164" spans="1:35" ht="30" customHeight="1" x14ac:dyDescent="0.2">
      <c r="A164" s="143" t="s">
        <v>110</v>
      </c>
      <c r="B164" s="314" t="s">
        <v>127</v>
      </c>
      <c r="C164" s="315" t="s">
        <v>309</v>
      </c>
      <c r="D164" s="316" t="s">
        <v>263</v>
      </c>
      <c r="E164" s="147"/>
      <c r="F164" s="148"/>
      <c r="G164" s="149">
        <f>E164*F164</f>
        <v>0</v>
      </c>
      <c r="H164" s="147"/>
      <c r="I164" s="148"/>
      <c r="J164" s="150">
        <f>H164*I164</f>
        <v>0</v>
      </c>
      <c r="K164" s="242"/>
      <c r="L164" s="148"/>
      <c r="M164" s="150">
        <f t="shared" si="234"/>
        <v>0</v>
      </c>
      <c r="N164" s="147"/>
      <c r="O164" s="148"/>
      <c r="P164" s="150">
        <f t="shared" si="235"/>
        <v>0</v>
      </c>
      <c r="Q164" s="242"/>
      <c r="R164" s="148"/>
      <c r="S164" s="150">
        <f t="shared" si="236"/>
        <v>0</v>
      </c>
      <c r="T164" s="147"/>
      <c r="U164" s="148"/>
      <c r="V164" s="150">
        <f t="shared" si="237"/>
        <v>0</v>
      </c>
      <c r="W164" s="242"/>
      <c r="X164" s="148"/>
      <c r="Y164" s="150">
        <f t="shared" si="238"/>
        <v>0</v>
      </c>
      <c r="Z164" s="147"/>
      <c r="AA164" s="148"/>
      <c r="AB164" s="149">
        <f t="shared" si="239"/>
        <v>0</v>
      </c>
      <c r="AC164" s="276">
        <f t="shared" si="240"/>
        <v>0</v>
      </c>
      <c r="AD164" s="365">
        <f t="shared" si="241"/>
        <v>0</v>
      </c>
      <c r="AE164" s="276">
        <f t="shared" si="242"/>
        <v>0</v>
      </c>
      <c r="AF164" s="379" t="e">
        <f t="shared" si="243"/>
        <v>#DIV/0!</v>
      </c>
      <c r="AG164" s="380"/>
      <c r="AH164" s="103"/>
      <c r="AI164" s="103"/>
    </row>
    <row r="165" spans="1:35" ht="15" customHeight="1" x14ac:dyDescent="0.2">
      <c r="A165" s="502" t="s">
        <v>310</v>
      </c>
      <c r="B165" s="503"/>
      <c r="C165" s="504"/>
      <c r="D165" s="321"/>
      <c r="E165" s="367">
        <f t="shared" ref="E165:AB165" si="244">SUM(E161:E164)</f>
        <v>7</v>
      </c>
      <c r="F165" s="368">
        <f t="shared" si="244"/>
        <v>23000</v>
      </c>
      <c r="G165" s="369">
        <f t="shared" si="244"/>
        <v>43000</v>
      </c>
      <c r="H165" s="370">
        <f t="shared" si="244"/>
        <v>7</v>
      </c>
      <c r="I165" s="371">
        <f t="shared" si="244"/>
        <v>23000</v>
      </c>
      <c r="J165" s="371">
        <f t="shared" si="244"/>
        <v>43000</v>
      </c>
      <c r="K165" s="372">
        <f t="shared" si="244"/>
        <v>0</v>
      </c>
      <c r="L165" s="368">
        <f t="shared" si="244"/>
        <v>0</v>
      </c>
      <c r="M165" s="368">
        <f t="shared" si="244"/>
        <v>0</v>
      </c>
      <c r="N165" s="367">
        <f t="shared" si="244"/>
        <v>0</v>
      </c>
      <c r="O165" s="368">
        <f t="shared" si="244"/>
        <v>0</v>
      </c>
      <c r="P165" s="368">
        <f t="shared" si="244"/>
        <v>0</v>
      </c>
      <c r="Q165" s="372">
        <f t="shared" si="244"/>
        <v>0</v>
      </c>
      <c r="R165" s="368">
        <f t="shared" si="244"/>
        <v>0</v>
      </c>
      <c r="S165" s="368">
        <f t="shared" si="244"/>
        <v>0</v>
      </c>
      <c r="T165" s="367">
        <f t="shared" si="244"/>
        <v>0</v>
      </c>
      <c r="U165" s="368">
        <f t="shared" si="244"/>
        <v>0</v>
      </c>
      <c r="V165" s="368">
        <f t="shared" si="244"/>
        <v>0</v>
      </c>
      <c r="W165" s="372">
        <f t="shared" si="244"/>
        <v>0</v>
      </c>
      <c r="X165" s="368">
        <f t="shared" si="244"/>
        <v>0</v>
      </c>
      <c r="Y165" s="368">
        <f t="shared" si="244"/>
        <v>0</v>
      </c>
      <c r="Z165" s="367">
        <f t="shared" si="244"/>
        <v>0</v>
      </c>
      <c r="AA165" s="368">
        <f t="shared" si="244"/>
        <v>0</v>
      </c>
      <c r="AB165" s="368">
        <f t="shared" si="244"/>
        <v>0</v>
      </c>
      <c r="AC165" s="325">
        <f t="shared" si="240"/>
        <v>43000</v>
      </c>
      <c r="AD165" s="373">
        <f t="shared" si="241"/>
        <v>43000</v>
      </c>
      <c r="AE165" s="381">
        <f t="shared" si="242"/>
        <v>0</v>
      </c>
      <c r="AF165" s="382">
        <f t="shared" si="243"/>
        <v>0</v>
      </c>
      <c r="AG165" s="383"/>
      <c r="AH165" s="103"/>
      <c r="AI165" s="103"/>
    </row>
    <row r="166" spans="1:35" ht="15" customHeight="1" x14ac:dyDescent="0.2">
      <c r="A166" s="384" t="s">
        <v>105</v>
      </c>
      <c r="B166" s="287" t="s">
        <v>311</v>
      </c>
      <c r="C166" s="170" t="s">
        <v>312</v>
      </c>
      <c r="D166" s="279"/>
      <c r="E166" s="280"/>
      <c r="F166" s="281"/>
      <c r="G166" s="281"/>
      <c r="H166" s="280"/>
      <c r="I166" s="281"/>
      <c r="J166" s="281"/>
      <c r="K166" s="281"/>
      <c r="L166" s="281"/>
      <c r="M166" s="282"/>
      <c r="N166" s="280"/>
      <c r="O166" s="281"/>
      <c r="P166" s="282"/>
      <c r="Q166" s="281"/>
      <c r="R166" s="281"/>
      <c r="S166" s="282"/>
      <c r="T166" s="280"/>
      <c r="U166" s="281"/>
      <c r="V166" s="282"/>
      <c r="W166" s="281"/>
      <c r="X166" s="281"/>
      <c r="Y166" s="282"/>
      <c r="Z166" s="280"/>
      <c r="AA166" s="281"/>
      <c r="AB166" s="282"/>
      <c r="AC166" s="280"/>
      <c r="AD166" s="281"/>
      <c r="AE166" s="358"/>
      <c r="AF166" s="377"/>
      <c r="AG166" s="378"/>
      <c r="AH166" s="103"/>
      <c r="AI166" s="103"/>
    </row>
    <row r="167" spans="1:35" ht="30" customHeight="1" x14ac:dyDescent="0.2">
      <c r="A167" s="104" t="s">
        <v>107</v>
      </c>
      <c r="B167" s="105" t="s">
        <v>313</v>
      </c>
      <c r="C167" s="283" t="s">
        <v>314</v>
      </c>
      <c r="D167" s="214"/>
      <c r="E167" s="235">
        <f t="shared" ref="E167:AB167" si="245">SUM(E168:E170)</f>
        <v>25</v>
      </c>
      <c r="F167" s="236">
        <f t="shared" si="245"/>
        <v>5000</v>
      </c>
      <c r="G167" s="237">
        <f t="shared" si="245"/>
        <v>62000</v>
      </c>
      <c r="H167" s="108">
        <f t="shared" si="245"/>
        <v>25</v>
      </c>
      <c r="I167" s="109">
        <f t="shared" si="245"/>
        <v>5000</v>
      </c>
      <c r="J167" s="141">
        <f t="shared" si="245"/>
        <v>62000</v>
      </c>
      <c r="K167" s="248">
        <f t="shared" si="245"/>
        <v>0</v>
      </c>
      <c r="L167" s="236">
        <f t="shared" si="245"/>
        <v>0</v>
      </c>
      <c r="M167" s="249">
        <f t="shared" si="245"/>
        <v>0</v>
      </c>
      <c r="N167" s="235">
        <f t="shared" si="245"/>
        <v>0</v>
      </c>
      <c r="O167" s="236">
        <f t="shared" si="245"/>
        <v>0</v>
      </c>
      <c r="P167" s="249">
        <f t="shared" si="245"/>
        <v>0</v>
      </c>
      <c r="Q167" s="248">
        <f t="shared" si="245"/>
        <v>0</v>
      </c>
      <c r="R167" s="236">
        <f t="shared" si="245"/>
        <v>0</v>
      </c>
      <c r="S167" s="249">
        <f t="shared" si="245"/>
        <v>0</v>
      </c>
      <c r="T167" s="235">
        <f t="shared" si="245"/>
        <v>0</v>
      </c>
      <c r="U167" s="236">
        <f t="shared" si="245"/>
        <v>0</v>
      </c>
      <c r="V167" s="249">
        <f t="shared" si="245"/>
        <v>0</v>
      </c>
      <c r="W167" s="248">
        <f t="shared" si="245"/>
        <v>0</v>
      </c>
      <c r="X167" s="236">
        <f t="shared" si="245"/>
        <v>0</v>
      </c>
      <c r="Y167" s="249">
        <f t="shared" si="245"/>
        <v>0</v>
      </c>
      <c r="Z167" s="235">
        <f t="shared" si="245"/>
        <v>0</v>
      </c>
      <c r="AA167" s="236">
        <f t="shared" si="245"/>
        <v>0</v>
      </c>
      <c r="AB167" s="249">
        <f t="shared" si="245"/>
        <v>0</v>
      </c>
      <c r="AC167" s="111">
        <f t="shared" ref="AC167:AC188" si="246">G167+M167+S167+Y167</f>
        <v>62000</v>
      </c>
      <c r="AD167" s="385">
        <f t="shared" ref="AD167:AD188" si="247">J167+P167+V167+AB167</f>
        <v>62000</v>
      </c>
      <c r="AE167" s="386">
        <f t="shared" ref="AE167:AE189" si="248">AC167-AD167</f>
        <v>0</v>
      </c>
      <c r="AF167" s="387">
        <f t="shared" ref="AF167:AF189" si="249">AE167/AC167</f>
        <v>0</v>
      </c>
      <c r="AG167" s="388"/>
      <c r="AH167" s="116"/>
      <c r="AI167" s="116"/>
    </row>
    <row r="168" spans="1:35" ht="30" customHeight="1" x14ac:dyDescent="0.2">
      <c r="A168" s="117" t="s">
        <v>110</v>
      </c>
      <c r="B168" s="118" t="s">
        <v>111</v>
      </c>
      <c r="C168" s="119" t="s">
        <v>315</v>
      </c>
      <c r="D168" s="120" t="s">
        <v>142</v>
      </c>
      <c r="E168" s="121">
        <v>13</v>
      </c>
      <c r="F168" s="122">
        <v>2000</v>
      </c>
      <c r="G168" s="123">
        <v>26000</v>
      </c>
      <c r="H168" s="121">
        <v>13</v>
      </c>
      <c r="I168" s="122">
        <v>2000</v>
      </c>
      <c r="J168" s="142">
        <v>26000</v>
      </c>
      <c r="K168" s="240"/>
      <c r="L168" s="122"/>
      <c r="M168" s="142">
        <f t="shared" ref="M168:M170" si="250">K168*L168</f>
        <v>0</v>
      </c>
      <c r="N168" s="121"/>
      <c r="O168" s="122"/>
      <c r="P168" s="142">
        <f t="shared" ref="P168:P170" si="251">N168*O168</f>
        <v>0</v>
      </c>
      <c r="Q168" s="240"/>
      <c r="R168" s="122"/>
      <c r="S168" s="142">
        <f t="shared" ref="S168:S170" si="252">Q168*R168</f>
        <v>0</v>
      </c>
      <c r="T168" s="121"/>
      <c r="U168" s="122"/>
      <c r="V168" s="142">
        <f t="shared" ref="V168:V170" si="253">T168*U168</f>
        <v>0</v>
      </c>
      <c r="W168" s="240"/>
      <c r="X168" s="122"/>
      <c r="Y168" s="142">
        <f t="shared" ref="Y168:Y170" si="254">W168*X168</f>
        <v>0</v>
      </c>
      <c r="Z168" s="121"/>
      <c r="AA168" s="122"/>
      <c r="AB168" s="142">
        <f t="shared" ref="AB168:AB170" si="255">Z168*AA168</f>
        <v>0</v>
      </c>
      <c r="AC168" s="124">
        <f t="shared" si="246"/>
        <v>26000</v>
      </c>
      <c r="AD168" s="363">
        <f t="shared" si="247"/>
        <v>26000</v>
      </c>
      <c r="AE168" s="124">
        <f t="shared" si="248"/>
        <v>0</v>
      </c>
      <c r="AF168" s="313">
        <f t="shared" si="249"/>
        <v>0</v>
      </c>
      <c r="AG168" s="317"/>
      <c r="AH168" s="103"/>
      <c r="AI168" s="103"/>
    </row>
    <row r="169" spans="1:35" ht="30" customHeight="1" x14ac:dyDescent="0.2">
      <c r="A169" s="117" t="s">
        <v>110</v>
      </c>
      <c r="B169" s="118" t="s">
        <v>114</v>
      </c>
      <c r="C169" s="119" t="s">
        <v>316</v>
      </c>
      <c r="D169" s="120" t="s">
        <v>142</v>
      </c>
      <c r="E169" s="121">
        <v>12</v>
      </c>
      <c r="F169" s="122">
        <v>3000</v>
      </c>
      <c r="G169" s="123">
        <v>36000</v>
      </c>
      <c r="H169" s="121">
        <v>12</v>
      </c>
      <c r="I169" s="122">
        <v>3000</v>
      </c>
      <c r="J169" s="142">
        <v>36000</v>
      </c>
      <c r="K169" s="240"/>
      <c r="L169" s="122"/>
      <c r="M169" s="142">
        <f t="shared" si="250"/>
        <v>0</v>
      </c>
      <c r="N169" s="121"/>
      <c r="O169" s="122"/>
      <c r="P169" s="142">
        <f t="shared" si="251"/>
        <v>0</v>
      </c>
      <c r="Q169" s="240"/>
      <c r="R169" s="122"/>
      <c r="S169" s="142">
        <f t="shared" si="252"/>
        <v>0</v>
      </c>
      <c r="T169" s="121"/>
      <c r="U169" s="122"/>
      <c r="V169" s="142">
        <f t="shared" si="253"/>
        <v>0</v>
      </c>
      <c r="W169" s="240"/>
      <c r="X169" s="122"/>
      <c r="Y169" s="142">
        <f t="shared" si="254"/>
        <v>0</v>
      </c>
      <c r="Z169" s="121"/>
      <c r="AA169" s="122"/>
      <c r="AB169" s="142">
        <f t="shared" si="255"/>
        <v>0</v>
      </c>
      <c r="AC169" s="124">
        <f t="shared" si="246"/>
        <v>36000</v>
      </c>
      <c r="AD169" s="363">
        <f t="shared" si="247"/>
        <v>36000</v>
      </c>
      <c r="AE169" s="124">
        <f t="shared" si="248"/>
        <v>0</v>
      </c>
      <c r="AF169" s="313">
        <f t="shared" si="249"/>
        <v>0</v>
      </c>
      <c r="AG169" s="317"/>
      <c r="AH169" s="103"/>
      <c r="AI169" s="103"/>
    </row>
    <row r="170" spans="1:35" ht="30" customHeight="1" x14ac:dyDescent="0.2">
      <c r="A170" s="129" t="s">
        <v>110</v>
      </c>
      <c r="B170" s="130" t="s">
        <v>116</v>
      </c>
      <c r="C170" s="131" t="s">
        <v>317</v>
      </c>
      <c r="D170" s="132" t="s">
        <v>142</v>
      </c>
      <c r="E170" s="133"/>
      <c r="F170" s="134"/>
      <c r="G170" s="135">
        <f>E170*F170</f>
        <v>0</v>
      </c>
      <c r="H170" s="133"/>
      <c r="I170" s="134"/>
      <c r="J170" s="263">
        <f>H170*I170</f>
        <v>0</v>
      </c>
      <c r="K170" s="262"/>
      <c r="L170" s="134"/>
      <c r="M170" s="263">
        <f t="shared" si="250"/>
        <v>0</v>
      </c>
      <c r="N170" s="133"/>
      <c r="O170" s="134"/>
      <c r="P170" s="263">
        <f t="shared" si="251"/>
        <v>0</v>
      </c>
      <c r="Q170" s="262"/>
      <c r="R170" s="134"/>
      <c r="S170" s="263">
        <f t="shared" si="252"/>
        <v>0</v>
      </c>
      <c r="T170" s="133"/>
      <c r="U170" s="134"/>
      <c r="V170" s="263">
        <f t="shared" si="253"/>
        <v>0</v>
      </c>
      <c r="W170" s="262"/>
      <c r="X170" s="134"/>
      <c r="Y170" s="263">
        <f t="shared" si="254"/>
        <v>0</v>
      </c>
      <c r="Z170" s="133"/>
      <c r="AA170" s="134"/>
      <c r="AB170" s="263">
        <f t="shared" si="255"/>
        <v>0</v>
      </c>
      <c r="AC170" s="276">
        <f t="shared" si="246"/>
        <v>0</v>
      </c>
      <c r="AD170" s="365">
        <f t="shared" si="247"/>
        <v>0</v>
      </c>
      <c r="AE170" s="136">
        <f t="shared" si="248"/>
        <v>0</v>
      </c>
      <c r="AF170" s="389" t="e">
        <f t="shared" si="249"/>
        <v>#DIV/0!</v>
      </c>
      <c r="AG170" s="390"/>
      <c r="AH170" s="103"/>
      <c r="AI170" s="103"/>
    </row>
    <row r="171" spans="1:35" ht="15" customHeight="1" x14ac:dyDescent="0.2">
      <c r="A171" s="104" t="s">
        <v>107</v>
      </c>
      <c r="B171" s="105" t="s">
        <v>318</v>
      </c>
      <c r="C171" s="284" t="s">
        <v>319</v>
      </c>
      <c r="D171" s="107"/>
      <c r="E171" s="108">
        <f t="shared" ref="E171:AB171" si="256">SUM(E172:E174)</f>
        <v>0</v>
      </c>
      <c r="F171" s="109">
        <f t="shared" si="256"/>
        <v>0</v>
      </c>
      <c r="G171" s="110">
        <f t="shared" si="256"/>
        <v>0</v>
      </c>
      <c r="H171" s="108">
        <f t="shared" si="256"/>
        <v>0</v>
      </c>
      <c r="I171" s="109">
        <f t="shared" si="256"/>
        <v>0</v>
      </c>
      <c r="J171" s="141">
        <f t="shared" si="256"/>
        <v>0</v>
      </c>
      <c r="K171" s="238">
        <f t="shared" si="256"/>
        <v>0</v>
      </c>
      <c r="L171" s="109">
        <f t="shared" si="256"/>
        <v>0</v>
      </c>
      <c r="M171" s="141">
        <f t="shared" si="256"/>
        <v>0</v>
      </c>
      <c r="N171" s="108">
        <f t="shared" si="256"/>
        <v>0</v>
      </c>
      <c r="O171" s="109">
        <f t="shared" si="256"/>
        <v>0</v>
      </c>
      <c r="P171" s="141">
        <f t="shared" si="256"/>
        <v>0</v>
      </c>
      <c r="Q171" s="238">
        <f t="shared" si="256"/>
        <v>0</v>
      </c>
      <c r="R171" s="109">
        <f t="shared" si="256"/>
        <v>0</v>
      </c>
      <c r="S171" s="141">
        <f t="shared" si="256"/>
        <v>0</v>
      </c>
      <c r="T171" s="108">
        <f t="shared" si="256"/>
        <v>0</v>
      </c>
      <c r="U171" s="109">
        <f t="shared" si="256"/>
        <v>0</v>
      </c>
      <c r="V171" s="141">
        <f t="shared" si="256"/>
        <v>0</v>
      </c>
      <c r="W171" s="238">
        <f t="shared" si="256"/>
        <v>0</v>
      </c>
      <c r="X171" s="109">
        <f t="shared" si="256"/>
        <v>0</v>
      </c>
      <c r="Y171" s="141">
        <f t="shared" si="256"/>
        <v>0</v>
      </c>
      <c r="Z171" s="108">
        <f t="shared" si="256"/>
        <v>0</v>
      </c>
      <c r="AA171" s="109">
        <f t="shared" si="256"/>
        <v>0</v>
      </c>
      <c r="AB171" s="141">
        <f t="shared" si="256"/>
        <v>0</v>
      </c>
      <c r="AC171" s="111">
        <f t="shared" si="246"/>
        <v>0</v>
      </c>
      <c r="AD171" s="385">
        <f t="shared" si="247"/>
        <v>0</v>
      </c>
      <c r="AE171" s="386">
        <f t="shared" si="248"/>
        <v>0</v>
      </c>
      <c r="AF171" s="387" t="e">
        <f t="shared" si="249"/>
        <v>#DIV/0!</v>
      </c>
      <c r="AG171" s="388"/>
      <c r="AH171" s="116"/>
      <c r="AI171" s="116"/>
    </row>
    <row r="172" spans="1:35" ht="30" customHeight="1" x14ac:dyDescent="0.2">
      <c r="A172" s="117" t="s">
        <v>110</v>
      </c>
      <c r="B172" s="118" t="s">
        <v>111</v>
      </c>
      <c r="C172" s="119" t="s">
        <v>320</v>
      </c>
      <c r="D172" s="120" t="s">
        <v>142</v>
      </c>
      <c r="E172" s="121"/>
      <c r="F172" s="122"/>
      <c r="G172" s="123">
        <f t="shared" ref="G172:G174" si="257">E172*F172</f>
        <v>0</v>
      </c>
      <c r="H172" s="121"/>
      <c r="I172" s="122"/>
      <c r="J172" s="142">
        <f t="shared" ref="J172:J174" si="258">H172*I172</f>
        <v>0</v>
      </c>
      <c r="K172" s="240"/>
      <c r="L172" s="122"/>
      <c r="M172" s="142">
        <f t="shared" ref="M172:M174" si="259">K172*L172</f>
        <v>0</v>
      </c>
      <c r="N172" s="121"/>
      <c r="O172" s="122"/>
      <c r="P172" s="142">
        <f t="shared" ref="P172:P174" si="260">N172*O172</f>
        <v>0</v>
      </c>
      <c r="Q172" s="240"/>
      <c r="R172" s="122"/>
      <c r="S172" s="142">
        <f t="shared" ref="S172:S174" si="261">Q172*R172</f>
        <v>0</v>
      </c>
      <c r="T172" s="121"/>
      <c r="U172" s="122"/>
      <c r="V172" s="142">
        <f t="shared" ref="V172:V174" si="262">T172*U172</f>
        <v>0</v>
      </c>
      <c r="W172" s="240"/>
      <c r="X172" s="122"/>
      <c r="Y172" s="142">
        <f t="shared" ref="Y172:Y174" si="263">W172*X172</f>
        <v>0</v>
      </c>
      <c r="Z172" s="121"/>
      <c r="AA172" s="122"/>
      <c r="AB172" s="142">
        <f t="shared" ref="AB172:AB174" si="264">Z172*AA172</f>
        <v>0</v>
      </c>
      <c r="AC172" s="124">
        <f t="shared" si="246"/>
        <v>0</v>
      </c>
      <c r="AD172" s="363">
        <f t="shared" si="247"/>
        <v>0</v>
      </c>
      <c r="AE172" s="124">
        <f t="shared" si="248"/>
        <v>0</v>
      </c>
      <c r="AF172" s="313" t="e">
        <f t="shared" si="249"/>
        <v>#DIV/0!</v>
      </c>
      <c r="AG172" s="317"/>
      <c r="AH172" s="103"/>
      <c r="AI172" s="103"/>
    </row>
    <row r="173" spans="1:35" ht="30" customHeight="1" x14ac:dyDescent="0.2">
      <c r="A173" s="117" t="s">
        <v>110</v>
      </c>
      <c r="B173" s="118" t="s">
        <v>114</v>
      </c>
      <c r="C173" s="119" t="s">
        <v>320</v>
      </c>
      <c r="D173" s="120" t="s">
        <v>142</v>
      </c>
      <c r="E173" s="121"/>
      <c r="F173" s="122"/>
      <c r="G173" s="123">
        <f t="shared" si="257"/>
        <v>0</v>
      </c>
      <c r="H173" s="121"/>
      <c r="I173" s="122"/>
      <c r="J173" s="142">
        <f t="shared" si="258"/>
        <v>0</v>
      </c>
      <c r="K173" s="240"/>
      <c r="L173" s="122"/>
      <c r="M173" s="142">
        <f t="shared" si="259"/>
        <v>0</v>
      </c>
      <c r="N173" s="121"/>
      <c r="O173" s="122"/>
      <c r="P173" s="142">
        <f t="shared" si="260"/>
        <v>0</v>
      </c>
      <c r="Q173" s="240"/>
      <c r="R173" s="122"/>
      <c r="S173" s="142">
        <f t="shared" si="261"/>
        <v>0</v>
      </c>
      <c r="T173" s="121"/>
      <c r="U173" s="122"/>
      <c r="V173" s="142">
        <f t="shared" si="262"/>
        <v>0</v>
      </c>
      <c r="W173" s="240"/>
      <c r="X173" s="122"/>
      <c r="Y173" s="142">
        <f t="shared" si="263"/>
        <v>0</v>
      </c>
      <c r="Z173" s="121"/>
      <c r="AA173" s="122"/>
      <c r="AB173" s="142">
        <f t="shared" si="264"/>
        <v>0</v>
      </c>
      <c r="AC173" s="124">
        <f t="shared" si="246"/>
        <v>0</v>
      </c>
      <c r="AD173" s="363">
        <f t="shared" si="247"/>
        <v>0</v>
      </c>
      <c r="AE173" s="124">
        <f t="shared" si="248"/>
        <v>0</v>
      </c>
      <c r="AF173" s="313" t="e">
        <f t="shared" si="249"/>
        <v>#DIV/0!</v>
      </c>
      <c r="AG173" s="317"/>
      <c r="AH173" s="103"/>
      <c r="AI173" s="103"/>
    </row>
    <row r="174" spans="1:35" ht="30" customHeight="1" x14ac:dyDescent="0.2">
      <c r="A174" s="129" t="s">
        <v>110</v>
      </c>
      <c r="B174" s="130" t="s">
        <v>116</v>
      </c>
      <c r="C174" s="131" t="s">
        <v>320</v>
      </c>
      <c r="D174" s="132" t="s">
        <v>142</v>
      </c>
      <c r="E174" s="133"/>
      <c r="F174" s="134"/>
      <c r="G174" s="135">
        <f t="shared" si="257"/>
        <v>0</v>
      </c>
      <c r="H174" s="133"/>
      <c r="I174" s="134"/>
      <c r="J174" s="263">
        <f t="shared" si="258"/>
        <v>0</v>
      </c>
      <c r="K174" s="262"/>
      <c r="L174" s="134"/>
      <c r="M174" s="263">
        <f t="shared" si="259"/>
        <v>0</v>
      </c>
      <c r="N174" s="133"/>
      <c r="O174" s="134"/>
      <c r="P174" s="263">
        <f t="shared" si="260"/>
        <v>0</v>
      </c>
      <c r="Q174" s="262"/>
      <c r="R174" s="134"/>
      <c r="S174" s="263">
        <f t="shared" si="261"/>
        <v>0</v>
      </c>
      <c r="T174" s="133"/>
      <c r="U174" s="134"/>
      <c r="V174" s="263">
        <f t="shared" si="262"/>
        <v>0</v>
      </c>
      <c r="W174" s="262"/>
      <c r="X174" s="134"/>
      <c r="Y174" s="263">
        <f t="shared" si="263"/>
        <v>0</v>
      </c>
      <c r="Z174" s="133"/>
      <c r="AA174" s="134"/>
      <c r="AB174" s="263">
        <f t="shared" si="264"/>
        <v>0</v>
      </c>
      <c r="AC174" s="136">
        <f t="shared" si="246"/>
        <v>0</v>
      </c>
      <c r="AD174" s="391">
        <f t="shared" si="247"/>
        <v>0</v>
      </c>
      <c r="AE174" s="136">
        <f t="shared" si="248"/>
        <v>0</v>
      </c>
      <c r="AF174" s="389" t="e">
        <f t="shared" si="249"/>
        <v>#DIV/0!</v>
      </c>
      <c r="AG174" s="390"/>
      <c r="AH174" s="103"/>
      <c r="AI174" s="103"/>
    </row>
    <row r="175" spans="1:35" ht="15" customHeight="1" x14ac:dyDescent="0.2">
      <c r="A175" s="104" t="s">
        <v>107</v>
      </c>
      <c r="B175" s="105" t="s">
        <v>321</v>
      </c>
      <c r="C175" s="284" t="s">
        <v>322</v>
      </c>
      <c r="D175" s="107"/>
      <c r="E175" s="108">
        <f t="shared" ref="E175:AB175" si="265">SUM(E176:E180)</f>
        <v>1600</v>
      </c>
      <c r="F175" s="109">
        <f t="shared" si="265"/>
        <v>389.59000000000003</v>
      </c>
      <c r="G175" s="110">
        <f t="shared" si="265"/>
        <v>185385</v>
      </c>
      <c r="H175" s="108">
        <f t="shared" si="265"/>
        <v>1600</v>
      </c>
      <c r="I175" s="109">
        <f t="shared" si="265"/>
        <v>389.59000000000003</v>
      </c>
      <c r="J175" s="141">
        <f t="shared" si="265"/>
        <v>185385</v>
      </c>
      <c r="K175" s="238">
        <f t="shared" si="265"/>
        <v>0</v>
      </c>
      <c r="L175" s="109">
        <f t="shared" si="265"/>
        <v>0</v>
      </c>
      <c r="M175" s="141">
        <f t="shared" si="265"/>
        <v>0</v>
      </c>
      <c r="N175" s="108">
        <f t="shared" si="265"/>
        <v>0</v>
      </c>
      <c r="O175" s="109">
        <f t="shared" si="265"/>
        <v>0</v>
      </c>
      <c r="P175" s="141">
        <f t="shared" si="265"/>
        <v>0</v>
      </c>
      <c r="Q175" s="238">
        <f t="shared" si="265"/>
        <v>0</v>
      </c>
      <c r="R175" s="109">
        <f t="shared" si="265"/>
        <v>0</v>
      </c>
      <c r="S175" s="141">
        <f t="shared" si="265"/>
        <v>0</v>
      </c>
      <c r="T175" s="108">
        <f t="shared" si="265"/>
        <v>0</v>
      </c>
      <c r="U175" s="109">
        <f t="shared" si="265"/>
        <v>0</v>
      </c>
      <c r="V175" s="141">
        <f t="shared" si="265"/>
        <v>0</v>
      </c>
      <c r="W175" s="238">
        <f t="shared" si="265"/>
        <v>0</v>
      </c>
      <c r="X175" s="109">
        <f t="shared" si="265"/>
        <v>0</v>
      </c>
      <c r="Y175" s="141">
        <f t="shared" si="265"/>
        <v>0</v>
      </c>
      <c r="Z175" s="108">
        <f t="shared" si="265"/>
        <v>0</v>
      </c>
      <c r="AA175" s="109">
        <f t="shared" si="265"/>
        <v>0</v>
      </c>
      <c r="AB175" s="110">
        <f t="shared" si="265"/>
        <v>0</v>
      </c>
      <c r="AC175" s="386">
        <f t="shared" si="246"/>
        <v>185385</v>
      </c>
      <c r="AD175" s="392">
        <f t="shared" si="247"/>
        <v>185385</v>
      </c>
      <c r="AE175" s="386">
        <f t="shared" si="248"/>
        <v>0</v>
      </c>
      <c r="AF175" s="387">
        <f t="shared" si="249"/>
        <v>0</v>
      </c>
      <c r="AG175" s="388"/>
      <c r="AH175" s="116"/>
      <c r="AI175" s="116"/>
    </row>
    <row r="176" spans="1:35" ht="30" customHeight="1" x14ac:dyDescent="0.2">
      <c r="A176" s="117" t="s">
        <v>110</v>
      </c>
      <c r="B176" s="118" t="s">
        <v>111</v>
      </c>
      <c r="C176" s="119" t="s">
        <v>323</v>
      </c>
      <c r="D176" s="120" t="s">
        <v>324</v>
      </c>
      <c r="E176" s="121"/>
      <c r="F176" s="122"/>
      <c r="G176" s="123">
        <f>E176*F176</f>
        <v>0</v>
      </c>
      <c r="H176" s="121"/>
      <c r="I176" s="122"/>
      <c r="J176" s="142">
        <f>H176*I176</f>
        <v>0</v>
      </c>
      <c r="K176" s="240"/>
      <c r="L176" s="122"/>
      <c r="M176" s="142">
        <f t="shared" ref="M176:M180" si="266">K176*L176</f>
        <v>0</v>
      </c>
      <c r="N176" s="121"/>
      <c r="O176" s="122"/>
      <c r="P176" s="142">
        <f t="shared" ref="P176:P180" si="267">N176*O176</f>
        <v>0</v>
      </c>
      <c r="Q176" s="240"/>
      <c r="R176" s="122"/>
      <c r="S176" s="142">
        <f t="shared" ref="S176:S180" si="268">Q176*R176</f>
        <v>0</v>
      </c>
      <c r="T176" s="121"/>
      <c r="U176" s="122"/>
      <c r="V176" s="142">
        <f t="shared" ref="V176:V180" si="269">T176*U176</f>
        <v>0</v>
      </c>
      <c r="W176" s="240"/>
      <c r="X176" s="122"/>
      <c r="Y176" s="142">
        <f t="shared" ref="Y176:Y180" si="270">W176*X176</f>
        <v>0</v>
      </c>
      <c r="Z176" s="121"/>
      <c r="AA176" s="122"/>
      <c r="AB176" s="123">
        <f t="shared" ref="AB176:AB180" si="271">Z176*AA176</f>
        <v>0</v>
      </c>
      <c r="AC176" s="124">
        <f t="shared" si="246"/>
        <v>0</v>
      </c>
      <c r="AD176" s="363">
        <f t="shared" si="247"/>
        <v>0</v>
      </c>
      <c r="AE176" s="124">
        <f t="shared" si="248"/>
        <v>0</v>
      </c>
      <c r="AF176" s="313" t="e">
        <f t="shared" si="249"/>
        <v>#DIV/0!</v>
      </c>
      <c r="AG176" s="317"/>
      <c r="AH176" s="103"/>
      <c r="AI176" s="103"/>
    </row>
    <row r="177" spans="1:35" ht="44.25" customHeight="1" x14ac:dyDescent="0.2">
      <c r="A177" s="117" t="s">
        <v>110</v>
      </c>
      <c r="B177" s="118" t="s">
        <v>114</v>
      </c>
      <c r="C177" s="119" t="s">
        <v>325</v>
      </c>
      <c r="D177" s="120" t="s">
        <v>324</v>
      </c>
      <c r="E177" s="121">
        <v>100</v>
      </c>
      <c r="F177" s="122">
        <v>285</v>
      </c>
      <c r="G177" s="123">
        <v>28500</v>
      </c>
      <c r="H177" s="121">
        <v>100</v>
      </c>
      <c r="I177" s="122">
        <v>285</v>
      </c>
      <c r="J177" s="142">
        <v>28500</v>
      </c>
      <c r="K177" s="240"/>
      <c r="L177" s="122"/>
      <c r="M177" s="142">
        <f t="shared" si="266"/>
        <v>0</v>
      </c>
      <c r="N177" s="121"/>
      <c r="O177" s="122"/>
      <c r="P177" s="142">
        <f t="shared" si="267"/>
        <v>0</v>
      </c>
      <c r="Q177" s="240"/>
      <c r="R177" s="122"/>
      <c r="S177" s="142">
        <f t="shared" si="268"/>
        <v>0</v>
      </c>
      <c r="T177" s="121"/>
      <c r="U177" s="122"/>
      <c r="V177" s="142">
        <f t="shared" si="269"/>
        <v>0</v>
      </c>
      <c r="W177" s="240"/>
      <c r="X177" s="122"/>
      <c r="Y177" s="142">
        <f t="shared" si="270"/>
        <v>0</v>
      </c>
      <c r="Z177" s="121"/>
      <c r="AA177" s="122"/>
      <c r="AB177" s="123">
        <f t="shared" si="271"/>
        <v>0</v>
      </c>
      <c r="AC177" s="124">
        <f t="shared" si="246"/>
        <v>28500</v>
      </c>
      <c r="AD177" s="363">
        <f t="shared" si="247"/>
        <v>28500</v>
      </c>
      <c r="AE177" s="124">
        <f t="shared" si="248"/>
        <v>0</v>
      </c>
      <c r="AF177" s="313">
        <f t="shared" si="249"/>
        <v>0</v>
      </c>
      <c r="AG177" s="317"/>
      <c r="AH177" s="103"/>
      <c r="AI177" s="103"/>
    </row>
    <row r="178" spans="1:35" ht="30" customHeight="1" x14ac:dyDescent="0.2">
      <c r="A178" s="117" t="s">
        <v>110</v>
      </c>
      <c r="B178" s="118" t="s">
        <v>116</v>
      </c>
      <c r="C178" s="119" t="s">
        <v>326</v>
      </c>
      <c r="D178" s="120" t="s">
        <v>324</v>
      </c>
      <c r="E178" s="121">
        <v>1500</v>
      </c>
      <c r="F178" s="122">
        <v>104.59</v>
      </c>
      <c r="G178" s="123">
        <v>156885</v>
      </c>
      <c r="H178" s="121">
        <v>1500</v>
      </c>
      <c r="I178" s="122">
        <v>104.59</v>
      </c>
      <c r="J178" s="142">
        <v>156885</v>
      </c>
      <c r="K178" s="240"/>
      <c r="L178" s="122"/>
      <c r="M178" s="142">
        <f t="shared" si="266"/>
        <v>0</v>
      </c>
      <c r="N178" s="121"/>
      <c r="O178" s="122"/>
      <c r="P178" s="142">
        <f t="shared" si="267"/>
        <v>0</v>
      </c>
      <c r="Q178" s="240"/>
      <c r="R178" s="122"/>
      <c r="S178" s="142">
        <f t="shared" si="268"/>
        <v>0</v>
      </c>
      <c r="T178" s="121"/>
      <c r="U178" s="122"/>
      <c r="V178" s="142">
        <f t="shared" si="269"/>
        <v>0</v>
      </c>
      <c r="W178" s="240"/>
      <c r="X178" s="122"/>
      <c r="Y178" s="142">
        <f t="shared" si="270"/>
        <v>0</v>
      </c>
      <c r="Z178" s="121"/>
      <c r="AA178" s="122"/>
      <c r="AB178" s="123">
        <f t="shared" si="271"/>
        <v>0</v>
      </c>
      <c r="AC178" s="124">
        <f t="shared" si="246"/>
        <v>156885</v>
      </c>
      <c r="AD178" s="363">
        <f t="shared" si="247"/>
        <v>156885</v>
      </c>
      <c r="AE178" s="124">
        <f t="shared" si="248"/>
        <v>0</v>
      </c>
      <c r="AF178" s="313">
        <f t="shared" si="249"/>
        <v>0</v>
      </c>
      <c r="AG178" s="317"/>
      <c r="AH178" s="103"/>
      <c r="AI178" s="103"/>
    </row>
    <row r="179" spans="1:35" ht="30" customHeight="1" x14ac:dyDescent="0.2">
      <c r="A179" s="117" t="s">
        <v>110</v>
      </c>
      <c r="B179" s="118" t="s">
        <v>127</v>
      </c>
      <c r="C179" s="119" t="s">
        <v>327</v>
      </c>
      <c r="D179" s="120" t="s">
        <v>324</v>
      </c>
      <c r="E179" s="121"/>
      <c r="F179" s="122"/>
      <c r="G179" s="123">
        <f t="shared" ref="G179:G180" si="272">E179*F179</f>
        <v>0</v>
      </c>
      <c r="H179" s="121"/>
      <c r="I179" s="122"/>
      <c r="J179" s="142">
        <f t="shared" ref="J179:J180" si="273">H179*I179</f>
        <v>0</v>
      </c>
      <c r="K179" s="240"/>
      <c r="L179" s="122"/>
      <c r="M179" s="142">
        <f t="shared" si="266"/>
        <v>0</v>
      </c>
      <c r="N179" s="121"/>
      <c r="O179" s="122"/>
      <c r="P179" s="142">
        <f t="shared" si="267"/>
        <v>0</v>
      </c>
      <c r="Q179" s="240"/>
      <c r="R179" s="122"/>
      <c r="S179" s="142">
        <f t="shared" si="268"/>
        <v>0</v>
      </c>
      <c r="T179" s="121"/>
      <c r="U179" s="122"/>
      <c r="V179" s="142">
        <f t="shared" si="269"/>
        <v>0</v>
      </c>
      <c r="W179" s="240"/>
      <c r="X179" s="122"/>
      <c r="Y179" s="142">
        <f t="shared" si="270"/>
        <v>0</v>
      </c>
      <c r="Z179" s="121"/>
      <c r="AA179" s="122"/>
      <c r="AB179" s="123">
        <f t="shared" si="271"/>
        <v>0</v>
      </c>
      <c r="AC179" s="124">
        <f t="shared" si="246"/>
        <v>0</v>
      </c>
      <c r="AD179" s="363">
        <f t="shared" si="247"/>
        <v>0</v>
      </c>
      <c r="AE179" s="124">
        <f t="shared" si="248"/>
        <v>0</v>
      </c>
      <c r="AF179" s="313" t="e">
        <f t="shared" si="249"/>
        <v>#DIV/0!</v>
      </c>
      <c r="AG179" s="317"/>
      <c r="AH179" s="103"/>
      <c r="AI179" s="103"/>
    </row>
    <row r="180" spans="1:35" ht="30" customHeight="1" x14ac:dyDescent="0.2">
      <c r="A180" s="143" t="s">
        <v>110</v>
      </c>
      <c r="B180" s="144" t="s">
        <v>134</v>
      </c>
      <c r="C180" s="145" t="s">
        <v>328</v>
      </c>
      <c r="D180" s="146" t="s">
        <v>324</v>
      </c>
      <c r="E180" s="147"/>
      <c r="F180" s="148"/>
      <c r="G180" s="149">
        <f t="shared" si="272"/>
        <v>0</v>
      </c>
      <c r="H180" s="147"/>
      <c r="I180" s="148"/>
      <c r="J180" s="150">
        <f t="shared" si="273"/>
        <v>0</v>
      </c>
      <c r="K180" s="242"/>
      <c r="L180" s="148"/>
      <c r="M180" s="150">
        <f t="shared" si="266"/>
        <v>0</v>
      </c>
      <c r="N180" s="147"/>
      <c r="O180" s="148"/>
      <c r="P180" s="150">
        <f t="shared" si="267"/>
        <v>0</v>
      </c>
      <c r="Q180" s="242"/>
      <c r="R180" s="148"/>
      <c r="S180" s="150">
        <f t="shared" si="268"/>
        <v>0</v>
      </c>
      <c r="T180" s="147"/>
      <c r="U180" s="148"/>
      <c r="V180" s="150">
        <f t="shared" si="269"/>
        <v>0</v>
      </c>
      <c r="W180" s="242"/>
      <c r="X180" s="148"/>
      <c r="Y180" s="150">
        <f t="shared" si="270"/>
        <v>0</v>
      </c>
      <c r="Z180" s="147"/>
      <c r="AA180" s="148"/>
      <c r="AB180" s="149">
        <f t="shared" si="271"/>
        <v>0</v>
      </c>
      <c r="AC180" s="136">
        <f t="shared" si="246"/>
        <v>0</v>
      </c>
      <c r="AD180" s="391">
        <f t="shared" si="247"/>
        <v>0</v>
      </c>
      <c r="AE180" s="136">
        <f t="shared" si="248"/>
        <v>0</v>
      </c>
      <c r="AF180" s="389" t="e">
        <f t="shared" si="249"/>
        <v>#DIV/0!</v>
      </c>
      <c r="AG180" s="390"/>
      <c r="AH180" s="103"/>
      <c r="AI180" s="103"/>
    </row>
    <row r="181" spans="1:35" ht="15" customHeight="1" x14ac:dyDescent="0.2">
      <c r="A181" s="104" t="s">
        <v>107</v>
      </c>
      <c r="B181" s="105" t="s">
        <v>329</v>
      </c>
      <c r="C181" s="284" t="s">
        <v>312</v>
      </c>
      <c r="D181" s="107"/>
      <c r="E181" s="108">
        <f t="shared" ref="E181:AB181" si="274">SUM(E182:E187)</f>
        <v>5</v>
      </c>
      <c r="F181" s="109">
        <f t="shared" si="274"/>
        <v>100</v>
      </c>
      <c r="G181" s="110">
        <f t="shared" si="274"/>
        <v>500</v>
      </c>
      <c r="H181" s="108">
        <f t="shared" si="274"/>
        <v>4.093</v>
      </c>
      <c r="I181" s="109">
        <f t="shared" si="274"/>
        <v>100</v>
      </c>
      <c r="J181" s="141">
        <f t="shared" si="274"/>
        <v>453.22</v>
      </c>
      <c r="K181" s="238">
        <f t="shared" si="274"/>
        <v>50</v>
      </c>
      <c r="L181" s="109">
        <f t="shared" si="274"/>
        <v>3</v>
      </c>
      <c r="M181" s="141">
        <f t="shared" si="274"/>
        <v>150</v>
      </c>
      <c r="N181" s="108">
        <f t="shared" si="274"/>
        <v>0</v>
      </c>
      <c r="O181" s="109">
        <f t="shared" si="274"/>
        <v>0</v>
      </c>
      <c r="P181" s="141">
        <f t="shared" si="274"/>
        <v>0</v>
      </c>
      <c r="Q181" s="238">
        <f t="shared" si="274"/>
        <v>0</v>
      </c>
      <c r="R181" s="109">
        <f t="shared" si="274"/>
        <v>0</v>
      </c>
      <c r="S181" s="141">
        <f t="shared" si="274"/>
        <v>0</v>
      </c>
      <c r="T181" s="108">
        <f t="shared" si="274"/>
        <v>0</v>
      </c>
      <c r="U181" s="109">
        <f t="shared" si="274"/>
        <v>0</v>
      </c>
      <c r="V181" s="141">
        <f t="shared" si="274"/>
        <v>0</v>
      </c>
      <c r="W181" s="238">
        <f t="shared" si="274"/>
        <v>0</v>
      </c>
      <c r="X181" s="109">
        <f t="shared" si="274"/>
        <v>0</v>
      </c>
      <c r="Y181" s="141">
        <f t="shared" si="274"/>
        <v>0</v>
      </c>
      <c r="Z181" s="108">
        <f t="shared" si="274"/>
        <v>0</v>
      </c>
      <c r="AA181" s="109">
        <f t="shared" si="274"/>
        <v>0</v>
      </c>
      <c r="AB181" s="110">
        <f t="shared" si="274"/>
        <v>0</v>
      </c>
      <c r="AC181" s="386">
        <f t="shared" si="246"/>
        <v>650</v>
      </c>
      <c r="AD181" s="392">
        <f t="shared" si="247"/>
        <v>453.22</v>
      </c>
      <c r="AE181" s="386">
        <f t="shared" si="248"/>
        <v>196.77999999999997</v>
      </c>
      <c r="AF181" s="387">
        <f t="shared" si="249"/>
        <v>0.30273846153846151</v>
      </c>
      <c r="AG181" s="388"/>
      <c r="AH181" s="116"/>
      <c r="AI181" s="116"/>
    </row>
    <row r="182" spans="1:35" ht="30" customHeight="1" x14ac:dyDescent="0.2">
      <c r="A182" s="117" t="s">
        <v>110</v>
      </c>
      <c r="B182" s="118" t="s">
        <v>111</v>
      </c>
      <c r="C182" s="119" t="s">
        <v>330</v>
      </c>
      <c r="D182" s="120"/>
      <c r="E182" s="121"/>
      <c r="F182" s="122"/>
      <c r="G182" s="123">
        <f t="shared" ref="G182:G184" si="275">E182*F182</f>
        <v>0</v>
      </c>
      <c r="H182" s="121"/>
      <c r="I182" s="122"/>
      <c r="J182" s="142">
        <f t="shared" ref="J182:J184" si="276">H182*I182</f>
        <v>0</v>
      </c>
      <c r="K182" s="240"/>
      <c r="L182" s="122"/>
      <c r="M182" s="142">
        <f t="shared" ref="M182:M185" si="277">K182*L182</f>
        <v>0</v>
      </c>
      <c r="N182" s="121"/>
      <c r="O182" s="122"/>
      <c r="P182" s="142">
        <f t="shared" ref="P182:P185" si="278">N182*O182</f>
        <v>0</v>
      </c>
      <c r="Q182" s="240"/>
      <c r="R182" s="122"/>
      <c r="S182" s="142">
        <f t="shared" ref="S182:S187" si="279">Q182*R182</f>
        <v>0</v>
      </c>
      <c r="T182" s="121"/>
      <c r="U182" s="122"/>
      <c r="V182" s="142">
        <f t="shared" ref="V182:V187" si="280">T182*U182</f>
        <v>0</v>
      </c>
      <c r="W182" s="240"/>
      <c r="X182" s="122"/>
      <c r="Y182" s="142">
        <f t="shared" ref="Y182:Y187" si="281">W182*X182</f>
        <v>0</v>
      </c>
      <c r="Z182" s="121"/>
      <c r="AA182" s="122"/>
      <c r="AB182" s="123">
        <f t="shared" ref="AB182:AB187" si="282">Z182*AA182</f>
        <v>0</v>
      </c>
      <c r="AC182" s="124">
        <f t="shared" si="246"/>
        <v>0</v>
      </c>
      <c r="AD182" s="363">
        <f t="shared" si="247"/>
        <v>0</v>
      </c>
      <c r="AE182" s="124">
        <f t="shared" si="248"/>
        <v>0</v>
      </c>
      <c r="AF182" s="313" t="e">
        <f t="shared" si="249"/>
        <v>#DIV/0!</v>
      </c>
      <c r="AG182" s="317"/>
      <c r="AH182" s="103"/>
      <c r="AI182" s="103"/>
    </row>
    <row r="183" spans="1:35" ht="30" customHeight="1" x14ac:dyDescent="0.2">
      <c r="A183" s="117" t="s">
        <v>110</v>
      </c>
      <c r="B183" s="118" t="s">
        <v>114</v>
      </c>
      <c r="C183" s="119" t="s">
        <v>331</v>
      </c>
      <c r="D183" s="120"/>
      <c r="E183" s="121"/>
      <c r="F183" s="122"/>
      <c r="G183" s="123">
        <f t="shared" si="275"/>
        <v>0</v>
      </c>
      <c r="H183" s="121"/>
      <c r="I183" s="122"/>
      <c r="J183" s="142">
        <f t="shared" si="276"/>
        <v>0</v>
      </c>
      <c r="K183" s="240"/>
      <c r="L183" s="122"/>
      <c r="M183" s="142">
        <f t="shared" si="277"/>
        <v>0</v>
      </c>
      <c r="N183" s="121"/>
      <c r="O183" s="122"/>
      <c r="P183" s="142">
        <f t="shared" si="278"/>
        <v>0</v>
      </c>
      <c r="Q183" s="240"/>
      <c r="R183" s="122"/>
      <c r="S183" s="142">
        <f t="shared" si="279"/>
        <v>0</v>
      </c>
      <c r="T183" s="121"/>
      <c r="U183" s="122"/>
      <c r="V183" s="142">
        <f t="shared" si="280"/>
        <v>0</v>
      </c>
      <c r="W183" s="240"/>
      <c r="X183" s="122"/>
      <c r="Y183" s="142">
        <f t="shared" si="281"/>
        <v>0</v>
      </c>
      <c r="Z183" s="121"/>
      <c r="AA183" s="122"/>
      <c r="AB183" s="123">
        <f t="shared" si="282"/>
        <v>0</v>
      </c>
      <c r="AC183" s="124">
        <f t="shared" si="246"/>
        <v>0</v>
      </c>
      <c r="AD183" s="363">
        <f t="shared" si="247"/>
        <v>0</v>
      </c>
      <c r="AE183" s="124">
        <f t="shared" si="248"/>
        <v>0</v>
      </c>
      <c r="AF183" s="313" t="e">
        <f t="shared" si="249"/>
        <v>#DIV/0!</v>
      </c>
      <c r="AG183" s="317"/>
      <c r="AH183" s="103"/>
      <c r="AI183" s="103"/>
    </row>
    <row r="184" spans="1:35" ht="30" customHeight="1" x14ac:dyDescent="0.2">
      <c r="A184" s="117" t="s">
        <v>110</v>
      </c>
      <c r="B184" s="118" t="s">
        <v>116</v>
      </c>
      <c r="C184" s="119" t="s">
        <v>332</v>
      </c>
      <c r="D184" s="120"/>
      <c r="E184" s="121"/>
      <c r="F184" s="122"/>
      <c r="G184" s="123">
        <f t="shared" si="275"/>
        <v>0</v>
      </c>
      <c r="H184" s="121"/>
      <c r="I184" s="122"/>
      <c r="J184" s="142">
        <f t="shared" si="276"/>
        <v>0</v>
      </c>
      <c r="K184" s="240"/>
      <c r="L184" s="122"/>
      <c r="M184" s="142">
        <f t="shared" si="277"/>
        <v>0</v>
      </c>
      <c r="N184" s="121"/>
      <c r="O184" s="122"/>
      <c r="P184" s="142">
        <f t="shared" si="278"/>
        <v>0</v>
      </c>
      <c r="Q184" s="240"/>
      <c r="R184" s="122"/>
      <c r="S184" s="142">
        <f t="shared" si="279"/>
        <v>0</v>
      </c>
      <c r="T184" s="121"/>
      <c r="U184" s="122"/>
      <c r="V184" s="142">
        <f t="shared" si="280"/>
        <v>0</v>
      </c>
      <c r="W184" s="240"/>
      <c r="X184" s="122"/>
      <c r="Y184" s="142">
        <f t="shared" si="281"/>
        <v>0</v>
      </c>
      <c r="Z184" s="121"/>
      <c r="AA184" s="122"/>
      <c r="AB184" s="123">
        <f t="shared" si="282"/>
        <v>0</v>
      </c>
      <c r="AC184" s="124">
        <f t="shared" si="246"/>
        <v>0</v>
      </c>
      <c r="AD184" s="363">
        <f t="shared" si="247"/>
        <v>0</v>
      </c>
      <c r="AE184" s="124">
        <f t="shared" si="248"/>
        <v>0</v>
      </c>
      <c r="AF184" s="313" t="e">
        <f t="shared" si="249"/>
        <v>#DIV/0!</v>
      </c>
      <c r="AG184" s="317"/>
      <c r="AH184" s="103"/>
      <c r="AI184" s="103"/>
    </row>
    <row r="185" spans="1:35" ht="30" customHeight="1" x14ac:dyDescent="0.2">
      <c r="A185" s="117" t="s">
        <v>110</v>
      </c>
      <c r="B185" s="118" t="s">
        <v>127</v>
      </c>
      <c r="C185" s="119" t="s">
        <v>333</v>
      </c>
      <c r="D185" s="120" t="s">
        <v>304</v>
      </c>
      <c r="E185" s="121">
        <v>5</v>
      </c>
      <c r="F185" s="122">
        <v>100</v>
      </c>
      <c r="G185" s="123">
        <v>500</v>
      </c>
      <c r="H185" s="121">
        <v>4.093</v>
      </c>
      <c r="I185" s="122">
        <v>100</v>
      </c>
      <c r="J185" s="142">
        <v>453.22</v>
      </c>
      <c r="K185" s="240"/>
      <c r="L185" s="122"/>
      <c r="M185" s="142">
        <f t="shared" si="277"/>
        <v>0</v>
      </c>
      <c r="N185" s="121"/>
      <c r="O185" s="122"/>
      <c r="P185" s="142">
        <f t="shared" si="278"/>
        <v>0</v>
      </c>
      <c r="Q185" s="240"/>
      <c r="R185" s="122"/>
      <c r="S185" s="142">
        <f t="shared" si="279"/>
        <v>0</v>
      </c>
      <c r="T185" s="121"/>
      <c r="U185" s="122"/>
      <c r="V185" s="142">
        <f t="shared" si="280"/>
        <v>0</v>
      </c>
      <c r="W185" s="240"/>
      <c r="X185" s="122"/>
      <c r="Y185" s="142">
        <f t="shared" si="281"/>
        <v>0</v>
      </c>
      <c r="Z185" s="121"/>
      <c r="AA185" s="122"/>
      <c r="AB185" s="123">
        <f t="shared" si="282"/>
        <v>0</v>
      </c>
      <c r="AC185" s="124">
        <f t="shared" si="246"/>
        <v>500</v>
      </c>
      <c r="AD185" s="363">
        <f t="shared" si="247"/>
        <v>453.22</v>
      </c>
      <c r="AE185" s="124">
        <f t="shared" si="248"/>
        <v>46.779999999999973</v>
      </c>
      <c r="AF185" s="313">
        <f t="shared" si="249"/>
        <v>9.3559999999999949E-2</v>
      </c>
      <c r="AG185" s="317"/>
      <c r="AH185" s="103"/>
      <c r="AI185" s="103"/>
    </row>
    <row r="186" spans="1:35" ht="30" customHeight="1" x14ac:dyDescent="0.2">
      <c r="A186" s="117" t="s">
        <v>110</v>
      </c>
      <c r="B186" s="118" t="s">
        <v>134</v>
      </c>
      <c r="C186" s="119" t="s">
        <v>334</v>
      </c>
      <c r="D186" s="120"/>
      <c r="E186" s="121"/>
      <c r="F186" s="122"/>
      <c r="G186" s="123">
        <f t="shared" ref="G186:G187" si="283">E186*F186</f>
        <v>0</v>
      </c>
      <c r="H186" s="121"/>
      <c r="I186" s="122"/>
      <c r="J186" s="142">
        <f t="shared" ref="J186:J187" si="284">H186*I186</f>
        <v>0</v>
      </c>
      <c r="K186" s="240">
        <v>50</v>
      </c>
      <c r="L186" s="122">
        <v>3</v>
      </c>
      <c r="M186" s="142">
        <v>150</v>
      </c>
      <c r="N186" s="240"/>
      <c r="O186" s="122"/>
      <c r="P186" s="142"/>
      <c r="Q186" s="240"/>
      <c r="R186" s="122"/>
      <c r="S186" s="142">
        <f t="shared" si="279"/>
        <v>0</v>
      </c>
      <c r="T186" s="121"/>
      <c r="U186" s="122"/>
      <c r="V186" s="142">
        <f t="shared" si="280"/>
        <v>0</v>
      </c>
      <c r="W186" s="240"/>
      <c r="X186" s="122"/>
      <c r="Y186" s="142">
        <f t="shared" si="281"/>
        <v>0</v>
      </c>
      <c r="Z186" s="121"/>
      <c r="AA186" s="122"/>
      <c r="AB186" s="123">
        <f t="shared" si="282"/>
        <v>0</v>
      </c>
      <c r="AC186" s="124">
        <f t="shared" si="246"/>
        <v>150</v>
      </c>
      <c r="AD186" s="363">
        <f t="shared" si="247"/>
        <v>0</v>
      </c>
      <c r="AE186" s="124">
        <f t="shared" si="248"/>
        <v>150</v>
      </c>
      <c r="AF186" s="313">
        <f t="shared" si="249"/>
        <v>1</v>
      </c>
      <c r="AG186" s="317"/>
      <c r="AH186" s="103"/>
      <c r="AI186" s="103"/>
    </row>
    <row r="187" spans="1:35" ht="30" customHeight="1" x14ac:dyDescent="0.2">
      <c r="A187" s="143" t="s">
        <v>110</v>
      </c>
      <c r="B187" s="144" t="s">
        <v>135</v>
      </c>
      <c r="C187" s="119" t="s">
        <v>335</v>
      </c>
      <c r="D187" s="146"/>
      <c r="E187" s="147"/>
      <c r="F187" s="148"/>
      <c r="G187" s="149">
        <f t="shared" si="283"/>
        <v>0</v>
      </c>
      <c r="H187" s="147"/>
      <c r="I187" s="148"/>
      <c r="J187" s="150">
        <f t="shared" si="284"/>
        <v>0</v>
      </c>
      <c r="K187" s="242"/>
      <c r="L187" s="148"/>
      <c r="M187" s="150">
        <f>K187*L187</f>
        <v>0</v>
      </c>
      <c r="N187" s="147"/>
      <c r="O187" s="148"/>
      <c r="P187" s="150">
        <f>N187*O187</f>
        <v>0</v>
      </c>
      <c r="Q187" s="242"/>
      <c r="R187" s="148"/>
      <c r="S187" s="150">
        <f t="shared" si="279"/>
        <v>0</v>
      </c>
      <c r="T187" s="147"/>
      <c r="U187" s="148"/>
      <c r="V187" s="150">
        <f t="shared" si="280"/>
        <v>0</v>
      </c>
      <c r="W187" s="242"/>
      <c r="X187" s="148"/>
      <c r="Y187" s="150">
        <f t="shared" si="281"/>
        <v>0</v>
      </c>
      <c r="Z187" s="147"/>
      <c r="AA187" s="148"/>
      <c r="AB187" s="149">
        <f t="shared" si="282"/>
        <v>0</v>
      </c>
      <c r="AC187" s="276">
        <f t="shared" si="246"/>
        <v>0</v>
      </c>
      <c r="AD187" s="365">
        <f t="shared" si="247"/>
        <v>0</v>
      </c>
      <c r="AE187" s="276">
        <f t="shared" si="248"/>
        <v>0</v>
      </c>
      <c r="AF187" s="379" t="e">
        <f t="shared" si="249"/>
        <v>#DIV/0!</v>
      </c>
      <c r="AG187" s="380"/>
      <c r="AH187" s="103"/>
      <c r="AI187" s="103"/>
    </row>
    <row r="188" spans="1:35" ht="15.75" customHeight="1" x14ac:dyDescent="0.2">
      <c r="A188" s="497" t="s">
        <v>336</v>
      </c>
      <c r="B188" s="485"/>
      <c r="C188" s="498"/>
      <c r="D188" s="393"/>
      <c r="E188" s="351">
        <f t="shared" ref="E188:AB188" si="285">E181+E175+E171+E167</f>
        <v>1630</v>
      </c>
      <c r="F188" s="351">
        <f t="shared" si="285"/>
        <v>5489.59</v>
      </c>
      <c r="G188" s="351">
        <f t="shared" si="285"/>
        <v>247885</v>
      </c>
      <c r="H188" s="351">
        <f t="shared" si="285"/>
        <v>1629.0930000000001</v>
      </c>
      <c r="I188" s="351">
        <f t="shared" si="285"/>
        <v>5489.59</v>
      </c>
      <c r="J188" s="351">
        <f t="shared" si="285"/>
        <v>247838.22</v>
      </c>
      <c r="K188" s="394">
        <f t="shared" si="285"/>
        <v>50</v>
      </c>
      <c r="L188" s="351">
        <f t="shared" si="285"/>
        <v>3</v>
      </c>
      <c r="M188" s="351">
        <f t="shared" si="285"/>
        <v>150</v>
      </c>
      <c r="N188" s="351">
        <f t="shared" si="285"/>
        <v>0</v>
      </c>
      <c r="O188" s="351">
        <f t="shared" si="285"/>
        <v>0</v>
      </c>
      <c r="P188" s="351">
        <f t="shared" si="285"/>
        <v>0</v>
      </c>
      <c r="Q188" s="394">
        <f t="shared" si="285"/>
        <v>0</v>
      </c>
      <c r="R188" s="351">
        <f t="shared" si="285"/>
        <v>0</v>
      </c>
      <c r="S188" s="351">
        <f t="shared" si="285"/>
        <v>0</v>
      </c>
      <c r="T188" s="351">
        <f t="shared" si="285"/>
        <v>0</v>
      </c>
      <c r="U188" s="351">
        <f t="shared" si="285"/>
        <v>0</v>
      </c>
      <c r="V188" s="351">
        <f t="shared" si="285"/>
        <v>0</v>
      </c>
      <c r="W188" s="394">
        <f t="shared" si="285"/>
        <v>0</v>
      </c>
      <c r="X188" s="351">
        <f t="shared" si="285"/>
        <v>0</v>
      </c>
      <c r="Y188" s="351">
        <f t="shared" si="285"/>
        <v>0</v>
      </c>
      <c r="Z188" s="351">
        <f t="shared" si="285"/>
        <v>0</v>
      </c>
      <c r="AA188" s="351">
        <f t="shared" si="285"/>
        <v>0</v>
      </c>
      <c r="AB188" s="351">
        <f t="shared" si="285"/>
        <v>0</v>
      </c>
      <c r="AC188" s="325">
        <f t="shared" si="246"/>
        <v>248035</v>
      </c>
      <c r="AD188" s="373">
        <f t="shared" si="247"/>
        <v>247838.22</v>
      </c>
      <c r="AE188" s="381">
        <f t="shared" si="248"/>
        <v>196.77999999999884</v>
      </c>
      <c r="AF188" s="395">
        <f t="shared" si="249"/>
        <v>7.9335577640251914E-4</v>
      </c>
      <c r="AG188" s="396"/>
      <c r="AH188" s="103"/>
      <c r="AI188" s="103"/>
    </row>
    <row r="189" spans="1:35" ht="15.75" customHeight="1" x14ac:dyDescent="0.2">
      <c r="A189" s="397" t="s">
        <v>337</v>
      </c>
      <c r="B189" s="398"/>
      <c r="C189" s="399"/>
      <c r="D189" s="400"/>
      <c r="E189" s="401"/>
      <c r="F189" s="401"/>
      <c r="G189" s="402">
        <f>G26+G35+G49+G59+G100+G106+G127+G140+G146+G150+G154+G159+G165+G188</f>
        <v>410578</v>
      </c>
      <c r="H189" s="403"/>
      <c r="I189" s="403"/>
      <c r="J189" s="402">
        <f>J26+J35+J49+J59+J100+J106+J127+J140+J146+J150+J154+J159+J165+J188</f>
        <v>410531.48</v>
      </c>
      <c r="K189" s="401"/>
      <c r="L189" s="401"/>
      <c r="M189" s="402">
        <f>M26+M35+M49+M59+M100+M106+M127+M140+M146+M150+M154+M159+M165+M188</f>
        <v>34722.36</v>
      </c>
      <c r="N189" s="401"/>
      <c r="O189" s="401"/>
      <c r="P189" s="402">
        <f>P26+P35+P49+P59+P100+P106+P127+P140+P146+P150+P154+P159+P165+P188</f>
        <v>34572.36</v>
      </c>
      <c r="Q189" s="401"/>
      <c r="R189" s="401"/>
      <c r="S189" s="402">
        <f>S26+S35+S49+S59+S100+S106+S127+S140+S146+S150+S154+S159+S165+S188</f>
        <v>0</v>
      </c>
      <c r="T189" s="401"/>
      <c r="U189" s="401"/>
      <c r="V189" s="402">
        <f>V26+V35+V49+V59+V100+V106+V127+V140+V146+V150+V154+V159+V165+V188</f>
        <v>0</v>
      </c>
      <c r="W189" s="401"/>
      <c r="X189" s="401"/>
      <c r="Y189" s="402">
        <f>Y26+Y35+Y49+Y59+Y100+Y106+Y127+Y140+Y146+Y150+Y154+Y159+Y165+Y188</f>
        <v>0</v>
      </c>
      <c r="Z189" s="401"/>
      <c r="AA189" s="401"/>
      <c r="AB189" s="402">
        <f t="shared" ref="AB189:AD189" si="286">AB26+AB35+AB49+AB59+AB100+AB106+AB127+AB140+AB146+AB150+AB154+AB159+AB165+AB188</f>
        <v>0</v>
      </c>
      <c r="AC189" s="402">
        <f t="shared" si="286"/>
        <v>445300.36</v>
      </c>
      <c r="AD189" s="402">
        <f t="shared" si="286"/>
        <v>445103.83999999997</v>
      </c>
      <c r="AE189" s="402">
        <f t="shared" si="248"/>
        <v>196.52000000001863</v>
      </c>
      <c r="AF189" s="404">
        <f t="shared" si="249"/>
        <v>4.4132010133568863E-4</v>
      </c>
      <c r="AG189" s="405"/>
      <c r="AH189" s="406"/>
      <c r="AI189" s="406"/>
    </row>
    <row r="190" spans="1:35" ht="15.75" customHeight="1" x14ac:dyDescent="0.25">
      <c r="A190" s="499"/>
      <c r="B190" s="468"/>
      <c r="C190" s="468"/>
      <c r="D190" s="407"/>
      <c r="E190" s="408"/>
      <c r="F190" s="408"/>
      <c r="G190" s="408"/>
      <c r="H190" s="408"/>
      <c r="I190" s="408"/>
      <c r="J190" s="408"/>
      <c r="K190" s="408"/>
      <c r="L190" s="408"/>
      <c r="M190" s="408"/>
      <c r="N190" s="408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  <c r="Z190" s="408"/>
      <c r="AA190" s="408"/>
      <c r="AB190" s="408"/>
      <c r="AC190" s="409"/>
      <c r="AD190" s="409"/>
      <c r="AE190" s="409"/>
      <c r="AF190" s="410"/>
      <c r="AG190" s="411"/>
      <c r="AH190" s="3"/>
      <c r="AI190" s="3"/>
    </row>
    <row r="191" spans="1:35" ht="15.75" customHeight="1" x14ac:dyDescent="0.25">
      <c r="A191" s="500" t="s">
        <v>338</v>
      </c>
      <c r="B191" s="485"/>
      <c r="C191" s="486"/>
      <c r="D191" s="412"/>
      <c r="E191" s="413"/>
      <c r="F191" s="413"/>
      <c r="G191" s="413">
        <f>Фінансування!C20-Витрати!G189</f>
        <v>0</v>
      </c>
      <c r="H191" s="413"/>
      <c r="I191" s="413"/>
      <c r="J191" s="413">
        <f>Фінансування!C21-Витрати!J189</f>
        <v>0</v>
      </c>
      <c r="K191" s="413"/>
      <c r="L191" s="413"/>
      <c r="M191" s="413"/>
      <c r="N191" s="413"/>
      <c r="O191" s="413"/>
      <c r="P191" s="413"/>
      <c r="Q191" s="413"/>
      <c r="R191" s="413"/>
      <c r="S191" s="413"/>
      <c r="T191" s="413"/>
      <c r="U191" s="413"/>
      <c r="V191" s="413"/>
      <c r="W191" s="413"/>
      <c r="X191" s="413"/>
      <c r="Y191" s="413"/>
      <c r="Z191" s="413"/>
      <c r="AA191" s="413"/>
      <c r="AB191" s="413"/>
      <c r="AC191" s="413">
        <f>Фінансування!N20-Витрати!AC189</f>
        <v>0</v>
      </c>
      <c r="AD191" s="413">
        <f>Фінансування!N21-Витрати!AD189</f>
        <v>0</v>
      </c>
      <c r="AE191" s="414"/>
      <c r="AF191" s="415"/>
      <c r="AG191" s="416"/>
      <c r="AH191" s="3"/>
      <c r="AI191" s="3"/>
    </row>
    <row r="192" spans="1:35" ht="15.75" customHeight="1" x14ac:dyDescent="0.2">
      <c r="A192" s="16"/>
      <c r="B192" s="417"/>
      <c r="C192" s="418"/>
      <c r="D192" s="16"/>
      <c r="E192" s="16"/>
      <c r="F192" s="16"/>
      <c r="G192" s="16"/>
      <c r="H192" s="16"/>
      <c r="I192" s="16"/>
      <c r="J192" s="16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419"/>
      <c r="V192" s="419"/>
      <c r="W192" s="419"/>
      <c r="X192" s="419"/>
      <c r="Y192" s="419"/>
      <c r="Z192" s="419"/>
      <c r="AA192" s="419"/>
      <c r="AB192" s="419"/>
      <c r="AC192" s="420"/>
      <c r="AD192" s="420"/>
      <c r="AE192" s="420"/>
      <c r="AF192" s="420"/>
      <c r="AG192" s="421"/>
    </row>
    <row r="193" spans="1:33" ht="15.75" customHeight="1" x14ac:dyDescent="0.2">
      <c r="A193" s="16"/>
      <c r="B193" s="417"/>
      <c r="C193" s="418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3"/>
      <c r="AD193" s="13"/>
      <c r="AE193" s="13"/>
      <c r="AF193" s="13"/>
      <c r="AG193" s="52"/>
    </row>
    <row r="194" spans="1:33" ht="15.75" customHeight="1" x14ac:dyDescent="0.2">
      <c r="A194" s="16"/>
      <c r="B194" s="417"/>
      <c r="C194" s="418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3"/>
      <c r="AD194" s="13"/>
      <c r="AE194" s="13"/>
      <c r="AF194" s="13"/>
      <c r="AG194" s="52"/>
    </row>
    <row r="195" spans="1:33" ht="15.75" customHeight="1" x14ac:dyDescent="0.2">
      <c r="A195" s="16"/>
      <c r="B195" s="417"/>
      <c r="C195" s="418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3"/>
      <c r="AD195" s="13"/>
      <c r="AE195" s="13"/>
      <c r="AF195" s="13"/>
      <c r="AG195" s="52"/>
    </row>
    <row r="196" spans="1:33" ht="15.75" customHeight="1" x14ac:dyDescent="0.25">
      <c r="A196" s="16"/>
      <c r="B196" s="417"/>
      <c r="C196" s="50" t="s">
        <v>339</v>
      </c>
      <c r="D196" s="422"/>
      <c r="E196" s="422"/>
      <c r="G196" s="422"/>
      <c r="H196" s="422"/>
      <c r="I196" s="422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3"/>
      <c r="AD196" s="13"/>
      <c r="AE196" s="13"/>
      <c r="AF196" s="13"/>
      <c r="AG196" s="52"/>
    </row>
    <row r="197" spans="1:33" ht="15.75" customHeight="1" x14ac:dyDescent="0.25">
      <c r="A197" s="16"/>
      <c r="B197" s="417"/>
      <c r="D197" s="50" t="s">
        <v>42</v>
      </c>
      <c r="G197" s="50" t="s">
        <v>43</v>
      </c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3"/>
      <c r="AD197" s="13"/>
      <c r="AE197" s="13"/>
      <c r="AF197" s="13"/>
      <c r="AG197" s="52"/>
    </row>
    <row r="198" spans="1:33" ht="15.75" customHeight="1" x14ac:dyDescent="0.2">
      <c r="A198" s="16"/>
      <c r="B198" s="417"/>
      <c r="C198" s="418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3"/>
      <c r="AD198" s="13"/>
      <c r="AE198" s="13"/>
      <c r="AF198" s="13"/>
      <c r="AG198" s="52"/>
    </row>
    <row r="199" spans="1:33" ht="15.75" customHeight="1" x14ac:dyDescent="0.2">
      <c r="A199" s="16"/>
      <c r="B199" s="417"/>
      <c r="C199" s="418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3"/>
      <c r="AD199" s="13"/>
      <c r="AE199" s="13"/>
      <c r="AF199" s="13"/>
      <c r="AG199" s="52"/>
    </row>
    <row r="200" spans="1:33" ht="15.75" customHeight="1" x14ac:dyDescent="0.25">
      <c r="A200" s="50"/>
      <c r="B200" s="423"/>
      <c r="C200" s="424"/>
      <c r="AG200" s="424"/>
    </row>
    <row r="201" spans="1:33" ht="15.75" customHeight="1" x14ac:dyDescent="0.25">
      <c r="A201" s="50"/>
      <c r="B201" s="423"/>
      <c r="C201" s="424"/>
      <c r="AG201" s="424"/>
    </row>
    <row r="202" spans="1:33" ht="15.75" customHeight="1" x14ac:dyDescent="0.25">
      <c r="A202" s="50"/>
      <c r="B202" s="423"/>
      <c r="C202" s="424"/>
      <c r="AG202" s="424"/>
    </row>
    <row r="203" spans="1:33" ht="15.75" customHeight="1" x14ac:dyDescent="0.25">
      <c r="A203" s="50"/>
      <c r="B203" s="423"/>
      <c r="C203" s="424"/>
      <c r="AG203" s="424"/>
    </row>
    <row r="204" spans="1:33" ht="15.75" customHeight="1" x14ac:dyDescent="0.25">
      <c r="A204" s="50"/>
      <c r="B204" s="423"/>
      <c r="C204" s="424"/>
      <c r="AG204" s="424"/>
    </row>
    <row r="205" spans="1:33" ht="15.75" customHeight="1" x14ac:dyDescent="0.25">
      <c r="A205" s="50"/>
      <c r="B205" s="423"/>
      <c r="C205" s="424"/>
      <c r="AG205" s="424"/>
    </row>
    <row r="206" spans="1:33" ht="15.75" customHeight="1" x14ac:dyDescent="0.25">
      <c r="A206" s="50"/>
      <c r="B206" s="423"/>
      <c r="C206" s="424"/>
      <c r="AG206" s="424"/>
    </row>
    <row r="207" spans="1:33" ht="15.75" customHeight="1" x14ac:dyDescent="0.25">
      <c r="A207" s="50"/>
      <c r="B207" s="423"/>
      <c r="C207" s="424"/>
      <c r="AG207" s="424"/>
    </row>
    <row r="208" spans="1:33" ht="15.75" customHeight="1" x14ac:dyDescent="0.25">
      <c r="A208" s="50"/>
      <c r="B208" s="423"/>
      <c r="C208" s="424"/>
      <c r="AG208" s="424"/>
    </row>
    <row r="209" spans="1:33" ht="15.75" customHeight="1" x14ac:dyDescent="0.25">
      <c r="A209" s="50"/>
      <c r="B209" s="423"/>
      <c r="C209" s="424"/>
      <c r="AG209" s="424"/>
    </row>
    <row r="210" spans="1:33" ht="15.75" customHeight="1" x14ac:dyDescent="0.25">
      <c r="A210" s="50"/>
      <c r="B210" s="423"/>
      <c r="C210" s="424"/>
      <c r="AG210" s="424"/>
    </row>
    <row r="211" spans="1:33" ht="15.75" customHeight="1" x14ac:dyDescent="0.25">
      <c r="A211" s="50"/>
      <c r="B211" s="423"/>
      <c r="C211" s="424"/>
      <c r="AG211" s="424"/>
    </row>
    <row r="212" spans="1:33" ht="15.75" customHeight="1" x14ac:dyDescent="0.25">
      <c r="A212" s="50"/>
      <c r="B212" s="423"/>
      <c r="C212" s="424"/>
      <c r="AG212" s="424"/>
    </row>
    <row r="213" spans="1:33" ht="15.75" customHeight="1" x14ac:dyDescent="0.25">
      <c r="A213" s="50"/>
      <c r="B213" s="423"/>
      <c r="C213" s="424"/>
      <c r="AG213" s="424"/>
    </row>
    <row r="214" spans="1:33" ht="15.75" customHeight="1" x14ac:dyDescent="0.25">
      <c r="A214" s="50"/>
      <c r="B214" s="423"/>
      <c r="C214" s="424"/>
      <c r="AG214" s="424"/>
    </row>
    <row r="215" spans="1:33" ht="15.75" customHeight="1" x14ac:dyDescent="0.25">
      <c r="A215" s="50"/>
      <c r="B215" s="423"/>
      <c r="C215" s="424"/>
      <c r="AG215" s="424"/>
    </row>
    <row r="216" spans="1:33" ht="15.75" customHeight="1" x14ac:dyDescent="0.25">
      <c r="A216" s="50"/>
      <c r="B216" s="423"/>
      <c r="C216" s="424"/>
      <c r="AG216" s="424"/>
    </row>
    <row r="217" spans="1:33" ht="15.75" customHeight="1" x14ac:dyDescent="0.25">
      <c r="A217" s="50"/>
      <c r="B217" s="423"/>
      <c r="C217" s="424"/>
      <c r="AG217" s="424"/>
    </row>
    <row r="218" spans="1:33" ht="15.75" customHeight="1" x14ac:dyDescent="0.25">
      <c r="A218" s="50"/>
      <c r="B218" s="423"/>
      <c r="C218" s="424"/>
      <c r="AG218" s="424"/>
    </row>
    <row r="219" spans="1:33" ht="15.75" customHeight="1" x14ac:dyDescent="0.25">
      <c r="A219" s="50"/>
      <c r="B219" s="423"/>
      <c r="C219" s="424"/>
      <c r="AG219" s="424"/>
    </row>
    <row r="220" spans="1:33" ht="15.75" customHeight="1" x14ac:dyDescent="0.25">
      <c r="A220" s="50"/>
      <c r="B220" s="423"/>
      <c r="C220" s="424"/>
      <c r="AG220" s="424"/>
    </row>
    <row r="221" spans="1:33" ht="15.75" customHeight="1" x14ac:dyDescent="0.25">
      <c r="A221" s="50"/>
      <c r="B221" s="423"/>
      <c r="C221" s="424"/>
      <c r="AG221" s="424"/>
    </row>
    <row r="222" spans="1:33" ht="15.75" customHeight="1" x14ac:dyDescent="0.25">
      <c r="A222" s="50"/>
      <c r="B222" s="423"/>
      <c r="C222" s="424"/>
      <c r="AG222" s="424"/>
    </row>
    <row r="223" spans="1:33" ht="15.75" customHeight="1" x14ac:dyDescent="0.25">
      <c r="A223" s="50"/>
      <c r="B223" s="423"/>
      <c r="C223" s="424"/>
      <c r="AG223" s="424"/>
    </row>
    <row r="224" spans="1:33" ht="15.75" customHeight="1" x14ac:dyDescent="0.25">
      <c r="A224" s="50"/>
      <c r="B224" s="423"/>
      <c r="C224" s="424"/>
      <c r="AG224" s="424"/>
    </row>
    <row r="225" spans="1:33" ht="15.75" customHeight="1" x14ac:dyDescent="0.25">
      <c r="A225" s="50"/>
      <c r="B225" s="423"/>
      <c r="C225" s="424"/>
      <c r="AG225" s="424"/>
    </row>
    <row r="226" spans="1:33" ht="15.75" customHeight="1" x14ac:dyDescent="0.25">
      <c r="A226" s="50"/>
      <c r="B226" s="423"/>
      <c r="C226" s="424"/>
      <c r="AG226" s="424"/>
    </row>
    <row r="227" spans="1:33" ht="15.75" customHeight="1" x14ac:dyDescent="0.25">
      <c r="A227" s="50"/>
      <c r="B227" s="423"/>
      <c r="C227" s="424"/>
      <c r="AG227" s="424"/>
    </row>
    <row r="228" spans="1:33" ht="15.75" customHeight="1" x14ac:dyDescent="0.25">
      <c r="A228" s="50"/>
      <c r="B228" s="423"/>
      <c r="C228" s="424"/>
      <c r="AG228" s="424"/>
    </row>
    <row r="229" spans="1:33" ht="15.75" customHeight="1" x14ac:dyDescent="0.25">
      <c r="A229" s="50"/>
      <c r="B229" s="423"/>
      <c r="C229" s="424"/>
      <c r="AG229" s="424"/>
    </row>
    <row r="230" spans="1:33" ht="15.75" customHeight="1" x14ac:dyDescent="0.25">
      <c r="A230" s="50"/>
      <c r="B230" s="423"/>
      <c r="C230" s="424"/>
      <c r="AG230" s="424"/>
    </row>
    <row r="231" spans="1:33" ht="15.75" customHeight="1" x14ac:dyDescent="0.25">
      <c r="A231" s="50"/>
      <c r="B231" s="423"/>
      <c r="C231" s="424"/>
      <c r="AG231" s="424"/>
    </row>
    <row r="232" spans="1:33" ht="15.75" customHeight="1" x14ac:dyDescent="0.25">
      <c r="A232" s="50"/>
      <c r="B232" s="423"/>
      <c r="C232" s="424"/>
      <c r="AG232" s="424"/>
    </row>
    <row r="233" spans="1:33" ht="15.75" customHeight="1" x14ac:dyDescent="0.25">
      <c r="A233" s="50"/>
      <c r="B233" s="423"/>
      <c r="C233" s="424"/>
      <c r="AG233" s="424"/>
    </row>
    <row r="234" spans="1:33" ht="15.75" customHeight="1" x14ac:dyDescent="0.25">
      <c r="A234" s="50"/>
      <c r="B234" s="423"/>
      <c r="C234" s="424"/>
      <c r="AG234" s="424"/>
    </row>
    <row r="235" spans="1:33" ht="15.75" customHeight="1" x14ac:dyDescent="0.25">
      <c r="A235" s="50"/>
      <c r="B235" s="423"/>
      <c r="C235" s="424"/>
      <c r="AG235" s="424"/>
    </row>
    <row r="236" spans="1:33" ht="15.75" customHeight="1" x14ac:dyDescent="0.25">
      <c r="A236" s="50"/>
      <c r="B236" s="423"/>
      <c r="C236" s="424"/>
      <c r="AG236" s="424"/>
    </row>
    <row r="237" spans="1:33" ht="15.75" customHeight="1" x14ac:dyDescent="0.25">
      <c r="A237" s="50"/>
      <c r="B237" s="423"/>
      <c r="C237" s="424"/>
      <c r="AG237" s="424"/>
    </row>
    <row r="238" spans="1:33" ht="15.75" customHeight="1" x14ac:dyDescent="0.25">
      <c r="A238" s="50"/>
      <c r="B238" s="423"/>
      <c r="C238" s="424"/>
      <c r="AG238" s="424"/>
    </row>
    <row r="239" spans="1:33" ht="15.75" customHeight="1" x14ac:dyDescent="0.25">
      <c r="A239" s="50"/>
      <c r="B239" s="423"/>
      <c r="C239" s="424"/>
      <c r="AG239" s="424"/>
    </row>
    <row r="240" spans="1:33" ht="15.75" customHeight="1" x14ac:dyDescent="0.25">
      <c r="A240" s="50"/>
      <c r="B240" s="423"/>
      <c r="C240" s="424"/>
      <c r="AG240" s="424"/>
    </row>
    <row r="241" spans="1:33" ht="15.75" customHeight="1" x14ac:dyDescent="0.25">
      <c r="A241" s="50"/>
      <c r="B241" s="423"/>
      <c r="C241" s="424"/>
      <c r="AG241" s="424"/>
    </row>
    <row r="242" spans="1:33" ht="15.75" customHeight="1" x14ac:dyDescent="0.25">
      <c r="A242" s="50"/>
      <c r="B242" s="423"/>
      <c r="C242" s="424"/>
      <c r="AG242" s="424"/>
    </row>
    <row r="243" spans="1:33" ht="15.75" customHeight="1" x14ac:dyDescent="0.25">
      <c r="A243" s="50"/>
      <c r="B243" s="423"/>
      <c r="C243" s="424"/>
      <c r="AG243" s="424"/>
    </row>
    <row r="244" spans="1:33" ht="15.75" customHeight="1" x14ac:dyDescent="0.25">
      <c r="A244" s="50"/>
      <c r="B244" s="423"/>
      <c r="C244" s="424"/>
      <c r="AG244" s="424"/>
    </row>
    <row r="245" spans="1:33" ht="15.75" customHeight="1" x14ac:dyDescent="0.25">
      <c r="A245" s="50"/>
      <c r="B245" s="423"/>
      <c r="C245" s="424"/>
      <c r="AG245" s="424"/>
    </row>
    <row r="246" spans="1:33" ht="15.75" customHeight="1" x14ac:dyDescent="0.25">
      <c r="A246" s="50"/>
      <c r="B246" s="423"/>
      <c r="C246" s="424"/>
      <c r="AG246" s="424"/>
    </row>
    <row r="247" spans="1:33" ht="15.75" customHeight="1" x14ac:dyDescent="0.25">
      <c r="A247" s="50"/>
      <c r="B247" s="423"/>
      <c r="C247" s="424"/>
      <c r="AG247" s="424"/>
    </row>
    <row r="248" spans="1:33" ht="15.75" customHeight="1" x14ac:dyDescent="0.25">
      <c r="A248" s="50"/>
      <c r="B248" s="423"/>
      <c r="C248" s="424"/>
      <c r="AG248" s="424"/>
    </row>
    <row r="249" spans="1:33" ht="15.75" customHeight="1" x14ac:dyDescent="0.25">
      <c r="A249" s="50"/>
      <c r="B249" s="423"/>
      <c r="C249" s="424"/>
      <c r="AG249" s="424"/>
    </row>
    <row r="250" spans="1:33" ht="15.75" customHeight="1" x14ac:dyDescent="0.25">
      <c r="A250" s="50"/>
      <c r="B250" s="423"/>
      <c r="C250" s="424"/>
      <c r="AG250" s="424"/>
    </row>
    <row r="251" spans="1:33" ht="15.75" customHeight="1" x14ac:dyDescent="0.25">
      <c r="A251" s="50"/>
      <c r="B251" s="423"/>
      <c r="C251" s="424"/>
      <c r="AG251" s="424"/>
    </row>
    <row r="252" spans="1:33" ht="15.75" customHeight="1" x14ac:dyDescent="0.25">
      <c r="A252" s="50"/>
      <c r="B252" s="423"/>
      <c r="C252" s="424"/>
      <c r="AG252" s="424"/>
    </row>
    <row r="253" spans="1:33" ht="15.75" customHeight="1" x14ac:dyDescent="0.25">
      <c r="A253" s="50"/>
      <c r="B253" s="423"/>
      <c r="C253" s="424"/>
      <c r="AG253" s="424"/>
    </row>
    <row r="254" spans="1:33" ht="15.75" customHeight="1" x14ac:dyDescent="0.25">
      <c r="A254" s="50"/>
      <c r="B254" s="423"/>
      <c r="C254" s="424"/>
      <c r="AG254" s="424"/>
    </row>
    <row r="255" spans="1:33" ht="15.75" customHeight="1" x14ac:dyDescent="0.25">
      <c r="A255" s="50"/>
      <c r="B255" s="423"/>
      <c r="C255" s="424"/>
      <c r="AG255" s="424"/>
    </row>
    <row r="256" spans="1:33" ht="15.75" customHeight="1" x14ac:dyDescent="0.25">
      <c r="A256" s="50"/>
      <c r="B256" s="423"/>
      <c r="C256" s="424"/>
      <c r="AG256" s="424"/>
    </row>
    <row r="257" spans="1:33" ht="15.75" customHeight="1" x14ac:dyDescent="0.25">
      <c r="A257" s="50"/>
      <c r="B257" s="423"/>
      <c r="C257" s="424"/>
      <c r="AG257" s="424"/>
    </row>
    <row r="258" spans="1:33" ht="15.75" customHeight="1" x14ac:dyDescent="0.25">
      <c r="A258" s="50"/>
      <c r="B258" s="423"/>
      <c r="C258" s="424"/>
      <c r="AG258" s="424"/>
    </row>
    <row r="259" spans="1:33" ht="15.75" customHeight="1" x14ac:dyDescent="0.25">
      <c r="A259" s="50"/>
      <c r="B259" s="423"/>
      <c r="C259" s="424"/>
      <c r="AG259" s="424"/>
    </row>
    <row r="260" spans="1:33" ht="15.75" customHeight="1" x14ac:dyDescent="0.25">
      <c r="A260" s="50"/>
      <c r="B260" s="423"/>
      <c r="C260" s="424"/>
      <c r="AG260" s="424"/>
    </row>
    <row r="261" spans="1:33" ht="15.75" customHeight="1" x14ac:dyDescent="0.25">
      <c r="A261" s="50"/>
      <c r="B261" s="423"/>
      <c r="C261" s="424"/>
      <c r="AG261" s="424"/>
    </row>
    <row r="262" spans="1:33" ht="15.75" customHeight="1" x14ac:dyDescent="0.25">
      <c r="A262" s="50"/>
      <c r="B262" s="423"/>
      <c r="C262" s="424"/>
      <c r="AG262" s="424"/>
    </row>
    <row r="263" spans="1:33" ht="15.75" customHeight="1" x14ac:dyDescent="0.25">
      <c r="A263" s="50"/>
      <c r="B263" s="423"/>
      <c r="C263" s="424"/>
      <c r="AG263" s="424"/>
    </row>
    <row r="264" spans="1:33" ht="15.75" customHeight="1" x14ac:dyDescent="0.25">
      <c r="A264" s="50"/>
      <c r="B264" s="423"/>
      <c r="C264" s="424"/>
      <c r="AG264" s="424"/>
    </row>
    <row r="265" spans="1:33" ht="15.75" customHeight="1" x14ac:dyDescent="0.25">
      <c r="A265" s="50"/>
      <c r="B265" s="423"/>
      <c r="C265" s="424"/>
      <c r="AG265" s="424"/>
    </row>
    <row r="266" spans="1:33" ht="15.75" customHeight="1" x14ac:dyDescent="0.25">
      <c r="A266" s="50"/>
      <c r="B266" s="423"/>
      <c r="C266" s="424"/>
      <c r="AG266" s="424"/>
    </row>
    <row r="267" spans="1:33" ht="15.75" customHeight="1" x14ac:dyDescent="0.25">
      <c r="A267" s="50"/>
      <c r="B267" s="423"/>
      <c r="C267" s="424"/>
      <c r="AG267" s="424"/>
    </row>
    <row r="268" spans="1:33" ht="15.75" customHeight="1" x14ac:dyDescent="0.25">
      <c r="A268" s="50"/>
      <c r="B268" s="423"/>
      <c r="C268" s="424"/>
      <c r="AG268" s="424"/>
    </row>
    <row r="269" spans="1:33" ht="15.75" customHeight="1" x14ac:dyDescent="0.25">
      <c r="A269" s="50"/>
      <c r="B269" s="423"/>
      <c r="C269" s="424"/>
      <c r="AG269" s="424"/>
    </row>
    <row r="270" spans="1:33" ht="15.75" customHeight="1" x14ac:dyDescent="0.25">
      <c r="A270" s="50"/>
      <c r="B270" s="423"/>
      <c r="C270" s="424"/>
      <c r="AG270" s="424"/>
    </row>
    <row r="271" spans="1:33" ht="15.75" customHeight="1" x14ac:dyDescent="0.25">
      <c r="A271" s="50"/>
      <c r="B271" s="423"/>
      <c r="C271" s="424"/>
      <c r="AG271" s="424"/>
    </row>
    <row r="272" spans="1:33" ht="15.75" customHeight="1" x14ac:dyDescent="0.25">
      <c r="A272" s="50"/>
      <c r="B272" s="423"/>
      <c r="C272" s="424"/>
      <c r="AG272" s="424"/>
    </row>
    <row r="273" spans="1:33" ht="15.75" customHeight="1" x14ac:dyDescent="0.25">
      <c r="A273" s="50"/>
      <c r="B273" s="423"/>
      <c r="C273" s="424"/>
      <c r="AG273" s="424"/>
    </row>
    <row r="274" spans="1:33" ht="15.75" customHeight="1" x14ac:dyDescent="0.25">
      <c r="A274" s="50"/>
      <c r="B274" s="423"/>
      <c r="C274" s="424"/>
      <c r="AG274" s="424"/>
    </row>
    <row r="275" spans="1:33" ht="15.75" customHeight="1" x14ac:dyDescent="0.25">
      <c r="A275" s="50"/>
      <c r="B275" s="423"/>
      <c r="C275" s="424"/>
      <c r="AG275" s="424"/>
    </row>
    <row r="276" spans="1:33" ht="15.75" customHeight="1" x14ac:dyDescent="0.25">
      <c r="A276" s="50"/>
      <c r="B276" s="423"/>
      <c r="C276" s="424"/>
      <c r="AG276" s="424"/>
    </row>
    <row r="277" spans="1:33" ht="15.75" customHeight="1" x14ac:dyDescent="0.25">
      <c r="A277" s="50"/>
      <c r="B277" s="423"/>
      <c r="C277" s="424"/>
      <c r="AG277" s="424"/>
    </row>
    <row r="278" spans="1:33" ht="15.75" customHeight="1" x14ac:dyDescent="0.25">
      <c r="A278" s="50"/>
      <c r="B278" s="423"/>
      <c r="C278" s="424"/>
      <c r="AG278" s="424"/>
    </row>
    <row r="279" spans="1:33" ht="15.75" customHeight="1" x14ac:dyDescent="0.25">
      <c r="A279" s="50"/>
      <c r="B279" s="423"/>
      <c r="C279" s="424"/>
      <c r="AG279" s="424"/>
    </row>
    <row r="280" spans="1:33" ht="15.75" customHeight="1" x14ac:dyDescent="0.25">
      <c r="A280" s="50"/>
      <c r="B280" s="423"/>
      <c r="C280" s="424"/>
      <c r="AG280" s="424"/>
    </row>
    <row r="281" spans="1:33" ht="15.75" customHeight="1" x14ac:dyDescent="0.25">
      <c r="A281" s="50"/>
      <c r="B281" s="423"/>
      <c r="C281" s="424"/>
      <c r="AG281" s="424"/>
    </row>
    <row r="282" spans="1:33" ht="15.75" customHeight="1" x14ac:dyDescent="0.25">
      <c r="A282" s="50"/>
      <c r="B282" s="423"/>
      <c r="C282" s="424"/>
      <c r="AG282" s="424"/>
    </row>
    <row r="283" spans="1:33" ht="15.75" customHeight="1" x14ac:dyDescent="0.25">
      <c r="A283" s="50"/>
      <c r="B283" s="423"/>
      <c r="C283" s="424"/>
      <c r="AG283" s="424"/>
    </row>
    <row r="284" spans="1:33" ht="15.75" customHeight="1" x14ac:dyDescent="0.25">
      <c r="A284" s="50"/>
      <c r="B284" s="423"/>
      <c r="C284" s="424"/>
      <c r="AG284" s="424"/>
    </row>
    <row r="285" spans="1:33" ht="15.75" customHeight="1" x14ac:dyDescent="0.25">
      <c r="A285" s="50"/>
      <c r="B285" s="423"/>
      <c r="C285" s="424"/>
      <c r="AG285" s="424"/>
    </row>
    <row r="286" spans="1:33" ht="15.75" customHeight="1" x14ac:dyDescent="0.25">
      <c r="A286" s="50"/>
      <c r="B286" s="423"/>
      <c r="C286" s="424"/>
      <c r="AG286" s="424"/>
    </row>
    <row r="287" spans="1:33" ht="15.75" customHeight="1" x14ac:dyDescent="0.25">
      <c r="A287" s="50"/>
      <c r="B287" s="423"/>
      <c r="C287" s="424"/>
      <c r="AG287" s="424"/>
    </row>
    <row r="288" spans="1:33" ht="15.75" customHeight="1" x14ac:dyDescent="0.25">
      <c r="A288" s="50"/>
      <c r="B288" s="423"/>
      <c r="C288" s="424"/>
      <c r="AG288" s="424"/>
    </row>
    <row r="289" spans="1:33" ht="15.75" customHeight="1" x14ac:dyDescent="0.25">
      <c r="A289" s="50"/>
      <c r="B289" s="423"/>
      <c r="C289" s="424"/>
      <c r="AG289" s="424"/>
    </row>
    <row r="290" spans="1:33" ht="15.75" customHeight="1" x14ac:dyDescent="0.25">
      <c r="A290" s="50"/>
      <c r="B290" s="423"/>
      <c r="C290" s="424"/>
      <c r="AG290" s="424"/>
    </row>
    <row r="291" spans="1:33" ht="15.75" customHeight="1" x14ac:dyDescent="0.25">
      <c r="A291" s="50"/>
      <c r="B291" s="423"/>
      <c r="C291" s="424"/>
      <c r="AG291" s="424"/>
    </row>
    <row r="292" spans="1:33" ht="15.75" customHeight="1" x14ac:dyDescent="0.25">
      <c r="A292" s="50"/>
      <c r="B292" s="423"/>
      <c r="C292" s="424"/>
      <c r="AG292" s="424"/>
    </row>
    <row r="293" spans="1:33" ht="15.75" customHeight="1" x14ac:dyDescent="0.25">
      <c r="A293" s="50"/>
      <c r="B293" s="423"/>
      <c r="C293" s="424"/>
      <c r="AG293" s="424"/>
    </row>
    <row r="294" spans="1:33" ht="15.75" customHeight="1" x14ac:dyDescent="0.25">
      <c r="A294" s="50"/>
      <c r="B294" s="423"/>
      <c r="C294" s="424"/>
      <c r="AG294" s="424"/>
    </row>
    <row r="295" spans="1:33" ht="15.75" customHeight="1" x14ac:dyDescent="0.25">
      <c r="A295" s="50"/>
      <c r="B295" s="423"/>
      <c r="C295" s="424"/>
      <c r="AG295" s="424"/>
    </row>
    <row r="296" spans="1:33" ht="15.75" customHeight="1" x14ac:dyDescent="0.25">
      <c r="A296" s="50"/>
      <c r="B296" s="423"/>
      <c r="C296" s="424"/>
      <c r="AG296" s="424"/>
    </row>
    <row r="297" spans="1:33" ht="15.75" customHeight="1" x14ac:dyDescent="0.25">
      <c r="A297" s="50"/>
      <c r="B297" s="423"/>
      <c r="C297" s="424"/>
      <c r="AG297" s="424"/>
    </row>
    <row r="298" spans="1:33" ht="15.75" customHeight="1" x14ac:dyDescent="0.25">
      <c r="A298" s="50"/>
      <c r="B298" s="423"/>
      <c r="C298" s="424"/>
      <c r="AG298" s="424"/>
    </row>
    <row r="299" spans="1:33" ht="15.75" customHeight="1" x14ac:dyDescent="0.25">
      <c r="A299" s="50"/>
      <c r="B299" s="423"/>
      <c r="C299" s="424"/>
      <c r="AG299" s="424"/>
    </row>
    <row r="300" spans="1:33" ht="15.75" customHeight="1" x14ac:dyDescent="0.25">
      <c r="A300" s="50"/>
      <c r="B300" s="423"/>
      <c r="C300" s="424"/>
      <c r="AG300" s="424"/>
    </row>
    <row r="301" spans="1:33" ht="15.75" customHeight="1" x14ac:dyDescent="0.25">
      <c r="A301" s="50"/>
      <c r="B301" s="423"/>
      <c r="C301" s="424"/>
      <c r="AG301" s="424"/>
    </row>
    <row r="302" spans="1:33" ht="15.75" customHeight="1" x14ac:dyDescent="0.25">
      <c r="A302" s="50"/>
      <c r="B302" s="423"/>
      <c r="C302" s="424"/>
      <c r="AG302" s="424"/>
    </row>
    <row r="303" spans="1:33" ht="15.75" customHeight="1" x14ac:dyDescent="0.25">
      <c r="A303" s="50"/>
      <c r="B303" s="423"/>
      <c r="C303" s="424"/>
      <c r="AG303" s="424"/>
    </row>
    <row r="304" spans="1:33" ht="15.75" customHeight="1" x14ac:dyDescent="0.25">
      <c r="A304" s="50"/>
      <c r="B304" s="423"/>
      <c r="C304" s="424"/>
      <c r="AG304" s="424"/>
    </row>
    <row r="305" spans="1:33" ht="15.75" customHeight="1" x14ac:dyDescent="0.25">
      <c r="A305" s="50"/>
      <c r="B305" s="423"/>
      <c r="C305" s="424"/>
      <c r="AG305" s="424"/>
    </row>
    <row r="306" spans="1:33" ht="15.75" customHeight="1" x14ac:dyDescent="0.25">
      <c r="A306" s="50"/>
      <c r="B306" s="423"/>
      <c r="C306" s="424"/>
      <c r="AG306" s="424"/>
    </row>
    <row r="307" spans="1:33" ht="15.75" customHeight="1" x14ac:dyDescent="0.25">
      <c r="A307" s="50"/>
      <c r="B307" s="423"/>
      <c r="C307" s="424"/>
      <c r="AG307" s="424"/>
    </row>
    <row r="308" spans="1:33" ht="15.75" customHeight="1" x14ac:dyDescent="0.25">
      <c r="A308" s="50"/>
      <c r="B308" s="423"/>
      <c r="C308" s="424"/>
      <c r="AG308" s="424"/>
    </row>
    <row r="309" spans="1:33" ht="15.75" customHeight="1" x14ac:dyDescent="0.25">
      <c r="A309" s="50"/>
      <c r="B309" s="423"/>
      <c r="C309" s="424"/>
      <c r="AG309" s="424"/>
    </row>
    <row r="310" spans="1:33" ht="15.75" customHeight="1" x14ac:dyDescent="0.25">
      <c r="A310" s="50"/>
      <c r="B310" s="423"/>
      <c r="C310" s="424"/>
      <c r="AG310" s="424"/>
    </row>
    <row r="311" spans="1:33" ht="15.75" customHeight="1" x14ac:dyDescent="0.25">
      <c r="A311" s="50"/>
      <c r="B311" s="423"/>
      <c r="C311" s="424"/>
      <c r="AG311" s="424"/>
    </row>
    <row r="312" spans="1:33" ht="15.75" customHeight="1" x14ac:dyDescent="0.25">
      <c r="A312" s="50"/>
      <c r="B312" s="423"/>
      <c r="C312" s="424"/>
      <c r="AG312" s="424"/>
    </row>
    <row r="313" spans="1:33" ht="15.75" customHeight="1" x14ac:dyDescent="0.25">
      <c r="A313" s="50"/>
      <c r="B313" s="423"/>
      <c r="C313" s="424"/>
      <c r="AG313" s="424"/>
    </row>
    <row r="314" spans="1:33" ht="15.75" customHeight="1" x14ac:dyDescent="0.25">
      <c r="A314" s="50"/>
      <c r="B314" s="423"/>
      <c r="C314" s="424"/>
      <c r="AG314" s="424"/>
    </row>
    <row r="315" spans="1:33" ht="15.75" customHeight="1" x14ac:dyDescent="0.25">
      <c r="A315" s="50"/>
      <c r="B315" s="423"/>
      <c r="C315" s="424"/>
      <c r="AG315" s="424"/>
    </row>
    <row r="316" spans="1:33" ht="15.75" customHeight="1" x14ac:dyDescent="0.25">
      <c r="A316" s="50"/>
      <c r="B316" s="423"/>
      <c r="C316" s="424"/>
      <c r="AG316" s="424"/>
    </row>
    <row r="317" spans="1:33" ht="15.75" customHeight="1" x14ac:dyDescent="0.25">
      <c r="A317" s="50"/>
      <c r="B317" s="423"/>
      <c r="C317" s="424"/>
      <c r="AG317" s="424"/>
    </row>
    <row r="318" spans="1:33" ht="15.75" customHeight="1" x14ac:dyDescent="0.25">
      <c r="A318" s="50"/>
      <c r="B318" s="423"/>
      <c r="C318" s="424"/>
      <c r="AG318" s="424"/>
    </row>
    <row r="319" spans="1:33" ht="15.75" customHeight="1" x14ac:dyDescent="0.25">
      <c r="A319" s="50"/>
      <c r="B319" s="423"/>
      <c r="C319" s="424"/>
      <c r="AG319" s="424"/>
    </row>
    <row r="320" spans="1:33" ht="15.75" customHeight="1" x14ac:dyDescent="0.25">
      <c r="A320" s="50"/>
      <c r="B320" s="423"/>
      <c r="C320" s="424"/>
      <c r="AG320" s="424"/>
    </row>
    <row r="321" spans="1:33" ht="15.75" customHeight="1" x14ac:dyDescent="0.25">
      <c r="A321" s="50"/>
      <c r="B321" s="423"/>
      <c r="C321" s="424"/>
      <c r="AG321" s="424"/>
    </row>
    <row r="322" spans="1:33" ht="15.75" customHeight="1" x14ac:dyDescent="0.25">
      <c r="A322" s="50"/>
      <c r="B322" s="423"/>
      <c r="C322" s="424"/>
      <c r="AG322" s="424"/>
    </row>
    <row r="323" spans="1:33" ht="15.75" customHeight="1" x14ac:dyDescent="0.25">
      <c r="A323" s="50"/>
      <c r="B323" s="423"/>
      <c r="C323" s="424"/>
      <c r="AG323" s="424"/>
    </row>
    <row r="324" spans="1:33" ht="15.75" customHeight="1" x14ac:dyDescent="0.25">
      <c r="A324" s="50"/>
      <c r="B324" s="423"/>
      <c r="C324" s="424"/>
      <c r="AG324" s="424"/>
    </row>
    <row r="325" spans="1:33" ht="15.75" customHeight="1" x14ac:dyDescent="0.25">
      <c r="A325" s="50"/>
      <c r="B325" s="423"/>
      <c r="C325" s="424"/>
      <c r="AG325" s="424"/>
    </row>
    <row r="326" spans="1:33" ht="15.75" customHeight="1" x14ac:dyDescent="0.25">
      <c r="A326" s="50"/>
      <c r="B326" s="423"/>
      <c r="C326" s="424"/>
      <c r="AG326" s="424"/>
    </row>
    <row r="327" spans="1:33" ht="15.75" customHeight="1" x14ac:dyDescent="0.25">
      <c r="A327" s="50"/>
      <c r="B327" s="423"/>
      <c r="C327" s="424"/>
      <c r="AG327" s="424"/>
    </row>
    <row r="328" spans="1:33" ht="15.75" customHeight="1" x14ac:dyDescent="0.25">
      <c r="A328" s="50"/>
      <c r="B328" s="423"/>
      <c r="C328" s="424"/>
      <c r="AG328" s="424"/>
    </row>
    <row r="329" spans="1:33" ht="15.75" customHeight="1" x14ac:dyDescent="0.25">
      <c r="A329" s="50"/>
      <c r="B329" s="423"/>
      <c r="C329" s="424"/>
      <c r="AG329" s="424"/>
    </row>
    <row r="330" spans="1:33" ht="15.75" customHeight="1" x14ac:dyDescent="0.25">
      <c r="A330" s="50"/>
      <c r="B330" s="423"/>
      <c r="C330" s="424"/>
      <c r="AG330" s="424"/>
    </row>
    <row r="331" spans="1:33" ht="15.75" customHeight="1" x14ac:dyDescent="0.25">
      <c r="A331" s="50"/>
      <c r="B331" s="423"/>
      <c r="C331" s="424"/>
      <c r="AG331" s="424"/>
    </row>
    <row r="332" spans="1:33" ht="15.75" customHeight="1" x14ac:dyDescent="0.25">
      <c r="A332" s="50"/>
      <c r="B332" s="423"/>
      <c r="C332" s="424"/>
      <c r="AG332" s="424"/>
    </row>
    <row r="333" spans="1:33" ht="15.75" customHeight="1" x14ac:dyDescent="0.25">
      <c r="A333" s="50"/>
      <c r="B333" s="423"/>
      <c r="C333" s="424"/>
      <c r="AG333" s="424"/>
    </row>
    <row r="334" spans="1:33" ht="15.75" customHeight="1" x14ac:dyDescent="0.25">
      <c r="A334" s="50"/>
      <c r="B334" s="423"/>
      <c r="C334" s="424"/>
      <c r="AG334" s="424"/>
    </row>
    <row r="335" spans="1:33" ht="15.75" customHeight="1" x14ac:dyDescent="0.25">
      <c r="A335" s="50"/>
      <c r="B335" s="423"/>
      <c r="C335" s="424"/>
      <c r="AG335" s="424"/>
    </row>
    <row r="336" spans="1:33" ht="15.75" customHeight="1" x14ac:dyDescent="0.25">
      <c r="A336" s="50"/>
      <c r="B336" s="423"/>
      <c r="C336" s="424"/>
      <c r="AG336" s="424"/>
    </row>
    <row r="337" spans="1:33" ht="15.75" customHeight="1" x14ac:dyDescent="0.25">
      <c r="A337" s="50"/>
      <c r="B337" s="423"/>
      <c r="C337" s="424"/>
      <c r="AG337" s="424"/>
    </row>
    <row r="338" spans="1:33" ht="15.75" customHeight="1" x14ac:dyDescent="0.25">
      <c r="A338" s="50"/>
      <c r="B338" s="423"/>
      <c r="C338" s="424"/>
      <c r="AG338" s="424"/>
    </row>
    <row r="339" spans="1:33" ht="15.75" customHeight="1" x14ac:dyDescent="0.25">
      <c r="A339" s="50"/>
      <c r="B339" s="423"/>
      <c r="C339" s="424"/>
      <c r="AG339" s="424"/>
    </row>
    <row r="340" spans="1:33" ht="15.75" customHeight="1" x14ac:dyDescent="0.25">
      <c r="A340" s="50"/>
      <c r="B340" s="423"/>
      <c r="C340" s="424"/>
      <c r="AG340" s="424"/>
    </row>
    <row r="341" spans="1:33" ht="15.75" customHeight="1" x14ac:dyDescent="0.25">
      <c r="A341" s="50"/>
      <c r="B341" s="423"/>
      <c r="C341" s="424"/>
      <c r="AG341" s="424"/>
    </row>
    <row r="342" spans="1:33" ht="15.75" customHeight="1" x14ac:dyDescent="0.25">
      <c r="A342" s="50"/>
      <c r="B342" s="423"/>
      <c r="C342" s="424"/>
      <c r="AG342" s="424"/>
    </row>
    <row r="343" spans="1:33" ht="15.75" customHeight="1" x14ac:dyDescent="0.25">
      <c r="A343" s="50"/>
      <c r="B343" s="423"/>
      <c r="C343" s="424"/>
      <c r="AG343" s="424"/>
    </row>
    <row r="344" spans="1:33" ht="15.75" customHeight="1" x14ac:dyDescent="0.25">
      <c r="A344" s="50"/>
      <c r="B344" s="423"/>
      <c r="C344" s="424"/>
      <c r="AG344" s="424"/>
    </row>
    <row r="345" spans="1:33" ht="15.75" customHeight="1" x14ac:dyDescent="0.25">
      <c r="A345" s="50"/>
      <c r="B345" s="423"/>
      <c r="C345" s="424"/>
      <c r="AG345" s="424"/>
    </row>
    <row r="346" spans="1:33" ht="15.75" customHeight="1" x14ac:dyDescent="0.25">
      <c r="A346" s="50"/>
      <c r="B346" s="423"/>
      <c r="C346" s="424"/>
      <c r="AG346" s="424"/>
    </row>
    <row r="347" spans="1:33" ht="15.75" customHeight="1" x14ac:dyDescent="0.25">
      <c r="A347" s="50"/>
      <c r="B347" s="423"/>
      <c r="C347" s="424"/>
      <c r="AG347" s="424"/>
    </row>
    <row r="348" spans="1:33" ht="15.75" customHeight="1" x14ac:dyDescent="0.25">
      <c r="A348" s="50"/>
      <c r="B348" s="423"/>
      <c r="C348" s="424"/>
      <c r="AG348" s="424"/>
    </row>
    <row r="349" spans="1:33" ht="15.75" customHeight="1" x14ac:dyDescent="0.25">
      <c r="A349" s="50"/>
      <c r="B349" s="423"/>
      <c r="C349" s="424"/>
      <c r="AG349" s="424"/>
    </row>
    <row r="350" spans="1:33" ht="15.75" customHeight="1" x14ac:dyDescent="0.25">
      <c r="A350" s="50"/>
      <c r="B350" s="423"/>
      <c r="C350" s="424"/>
      <c r="AG350" s="424"/>
    </row>
    <row r="351" spans="1:33" ht="15.75" customHeight="1" x14ac:dyDescent="0.25">
      <c r="A351" s="50"/>
      <c r="B351" s="423"/>
      <c r="C351" s="424"/>
      <c r="AG351" s="424"/>
    </row>
    <row r="352" spans="1:33" ht="15.75" customHeight="1" x14ac:dyDescent="0.25">
      <c r="A352" s="50"/>
      <c r="B352" s="423"/>
      <c r="C352" s="424"/>
      <c r="AG352" s="424"/>
    </row>
    <row r="353" spans="1:33" ht="15.75" customHeight="1" x14ac:dyDescent="0.25">
      <c r="A353" s="50"/>
      <c r="B353" s="423"/>
      <c r="C353" s="424"/>
      <c r="AG353" s="424"/>
    </row>
    <row r="354" spans="1:33" ht="15.75" customHeight="1" x14ac:dyDescent="0.25">
      <c r="A354" s="50"/>
      <c r="B354" s="423"/>
      <c r="C354" s="424"/>
      <c r="AG354" s="424"/>
    </row>
    <row r="355" spans="1:33" ht="15.75" customHeight="1" x14ac:dyDescent="0.25">
      <c r="A355" s="50"/>
      <c r="B355" s="423"/>
      <c r="C355" s="424"/>
      <c r="AG355" s="424"/>
    </row>
    <row r="356" spans="1:33" ht="15.75" customHeight="1" x14ac:dyDescent="0.25">
      <c r="A356" s="50"/>
      <c r="B356" s="423"/>
      <c r="C356" s="424"/>
      <c r="AG356" s="424"/>
    </row>
    <row r="357" spans="1:33" ht="15.75" customHeight="1" x14ac:dyDescent="0.25">
      <c r="A357" s="50"/>
      <c r="B357" s="423"/>
      <c r="C357" s="424"/>
      <c r="AG357" s="424"/>
    </row>
    <row r="358" spans="1:33" ht="15.75" customHeight="1" x14ac:dyDescent="0.25">
      <c r="A358" s="50"/>
      <c r="B358" s="423"/>
      <c r="C358" s="424"/>
      <c r="AG358" s="424"/>
    </row>
    <row r="359" spans="1:33" ht="15.75" customHeight="1" x14ac:dyDescent="0.25">
      <c r="A359" s="50"/>
      <c r="B359" s="423"/>
      <c r="C359" s="424"/>
      <c r="AG359" s="424"/>
    </row>
    <row r="360" spans="1:33" ht="15.75" customHeight="1" x14ac:dyDescent="0.25">
      <c r="A360" s="50"/>
      <c r="B360" s="423"/>
      <c r="C360" s="424"/>
      <c r="AG360" s="424"/>
    </row>
    <row r="361" spans="1:33" ht="15.75" customHeight="1" x14ac:dyDescent="0.25">
      <c r="A361" s="50"/>
      <c r="B361" s="423"/>
      <c r="C361" s="424"/>
      <c r="AG361" s="424"/>
    </row>
    <row r="362" spans="1:33" ht="15.75" customHeight="1" x14ac:dyDescent="0.25">
      <c r="A362" s="50"/>
      <c r="B362" s="423"/>
      <c r="C362" s="424"/>
      <c r="AG362" s="424"/>
    </row>
    <row r="363" spans="1:33" ht="15.75" customHeight="1" x14ac:dyDescent="0.25">
      <c r="A363" s="50"/>
      <c r="B363" s="423"/>
      <c r="C363" s="424"/>
      <c r="AG363" s="424"/>
    </row>
    <row r="364" spans="1:33" ht="15.75" customHeight="1" x14ac:dyDescent="0.25">
      <c r="A364" s="50"/>
      <c r="B364" s="423"/>
      <c r="C364" s="424"/>
      <c r="AG364" s="424"/>
    </row>
    <row r="365" spans="1:33" ht="15.75" customHeight="1" x14ac:dyDescent="0.25">
      <c r="A365" s="50"/>
      <c r="B365" s="423"/>
      <c r="C365" s="424"/>
      <c r="AG365" s="424"/>
    </row>
    <row r="366" spans="1:33" ht="15.75" customHeight="1" x14ac:dyDescent="0.25">
      <c r="A366" s="50"/>
      <c r="B366" s="423"/>
      <c r="C366" s="424"/>
      <c r="AG366" s="424"/>
    </row>
    <row r="367" spans="1:33" ht="15.75" customHeight="1" x14ac:dyDescent="0.25">
      <c r="A367" s="50"/>
      <c r="B367" s="423"/>
      <c r="C367" s="424"/>
      <c r="AG367" s="424"/>
    </row>
    <row r="368" spans="1:33" ht="15.75" customHeight="1" x14ac:dyDescent="0.25">
      <c r="A368" s="50"/>
      <c r="B368" s="423"/>
      <c r="C368" s="424"/>
      <c r="AG368" s="424"/>
    </row>
    <row r="369" spans="1:33" ht="15.75" customHeight="1" x14ac:dyDescent="0.25">
      <c r="A369" s="50"/>
      <c r="B369" s="423"/>
      <c r="C369" s="424"/>
      <c r="AG369" s="424"/>
    </row>
    <row r="370" spans="1:33" ht="15.75" customHeight="1" x14ac:dyDescent="0.25">
      <c r="A370" s="50"/>
      <c r="B370" s="423"/>
      <c r="C370" s="424"/>
      <c r="AG370" s="424"/>
    </row>
    <row r="371" spans="1:33" ht="15.75" customHeight="1" x14ac:dyDescent="0.25">
      <c r="A371" s="50"/>
      <c r="B371" s="423"/>
      <c r="C371" s="424"/>
      <c r="AG371" s="424"/>
    </row>
    <row r="372" spans="1:33" ht="15.75" customHeight="1" x14ac:dyDescent="0.25">
      <c r="A372" s="50"/>
      <c r="B372" s="423"/>
      <c r="C372" s="424"/>
      <c r="AG372" s="424"/>
    </row>
    <row r="373" spans="1:33" ht="15.75" customHeight="1" x14ac:dyDescent="0.25">
      <c r="A373" s="50"/>
      <c r="B373" s="423"/>
      <c r="C373" s="424"/>
      <c r="AG373" s="424"/>
    </row>
    <row r="374" spans="1:33" ht="15.75" customHeight="1" x14ac:dyDescent="0.25">
      <c r="A374" s="50"/>
      <c r="B374" s="423"/>
      <c r="C374" s="424"/>
      <c r="AG374" s="424"/>
    </row>
    <row r="375" spans="1:33" ht="15.75" customHeight="1" x14ac:dyDescent="0.25">
      <c r="A375" s="50"/>
      <c r="B375" s="423"/>
      <c r="C375" s="424"/>
      <c r="AG375" s="424"/>
    </row>
    <row r="376" spans="1:33" ht="15.75" customHeight="1" x14ac:dyDescent="0.25">
      <c r="A376" s="50"/>
      <c r="B376" s="423"/>
      <c r="C376" s="424"/>
      <c r="AG376" s="424"/>
    </row>
    <row r="377" spans="1:33" ht="15.75" customHeight="1" x14ac:dyDescent="0.25">
      <c r="A377" s="50"/>
      <c r="B377" s="423"/>
      <c r="C377" s="424"/>
      <c r="AG377" s="424"/>
    </row>
    <row r="378" spans="1:33" ht="15.75" customHeight="1" x14ac:dyDescent="0.25">
      <c r="A378" s="50"/>
      <c r="B378" s="423"/>
      <c r="C378" s="424"/>
      <c r="AG378" s="424"/>
    </row>
    <row r="379" spans="1:33" ht="15.75" customHeight="1" x14ac:dyDescent="0.25">
      <c r="A379" s="50"/>
      <c r="B379" s="423"/>
      <c r="C379" s="424"/>
      <c r="AG379" s="424"/>
    </row>
    <row r="380" spans="1:33" ht="15.75" customHeight="1" x14ac:dyDescent="0.25">
      <c r="A380" s="50"/>
      <c r="B380" s="423"/>
      <c r="C380" s="424"/>
      <c r="AG380" s="424"/>
    </row>
    <row r="381" spans="1:33" ht="15.75" customHeight="1" x14ac:dyDescent="0.25">
      <c r="A381" s="50"/>
      <c r="B381" s="423"/>
      <c r="C381" s="424"/>
      <c r="AG381" s="424"/>
    </row>
    <row r="382" spans="1:33" ht="15.75" customHeight="1" x14ac:dyDescent="0.25">
      <c r="A382" s="50"/>
      <c r="B382" s="423"/>
      <c r="C382" s="424"/>
      <c r="AG382" s="424"/>
    </row>
    <row r="383" spans="1:33" ht="15.75" customHeight="1" x14ac:dyDescent="0.25">
      <c r="A383" s="50"/>
      <c r="B383" s="423"/>
      <c r="C383" s="424"/>
      <c r="AG383" s="424"/>
    </row>
    <row r="384" spans="1:33" ht="15.75" customHeight="1" x14ac:dyDescent="0.25">
      <c r="A384" s="50"/>
      <c r="B384" s="423"/>
      <c r="C384" s="424"/>
      <c r="AG384" s="424"/>
    </row>
    <row r="385" spans="1:33" ht="15.75" customHeight="1" x14ac:dyDescent="0.25">
      <c r="A385" s="50"/>
      <c r="B385" s="423"/>
      <c r="C385" s="424"/>
      <c r="AG385" s="424"/>
    </row>
    <row r="386" spans="1:33" ht="15.75" customHeight="1" x14ac:dyDescent="0.25">
      <c r="A386" s="50"/>
      <c r="B386" s="423"/>
      <c r="C386" s="424"/>
      <c r="AG386" s="424"/>
    </row>
    <row r="387" spans="1:33" ht="15.75" customHeight="1" x14ac:dyDescent="0.25">
      <c r="A387" s="50"/>
      <c r="B387" s="423"/>
      <c r="C387" s="424"/>
      <c r="AG387" s="424"/>
    </row>
    <row r="388" spans="1:33" ht="15.75" customHeight="1" x14ac:dyDescent="0.25">
      <c r="A388" s="50"/>
      <c r="B388" s="423"/>
      <c r="C388" s="424"/>
      <c r="AG388" s="424"/>
    </row>
    <row r="389" spans="1:33" ht="15.75" customHeight="1" x14ac:dyDescent="0.25">
      <c r="A389" s="50"/>
      <c r="B389" s="423"/>
      <c r="C389" s="424"/>
      <c r="AG389" s="424"/>
    </row>
    <row r="390" spans="1:33" ht="15.75" customHeight="1" x14ac:dyDescent="0.25">
      <c r="A390" s="50"/>
      <c r="B390" s="423"/>
      <c r="C390" s="424"/>
      <c r="AG390" s="424"/>
    </row>
    <row r="391" spans="1:33" ht="15.75" customHeight="1" x14ac:dyDescent="0.25">
      <c r="A391" s="50"/>
      <c r="B391" s="423"/>
      <c r="C391" s="424"/>
      <c r="AG391" s="424"/>
    </row>
    <row r="392" spans="1:33" ht="15.75" customHeight="1" x14ac:dyDescent="0.25">
      <c r="A392" s="50"/>
      <c r="B392" s="423"/>
      <c r="C392" s="424"/>
      <c r="AG392" s="424"/>
    </row>
    <row r="393" spans="1:33" ht="15.75" customHeight="1" x14ac:dyDescent="0.25">
      <c r="A393" s="50"/>
      <c r="B393" s="423"/>
      <c r="C393" s="424"/>
      <c r="AG393" s="424"/>
    </row>
    <row r="394" spans="1:33" ht="15.75" customHeight="1" x14ac:dyDescent="0.25">
      <c r="A394" s="50"/>
      <c r="B394" s="423"/>
      <c r="C394" s="424"/>
      <c r="AG394" s="424"/>
    </row>
    <row r="395" spans="1:33" ht="15.75" customHeight="1" x14ac:dyDescent="0.25">
      <c r="A395" s="50"/>
      <c r="B395" s="423"/>
      <c r="C395" s="424"/>
      <c r="AG395" s="424"/>
    </row>
    <row r="396" spans="1:33" ht="15.75" customHeight="1" x14ac:dyDescent="0.25">
      <c r="A396" s="50"/>
      <c r="B396" s="423"/>
      <c r="C396" s="424"/>
      <c r="AG396" s="424"/>
    </row>
    <row r="397" spans="1:33" ht="15.75" customHeight="1" x14ac:dyDescent="0.25">
      <c r="A397" s="50"/>
      <c r="B397" s="423"/>
      <c r="C397" s="424"/>
      <c r="AG397" s="424"/>
    </row>
    <row r="398" spans="1:33" ht="15.75" customHeight="1" x14ac:dyDescent="0.2"/>
    <row r="399" spans="1:33" ht="15.75" customHeight="1" x14ac:dyDescent="0.2"/>
    <row r="400" spans="1:33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88:C188"/>
    <mergeCell ref="A190:C190"/>
    <mergeCell ref="A191:C191"/>
    <mergeCell ref="K7:M7"/>
    <mergeCell ref="N7:P7"/>
    <mergeCell ref="E7:G7"/>
    <mergeCell ref="H7:J7"/>
    <mergeCell ref="A154:C154"/>
    <mergeCell ref="A159:C159"/>
    <mergeCell ref="A165:C165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tabSelected="1" topLeftCell="B52" workbookViewId="0">
      <selection activeCell="M53" sqref="M53"/>
    </sheetView>
  </sheetViews>
  <sheetFormatPr defaultColWidth="12.625" defaultRowHeight="15" customHeight="1" x14ac:dyDescent="0.2"/>
  <cols>
    <col min="1" max="1" width="14.75" hidden="1" customWidth="1"/>
    <col min="2" max="2" width="8.375" customWidth="1"/>
    <col min="3" max="3" width="26.125" customWidth="1"/>
    <col min="4" max="4" width="14.375" customWidth="1"/>
    <col min="5" max="5" width="15.625" customWidth="1"/>
    <col min="6" max="6" width="14.375" customWidth="1"/>
    <col min="7" max="7" width="11.75" customWidth="1"/>
    <col min="8" max="8" width="12.25" customWidth="1"/>
    <col min="9" max="9" width="12" customWidth="1"/>
    <col min="10" max="10" width="13.5" customWidth="1"/>
    <col min="11" max="26" width="6.625" customWidth="1"/>
  </cols>
  <sheetData>
    <row r="1" spans="1:26" x14ac:dyDescent="0.25">
      <c r="A1" s="424"/>
      <c r="B1" s="424"/>
      <c r="C1" s="424"/>
      <c r="D1" s="3"/>
      <c r="E1" s="424"/>
      <c r="F1" s="3"/>
      <c r="G1" s="424"/>
      <c r="H1" s="424"/>
      <c r="I1" s="50"/>
      <c r="J1" s="425" t="s">
        <v>340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66.75" customHeight="1" x14ac:dyDescent="0.25">
      <c r="A2" s="424"/>
      <c r="B2" s="424"/>
      <c r="C2" s="424"/>
      <c r="D2" s="3"/>
      <c r="E2" s="424"/>
      <c r="F2" s="3"/>
      <c r="G2" s="424"/>
      <c r="H2" s="510" t="s">
        <v>341</v>
      </c>
      <c r="I2" s="468"/>
      <c r="J2" s="468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x14ac:dyDescent="0.25">
      <c r="A3" s="424"/>
      <c r="B3" s="424"/>
      <c r="C3" s="424"/>
      <c r="D3" s="3"/>
      <c r="E3" s="424"/>
      <c r="F3" s="3"/>
      <c r="G3" s="424"/>
      <c r="H3" s="424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x14ac:dyDescent="0.3">
      <c r="A4" s="424"/>
      <c r="B4" s="511" t="s">
        <v>342</v>
      </c>
      <c r="C4" s="468"/>
      <c r="D4" s="468"/>
      <c r="E4" s="468"/>
      <c r="F4" s="468"/>
      <c r="G4" s="468"/>
      <c r="H4" s="468"/>
      <c r="I4" s="468"/>
      <c r="J4" s="468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.75" x14ac:dyDescent="0.3">
      <c r="A5" s="424"/>
      <c r="B5" s="511" t="s">
        <v>343</v>
      </c>
      <c r="C5" s="468"/>
      <c r="D5" s="468"/>
      <c r="E5" s="468"/>
      <c r="F5" s="468"/>
      <c r="G5" s="468"/>
      <c r="H5" s="468"/>
      <c r="I5" s="468"/>
      <c r="J5" s="468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0.25" customHeight="1" x14ac:dyDescent="0.3">
      <c r="A6" s="424"/>
      <c r="B6" s="512" t="s">
        <v>344</v>
      </c>
      <c r="C6" s="468"/>
      <c r="D6" s="468"/>
      <c r="E6" s="468"/>
      <c r="F6" s="468"/>
      <c r="G6" s="468"/>
      <c r="H6" s="468"/>
      <c r="I6" s="468"/>
      <c r="J6" s="46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5.75" x14ac:dyDescent="0.3">
      <c r="A7" s="424"/>
      <c r="B7" s="511" t="s">
        <v>345</v>
      </c>
      <c r="C7" s="468"/>
      <c r="D7" s="468"/>
      <c r="E7" s="468"/>
      <c r="F7" s="468"/>
      <c r="G7" s="468"/>
      <c r="H7" s="468"/>
      <c r="I7" s="468"/>
      <c r="J7" s="468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424"/>
      <c r="B8" s="424"/>
      <c r="C8" s="424"/>
      <c r="D8" s="3"/>
      <c r="E8" s="424"/>
      <c r="F8" s="3"/>
      <c r="G8" s="424"/>
      <c r="H8" s="424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x14ac:dyDescent="0.2">
      <c r="A9" s="18"/>
      <c r="B9" s="513" t="s">
        <v>346</v>
      </c>
      <c r="C9" s="509"/>
      <c r="D9" s="514"/>
      <c r="E9" s="515" t="s">
        <v>347</v>
      </c>
      <c r="F9" s="509"/>
      <c r="G9" s="509"/>
      <c r="H9" s="509"/>
      <c r="I9" s="509"/>
      <c r="J9" s="514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90" x14ac:dyDescent="0.2">
      <c r="A10" s="426" t="s">
        <v>348</v>
      </c>
      <c r="B10" s="426" t="s">
        <v>349</v>
      </c>
      <c r="C10" s="426" t="s">
        <v>51</v>
      </c>
      <c r="D10" s="427" t="s">
        <v>350</v>
      </c>
      <c r="E10" s="426" t="s">
        <v>351</v>
      </c>
      <c r="F10" s="427" t="s">
        <v>350</v>
      </c>
      <c r="G10" s="426" t="s">
        <v>352</v>
      </c>
      <c r="H10" s="426" t="s">
        <v>353</v>
      </c>
      <c r="I10" s="426" t="s">
        <v>354</v>
      </c>
      <c r="J10" s="426" t="s">
        <v>355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3" customHeight="1" x14ac:dyDescent="0.25">
      <c r="A11" s="428"/>
      <c r="B11" s="429" t="s">
        <v>108</v>
      </c>
      <c r="C11" s="430" t="s">
        <v>356</v>
      </c>
      <c r="D11" s="431">
        <v>25000</v>
      </c>
      <c r="E11" s="430" t="s">
        <v>357</v>
      </c>
      <c r="F11" s="431">
        <v>25000</v>
      </c>
      <c r="G11" s="430"/>
      <c r="H11" s="430"/>
      <c r="I11" s="431">
        <v>20500</v>
      </c>
      <c r="J11" s="432" t="s">
        <v>358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54.75" customHeight="1" x14ac:dyDescent="0.25">
      <c r="A12" s="428"/>
      <c r="B12" s="433" t="s">
        <v>108</v>
      </c>
      <c r="C12" s="432" t="s">
        <v>356</v>
      </c>
      <c r="D12" s="431">
        <v>1000</v>
      </c>
      <c r="E12" s="432" t="s">
        <v>359</v>
      </c>
      <c r="F12" s="431">
        <v>1000</v>
      </c>
      <c r="G12" s="430"/>
      <c r="H12" s="430"/>
      <c r="I12" s="431">
        <v>1000</v>
      </c>
      <c r="J12" s="432" t="s">
        <v>360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x14ac:dyDescent="0.25">
      <c r="A13" s="428"/>
      <c r="B13" s="429" t="s">
        <v>121</v>
      </c>
      <c r="C13" s="430" t="s">
        <v>361</v>
      </c>
      <c r="D13" s="434">
        <v>21000</v>
      </c>
      <c r="E13" s="430"/>
      <c r="F13" s="434">
        <v>21000</v>
      </c>
      <c r="G13" s="430"/>
      <c r="H13" s="430"/>
      <c r="I13" s="434">
        <v>21000</v>
      </c>
      <c r="J13" s="43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75" x14ac:dyDescent="0.25">
      <c r="A14" s="428"/>
      <c r="B14" s="429" t="s">
        <v>111</v>
      </c>
      <c r="C14" s="435" t="s">
        <v>362</v>
      </c>
      <c r="D14" s="436">
        <v>3000</v>
      </c>
      <c r="E14" s="430" t="s">
        <v>363</v>
      </c>
      <c r="F14" s="434">
        <v>3000</v>
      </c>
      <c r="G14" s="430" t="s">
        <v>364</v>
      </c>
      <c r="H14" s="432" t="s">
        <v>365</v>
      </c>
      <c r="I14" s="434">
        <v>3000</v>
      </c>
      <c r="J14" s="430" t="s">
        <v>366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75" x14ac:dyDescent="0.25">
      <c r="A15" s="428"/>
      <c r="B15" s="429" t="s">
        <v>114</v>
      </c>
      <c r="C15" s="435" t="s">
        <v>367</v>
      </c>
      <c r="D15" s="436">
        <v>6000</v>
      </c>
      <c r="E15" s="430" t="s">
        <v>368</v>
      </c>
      <c r="F15" s="434">
        <v>6000</v>
      </c>
      <c r="G15" s="430" t="s">
        <v>369</v>
      </c>
      <c r="H15" s="430" t="s">
        <v>370</v>
      </c>
      <c r="I15" s="434">
        <v>6000</v>
      </c>
      <c r="J15" s="430" t="s">
        <v>371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75" x14ac:dyDescent="0.25">
      <c r="A16" s="428"/>
      <c r="B16" s="429" t="s">
        <v>116</v>
      </c>
      <c r="C16" s="437" t="s">
        <v>372</v>
      </c>
      <c r="D16" s="438">
        <v>9000</v>
      </c>
      <c r="E16" s="430" t="s">
        <v>373</v>
      </c>
      <c r="F16" s="434">
        <v>9000</v>
      </c>
      <c r="G16" s="430" t="s">
        <v>374</v>
      </c>
      <c r="H16" s="430" t="s">
        <v>375</v>
      </c>
      <c r="I16" s="434">
        <v>9000</v>
      </c>
      <c r="J16" s="430" t="s">
        <v>376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75" x14ac:dyDescent="0.25">
      <c r="A17" s="428"/>
      <c r="B17" s="429" t="s">
        <v>127</v>
      </c>
      <c r="C17" s="437" t="s">
        <v>377</v>
      </c>
      <c r="D17" s="438">
        <v>3000</v>
      </c>
      <c r="E17" s="430" t="s">
        <v>378</v>
      </c>
      <c r="F17" s="434">
        <v>3000</v>
      </c>
      <c r="G17" s="430" t="s">
        <v>379</v>
      </c>
      <c r="H17" s="432" t="s">
        <v>380</v>
      </c>
      <c r="I17" s="434">
        <v>3000</v>
      </c>
      <c r="J17" s="430" t="s">
        <v>381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428"/>
      <c r="B18" s="428" t="s">
        <v>131</v>
      </c>
      <c r="C18" s="439"/>
      <c r="D18" s="434">
        <v>10340</v>
      </c>
      <c r="E18" s="430"/>
      <c r="F18" s="431">
        <v>10340</v>
      </c>
      <c r="G18" s="430"/>
      <c r="H18" s="430"/>
      <c r="I18" s="431">
        <v>9350</v>
      </c>
      <c r="J18" s="43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78" customHeight="1" x14ac:dyDescent="0.25">
      <c r="A19" s="428"/>
      <c r="B19" s="428"/>
      <c r="C19" s="440" t="s">
        <v>382</v>
      </c>
      <c r="D19" s="434">
        <v>660</v>
      </c>
      <c r="E19" s="430" t="s">
        <v>378</v>
      </c>
      <c r="F19" s="434">
        <v>660</v>
      </c>
      <c r="G19" s="430" t="s">
        <v>379</v>
      </c>
      <c r="H19" s="432" t="s">
        <v>380</v>
      </c>
      <c r="I19" s="434">
        <v>660</v>
      </c>
      <c r="J19" s="430" t="s">
        <v>383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45" x14ac:dyDescent="0.25">
      <c r="A20" s="428"/>
      <c r="B20" s="428"/>
      <c r="C20" s="440" t="s">
        <v>384</v>
      </c>
      <c r="D20" s="434">
        <v>220</v>
      </c>
      <c r="E20" s="430" t="s">
        <v>385</v>
      </c>
      <c r="F20" s="434">
        <v>220</v>
      </c>
      <c r="G20" s="430"/>
      <c r="H20" s="430"/>
      <c r="I20" s="434">
        <v>220</v>
      </c>
      <c r="J20" s="430" t="s">
        <v>386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92.75" customHeight="1" x14ac:dyDescent="0.25">
      <c r="A21" s="428"/>
      <c r="B21" s="428"/>
      <c r="C21" s="440" t="s">
        <v>387</v>
      </c>
      <c r="D21" s="434">
        <v>5500</v>
      </c>
      <c r="E21" s="430" t="s">
        <v>388</v>
      </c>
      <c r="F21" s="434">
        <v>5500</v>
      </c>
      <c r="G21" s="430"/>
      <c r="H21" s="430"/>
      <c r="I21" s="434">
        <v>4510</v>
      </c>
      <c r="J21" s="430" t="s">
        <v>389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73.5" customHeight="1" x14ac:dyDescent="0.25">
      <c r="A22" s="428"/>
      <c r="B22" s="428"/>
      <c r="C22" s="440" t="s">
        <v>390</v>
      </c>
      <c r="D22" s="434">
        <v>660</v>
      </c>
      <c r="E22" s="430" t="s">
        <v>391</v>
      </c>
      <c r="F22" s="434">
        <v>660</v>
      </c>
      <c r="G22" s="430" t="s">
        <v>364</v>
      </c>
      <c r="H22" s="432" t="s">
        <v>365</v>
      </c>
      <c r="I22" s="434">
        <v>660</v>
      </c>
      <c r="J22" s="430" t="s">
        <v>392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70.5" customHeight="1" x14ac:dyDescent="0.25">
      <c r="A23" s="428"/>
      <c r="B23" s="428"/>
      <c r="C23" s="440" t="s">
        <v>367</v>
      </c>
      <c r="D23" s="434">
        <v>1320</v>
      </c>
      <c r="E23" s="430" t="s">
        <v>368</v>
      </c>
      <c r="F23" s="434">
        <v>1320</v>
      </c>
      <c r="G23" s="430" t="s">
        <v>369</v>
      </c>
      <c r="H23" s="430" t="s">
        <v>370</v>
      </c>
      <c r="I23" s="434">
        <v>1320</v>
      </c>
      <c r="J23" s="430" t="s">
        <v>393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80.25" customHeight="1" x14ac:dyDescent="0.25">
      <c r="A24" s="428"/>
      <c r="B24" s="428"/>
      <c r="C24" s="441" t="s">
        <v>372</v>
      </c>
      <c r="D24" s="434">
        <v>1980</v>
      </c>
      <c r="E24" s="430" t="s">
        <v>373</v>
      </c>
      <c r="F24" s="434">
        <v>1980</v>
      </c>
      <c r="G24" s="430" t="s">
        <v>374</v>
      </c>
      <c r="H24" s="430" t="s">
        <v>375</v>
      </c>
      <c r="I24" s="434">
        <v>1980</v>
      </c>
      <c r="J24" s="430" t="s">
        <v>394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72" customHeight="1" x14ac:dyDescent="0.25">
      <c r="A25" s="428"/>
      <c r="B25" s="428" t="s">
        <v>395</v>
      </c>
      <c r="C25" s="430" t="s">
        <v>396</v>
      </c>
      <c r="D25" s="434">
        <v>29100</v>
      </c>
      <c r="E25" s="430" t="s">
        <v>397</v>
      </c>
      <c r="F25" s="434">
        <v>29100</v>
      </c>
      <c r="G25" s="430" t="s">
        <v>398</v>
      </c>
      <c r="H25" s="432" t="s">
        <v>399</v>
      </c>
      <c r="I25" s="434">
        <v>29100</v>
      </c>
      <c r="J25" s="430" t="s">
        <v>400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74.25" customHeight="1" x14ac:dyDescent="0.25">
      <c r="A26" s="428"/>
      <c r="B26" s="428" t="s">
        <v>184</v>
      </c>
      <c r="C26" s="430" t="s">
        <v>401</v>
      </c>
      <c r="D26" s="434">
        <v>26000</v>
      </c>
      <c r="E26" s="430" t="s">
        <v>402</v>
      </c>
      <c r="F26" s="434">
        <v>26000</v>
      </c>
      <c r="G26" s="430" t="s">
        <v>403</v>
      </c>
      <c r="H26" s="432" t="s">
        <v>404</v>
      </c>
      <c r="I26" s="434">
        <v>20000</v>
      </c>
      <c r="J26" s="430" t="s">
        <v>405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61.5" customHeight="1" x14ac:dyDescent="0.25">
      <c r="A27" s="428"/>
      <c r="B27" s="442" t="s">
        <v>231</v>
      </c>
      <c r="C27" s="430" t="s">
        <v>406</v>
      </c>
      <c r="D27" s="434">
        <v>4000</v>
      </c>
      <c r="E27" s="430" t="s">
        <v>407</v>
      </c>
      <c r="F27" s="434">
        <v>4000</v>
      </c>
      <c r="G27" s="430" t="s">
        <v>408</v>
      </c>
      <c r="H27" s="430" t="s">
        <v>409</v>
      </c>
      <c r="I27" s="434">
        <v>4000</v>
      </c>
      <c r="J27" s="430" t="s">
        <v>410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76.5" customHeight="1" x14ac:dyDescent="0.25">
      <c r="A28" s="443"/>
      <c r="B28" s="428" t="s">
        <v>241</v>
      </c>
      <c r="C28" s="444" t="s">
        <v>411</v>
      </c>
      <c r="D28" s="434">
        <v>3253.26</v>
      </c>
      <c r="E28" s="430" t="s">
        <v>412</v>
      </c>
      <c r="F28" s="434">
        <v>3253.26</v>
      </c>
      <c r="G28" s="430" t="s">
        <v>413</v>
      </c>
      <c r="H28" s="430" t="s">
        <v>414</v>
      </c>
      <c r="I28" s="434">
        <v>3253.26</v>
      </c>
      <c r="J28" s="430" t="s">
        <v>415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65.25" customHeight="1" x14ac:dyDescent="0.25">
      <c r="A29" s="443"/>
      <c r="B29" s="428" t="s">
        <v>36</v>
      </c>
      <c r="C29" s="444"/>
      <c r="D29" s="434">
        <v>43000</v>
      </c>
      <c r="E29" s="430"/>
      <c r="F29" s="431">
        <v>43000</v>
      </c>
      <c r="G29" s="430"/>
      <c r="H29" s="430"/>
      <c r="I29" s="434">
        <v>23000</v>
      </c>
      <c r="J29" s="43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2.25" customHeight="1" x14ac:dyDescent="0.25">
      <c r="A30" s="443"/>
      <c r="B30" s="428" t="s">
        <v>111</v>
      </c>
      <c r="C30" s="444" t="s">
        <v>416</v>
      </c>
      <c r="D30" s="434">
        <v>25000</v>
      </c>
      <c r="E30" s="430" t="s">
        <v>417</v>
      </c>
      <c r="F30" s="434">
        <v>25000</v>
      </c>
      <c r="G30" s="430" t="s">
        <v>418</v>
      </c>
      <c r="H30" s="430" t="s">
        <v>419</v>
      </c>
      <c r="I30" s="434">
        <v>20000</v>
      </c>
      <c r="J30" s="430" t="s">
        <v>420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66.75" customHeight="1" x14ac:dyDescent="0.25">
      <c r="A31" s="443"/>
      <c r="B31" s="428" t="s">
        <v>114</v>
      </c>
      <c r="C31" s="444" t="s">
        <v>421</v>
      </c>
      <c r="D31" s="434">
        <v>3000</v>
      </c>
      <c r="E31" s="430" t="s">
        <v>422</v>
      </c>
      <c r="F31" s="434">
        <v>3000</v>
      </c>
      <c r="G31" s="430" t="s">
        <v>423</v>
      </c>
      <c r="H31" s="430" t="s">
        <v>424</v>
      </c>
      <c r="I31" s="434">
        <v>3000</v>
      </c>
      <c r="J31" s="430" t="s">
        <v>425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81.75" customHeight="1" x14ac:dyDescent="0.25">
      <c r="A32" s="443"/>
      <c r="B32" s="428" t="s">
        <v>116</v>
      </c>
      <c r="C32" s="444" t="s">
        <v>426</v>
      </c>
      <c r="D32" s="434">
        <v>15000</v>
      </c>
      <c r="E32" s="430" t="s">
        <v>427</v>
      </c>
      <c r="F32" s="434">
        <v>15000</v>
      </c>
      <c r="G32" s="430" t="s">
        <v>428</v>
      </c>
      <c r="H32" s="430" t="s">
        <v>429</v>
      </c>
      <c r="I32" s="434"/>
      <c r="J32" s="43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65.25" customHeight="1" x14ac:dyDescent="0.25">
      <c r="A33" s="443"/>
      <c r="B33" s="428" t="s">
        <v>313</v>
      </c>
      <c r="C33" s="444"/>
      <c r="D33" s="434">
        <v>62000</v>
      </c>
      <c r="E33" s="430"/>
      <c r="F33" s="431">
        <v>62000</v>
      </c>
      <c r="G33" s="430"/>
      <c r="H33" s="430"/>
      <c r="I33" s="434">
        <v>54000</v>
      </c>
      <c r="J33" s="43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4.25" customHeight="1" x14ac:dyDescent="0.25">
      <c r="A34" s="443"/>
      <c r="B34" s="428" t="s">
        <v>111</v>
      </c>
      <c r="C34" s="444" t="s">
        <v>430</v>
      </c>
      <c r="D34" s="434">
        <v>26000</v>
      </c>
      <c r="E34" s="430" t="s">
        <v>431</v>
      </c>
      <c r="F34" s="434">
        <v>26000</v>
      </c>
      <c r="G34" s="430" t="s">
        <v>432</v>
      </c>
      <c r="H34" s="430" t="s">
        <v>433</v>
      </c>
      <c r="I34" s="434">
        <v>18000</v>
      </c>
      <c r="J34" s="430" t="s">
        <v>434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05.75" customHeight="1" x14ac:dyDescent="0.25">
      <c r="A35" s="443"/>
      <c r="B35" s="428" t="s">
        <v>114</v>
      </c>
      <c r="C35" s="444" t="s">
        <v>435</v>
      </c>
      <c r="D35" s="434">
        <v>36000</v>
      </c>
      <c r="E35" s="430" t="s">
        <v>436</v>
      </c>
      <c r="F35" s="434">
        <v>36000</v>
      </c>
      <c r="G35" s="430" t="s">
        <v>437</v>
      </c>
      <c r="H35" s="430" t="s">
        <v>438</v>
      </c>
      <c r="I35" s="434">
        <v>36000</v>
      </c>
      <c r="J35" s="430" t="s">
        <v>439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39" customHeight="1" x14ac:dyDescent="0.25">
      <c r="A36" s="443"/>
      <c r="B36" s="428" t="s">
        <v>321</v>
      </c>
      <c r="C36" s="445"/>
      <c r="D36" s="446">
        <v>185385</v>
      </c>
      <c r="E36" s="445"/>
      <c r="F36" s="466">
        <v>185385</v>
      </c>
      <c r="G36" s="445"/>
      <c r="H36" s="445"/>
      <c r="I36" s="446">
        <v>134593.51999999999</v>
      </c>
      <c r="J36" s="445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90.75" customHeight="1" x14ac:dyDescent="0.25">
      <c r="A37" s="443"/>
      <c r="B37" s="428" t="s">
        <v>114</v>
      </c>
      <c r="C37" s="444" t="s">
        <v>325</v>
      </c>
      <c r="D37" s="434">
        <v>28500</v>
      </c>
      <c r="E37" s="430" t="s">
        <v>440</v>
      </c>
      <c r="F37" s="434">
        <v>28500</v>
      </c>
      <c r="G37" s="430" t="s">
        <v>441</v>
      </c>
      <c r="H37" s="430" t="s">
        <v>442</v>
      </c>
      <c r="I37" s="434">
        <v>20235</v>
      </c>
      <c r="J37" s="430" t="s">
        <v>443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65.75" customHeight="1" x14ac:dyDescent="0.25">
      <c r="A38" s="443"/>
      <c r="B38" s="428" t="s">
        <v>116</v>
      </c>
      <c r="C38" s="444" t="s">
        <v>326</v>
      </c>
      <c r="D38" s="434">
        <v>156885</v>
      </c>
      <c r="E38" s="430" t="s">
        <v>444</v>
      </c>
      <c r="F38" s="434">
        <v>156885</v>
      </c>
      <c r="G38" s="430" t="s">
        <v>445</v>
      </c>
      <c r="H38" s="430" t="s">
        <v>446</v>
      </c>
      <c r="I38" s="434">
        <v>114358.52</v>
      </c>
      <c r="J38" s="430" t="s">
        <v>447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" customHeight="1" x14ac:dyDescent="0.25">
      <c r="A39" s="447"/>
      <c r="B39" s="448">
        <v>43935</v>
      </c>
      <c r="C39" s="449"/>
      <c r="D39" s="450"/>
      <c r="E39" s="451"/>
      <c r="F39" s="451"/>
      <c r="G39" s="451"/>
      <c r="H39" s="451"/>
      <c r="I39" s="452"/>
      <c r="J39" s="45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0.75" customHeight="1" x14ac:dyDescent="0.25">
      <c r="A40" s="447"/>
      <c r="B40" s="453" t="s">
        <v>127</v>
      </c>
      <c r="C40" s="454" t="s">
        <v>333</v>
      </c>
      <c r="D40" s="455">
        <v>453.22</v>
      </c>
      <c r="E40" s="456" t="s">
        <v>448</v>
      </c>
      <c r="F40" s="457">
        <v>453.22</v>
      </c>
      <c r="G40" s="457" t="s">
        <v>449</v>
      </c>
      <c r="H40" s="439"/>
      <c r="I40" s="458">
        <v>453.22</v>
      </c>
      <c r="J40" s="457" t="s">
        <v>450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447"/>
      <c r="B41" s="516" t="s">
        <v>451</v>
      </c>
      <c r="C41" s="475"/>
      <c r="D41" s="450">
        <f>D36+D33+D29+D28+D27+D26+D25+D18+D13+D11+D40+D12</f>
        <v>410531.48</v>
      </c>
      <c r="E41" s="451"/>
      <c r="F41" s="459">
        <f>F40+F36+F33+F29+F18+F13+F12+F11+F28+F27+F26+F25</f>
        <v>410531.48</v>
      </c>
      <c r="G41" s="451"/>
      <c r="H41" s="451"/>
      <c r="I41" s="452">
        <f>I36+I33+I29+I28+I27+I26+I25+I18+I13+I11+I40+I12</f>
        <v>320250</v>
      </c>
      <c r="J41" s="45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24"/>
      <c r="B42" s="424"/>
      <c r="C42" s="424"/>
      <c r="D42" s="3"/>
      <c r="E42" s="424"/>
      <c r="F42" s="3"/>
      <c r="G42" s="424"/>
      <c r="H42" s="42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.75" customHeight="1" x14ac:dyDescent="0.2">
      <c r="A43" s="18"/>
      <c r="B43" s="513" t="s">
        <v>452</v>
      </c>
      <c r="C43" s="509"/>
      <c r="D43" s="514"/>
      <c r="E43" s="515" t="s">
        <v>347</v>
      </c>
      <c r="F43" s="509"/>
      <c r="G43" s="509"/>
      <c r="H43" s="509"/>
      <c r="I43" s="509"/>
      <c r="J43" s="514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04.25" customHeight="1" x14ac:dyDescent="0.2">
      <c r="A44" s="426" t="s">
        <v>348</v>
      </c>
      <c r="B44" s="426" t="s">
        <v>349</v>
      </c>
      <c r="C44" s="426" t="s">
        <v>51</v>
      </c>
      <c r="D44" s="427" t="s">
        <v>350</v>
      </c>
      <c r="E44" s="426" t="s">
        <v>351</v>
      </c>
      <c r="F44" s="427" t="s">
        <v>350</v>
      </c>
      <c r="G44" s="426" t="s">
        <v>352</v>
      </c>
      <c r="H44" s="426" t="s">
        <v>353</v>
      </c>
      <c r="I44" s="426" t="s">
        <v>354</v>
      </c>
      <c r="J44" s="426" t="s">
        <v>355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50.25" customHeight="1" x14ac:dyDescent="0.25">
      <c r="A45" s="428"/>
      <c r="B45" s="428" t="s">
        <v>108</v>
      </c>
      <c r="C45" s="456" t="s">
        <v>453</v>
      </c>
      <c r="D45" s="460">
        <v>4723</v>
      </c>
      <c r="E45" s="456" t="s">
        <v>454</v>
      </c>
      <c r="F45" s="460">
        <v>4723</v>
      </c>
      <c r="G45" s="439"/>
      <c r="H45" s="439"/>
      <c r="I45" s="460">
        <v>4723</v>
      </c>
      <c r="J45" s="456" t="s">
        <v>455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45.75" customHeight="1" x14ac:dyDescent="0.25">
      <c r="A46" s="428"/>
      <c r="B46" s="428"/>
      <c r="C46" s="456" t="s">
        <v>453</v>
      </c>
      <c r="D46" s="460">
        <v>23615</v>
      </c>
      <c r="E46" s="456" t="s">
        <v>456</v>
      </c>
      <c r="F46" s="460">
        <v>23615</v>
      </c>
      <c r="G46" s="439"/>
      <c r="H46" s="439"/>
      <c r="I46" s="460">
        <v>18892</v>
      </c>
      <c r="J46" s="456" t="s">
        <v>455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51" customHeight="1" x14ac:dyDescent="0.25">
      <c r="A47" s="428"/>
      <c r="B47" s="428" t="s">
        <v>131</v>
      </c>
      <c r="C47" s="456" t="s">
        <v>132</v>
      </c>
      <c r="D47" s="460">
        <v>1039.06</v>
      </c>
      <c r="E47" s="456" t="s">
        <v>454</v>
      </c>
      <c r="F47" s="460">
        <v>1039.06</v>
      </c>
      <c r="G47" s="439"/>
      <c r="H47" s="439"/>
      <c r="I47" s="460">
        <v>1039.06</v>
      </c>
      <c r="J47" s="456" t="s">
        <v>455</v>
      </c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52.5" customHeight="1" x14ac:dyDescent="0.25">
      <c r="A48" s="428"/>
      <c r="B48" s="428"/>
      <c r="C48" s="456" t="s">
        <v>457</v>
      </c>
      <c r="D48" s="460">
        <v>5195.3</v>
      </c>
      <c r="E48" s="456" t="s">
        <v>456</v>
      </c>
      <c r="F48" s="460">
        <v>5195.3</v>
      </c>
      <c r="G48" s="439"/>
      <c r="H48" s="439"/>
      <c r="I48" s="460">
        <v>4156.24</v>
      </c>
      <c r="J48" s="456" t="s">
        <v>455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5.75" customHeight="1" x14ac:dyDescent="0.25">
      <c r="A49" s="428"/>
      <c r="B49" s="461"/>
      <c r="C49" s="439"/>
      <c r="D49" s="462"/>
      <c r="E49" s="439"/>
      <c r="F49" s="462"/>
      <c r="G49" s="439"/>
      <c r="H49" s="439"/>
      <c r="I49" s="462"/>
      <c r="J49" s="43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54" customHeight="1" x14ac:dyDescent="0.25">
      <c r="A50" s="428"/>
      <c r="B50" s="508" t="s">
        <v>451</v>
      </c>
      <c r="C50" s="509"/>
      <c r="D50" s="450">
        <f>SUM(D45:D48)</f>
        <v>34572.36</v>
      </c>
      <c r="E50" s="451"/>
      <c r="F50" s="450">
        <f>SUM(F45:F48)</f>
        <v>34572.36</v>
      </c>
      <c r="G50" s="451"/>
      <c r="H50" s="451"/>
      <c r="I50" s="452">
        <f>SUM(I45:I48)</f>
        <v>28810.300000000003</v>
      </c>
      <c r="J50" s="4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 x14ac:dyDescent="0.25">
      <c r="A51" s="428"/>
      <c r="B51" s="424"/>
      <c r="C51" s="424"/>
      <c r="D51" s="3"/>
      <c r="E51" s="424"/>
      <c r="F51" s="3"/>
      <c r="G51" s="424"/>
      <c r="H51" s="424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5" customHeight="1" x14ac:dyDescent="0.25">
      <c r="A52" s="447"/>
      <c r="B52" s="513" t="s">
        <v>458</v>
      </c>
      <c r="C52" s="509"/>
      <c r="D52" s="514"/>
      <c r="E52" s="515" t="s">
        <v>347</v>
      </c>
      <c r="F52" s="509"/>
      <c r="G52" s="509"/>
      <c r="H52" s="509"/>
      <c r="I52" s="509"/>
      <c r="J52" s="51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2.5" customHeight="1" x14ac:dyDescent="0.25">
      <c r="A53" s="424"/>
      <c r="B53" s="426" t="s">
        <v>349</v>
      </c>
      <c r="C53" s="426" t="s">
        <v>51</v>
      </c>
      <c r="D53" s="427" t="s">
        <v>350</v>
      </c>
      <c r="E53" s="426" t="s">
        <v>351</v>
      </c>
      <c r="F53" s="427" t="s">
        <v>350</v>
      </c>
      <c r="G53" s="426" t="s">
        <v>352</v>
      </c>
      <c r="H53" s="426" t="s">
        <v>353</v>
      </c>
      <c r="I53" s="426" t="s">
        <v>354</v>
      </c>
      <c r="J53" s="426" t="s">
        <v>355</v>
      </c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5.75" customHeight="1" x14ac:dyDescent="0.25">
      <c r="A54" s="18"/>
      <c r="B54" s="428" t="s">
        <v>108</v>
      </c>
      <c r="C54" s="439"/>
      <c r="D54" s="462"/>
      <c r="E54" s="439"/>
      <c r="F54" s="462"/>
      <c r="G54" s="439"/>
      <c r="H54" s="439"/>
      <c r="I54" s="462"/>
      <c r="J54" s="439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73.5" customHeight="1" x14ac:dyDescent="0.25">
      <c r="A55" s="426" t="s">
        <v>348</v>
      </c>
      <c r="B55" s="428" t="s">
        <v>131</v>
      </c>
      <c r="C55" s="439"/>
      <c r="D55" s="462"/>
      <c r="E55" s="439"/>
      <c r="F55" s="462"/>
      <c r="G55" s="439"/>
      <c r="H55" s="439"/>
      <c r="I55" s="462"/>
      <c r="J55" s="439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428"/>
      <c r="B56" s="428" t="s">
        <v>459</v>
      </c>
      <c r="C56" s="439"/>
      <c r="D56" s="462"/>
      <c r="E56" s="439"/>
      <c r="F56" s="462"/>
      <c r="G56" s="439"/>
      <c r="H56" s="439"/>
      <c r="I56" s="462"/>
      <c r="J56" s="439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.75" customHeight="1" x14ac:dyDescent="0.25">
      <c r="A57" s="428"/>
      <c r="B57" s="428" t="s">
        <v>139</v>
      </c>
      <c r="C57" s="439"/>
      <c r="D57" s="462"/>
      <c r="E57" s="439"/>
      <c r="F57" s="462"/>
      <c r="G57" s="439"/>
      <c r="H57" s="439"/>
      <c r="I57" s="462"/>
      <c r="J57" s="439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75" customHeight="1" x14ac:dyDescent="0.25">
      <c r="A58" s="428"/>
      <c r="B58" s="428" t="s">
        <v>152</v>
      </c>
      <c r="C58" s="439"/>
      <c r="D58" s="462"/>
      <c r="E58" s="439"/>
      <c r="F58" s="462"/>
      <c r="G58" s="439"/>
      <c r="H58" s="439"/>
      <c r="I58" s="462"/>
      <c r="J58" s="439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5.75" customHeight="1" x14ac:dyDescent="0.25">
      <c r="A59" s="428"/>
      <c r="B59" s="428"/>
      <c r="C59" s="439"/>
      <c r="D59" s="462"/>
      <c r="E59" s="439"/>
      <c r="F59" s="462"/>
      <c r="G59" s="439"/>
      <c r="H59" s="439"/>
      <c r="I59" s="462"/>
      <c r="J59" s="439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5.75" customHeight="1" x14ac:dyDescent="0.25">
      <c r="A60" s="428"/>
      <c r="B60" s="508" t="s">
        <v>451</v>
      </c>
      <c r="C60" s="509"/>
      <c r="D60" s="451"/>
      <c r="E60" s="451"/>
      <c r="F60" s="451"/>
      <c r="G60" s="451"/>
      <c r="H60" s="451"/>
      <c r="I60" s="452"/>
      <c r="J60" s="451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5.75" customHeight="1" x14ac:dyDescent="0.25">
      <c r="A61" s="428"/>
      <c r="B61" s="424"/>
      <c r="C61" s="424"/>
      <c r="D61" s="3"/>
      <c r="E61" s="424"/>
      <c r="F61" s="3"/>
      <c r="G61" s="424"/>
      <c r="H61" s="424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" customHeight="1" x14ac:dyDescent="0.25">
      <c r="A62" s="447"/>
      <c r="B62" s="463" t="s">
        <v>460</v>
      </c>
      <c r="C62" s="463"/>
      <c r="D62" s="464"/>
      <c r="E62" s="463"/>
      <c r="F62" s="464"/>
      <c r="G62" s="463"/>
      <c r="H62" s="463"/>
      <c r="I62" s="463"/>
      <c r="J62" s="46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24"/>
      <c r="B63" s="424"/>
      <c r="C63" s="424"/>
      <c r="D63" s="3"/>
      <c r="E63" s="424"/>
      <c r="F63" s="3"/>
      <c r="G63" s="424"/>
      <c r="H63" s="424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 x14ac:dyDescent="0.25">
      <c r="A64" s="463"/>
      <c r="B64" s="424"/>
      <c r="C64" s="424"/>
      <c r="D64" s="3"/>
      <c r="E64" s="424"/>
      <c r="F64" s="3"/>
      <c r="G64" s="424"/>
      <c r="H64" s="424"/>
      <c r="I64" s="50"/>
      <c r="J64" s="50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</row>
    <row r="65" spans="1:26" ht="15.75" customHeight="1" x14ac:dyDescent="0.25">
      <c r="A65" s="424"/>
      <c r="B65" s="424"/>
      <c r="C65" s="424"/>
      <c r="D65" s="3"/>
      <c r="E65" s="424"/>
      <c r="F65" s="3"/>
      <c r="G65" s="424"/>
      <c r="H65" s="42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 x14ac:dyDescent="0.25">
      <c r="A66" s="424"/>
      <c r="B66" s="424"/>
      <c r="C66" s="424"/>
      <c r="D66" s="3"/>
      <c r="E66" s="424"/>
      <c r="F66" s="3"/>
      <c r="G66" s="424"/>
      <c r="H66" s="424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 x14ac:dyDescent="0.25">
      <c r="A67" s="424"/>
      <c r="B67" s="424"/>
      <c r="C67" s="424"/>
      <c r="D67" s="3"/>
      <c r="E67" s="424"/>
      <c r="F67" s="3"/>
      <c r="G67" s="424"/>
      <c r="H67" s="424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 x14ac:dyDescent="0.25">
      <c r="A68" s="424"/>
      <c r="B68" s="424"/>
      <c r="C68" s="424"/>
      <c r="D68" s="3"/>
      <c r="E68" s="424"/>
      <c r="F68" s="3"/>
      <c r="G68" s="424"/>
      <c r="H68" s="424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 x14ac:dyDescent="0.25">
      <c r="A69" s="424"/>
      <c r="B69" s="424"/>
      <c r="C69" s="424"/>
      <c r="D69" s="3"/>
      <c r="E69" s="424"/>
      <c r="F69" s="3"/>
      <c r="G69" s="424"/>
      <c r="H69" s="424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 x14ac:dyDescent="0.25">
      <c r="A70" s="424"/>
      <c r="B70" s="424"/>
      <c r="C70" s="424"/>
      <c r="D70" s="3"/>
      <c r="E70" s="424"/>
      <c r="F70" s="3"/>
      <c r="G70" s="424"/>
      <c r="H70" s="424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 x14ac:dyDescent="0.25">
      <c r="A71" s="424"/>
      <c r="B71" s="424"/>
      <c r="C71" s="424"/>
      <c r="D71" s="3"/>
      <c r="E71" s="424"/>
      <c r="F71" s="3"/>
      <c r="G71" s="424"/>
      <c r="H71" s="424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 x14ac:dyDescent="0.25">
      <c r="A72" s="424"/>
      <c r="B72" s="424"/>
      <c r="C72" s="424"/>
      <c r="D72" s="3"/>
      <c r="E72" s="424"/>
      <c r="F72" s="3"/>
      <c r="G72" s="424"/>
      <c r="H72" s="424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 x14ac:dyDescent="0.25">
      <c r="A73" s="424"/>
      <c r="B73" s="424"/>
      <c r="C73" s="424"/>
      <c r="D73" s="3"/>
      <c r="E73" s="424"/>
      <c r="F73" s="3"/>
      <c r="G73" s="424"/>
      <c r="H73" s="42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 x14ac:dyDescent="0.25">
      <c r="A74" s="424"/>
      <c r="B74" s="424"/>
      <c r="C74" s="424"/>
      <c r="D74" s="3"/>
      <c r="E74" s="424"/>
      <c r="F74" s="3"/>
      <c r="G74" s="424"/>
      <c r="H74" s="42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 x14ac:dyDescent="0.25">
      <c r="A75" s="424"/>
      <c r="B75" s="424"/>
      <c r="C75" s="424"/>
      <c r="D75" s="3"/>
      <c r="E75" s="424"/>
      <c r="F75" s="3"/>
      <c r="G75" s="424"/>
      <c r="H75" s="42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 x14ac:dyDescent="0.25">
      <c r="A76" s="424"/>
      <c r="B76" s="424"/>
      <c r="C76" s="424"/>
      <c r="D76" s="3"/>
      <c r="E76" s="424"/>
      <c r="F76" s="3"/>
      <c r="G76" s="424"/>
      <c r="H76" s="424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 x14ac:dyDescent="0.25">
      <c r="A77" s="424"/>
      <c r="B77" s="424"/>
      <c r="C77" s="424"/>
      <c r="D77" s="3"/>
      <c r="E77" s="424"/>
      <c r="F77" s="3"/>
      <c r="G77" s="424"/>
      <c r="H77" s="424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 x14ac:dyDescent="0.25">
      <c r="A78" s="424"/>
      <c r="B78" s="424"/>
      <c r="C78" s="424"/>
      <c r="D78" s="3"/>
      <c r="E78" s="424"/>
      <c r="F78" s="3"/>
      <c r="G78" s="424"/>
      <c r="H78" s="424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 x14ac:dyDescent="0.25">
      <c r="A79" s="424"/>
      <c r="B79" s="424"/>
      <c r="C79" s="424"/>
      <c r="D79" s="3"/>
      <c r="E79" s="424"/>
      <c r="F79" s="3"/>
      <c r="G79" s="424"/>
      <c r="H79" s="42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 x14ac:dyDescent="0.25">
      <c r="A80" s="424"/>
      <c r="B80" s="424"/>
      <c r="C80" s="424"/>
      <c r="D80" s="3"/>
      <c r="E80" s="424"/>
      <c r="F80" s="3"/>
      <c r="G80" s="424"/>
      <c r="H80" s="424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 x14ac:dyDescent="0.25">
      <c r="A81" s="424"/>
      <c r="B81" s="424"/>
      <c r="C81" s="424"/>
      <c r="D81" s="3"/>
      <c r="E81" s="424"/>
      <c r="F81" s="3"/>
      <c r="G81" s="424"/>
      <c r="H81" s="42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 x14ac:dyDescent="0.25">
      <c r="A82" s="424"/>
      <c r="B82" s="424"/>
      <c r="C82" s="424"/>
      <c r="D82" s="3"/>
      <c r="E82" s="424"/>
      <c r="F82" s="3"/>
      <c r="G82" s="424"/>
      <c r="H82" s="424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 x14ac:dyDescent="0.25">
      <c r="A83" s="424"/>
      <c r="B83" s="424"/>
      <c r="C83" s="424"/>
      <c r="D83" s="3"/>
      <c r="E83" s="424"/>
      <c r="F83" s="3"/>
      <c r="G83" s="424"/>
      <c r="H83" s="42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 x14ac:dyDescent="0.25">
      <c r="A84" s="424"/>
      <c r="B84" s="424"/>
      <c r="C84" s="424"/>
      <c r="D84" s="3"/>
      <c r="E84" s="424"/>
      <c r="F84" s="3"/>
      <c r="G84" s="424"/>
      <c r="H84" s="42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 x14ac:dyDescent="0.25">
      <c r="A85" s="424"/>
      <c r="B85" s="424"/>
      <c r="C85" s="424"/>
      <c r="D85" s="3"/>
      <c r="E85" s="424"/>
      <c r="F85" s="3"/>
      <c r="G85" s="424"/>
      <c r="H85" s="42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 x14ac:dyDescent="0.25">
      <c r="A86" s="424"/>
      <c r="B86" s="424"/>
      <c r="C86" s="424"/>
      <c r="D86" s="3"/>
      <c r="E86" s="424"/>
      <c r="F86" s="3"/>
      <c r="G86" s="424"/>
      <c r="H86" s="42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 x14ac:dyDescent="0.25">
      <c r="A87" s="424"/>
      <c r="B87" s="424"/>
      <c r="C87" s="424"/>
      <c r="D87" s="3"/>
      <c r="E87" s="424"/>
      <c r="F87" s="3"/>
      <c r="G87" s="424"/>
      <c r="H87" s="424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 x14ac:dyDescent="0.25">
      <c r="A88" s="424"/>
      <c r="B88" s="424"/>
      <c r="C88" s="424"/>
      <c r="D88" s="3"/>
      <c r="E88" s="424"/>
      <c r="F88" s="3"/>
      <c r="G88" s="424"/>
      <c r="H88" s="424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 x14ac:dyDescent="0.25">
      <c r="A89" s="424"/>
      <c r="B89" s="424"/>
      <c r="C89" s="424"/>
      <c r="D89" s="3"/>
      <c r="E89" s="424"/>
      <c r="F89" s="3"/>
      <c r="G89" s="424"/>
      <c r="H89" s="424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 x14ac:dyDescent="0.25">
      <c r="A90" s="424"/>
      <c r="B90" s="424"/>
      <c r="C90" s="424"/>
      <c r="D90" s="3"/>
      <c r="E90" s="424"/>
      <c r="F90" s="3"/>
      <c r="G90" s="424"/>
      <c r="H90" s="424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 x14ac:dyDescent="0.25">
      <c r="A91" s="424"/>
      <c r="B91" s="424"/>
      <c r="C91" s="424"/>
      <c r="D91" s="3"/>
      <c r="E91" s="424"/>
      <c r="F91" s="3"/>
      <c r="G91" s="424"/>
      <c r="H91" s="424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 x14ac:dyDescent="0.25">
      <c r="A92" s="424"/>
      <c r="B92" s="424"/>
      <c r="C92" s="424"/>
      <c r="D92" s="3"/>
      <c r="E92" s="424"/>
      <c r="F92" s="3"/>
      <c r="G92" s="424"/>
      <c r="H92" s="424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 x14ac:dyDescent="0.25">
      <c r="A93" s="424"/>
      <c r="B93" s="424"/>
      <c r="C93" s="424"/>
      <c r="D93" s="3"/>
      <c r="E93" s="424"/>
      <c r="F93" s="3"/>
      <c r="G93" s="424"/>
      <c r="H93" s="424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 x14ac:dyDescent="0.25">
      <c r="A94" s="424"/>
      <c r="B94" s="424"/>
      <c r="C94" s="424"/>
      <c r="D94" s="3"/>
      <c r="E94" s="424"/>
      <c r="F94" s="3"/>
      <c r="G94" s="424"/>
      <c r="H94" s="424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 x14ac:dyDescent="0.25">
      <c r="A95" s="424"/>
      <c r="B95" s="424"/>
      <c r="C95" s="424"/>
      <c r="D95" s="3"/>
      <c r="E95" s="424"/>
      <c r="F95" s="3"/>
      <c r="G95" s="424"/>
      <c r="H95" s="424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 x14ac:dyDescent="0.25">
      <c r="A96" s="424"/>
      <c r="B96" s="424"/>
      <c r="C96" s="424"/>
      <c r="D96" s="3"/>
      <c r="E96" s="424"/>
      <c r="F96" s="3"/>
      <c r="G96" s="424"/>
      <c r="H96" s="424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 x14ac:dyDescent="0.25">
      <c r="A97" s="424"/>
      <c r="B97" s="424"/>
      <c r="C97" s="424"/>
      <c r="D97" s="3"/>
      <c r="E97" s="424"/>
      <c r="F97" s="3"/>
      <c r="G97" s="424"/>
      <c r="H97" s="424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 x14ac:dyDescent="0.25">
      <c r="A98" s="424"/>
      <c r="B98" s="424"/>
      <c r="C98" s="424"/>
      <c r="D98" s="3"/>
      <c r="E98" s="424"/>
      <c r="F98" s="3"/>
      <c r="G98" s="424"/>
      <c r="H98" s="424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 x14ac:dyDescent="0.25">
      <c r="A99" s="424"/>
      <c r="B99" s="424"/>
      <c r="C99" s="424"/>
      <c r="D99" s="3"/>
      <c r="E99" s="424"/>
      <c r="F99" s="3"/>
      <c r="G99" s="424"/>
      <c r="H99" s="424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 x14ac:dyDescent="0.25">
      <c r="A100" s="424"/>
      <c r="B100" s="424"/>
      <c r="C100" s="424"/>
      <c r="D100" s="3"/>
      <c r="E100" s="424"/>
      <c r="F100" s="3"/>
      <c r="G100" s="424"/>
      <c r="H100" s="424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 x14ac:dyDescent="0.25">
      <c r="A101" s="424"/>
      <c r="B101" s="424"/>
      <c r="C101" s="424"/>
      <c r="D101" s="3"/>
      <c r="E101" s="424"/>
      <c r="F101" s="3"/>
      <c r="G101" s="424"/>
      <c r="H101" s="424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 x14ac:dyDescent="0.25">
      <c r="A102" s="424"/>
      <c r="B102" s="424"/>
      <c r="C102" s="424"/>
      <c r="D102" s="3"/>
      <c r="E102" s="424"/>
      <c r="F102" s="3"/>
      <c r="G102" s="424"/>
      <c r="H102" s="424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 x14ac:dyDescent="0.25">
      <c r="A103" s="424"/>
      <c r="B103" s="424"/>
      <c r="C103" s="424"/>
      <c r="D103" s="3"/>
      <c r="E103" s="424"/>
      <c r="F103" s="3"/>
      <c r="G103" s="424"/>
      <c r="H103" s="424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 x14ac:dyDescent="0.25">
      <c r="A104" s="424"/>
      <c r="B104" s="424"/>
      <c r="C104" s="424"/>
      <c r="D104" s="3"/>
      <c r="E104" s="424"/>
      <c r="F104" s="3"/>
      <c r="G104" s="424"/>
      <c r="H104" s="42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 x14ac:dyDescent="0.25">
      <c r="A105" s="424"/>
      <c r="B105" s="424"/>
      <c r="C105" s="424"/>
      <c r="D105" s="3"/>
      <c r="E105" s="424"/>
      <c r="F105" s="3"/>
      <c r="G105" s="424"/>
      <c r="H105" s="42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 x14ac:dyDescent="0.25">
      <c r="A106" s="424"/>
      <c r="B106" s="424"/>
      <c r="C106" s="424"/>
      <c r="D106" s="3"/>
      <c r="E106" s="424"/>
      <c r="F106" s="3"/>
      <c r="G106" s="424"/>
      <c r="H106" s="424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 x14ac:dyDescent="0.25">
      <c r="A107" s="424"/>
      <c r="B107" s="424"/>
      <c r="C107" s="424"/>
      <c r="D107" s="3"/>
      <c r="E107" s="424"/>
      <c r="F107" s="3"/>
      <c r="G107" s="424"/>
      <c r="H107" s="424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 x14ac:dyDescent="0.25">
      <c r="A108" s="424"/>
      <c r="B108" s="424"/>
      <c r="C108" s="424"/>
      <c r="D108" s="3"/>
      <c r="E108" s="424"/>
      <c r="F108" s="3"/>
      <c r="G108" s="424"/>
      <c r="H108" s="424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 x14ac:dyDescent="0.25">
      <c r="A109" s="424"/>
      <c r="B109" s="424"/>
      <c r="C109" s="424"/>
      <c r="D109" s="3"/>
      <c r="E109" s="424"/>
      <c r="F109" s="3"/>
      <c r="G109" s="424"/>
      <c r="H109" s="42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 x14ac:dyDescent="0.25">
      <c r="A110" s="424"/>
      <c r="B110" s="424"/>
      <c r="C110" s="424"/>
      <c r="D110" s="3"/>
      <c r="E110" s="424"/>
      <c r="F110" s="3"/>
      <c r="G110" s="424"/>
      <c r="H110" s="424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 x14ac:dyDescent="0.25">
      <c r="A111" s="424"/>
      <c r="B111" s="424"/>
      <c r="C111" s="424"/>
      <c r="D111" s="3"/>
      <c r="E111" s="424"/>
      <c r="F111" s="3"/>
      <c r="G111" s="424"/>
      <c r="H111" s="42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 x14ac:dyDescent="0.25">
      <c r="A112" s="424"/>
      <c r="B112" s="424"/>
      <c r="C112" s="424"/>
      <c r="D112" s="3"/>
      <c r="E112" s="424"/>
      <c r="F112" s="3"/>
      <c r="G112" s="424"/>
      <c r="H112" s="42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 x14ac:dyDescent="0.25">
      <c r="A113" s="424"/>
      <c r="B113" s="424"/>
      <c r="C113" s="424"/>
      <c r="D113" s="3"/>
      <c r="E113" s="424"/>
      <c r="F113" s="3"/>
      <c r="G113" s="424"/>
      <c r="H113" s="42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 x14ac:dyDescent="0.25">
      <c r="A114" s="424"/>
      <c r="B114" s="424"/>
      <c r="C114" s="424"/>
      <c r="D114" s="3"/>
      <c r="E114" s="424"/>
      <c r="F114" s="3"/>
      <c r="G114" s="424"/>
      <c r="H114" s="42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 x14ac:dyDescent="0.25">
      <c r="A115" s="424"/>
      <c r="B115" s="424"/>
      <c r="C115" s="424"/>
      <c r="D115" s="3"/>
      <c r="E115" s="424"/>
      <c r="F115" s="3"/>
      <c r="G115" s="424"/>
      <c r="H115" s="42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 x14ac:dyDescent="0.25">
      <c r="A116" s="424"/>
      <c r="B116" s="424"/>
      <c r="C116" s="424"/>
      <c r="D116" s="3"/>
      <c r="E116" s="424"/>
      <c r="F116" s="3"/>
      <c r="G116" s="424"/>
      <c r="H116" s="42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 x14ac:dyDescent="0.25">
      <c r="A117" s="424"/>
      <c r="B117" s="424"/>
      <c r="C117" s="424"/>
      <c r="D117" s="3"/>
      <c r="E117" s="424"/>
      <c r="F117" s="3"/>
      <c r="G117" s="424"/>
      <c r="H117" s="424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 x14ac:dyDescent="0.25">
      <c r="A118" s="424"/>
      <c r="B118" s="424"/>
      <c r="C118" s="424"/>
      <c r="D118" s="3"/>
      <c r="E118" s="424"/>
      <c r="F118" s="3"/>
      <c r="G118" s="424"/>
      <c r="H118" s="424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 x14ac:dyDescent="0.25">
      <c r="A119" s="424"/>
      <c r="B119" s="424"/>
      <c r="C119" s="424"/>
      <c r="D119" s="3"/>
      <c r="E119" s="424"/>
      <c r="F119" s="3"/>
      <c r="G119" s="424"/>
      <c r="H119" s="424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 x14ac:dyDescent="0.25">
      <c r="A120" s="424"/>
      <c r="B120" s="424"/>
      <c r="C120" s="424"/>
      <c r="D120" s="3"/>
      <c r="E120" s="424"/>
      <c r="F120" s="3"/>
      <c r="G120" s="424"/>
      <c r="H120" s="424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 x14ac:dyDescent="0.25">
      <c r="A121" s="424"/>
      <c r="B121" s="424"/>
      <c r="C121" s="424"/>
      <c r="D121" s="3"/>
      <c r="E121" s="424"/>
      <c r="F121" s="3"/>
      <c r="G121" s="424"/>
      <c r="H121" s="42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 x14ac:dyDescent="0.25">
      <c r="A122" s="424"/>
      <c r="B122" s="424"/>
      <c r="C122" s="424"/>
      <c r="D122" s="3"/>
      <c r="E122" s="424"/>
      <c r="F122" s="3"/>
      <c r="G122" s="424"/>
      <c r="H122" s="42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 x14ac:dyDescent="0.25">
      <c r="A123" s="424"/>
      <c r="B123" s="424"/>
      <c r="C123" s="424"/>
      <c r="D123" s="3"/>
      <c r="E123" s="424"/>
      <c r="F123" s="3"/>
      <c r="G123" s="424"/>
      <c r="H123" s="42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 x14ac:dyDescent="0.25">
      <c r="A124" s="424"/>
      <c r="B124" s="424"/>
      <c r="C124" s="424"/>
      <c r="D124" s="3"/>
      <c r="E124" s="424"/>
      <c r="F124" s="3"/>
      <c r="G124" s="424"/>
      <c r="H124" s="424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 x14ac:dyDescent="0.25">
      <c r="A125" s="424"/>
      <c r="B125" s="424"/>
      <c r="C125" s="424"/>
      <c r="D125" s="3"/>
      <c r="E125" s="424"/>
      <c r="F125" s="3"/>
      <c r="G125" s="424"/>
      <c r="H125" s="424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 x14ac:dyDescent="0.25">
      <c r="A126" s="424"/>
      <c r="B126" s="424"/>
      <c r="C126" s="424"/>
      <c r="D126" s="3"/>
      <c r="E126" s="424"/>
      <c r="F126" s="3"/>
      <c r="G126" s="424"/>
      <c r="H126" s="424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 x14ac:dyDescent="0.25">
      <c r="A127" s="424"/>
      <c r="B127" s="424"/>
      <c r="C127" s="424"/>
      <c r="D127" s="3"/>
      <c r="E127" s="424"/>
      <c r="F127" s="3"/>
      <c r="G127" s="424"/>
      <c r="H127" s="424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 x14ac:dyDescent="0.25">
      <c r="A128" s="424"/>
      <c r="B128" s="424"/>
      <c r="C128" s="424"/>
      <c r="D128" s="3"/>
      <c r="E128" s="424"/>
      <c r="F128" s="3"/>
      <c r="G128" s="424"/>
      <c r="H128" s="424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 x14ac:dyDescent="0.25">
      <c r="A129" s="424"/>
      <c r="B129" s="424"/>
      <c r="C129" s="424"/>
      <c r="D129" s="3"/>
      <c r="E129" s="424"/>
      <c r="F129" s="3"/>
      <c r="G129" s="424"/>
      <c r="H129" s="424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 x14ac:dyDescent="0.25">
      <c r="A130" s="424"/>
      <c r="B130" s="424"/>
      <c r="C130" s="424"/>
      <c r="D130" s="3"/>
      <c r="E130" s="424"/>
      <c r="F130" s="3"/>
      <c r="G130" s="424"/>
      <c r="H130" s="424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 x14ac:dyDescent="0.25">
      <c r="A131" s="424"/>
      <c r="B131" s="424"/>
      <c r="C131" s="424"/>
      <c r="D131" s="3"/>
      <c r="E131" s="424"/>
      <c r="F131" s="3"/>
      <c r="G131" s="424"/>
      <c r="H131" s="42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 x14ac:dyDescent="0.25">
      <c r="A132" s="424"/>
      <c r="B132" s="424"/>
      <c r="C132" s="424"/>
      <c r="D132" s="3"/>
      <c r="E132" s="424"/>
      <c r="F132" s="3"/>
      <c r="G132" s="424"/>
      <c r="H132" s="42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 x14ac:dyDescent="0.25">
      <c r="A133" s="424"/>
      <c r="B133" s="424"/>
      <c r="C133" s="424"/>
      <c r="D133" s="3"/>
      <c r="E133" s="424"/>
      <c r="F133" s="3"/>
      <c r="G133" s="424"/>
      <c r="H133" s="42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 x14ac:dyDescent="0.25">
      <c r="A134" s="424"/>
      <c r="B134" s="424"/>
      <c r="C134" s="424"/>
      <c r="D134" s="3"/>
      <c r="E134" s="424"/>
      <c r="F134" s="3"/>
      <c r="G134" s="424"/>
      <c r="H134" s="42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 x14ac:dyDescent="0.25">
      <c r="A135" s="424"/>
      <c r="B135" s="424"/>
      <c r="C135" s="424"/>
      <c r="D135" s="3"/>
      <c r="E135" s="424"/>
      <c r="F135" s="3"/>
      <c r="G135" s="424"/>
      <c r="H135" s="42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 x14ac:dyDescent="0.25">
      <c r="A136" s="424"/>
      <c r="B136" s="424"/>
      <c r="C136" s="424"/>
      <c r="D136" s="3"/>
      <c r="E136" s="424"/>
      <c r="F136" s="3"/>
      <c r="G136" s="424"/>
      <c r="H136" s="42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 x14ac:dyDescent="0.25">
      <c r="A137" s="424"/>
      <c r="B137" s="424"/>
      <c r="C137" s="424"/>
      <c r="D137" s="3"/>
      <c r="E137" s="424"/>
      <c r="F137" s="3"/>
      <c r="G137" s="424"/>
      <c r="H137" s="42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 x14ac:dyDescent="0.25">
      <c r="A138" s="424"/>
      <c r="B138" s="424"/>
      <c r="C138" s="424"/>
      <c r="D138" s="3"/>
      <c r="E138" s="424"/>
      <c r="F138" s="3"/>
      <c r="G138" s="424"/>
      <c r="H138" s="42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 x14ac:dyDescent="0.25">
      <c r="A139" s="424"/>
      <c r="B139" s="424"/>
      <c r="C139" s="424"/>
      <c r="D139" s="3"/>
      <c r="E139" s="424"/>
      <c r="F139" s="3"/>
      <c r="G139" s="424"/>
      <c r="H139" s="42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 x14ac:dyDescent="0.25">
      <c r="A140" s="424"/>
      <c r="B140" s="424"/>
      <c r="C140" s="424"/>
      <c r="D140" s="3"/>
      <c r="E140" s="424"/>
      <c r="F140" s="3"/>
      <c r="G140" s="424"/>
      <c r="H140" s="42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 x14ac:dyDescent="0.25">
      <c r="A141" s="424"/>
      <c r="B141" s="424"/>
      <c r="C141" s="424"/>
      <c r="D141" s="3"/>
      <c r="E141" s="424"/>
      <c r="F141" s="3"/>
      <c r="G141" s="424"/>
      <c r="H141" s="42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 x14ac:dyDescent="0.25">
      <c r="A142" s="424"/>
      <c r="B142" s="424"/>
      <c r="C142" s="424"/>
      <c r="D142" s="3"/>
      <c r="E142" s="424"/>
      <c r="F142" s="3"/>
      <c r="G142" s="424"/>
      <c r="H142" s="42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 x14ac:dyDescent="0.25">
      <c r="A143" s="424"/>
      <c r="B143" s="424"/>
      <c r="C143" s="424"/>
      <c r="D143" s="3"/>
      <c r="E143" s="424"/>
      <c r="F143" s="3"/>
      <c r="G143" s="424"/>
      <c r="H143" s="42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 x14ac:dyDescent="0.25">
      <c r="A144" s="424"/>
      <c r="B144" s="424"/>
      <c r="C144" s="424"/>
      <c r="D144" s="3"/>
      <c r="E144" s="424"/>
      <c r="F144" s="3"/>
      <c r="G144" s="424"/>
      <c r="H144" s="42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 x14ac:dyDescent="0.25">
      <c r="A145" s="424"/>
      <c r="B145" s="424"/>
      <c r="C145" s="424"/>
      <c r="D145" s="3"/>
      <c r="E145" s="424"/>
      <c r="F145" s="3"/>
      <c r="G145" s="424"/>
      <c r="H145" s="42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 x14ac:dyDescent="0.25">
      <c r="A146" s="424"/>
      <c r="B146" s="424"/>
      <c r="C146" s="424"/>
      <c r="D146" s="3"/>
      <c r="E146" s="424"/>
      <c r="F146" s="3"/>
      <c r="G146" s="424"/>
      <c r="H146" s="42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 x14ac:dyDescent="0.25">
      <c r="A147" s="424"/>
      <c r="B147" s="424"/>
      <c r="C147" s="424"/>
      <c r="D147" s="3"/>
      <c r="E147" s="424"/>
      <c r="F147" s="3"/>
      <c r="G147" s="424"/>
      <c r="H147" s="42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 x14ac:dyDescent="0.25">
      <c r="A148" s="424"/>
      <c r="B148" s="424"/>
      <c r="C148" s="424"/>
      <c r="D148" s="3"/>
      <c r="E148" s="424"/>
      <c r="F148" s="3"/>
      <c r="G148" s="424"/>
      <c r="H148" s="42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 x14ac:dyDescent="0.25">
      <c r="A149" s="424"/>
      <c r="B149" s="424"/>
      <c r="C149" s="424"/>
      <c r="D149" s="3"/>
      <c r="E149" s="424"/>
      <c r="F149" s="3"/>
      <c r="G149" s="424"/>
      <c r="H149" s="42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 x14ac:dyDescent="0.25">
      <c r="A150" s="424"/>
      <c r="B150" s="424"/>
      <c r="C150" s="424"/>
      <c r="D150" s="3"/>
      <c r="E150" s="424"/>
      <c r="F150" s="3"/>
      <c r="G150" s="424"/>
      <c r="H150" s="42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 x14ac:dyDescent="0.25">
      <c r="A151" s="424"/>
      <c r="B151" s="424"/>
      <c r="C151" s="424"/>
      <c r="D151" s="3"/>
      <c r="E151" s="424"/>
      <c r="F151" s="3"/>
      <c r="G151" s="424"/>
      <c r="H151" s="42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 x14ac:dyDescent="0.25">
      <c r="A152" s="424"/>
      <c r="B152" s="424"/>
      <c r="C152" s="424"/>
      <c r="D152" s="3"/>
      <c r="E152" s="424"/>
      <c r="F152" s="3"/>
      <c r="G152" s="424"/>
      <c r="H152" s="42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 x14ac:dyDescent="0.25">
      <c r="A153" s="424"/>
      <c r="B153" s="424"/>
      <c r="C153" s="424"/>
      <c r="D153" s="3"/>
      <c r="E153" s="424"/>
      <c r="F153" s="3"/>
      <c r="G153" s="424"/>
      <c r="H153" s="42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 x14ac:dyDescent="0.25">
      <c r="A154" s="424"/>
      <c r="B154" s="424"/>
      <c r="C154" s="424"/>
      <c r="D154" s="3"/>
      <c r="E154" s="424"/>
      <c r="F154" s="3"/>
      <c r="G154" s="424"/>
      <c r="H154" s="42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 x14ac:dyDescent="0.25">
      <c r="A155" s="424"/>
      <c r="B155" s="424"/>
      <c r="C155" s="424"/>
      <c r="D155" s="3"/>
      <c r="E155" s="424"/>
      <c r="F155" s="3"/>
      <c r="G155" s="424"/>
      <c r="H155" s="42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 x14ac:dyDescent="0.25">
      <c r="A156" s="424"/>
      <c r="B156" s="424"/>
      <c r="C156" s="424"/>
      <c r="D156" s="3"/>
      <c r="E156" s="424"/>
      <c r="F156" s="3"/>
      <c r="G156" s="424"/>
      <c r="H156" s="42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 x14ac:dyDescent="0.25">
      <c r="A157" s="424"/>
      <c r="B157" s="424"/>
      <c r="C157" s="424"/>
      <c r="D157" s="3"/>
      <c r="E157" s="424"/>
      <c r="F157" s="3"/>
      <c r="G157" s="424"/>
      <c r="H157" s="42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 x14ac:dyDescent="0.25">
      <c r="A158" s="424"/>
      <c r="B158" s="424"/>
      <c r="C158" s="424"/>
      <c r="D158" s="3"/>
      <c r="E158" s="424"/>
      <c r="F158" s="3"/>
      <c r="G158" s="424"/>
      <c r="H158" s="42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 x14ac:dyDescent="0.25">
      <c r="A159" s="424"/>
      <c r="B159" s="424"/>
      <c r="C159" s="424"/>
      <c r="D159" s="3"/>
      <c r="E159" s="424"/>
      <c r="F159" s="3"/>
      <c r="G159" s="424"/>
      <c r="H159" s="42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 x14ac:dyDescent="0.25">
      <c r="A160" s="424"/>
      <c r="B160" s="424"/>
      <c r="C160" s="424"/>
      <c r="D160" s="3"/>
      <c r="E160" s="424"/>
      <c r="F160" s="3"/>
      <c r="G160" s="424"/>
      <c r="H160" s="42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 x14ac:dyDescent="0.25">
      <c r="A161" s="424"/>
      <c r="B161" s="424"/>
      <c r="C161" s="424"/>
      <c r="D161" s="3"/>
      <c r="E161" s="424"/>
      <c r="F161" s="3"/>
      <c r="G161" s="424"/>
      <c r="H161" s="42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 x14ac:dyDescent="0.25">
      <c r="A162" s="424"/>
      <c r="B162" s="424"/>
      <c r="C162" s="424"/>
      <c r="D162" s="3"/>
      <c r="E162" s="424"/>
      <c r="F162" s="3"/>
      <c r="G162" s="424"/>
      <c r="H162" s="42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 x14ac:dyDescent="0.25">
      <c r="A163" s="424"/>
      <c r="B163" s="424"/>
      <c r="C163" s="424"/>
      <c r="D163" s="3"/>
      <c r="E163" s="424"/>
      <c r="F163" s="3"/>
      <c r="G163" s="424"/>
      <c r="H163" s="42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 x14ac:dyDescent="0.25">
      <c r="A164" s="424"/>
      <c r="B164" s="424"/>
      <c r="C164" s="424"/>
      <c r="D164" s="3"/>
      <c r="E164" s="424"/>
      <c r="F164" s="3"/>
      <c r="G164" s="424"/>
      <c r="H164" s="42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 x14ac:dyDescent="0.25">
      <c r="A165" s="424"/>
      <c r="B165" s="424"/>
      <c r="C165" s="424"/>
      <c r="D165" s="3"/>
      <c r="E165" s="424"/>
      <c r="F165" s="3"/>
      <c r="G165" s="424"/>
      <c r="H165" s="42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 x14ac:dyDescent="0.25">
      <c r="A166" s="424"/>
      <c r="B166" s="424"/>
      <c r="C166" s="424"/>
      <c r="D166" s="3"/>
      <c r="E166" s="424"/>
      <c r="F166" s="3"/>
      <c r="G166" s="424"/>
      <c r="H166" s="42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 x14ac:dyDescent="0.25">
      <c r="A167" s="424"/>
      <c r="B167" s="424"/>
      <c r="C167" s="424"/>
      <c r="D167" s="3"/>
      <c r="E167" s="424"/>
      <c r="F167" s="3"/>
      <c r="G167" s="424"/>
      <c r="H167" s="42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 x14ac:dyDescent="0.25">
      <c r="A168" s="424"/>
      <c r="B168" s="424"/>
      <c r="C168" s="424"/>
      <c r="D168" s="3"/>
      <c r="E168" s="424"/>
      <c r="F168" s="3"/>
      <c r="G168" s="424"/>
      <c r="H168" s="42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 x14ac:dyDescent="0.25">
      <c r="A169" s="424"/>
      <c r="B169" s="424"/>
      <c r="C169" s="424"/>
      <c r="D169" s="3"/>
      <c r="E169" s="424"/>
      <c r="F169" s="3"/>
      <c r="G169" s="424"/>
      <c r="H169" s="42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 x14ac:dyDescent="0.25">
      <c r="A170" s="424"/>
      <c r="B170" s="424"/>
      <c r="C170" s="424"/>
      <c r="D170" s="3"/>
      <c r="E170" s="424"/>
      <c r="F170" s="3"/>
      <c r="G170" s="424"/>
      <c r="H170" s="42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 x14ac:dyDescent="0.25">
      <c r="A171" s="424"/>
      <c r="B171" s="424"/>
      <c r="C171" s="424"/>
      <c r="D171" s="3"/>
      <c r="E171" s="424"/>
      <c r="F171" s="3"/>
      <c r="G171" s="424"/>
      <c r="H171" s="42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 x14ac:dyDescent="0.25">
      <c r="A172" s="424"/>
      <c r="B172" s="424"/>
      <c r="C172" s="424"/>
      <c r="D172" s="3"/>
      <c r="E172" s="424"/>
      <c r="F172" s="3"/>
      <c r="G172" s="424"/>
      <c r="H172" s="42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 x14ac:dyDescent="0.25">
      <c r="A173" s="424"/>
      <c r="B173" s="424"/>
      <c r="C173" s="424"/>
      <c r="D173" s="3"/>
      <c r="E173" s="424"/>
      <c r="F173" s="3"/>
      <c r="G173" s="424"/>
      <c r="H173" s="42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 x14ac:dyDescent="0.25">
      <c r="A174" s="424"/>
      <c r="B174" s="424"/>
      <c r="C174" s="424"/>
      <c r="D174" s="3"/>
      <c r="E174" s="424"/>
      <c r="F174" s="3"/>
      <c r="G174" s="424"/>
      <c r="H174" s="42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 x14ac:dyDescent="0.25">
      <c r="A175" s="424"/>
      <c r="B175" s="424"/>
      <c r="C175" s="424"/>
      <c r="D175" s="3"/>
      <c r="E175" s="424"/>
      <c r="F175" s="3"/>
      <c r="G175" s="424"/>
      <c r="H175" s="42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 x14ac:dyDescent="0.25">
      <c r="A176" s="424"/>
      <c r="B176" s="424"/>
      <c r="C176" s="424"/>
      <c r="D176" s="3"/>
      <c r="E176" s="424"/>
      <c r="F176" s="3"/>
      <c r="G176" s="424"/>
      <c r="H176" s="42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 x14ac:dyDescent="0.25">
      <c r="A177" s="424"/>
      <c r="B177" s="424"/>
      <c r="C177" s="424"/>
      <c r="D177" s="3"/>
      <c r="E177" s="424"/>
      <c r="F177" s="3"/>
      <c r="G177" s="424"/>
      <c r="H177" s="42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 x14ac:dyDescent="0.25">
      <c r="A178" s="424"/>
      <c r="B178" s="424"/>
      <c r="C178" s="424"/>
      <c r="D178" s="3"/>
      <c r="E178" s="424"/>
      <c r="F178" s="3"/>
      <c r="G178" s="424"/>
      <c r="H178" s="42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 x14ac:dyDescent="0.25">
      <c r="A179" s="424"/>
      <c r="B179" s="424"/>
      <c r="C179" s="424"/>
      <c r="D179" s="3"/>
      <c r="E179" s="424"/>
      <c r="F179" s="3"/>
      <c r="G179" s="424"/>
      <c r="H179" s="42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 x14ac:dyDescent="0.25">
      <c r="A180" s="424"/>
      <c r="B180" s="424"/>
      <c r="C180" s="424"/>
      <c r="D180" s="3"/>
      <c r="E180" s="424"/>
      <c r="F180" s="3"/>
      <c r="G180" s="424"/>
      <c r="H180" s="42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 x14ac:dyDescent="0.25">
      <c r="A181" s="424"/>
      <c r="B181" s="424"/>
      <c r="C181" s="424"/>
      <c r="D181" s="3"/>
      <c r="E181" s="424"/>
      <c r="F181" s="3"/>
      <c r="G181" s="424"/>
      <c r="H181" s="42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 x14ac:dyDescent="0.25">
      <c r="A182" s="424"/>
      <c r="B182" s="424"/>
      <c r="C182" s="424"/>
      <c r="D182" s="3"/>
      <c r="E182" s="424"/>
      <c r="F182" s="3"/>
      <c r="G182" s="424"/>
      <c r="H182" s="42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 x14ac:dyDescent="0.25">
      <c r="A183" s="424"/>
      <c r="B183" s="424"/>
      <c r="C183" s="424"/>
      <c r="D183" s="3"/>
      <c r="E183" s="424"/>
      <c r="F183" s="3"/>
      <c r="G183" s="424"/>
      <c r="H183" s="42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 x14ac:dyDescent="0.25">
      <c r="A184" s="424"/>
      <c r="B184" s="424"/>
      <c r="C184" s="424"/>
      <c r="D184" s="3"/>
      <c r="E184" s="424"/>
      <c r="F184" s="3"/>
      <c r="G184" s="424"/>
      <c r="H184" s="42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 x14ac:dyDescent="0.25">
      <c r="A185" s="424"/>
      <c r="B185" s="424"/>
      <c r="C185" s="424"/>
      <c r="D185" s="3"/>
      <c r="E185" s="424"/>
      <c r="F185" s="3"/>
      <c r="G185" s="424"/>
      <c r="H185" s="42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 x14ac:dyDescent="0.25">
      <c r="A186" s="424"/>
      <c r="B186" s="424"/>
      <c r="C186" s="424"/>
      <c r="D186" s="3"/>
      <c r="E186" s="424"/>
      <c r="F186" s="3"/>
      <c r="G186" s="424"/>
      <c r="H186" s="42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 x14ac:dyDescent="0.25">
      <c r="A187" s="424"/>
      <c r="B187" s="424"/>
      <c r="C187" s="424"/>
      <c r="D187" s="3"/>
      <c r="E187" s="424"/>
      <c r="F187" s="3"/>
      <c r="G187" s="424"/>
      <c r="H187" s="42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 x14ac:dyDescent="0.25">
      <c r="A188" s="424"/>
      <c r="B188" s="424"/>
      <c r="C188" s="424"/>
      <c r="D188" s="3"/>
      <c r="E188" s="424"/>
      <c r="F188" s="3"/>
      <c r="G188" s="424"/>
      <c r="H188" s="42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 x14ac:dyDescent="0.25">
      <c r="A189" s="424"/>
      <c r="B189" s="424"/>
      <c r="C189" s="424"/>
      <c r="D189" s="3"/>
      <c r="E189" s="424"/>
      <c r="F189" s="3"/>
      <c r="G189" s="424"/>
      <c r="H189" s="42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 x14ac:dyDescent="0.25">
      <c r="A190" s="424"/>
      <c r="B190" s="424"/>
      <c r="C190" s="424"/>
      <c r="D190" s="3"/>
      <c r="E190" s="424"/>
      <c r="F190" s="3"/>
      <c r="G190" s="424"/>
      <c r="H190" s="42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 x14ac:dyDescent="0.25">
      <c r="A191" s="424"/>
      <c r="B191" s="424"/>
      <c r="C191" s="424"/>
      <c r="D191" s="3"/>
      <c r="E191" s="424"/>
      <c r="F191" s="3"/>
      <c r="G191" s="424"/>
      <c r="H191" s="42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 x14ac:dyDescent="0.25">
      <c r="A192" s="424"/>
      <c r="B192" s="424"/>
      <c r="C192" s="424"/>
      <c r="D192" s="3"/>
      <c r="E192" s="424"/>
      <c r="F192" s="3"/>
      <c r="G192" s="424"/>
      <c r="H192" s="42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 x14ac:dyDescent="0.25">
      <c r="A193" s="424"/>
      <c r="B193" s="424"/>
      <c r="C193" s="424"/>
      <c r="D193" s="3"/>
      <c r="E193" s="424"/>
      <c r="F193" s="3"/>
      <c r="G193" s="424"/>
      <c r="H193" s="42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 x14ac:dyDescent="0.25">
      <c r="A194" s="424"/>
      <c r="B194" s="424"/>
      <c r="C194" s="424"/>
      <c r="D194" s="3"/>
      <c r="E194" s="424"/>
      <c r="F194" s="3"/>
      <c r="G194" s="424"/>
      <c r="H194" s="42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 x14ac:dyDescent="0.25">
      <c r="A195" s="424"/>
      <c r="B195" s="424"/>
      <c r="C195" s="424"/>
      <c r="D195" s="3"/>
      <c r="E195" s="424"/>
      <c r="F195" s="3"/>
      <c r="G195" s="424"/>
      <c r="H195" s="42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 x14ac:dyDescent="0.25">
      <c r="A196" s="424"/>
      <c r="B196" s="424"/>
      <c r="C196" s="424"/>
      <c r="D196" s="3"/>
      <c r="E196" s="424"/>
      <c r="F196" s="3"/>
      <c r="G196" s="424"/>
      <c r="H196" s="42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 x14ac:dyDescent="0.25">
      <c r="A197" s="424"/>
      <c r="B197" s="424"/>
      <c r="C197" s="424"/>
      <c r="D197" s="3"/>
      <c r="E197" s="424"/>
      <c r="F197" s="3"/>
      <c r="G197" s="424"/>
      <c r="H197" s="42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 x14ac:dyDescent="0.25">
      <c r="A198" s="424"/>
      <c r="B198" s="424"/>
      <c r="C198" s="424"/>
      <c r="D198" s="3"/>
      <c r="E198" s="424"/>
      <c r="F198" s="3"/>
      <c r="G198" s="424"/>
      <c r="H198" s="42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 x14ac:dyDescent="0.25">
      <c r="A199" s="424"/>
      <c r="B199" s="424"/>
      <c r="C199" s="424"/>
      <c r="D199" s="3"/>
      <c r="E199" s="424"/>
      <c r="F199" s="3"/>
      <c r="G199" s="424"/>
      <c r="H199" s="42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 x14ac:dyDescent="0.25">
      <c r="A200" s="424"/>
      <c r="B200" s="424"/>
      <c r="C200" s="424"/>
      <c r="D200" s="3"/>
      <c r="E200" s="424"/>
      <c r="F200" s="3"/>
      <c r="G200" s="424"/>
      <c r="H200" s="424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 x14ac:dyDescent="0.25">
      <c r="A201" s="424"/>
      <c r="B201" s="424"/>
      <c r="C201" s="424"/>
      <c r="D201" s="3"/>
      <c r="E201" s="424"/>
      <c r="F201" s="3"/>
      <c r="G201" s="424"/>
      <c r="H201" s="424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 x14ac:dyDescent="0.25">
      <c r="A202" s="424"/>
      <c r="B202" s="424"/>
      <c r="C202" s="424"/>
      <c r="D202" s="3"/>
      <c r="E202" s="424"/>
      <c r="F202" s="3"/>
      <c r="G202" s="424"/>
      <c r="H202" s="424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 x14ac:dyDescent="0.25">
      <c r="A203" s="424"/>
      <c r="B203" s="424"/>
      <c r="C203" s="424"/>
      <c r="D203" s="3"/>
      <c r="E203" s="424"/>
      <c r="F203" s="3"/>
      <c r="G203" s="424"/>
      <c r="H203" s="424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 x14ac:dyDescent="0.25">
      <c r="A204" s="424"/>
      <c r="B204" s="424"/>
      <c r="C204" s="424"/>
      <c r="D204" s="3"/>
      <c r="E204" s="424"/>
      <c r="F204" s="3"/>
      <c r="G204" s="424"/>
      <c r="H204" s="424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 x14ac:dyDescent="0.25">
      <c r="A205" s="424"/>
      <c r="B205" s="424"/>
      <c r="C205" s="424"/>
      <c r="D205" s="3"/>
      <c r="E205" s="424"/>
      <c r="F205" s="3"/>
      <c r="G205" s="424"/>
      <c r="H205" s="424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 x14ac:dyDescent="0.25">
      <c r="A206" s="424"/>
      <c r="B206" s="424"/>
      <c r="C206" s="424"/>
      <c r="D206" s="3"/>
      <c r="E206" s="424"/>
      <c r="F206" s="3"/>
      <c r="G206" s="424"/>
      <c r="H206" s="424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 x14ac:dyDescent="0.25">
      <c r="A207" s="424"/>
      <c r="B207" s="424"/>
      <c r="C207" s="424"/>
      <c r="D207" s="3"/>
      <c r="E207" s="424"/>
      <c r="F207" s="3"/>
      <c r="G207" s="424"/>
      <c r="H207" s="424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 x14ac:dyDescent="0.25">
      <c r="A208" s="424"/>
      <c r="B208" s="424"/>
      <c r="C208" s="424"/>
      <c r="D208" s="3"/>
      <c r="E208" s="424"/>
      <c r="F208" s="3"/>
      <c r="G208" s="424"/>
      <c r="H208" s="424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 x14ac:dyDescent="0.25">
      <c r="A209" s="424"/>
      <c r="B209" s="424"/>
      <c r="C209" s="424"/>
      <c r="D209" s="3"/>
      <c r="E209" s="424"/>
      <c r="F209" s="3"/>
      <c r="G209" s="424"/>
      <c r="H209" s="42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 x14ac:dyDescent="0.25">
      <c r="A210" s="424"/>
      <c r="B210" s="424"/>
      <c r="C210" s="424"/>
      <c r="D210" s="3"/>
      <c r="E210" s="424"/>
      <c r="F210" s="3"/>
      <c r="G210" s="424"/>
      <c r="H210" s="424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 x14ac:dyDescent="0.25">
      <c r="A211" s="424"/>
      <c r="B211" s="424"/>
      <c r="C211" s="424"/>
      <c r="D211" s="3"/>
      <c r="E211" s="424"/>
      <c r="F211" s="3"/>
      <c r="G211" s="424"/>
      <c r="H211" s="42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 x14ac:dyDescent="0.25">
      <c r="A212" s="424"/>
      <c r="B212" s="424"/>
      <c r="C212" s="424"/>
      <c r="D212" s="3"/>
      <c r="E212" s="424"/>
      <c r="F212" s="3"/>
      <c r="G212" s="424"/>
      <c r="H212" s="42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 x14ac:dyDescent="0.25">
      <c r="A213" s="424"/>
      <c r="B213" s="424"/>
      <c r="C213" s="424"/>
      <c r="D213" s="3"/>
      <c r="E213" s="424"/>
      <c r="F213" s="3"/>
      <c r="G213" s="424"/>
      <c r="H213" s="42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 x14ac:dyDescent="0.25">
      <c r="A214" s="424"/>
      <c r="B214" s="424"/>
      <c r="C214" s="424"/>
      <c r="D214" s="3"/>
      <c r="E214" s="424"/>
      <c r="F214" s="3"/>
      <c r="G214" s="424"/>
      <c r="H214" s="424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 x14ac:dyDescent="0.25">
      <c r="A215" s="424"/>
      <c r="B215" s="424"/>
      <c r="C215" s="424"/>
      <c r="D215" s="3"/>
      <c r="E215" s="424"/>
      <c r="F215" s="3"/>
      <c r="G215" s="424"/>
      <c r="H215" s="424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 x14ac:dyDescent="0.25">
      <c r="A216" s="424"/>
      <c r="B216" s="424"/>
      <c r="C216" s="424"/>
      <c r="D216" s="3"/>
      <c r="E216" s="424"/>
      <c r="F216" s="3"/>
      <c r="G216" s="424"/>
      <c r="H216" s="424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 x14ac:dyDescent="0.25">
      <c r="A217" s="424"/>
      <c r="B217" s="424"/>
      <c r="C217" s="424"/>
      <c r="D217" s="3"/>
      <c r="E217" s="424"/>
      <c r="F217" s="3"/>
      <c r="G217" s="424"/>
      <c r="H217" s="42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 x14ac:dyDescent="0.25">
      <c r="A218" s="424"/>
      <c r="B218" s="424"/>
      <c r="C218" s="424"/>
      <c r="D218" s="3"/>
      <c r="E218" s="424"/>
      <c r="F218" s="3"/>
      <c r="G218" s="424"/>
      <c r="H218" s="424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 x14ac:dyDescent="0.25">
      <c r="A219" s="424"/>
      <c r="B219" s="424"/>
      <c r="C219" s="424"/>
      <c r="D219" s="3"/>
      <c r="E219" s="424"/>
      <c r="F219" s="3"/>
      <c r="G219" s="424"/>
      <c r="H219" s="424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 x14ac:dyDescent="0.25">
      <c r="A220" s="424"/>
      <c r="B220" s="424"/>
      <c r="C220" s="424"/>
      <c r="D220" s="3"/>
      <c r="E220" s="424"/>
      <c r="F220" s="3"/>
      <c r="G220" s="424"/>
      <c r="H220" s="424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 x14ac:dyDescent="0.25">
      <c r="A221" s="424"/>
      <c r="B221" s="424"/>
      <c r="C221" s="424"/>
      <c r="D221" s="3"/>
      <c r="E221" s="424"/>
      <c r="F221" s="3"/>
      <c r="G221" s="424"/>
      <c r="H221" s="424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 x14ac:dyDescent="0.25">
      <c r="A222" s="424"/>
      <c r="B222" s="424"/>
      <c r="C222" s="424"/>
      <c r="D222" s="3"/>
      <c r="E222" s="424"/>
      <c r="F222" s="3"/>
      <c r="G222" s="424"/>
      <c r="H222" s="424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 x14ac:dyDescent="0.25">
      <c r="A223" s="424"/>
      <c r="B223" s="424"/>
      <c r="C223" s="424"/>
      <c r="D223" s="3"/>
      <c r="E223" s="424"/>
      <c r="F223" s="3"/>
      <c r="G223" s="424"/>
      <c r="H223" s="42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 x14ac:dyDescent="0.25">
      <c r="A224" s="424"/>
      <c r="B224" s="424"/>
      <c r="C224" s="424"/>
      <c r="D224" s="3"/>
      <c r="E224" s="424"/>
      <c r="F224" s="3"/>
      <c r="G224" s="424"/>
      <c r="H224" s="42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 x14ac:dyDescent="0.25">
      <c r="A225" s="424"/>
      <c r="B225" s="424"/>
      <c r="C225" s="424"/>
      <c r="D225" s="3"/>
      <c r="E225" s="424"/>
      <c r="F225" s="3"/>
      <c r="G225" s="424"/>
      <c r="H225" s="42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 x14ac:dyDescent="0.25">
      <c r="A226" s="424"/>
      <c r="B226" s="424"/>
      <c r="C226" s="424"/>
      <c r="D226" s="3"/>
      <c r="E226" s="424"/>
      <c r="F226" s="3"/>
      <c r="G226" s="424"/>
      <c r="H226" s="42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 x14ac:dyDescent="0.25">
      <c r="A227" s="424"/>
      <c r="B227" s="424"/>
      <c r="C227" s="424"/>
      <c r="D227" s="3"/>
      <c r="E227" s="424"/>
      <c r="F227" s="3"/>
      <c r="G227" s="424"/>
      <c r="H227" s="424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 x14ac:dyDescent="0.25">
      <c r="A228" s="424"/>
      <c r="B228" s="424"/>
      <c r="C228" s="424"/>
      <c r="D228" s="3"/>
      <c r="E228" s="424"/>
      <c r="F228" s="3"/>
      <c r="G228" s="424"/>
      <c r="H228" s="424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 x14ac:dyDescent="0.25">
      <c r="A229" s="424"/>
      <c r="B229" s="424"/>
      <c r="C229" s="424"/>
      <c r="D229" s="3"/>
      <c r="E229" s="424"/>
      <c r="F229" s="3"/>
      <c r="G229" s="424"/>
      <c r="H229" s="424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 x14ac:dyDescent="0.25">
      <c r="A230" s="424"/>
      <c r="B230" s="424"/>
      <c r="C230" s="424"/>
      <c r="D230" s="3"/>
      <c r="E230" s="424"/>
      <c r="F230" s="3"/>
      <c r="G230" s="424"/>
      <c r="H230" s="424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 x14ac:dyDescent="0.25">
      <c r="A231" s="424"/>
      <c r="B231" s="424"/>
      <c r="C231" s="424"/>
      <c r="D231" s="3"/>
      <c r="E231" s="424"/>
      <c r="F231" s="3"/>
      <c r="G231" s="424"/>
      <c r="H231" s="424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 x14ac:dyDescent="0.25">
      <c r="A232" s="424"/>
      <c r="B232" s="424"/>
      <c r="C232" s="424"/>
      <c r="D232" s="3"/>
      <c r="E232" s="424"/>
      <c r="F232" s="3"/>
      <c r="G232" s="424"/>
      <c r="H232" s="424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 x14ac:dyDescent="0.25">
      <c r="A233" s="424"/>
      <c r="B233" s="424"/>
      <c r="C233" s="424"/>
      <c r="D233" s="3"/>
      <c r="E233" s="424"/>
      <c r="F233" s="3"/>
      <c r="G233" s="424"/>
      <c r="H233" s="424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 x14ac:dyDescent="0.25">
      <c r="A234" s="424"/>
      <c r="B234" s="424"/>
      <c r="C234" s="424"/>
      <c r="D234" s="3"/>
      <c r="E234" s="424"/>
      <c r="F234" s="3"/>
      <c r="G234" s="424"/>
      <c r="H234" s="424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 x14ac:dyDescent="0.25">
      <c r="A235" s="424"/>
      <c r="B235" s="424"/>
      <c r="C235" s="424"/>
      <c r="D235" s="3"/>
      <c r="E235" s="424"/>
      <c r="F235" s="3"/>
      <c r="G235" s="424"/>
      <c r="H235" s="424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 x14ac:dyDescent="0.25">
      <c r="A236" s="424"/>
      <c r="B236" s="424"/>
      <c r="C236" s="424"/>
      <c r="D236" s="3"/>
      <c r="E236" s="424"/>
      <c r="F236" s="3"/>
      <c r="G236" s="424"/>
      <c r="H236" s="424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 x14ac:dyDescent="0.25">
      <c r="A237" s="424"/>
      <c r="B237" s="424"/>
      <c r="C237" s="424"/>
      <c r="D237" s="3"/>
      <c r="E237" s="424"/>
      <c r="F237" s="3"/>
      <c r="G237" s="424"/>
      <c r="H237" s="424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 x14ac:dyDescent="0.25">
      <c r="A238" s="424"/>
      <c r="B238" s="424"/>
      <c r="C238" s="424"/>
      <c r="D238" s="3"/>
      <c r="E238" s="424"/>
      <c r="F238" s="3"/>
      <c r="G238" s="424"/>
      <c r="H238" s="424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 x14ac:dyDescent="0.25">
      <c r="A239" s="424"/>
      <c r="B239" s="424"/>
      <c r="C239" s="424"/>
      <c r="D239" s="3"/>
      <c r="E239" s="424"/>
      <c r="F239" s="3"/>
      <c r="G239" s="424"/>
      <c r="H239" s="424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 x14ac:dyDescent="0.25">
      <c r="A240" s="424"/>
      <c r="B240" s="424"/>
      <c r="C240" s="424"/>
      <c r="D240" s="3"/>
      <c r="E240" s="424"/>
      <c r="F240" s="3"/>
      <c r="G240" s="424"/>
      <c r="H240" s="424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 x14ac:dyDescent="0.25">
      <c r="A241" s="424"/>
      <c r="B241" s="424"/>
      <c r="C241" s="424"/>
      <c r="D241" s="3"/>
      <c r="E241" s="424"/>
      <c r="F241" s="3"/>
      <c r="G241" s="424"/>
      <c r="H241" s="424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 x14ac:dyDescent="0.25">
      <c r="A242" s="424"/>
      <c r="B242" s="424"/>
      <c r="C242" s="424"/>
      <c r="D242" s="3"/>
      <c r="E242" s="424"/>
      <c r="F242" s="3"/>
      <c r="G242" s="424"/>
      <c r="H242" s="424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 x14ac:dyDescent="0.25">
      <c r="A243" s="424"/>
      <c r="B243" s="424"/>
      <c r="C243" s="424"/>
      <c r="D243" s="3"/>
      <c r="E243" s="424"/>
      <c r="F243" s="3"/>
      <c r="G243" s="424"/>
      <c r="H243" s="424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 x14ac:dyDescent="0.25">
      <c r="A244" s="424"/>
      <c r="B244" s="424"/>
      <c r="C244" s="424"/>
      <c r="D244" s="3"/>
      <c r="E244" s="424"/>
      <c r="F244" s="3"/>
      <c r="G244" s="424"/>
      <c r="H244" s="424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 x14ac:dyDescent="0.25">
      <c r="A245" s="424"/>
      <c r="B245" s="424"/>
      <c r="C245" s="424"/>
      <c r="D245" s="3"/>
      <c r="E245" s="424"/>
      <c r="F245" s="3"/>
      <c r="G245" s="424"/>
      <c r="H245" s="424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 x14ac:dyDescent="0.25">
      <c r="A246" s="424"/>
      <c r="B246" s="424"/>
      <c r="C246" s="424"/>
      <c r="D246" s="3"/>
      <c r="E246" s="424"/>
      <c r="F246" s="3"/>
      <c r="G246" s="424"/>
      <c r="H246" s="424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 x14ac:dyDescent="0.25">
      <c r="A247" s="424"/>
      <c r="B247" s="424"/>
      <c r="C247" s="424"/>
      <c r="D247" s="3"/>
      <c r="E247" s="424"/>
      <c r="F247" s="3"/>
      <c r="G247" s="424"/>
      <c r="H247" s="424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 x14ac:dyDescent="0.25">
      <c r="A248" s="424"/>
      <c r="B248" s="424"/>
      <c r="C248" s="424"/>
      <c r="D248" s="3"/>
      <c r="E248" s="424"/>
      <c r="F248" s="3"/>
      <c r="G248" s="424"/>
      <c r="H248" s="424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 x14ac:dyDescent="0.25">
      <c r="A249" s="424"/>
      <c r="B249" s="424"/>
      <c r="C249" s="424"/>
      <c r="D249" s="3"/>
      <c r="E249" s="424"/>
      <c r="F249" s="3"/>
      <c r="G249" s="424"/>
      <c r="H249" s="424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 x14ac:dyDescent="0.25">
      <c r="A250" s="424"/>
      <c r="B250" s="424"/>
      <c r="C250" s="424"/>
      <c r="D250" s="3"/>
      <c r="E250" s="424"/>
      <c r="F250" s="3"/>
      <c r="G250" s="424"/>
      <c r="H250" s="424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 x14ac:dyDescent="0.25">
      <c r="A251" s="424"/>
      <c r="B251" s="424"/>
      <c r="C251" s="424"/>
      <c r="D251" s="3"/>
      <c r="E251" s="424"/>
      <c r="F251" s="3"/>
      <c r="G251" s="424"/>
      <c r="H251" s="424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 x14ac:dyDescent="0.25">
      <c r="A252" s="424"/>
      <c r="B252" s="424"/>
      <c r="C252" s="424"/>
      <c r="D252" s="3"/>
      <c r="E252" s="424"/>
      <c r="F252" s="3"/>
      <c r="G252" s="424"/>
      <c r="H252" s="424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 x14ac:dyDescent="0.25">
      <c r="A253" s="424"/>
      <c r="B253" s="424"/>
      <c r="C253" s="424"/>
      <c r="D253" s="3"/>
      <c r="E253" s="424"/>
      <c r="F253" s="3"/>
      <c r="G253" s="424"/>
      <c r="H253" s="424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 x14ac:dyDescent="0.25">
      <c r="A254" s="424"/>
      <c r="B254" s="424"/>
      <c r="C254" s="424"/>
      <c r="D254" s="3"/>
      <c r="E254" s="424"/>
      <c r="F254" s="3"/>
      <c r="G254" s="424"/>
      <c r="H254" s="424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 x14ac:dyDescent="0.25">
      <c r="A255" s="424"/>
      <c r="B255" s="424"/>
      <c r="C255" s="424"/>
      <c r="D255" s="3"/>
      <c r="E255" s="424"/>
      <c r="F255" s="3"/>
      <c r="G255" s="424"/>
      <c r="H255" s="424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 x14ac:dyDescent="0.25">
      <c r="A256" s="424"/>
      <c r="B256" s="424"/>
      <c r="C256" s="424"/>
      <c r="D256" s="3"/>
      <c r="E256" s="424"/>
      <c r="F256" s="3"/>
      <c r="G256" s="424"/>
      <c r="H256" s="424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 x14ac:dyDescent="0.25">
      <c r="A257" s="424"/>
      <c r="B257" s="424"/>
      <c r="C257" s="424"/>
      <c r="D257" s="3"/>
      <c r="E257" s="424"/>
      <c r="F257" s="3"/>
      <c r="G257" s="424"/>
      <c r="H257" s="424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 x14ac:dyDescent="0.25">
      <c r="A258" s="424"/>
      <c r="B258" s="424"/>
      <c r="C258" s="424"/>
      <c r="D258" s="3"/>
      <c r="E258" s="424"/>
      <c r="F258" s="3"/>
      <c r="G258" s="424"/>
      <c r="H258" s="424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 x14ac:dyDescent="0.25">
      <c r="A259" s="424"/>
      <c r="B259" s="424"/>
      <c r="C259" s="424"/>
      <c r="D259" s="3"/>
      <c r="E259" s="424"/>
      <c r="F259" s="3"/>
      <c r="G259" s="424"/>
      <c r="H259" s="424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 x14ac:dyDescent="0.25">
      <c r="A260" s="424"/>
      <c r="B260" s="424"/>
      <c r="C260" s="424"/>
      <c r="D260" s="3"/>
      <c r="E260" s="424"/>
      <c r="F260" s="3"/>
      <c r="G260" s="424"/>
      <c r="H260" s="424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 x14ac:dyDescent="0.25">
      <c r="A261" s="424"/>
      <c r="B261" s="424"/>
      <c r="C261" s="424"/>
      <c r="D261" s="3"/>
      <c r="E261" s="424"/>
      <c r="F261" s="3"/>
      <c r="G261" s="424"/>
      <c r="H261" s="424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 x14ac:dyDescent="0.25">
      <c r="A262" s="424"/>
      <c r="B262" s="424"/>
      <c r="C262" s="424"/>
      <c r="D262" s="3"/>
      <c r="E262" s="424"/>
      <c r="F262" s="3"/>
      <c r="G262" s="424"/>
      <c r="H262" s="424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 x14ac:dyDescent="0.25">
      <c r="A263" s="424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 x14ac:dyDescent="0.25">
      <c r="A264" s="424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 x14ac:dyDescent="0.2"/>
    <row r="266" spans="1:26" ht="15.75" customHeight="1" x14ac:dyDescent="0.2"/>
    <row r="267" spans="1:26" ht="15.75" customHeight="1" x14ac:dyDescent="0.2"/>
    <row r="268" spans="1:26" ht="15.75" customHeight="1" x14ac:dyDescent="0.2"/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4">
    <mergeCell ref="B60:C60"/>
    <mergeCell ref="H2:J2"/>
    <mergeCell ref="B4:J4"/>
    <mergeCell ref="B5:J5"/>
    <mergeCell ref="B6:J6"/>
    <mergeCell ref="B7:J7"/>
    <mergeCell ref="B9:D9"/>
    <mergeCell ref="E9:J9"/>
    <mergeCell ref="B41:C41"/>
    <mergeCell ref="B43:D43"/>
    <mergeCell ref="E43:J43"/>
    <mergeCell ref="B50:C50"/>
    <mergeCell ref="B52:D52"/>
    <mergeCell ref="E52:J52"/>
  </mergeCells>
  <pageMargins left="0.25" right="0.25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Tetiana Petrunya</dc:creator>
  <cp:lastModifiedBy>Anya</cp:lastModifiedBy>
  <cp:lastPrinted>2020-12-13T15:29:21Z</cp:lastPrinted>
  <dcterms:created xsi:type="dcterms:W3CDTF">2020-12-09T14:23:49Z</dcterms:created>
  <dcterms:modified xsi:type="dcterms:W3CDTF">2020-12-13T15:31:51Z</dcterms:modified>
</cp:coreProperties>
</file>