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85" windowWidth="19815" windowHeight="6855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Витрати!$A$9:$AF$162</definedName>
  </definedNames>
  <calcPr calcId="144525"/>
</workbook>
</file>

<file path=xl/calcChain.xml><?xml version="1.0" encoding="utf-8"?>
<calcChain xmlns="http://schemas.openxmlformats.org/spreadsheetml/2006/main">
  <c r="H46" i="3" l="1"/>
  <c r="E10" i="3"/>
  <c r="E46" i="3" s="1"/>
  <c r="C10" i="3"/>
  <c r="C46" i="3" s="1"/>
  <c r="AB160" i="2"/>
  <c r="Y160" i="2"/>
  <c r="V160" i="2"/>
  <c r="S160" i="2"/>
  <c r="P160" i="2"/>
  <c r="M160" i="2"/>
  <c r="J160" i="2"/>
  <c r="AD160" i="2" s="1"/>
  <c r="G160" i="2"/>
  <c r="AC160" i="2" s="1"/>
  <c r="AB159" i="2"/>
  <c r="Y159" i="2"/>
  <c r="V159" i="2"/>
  <c r="S159" i="2"/>
  <c r="P159" i="2"/>
  <c r="M159" i="2"/>
  <c r="J159" i="2"/>
  <c r="AD159" i="2" s="1"/>
  <c r="G159" i="2"/>
  <c r="AC159" i="2" s="1"/>
  <c r="AB158" i="2"/>
  <c r="Y158" i="2"/>
  <c r="V158" i="2"/>
  <c r="S158" i="2"/>
  <c r="P158" i="2"/>
  <c r="M158" i="2"/>
  <c r="J158" i="2"/>
  <c r="AD158" i="2" s="1"/>
  <c r="G158" i="2"/>
  <c r="AC158" i="2" s="1"/>
  <c r="AB157" i="2"/>
  <c r="Y157" i="2"/>
  <c r="V157" i="2"/>
  <c r="S157" i="2"/>
  <c r="P157" i="2"/>
  <c r="M157" i="2"/>
  <c r="J157" i="2"/>
  <c r="AD157" i="2" s="1"/>
  <c r="G157" i="2"/>
  <c r="AC157" i="2" s="1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AB155" i="2"/>
  <c r="Y155" i="2"/>
  <c r="V155" i="2"/>
  <c r="S155" i="2"/>
  <c r="P155" i="2"/>
  <c r="M155" i="2"/>
  <c r="J155" i="2"/>
  <c r="AD155" i="2" s="1"/>
  <c r="G155" i="2"/>
  <c r="AC155" i="2" s="1"/>
  <c r="AB154" i="2"/>
  <c r="Y154" i="2"/>
  <c r="V154" i="2"/>
  <c r="S154" i="2"/>
  <c r="P154" i="2"/>
  <c r="M154" i="2"/>
  <c r="J154" i="2"/>
  <c r="AD154" i="2" s="1"/>
  <c r="G154" i="2"/>
  <c r="AC154" i="2" s="1"/>
  <c r="AB153" i="2"/>
  <c r="Y153" i="2"/>
  <c r="V153" i="2"/>
  <c r="S153" i="2"/>
  <c r="P153" i="2"/>
  <c r="M153" i="2"/>
  <c r="J153" i="2"/>
  <c r="AD153" i="2" s="1"/>
  <c r="G153" i="2"/>
  <c r="AC153" i="2" s="1"/>
  <c r="AB152" i="2"/>
  <c r="Y152" i="2"/>
  <c r="V152" i="2"/>
  <c r="S152" i="2"/>
  <c r="P152" i="2"/>
  <c r="M152" i="2"/>
  <c r="J152" i="2"/>
  <c r="AD152" i="2" s="1"/>
  <c r="G152" i="2"/>
  <c r="AC152" i="2" s="1"/>
  <c r="AB151" i="2"/>
  <c r="Y151" i="2"/>
  <c r="V151" i="2"/>
  <c r="S151" i="2"/>
  <c r="P151" i="2"/>
  <c r="M151" i="2"/>
  <c r="J151" i="2"/>
  <c r="AD151" i="2" s="1"/>
  <c r="G151" i="2"/>
  <c r="AC151" i="2" s="1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AD150" i="2" s="1"/>
  <c r="I150" i="2"/>
  <c r="H150" i="2"/>
  <c r="G150" i="2"/>
  <c r="AC150" i="2" s="1"/>
  <c r="F150" i="2"/>
  <c r="E150" i="2"/>
  <c r="AB149" i="2"/>
  <c r="Y149" i="2"/>
  <c r="V149" i="2"/>
  <c r="S149" i="2"/>
  <c r="P149" i="2"/>
  <c r="M149" i="2"/>
  <c r="J149" i="2"/>
  <c r="AD149" i="2" s="1"/>
  <c r="G149" i="2"/>
  <c r="AC149" i="2" s="1"/>
  <c r="AB148" i="2"/>
  <c r="Y148" i="2"/>
  <c r="V148" i="2"/>
  <c r="S148" i="2"/>
  <c r="P148" i="2"/>
  <c r="M148" i="2"/>
  <c r="J148" i="2"/>
  <c r="AD148" i="2" s="1"/>
  <c r="G148" i="2"/>
  <c r="AC148" i="2" s="1"/>
  <c r="AB147" i="2"/>
  <c r="Y147" i="2"/>
  <c r="V147" i="2"/>
  <c r="S147" i="2"/>
  <c r="P147" i="2"/>
  <c r="M147" i="2"/>
  <c r="J147" i="2"/>
  <c r="AD147" i="2" s="1"/>
  <c r="G147" i="2"/>
  <c r="AC147" i="2" s="1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AD146" i="2" s="1"/>
  <c r="I146" i="2"/>
  <c r="H146" i="2"/>
  <c r="G146" i="2"/>
  <c r="AC146" i="2" s="1"/>
  <c r="F146" i="2"/>
  <c r="E146" i="2"/>
  <c r="AB145" i="2"/>
  <c r="Y145" i="2"/>
  <c r="V145" i="2"/>
  <c r="S145" i="2"/>
  <c r="P145" i="2"/>
  <c r="M145" i="2"/>
  <c r="J145" i="2"/>
  <c r="AD145" i="2" s="1"/>
  <c r="G145" i="2"/>
  <c r="AC145" i="2" s="1"/>
  <c r="AB144" i="2"/>
  <c r="Y144" i="2"/>
  <c r="V144" i="2"/>
  <c r="S144" i="2"/>
  <c r="P144" i="2"/>
  <c r="M144" i="2"/>
  <c r="J144" i="2"/>
  <c r="AD144" i="2" s="1"/>
  <c r="G144" i="2"/>
  <c r="AC144" i="2" s="1"/>
  <c r="AB143" i="2"/>
  <c r="AB142" i="2" s="1"/>
  <c r="Y143" i="2"/>
  <c r="V143" i="2"/>
  <c r="V142" i="2" s="1"/>
  <c r="S143" i="2"/>
  <c r="P143" i="2"/>
  <c r="P142" i="2" s="1"/>
  <c r="M143" i="2"/>
  <c r="AC143" i="2" s="1"/>
  <c r="J143" i="2"/>
  <c r="J142" i="2" s="1"/>
  <c r="AD142" i="2" s="1"/>
  <c r="AA142" i="2"/>
  <c r="Z142" i="2"/>
  <c r="Y142" i="2"/>
  <c r="X142" i="2"/>
  <c r="W142" i="2"/>
  <c r="U142" i="2"/>
  <c r="T142" i="2"/>
  <c r="S142" i="2"/>
  <c r="R142" i="2"/>
  <c r="Q142" i="2"/>
  <c r="O142" i="2"/>
  <c r="N142" i="2"/>
  <c r="M142" i="2"/>
  <c r="L142" i="2"/>
  <c r="K142" i="2"/>
  <c r="I142" i="2"/>
  <c r="H142" i="2"/>
  <c r="G142" i="2"/>
  <c r="AC142" i="2" s="1"/>
  <c r="AE142" i="2" s="1"/>
  <c r="AF142" i="2" s="1"/>
  <c r="F142" i="2"/>
  <c r="E142" i="2"/>
  <c r="AA140" i="2"/>
  <c r="Z140" i="2"/>
  <c r="X140" i="2"/>
  <c r="W140" i="2"/>
  <c r="U140" i="2"/>
  <c r="T140" i="2"/>
  <c r="R140" i="2"/>
  <c r="Q140" i="2"/>
  <c r="O140" i="2"/>
  <c r="N140" i="2"/>
  <c r="L140" i="2"/>
  <c r="K140" i="2"/>
  <c r="I140" i="2"/>
  <c r="H140" i="2"/>
  <c r="F140" i="2"/>
  <c r="E140" i="2"/>
  <c r="AB139" i="2"/>
  <c r="Y139" i="2"/>
  <c r="V139" i="2"/>
  <c r="S139" i="2"/>
  <c r="P139" i="2"/>
  <c r="M139" i="2"/>
  <c r="J139" i="2"/>
  <c r="AD139" i="2" s="1"/>
  <c r="G139" i="2"/>
  <c r="AC139" i="2" s="1"/>
  <c r="AE139" i="2" s="1"/>
  <c r="AF139" i="2" s="1"/>
  <c r="AB138" i="2"/>
  <c r="Y138" i="2"/>
  <c r="V138" i="2"/>
  <c r="S138" i="2"/>
  <c r="P138" i="2"/>
  <c r="AD138" i="2" s="1"/>
  <c r="M138" i="2"/>
  <c r="AC138" i="2" s="1"/>
  <c r="AE138" i="2" s="1"/>
  <c r="AF138" i="2" s="1"/>
  <c r="AB137" i="2"/>
  <c r="Y137" i="2"/>
  <c r="V137" i="2"/>
  <c r="S137" i="2"/>
  <c r="P137" i="2"/>
  <c r="M137" i="2"/>
  <c r="J137" i="2"/>
  <c r="AD137" i="2" s="1"/>
  <c r="G137" i="2"/>
  <c r="AC137" i="2" s="1"/>
  <c r="AE137" i="2" s="1"/>
  <c r="AF137" i="2" s="1"/>
  <c r="AB136" i="2"/>
  <c r="AB140" i="2" s="1"/>
  <c r="Y136" i="2"/>
  <c r="V136" i="2"/>
  <c r="V140" i="2" s="1"/>
  <c r="S136" i="2"/>
  <c r="P136" i="2"/>
  <c r="P140" i="2" s="1"/>
  <c r="M136" i="2"/>
  <c r="J136" i="2"/>
  <c r="J140" i="2" s="1"/>
  <c r="AD140" i="2" s="1"/>
  <c r="G136" i="2"/>
  <c r="AA134" i="2"/>
  <c r="Z134" i="2"/>
  <c r="X134" i="2"/>
  <c r="W134" i="2"/>
  <c r="U134" i="2"/>
  <c r="T134" i="2"/>
  <c r="R134" i="2"/>
  <c r="Q134" i="2"/>
  <c r="O134" i="2"/>
  <c r="N134" i="2"/>
  <c r="L134" i="2"/>
  <c r="K134" i="2"/>
  <c r="I134" i="2"/>
  <c r="H134" i="2"/>
  <c r="F134" i="2"/>
  <c r="E134" i="2"/>
  <c r="AB133" i="2"/>
  <c r="Y133" i="2"/>
  <c r="V133" i="2"/>
  <c r="S133" i="2"/>
  <c r="P133" i="2"/>
  <c r="M133" i="2"/>
  <c r="J133" i="2"/>
  <c r="AD133" i="2" s="1"/>
  <c r="G133" i="2"/>
  <c r="AC133" i="2" s="1"/>
  <c r="AE133" i="2" s="1"/>
  <c r="AF133" i="2" s="1"/>
  <c r="AB132" i="2"/>
  <c r="Y132" i="2"/>
  <c r="V132" i="2"/>
  <c r="S132" i="2"/>
  <c r="P132" i="2"/>
  <c r="M132" i="2"/>
  <c r="J132" i="2"/>
  <c r="AD132" i="2" s="1"/>
  <c r="G132" i="2"/>
  <c r="AC132" i="2" s="1"/>
  <c r="AE132" i="2" s="1"/>
  <c r="AF132" i="2" s="1"/>
  <c r="AB131" i="2"/>
  <c r="AB134" i="2" s="1"/>
  <c r="Y131" i="2"/>
  <c r="Y134" i="2" s="1"/>
  <c r="V131" i="2"/>
  <c r="V134" i="2" s="1"/>
  <c r="S131" i="2"/>
  <c r="S134" i="2" s="1"/>
  <c r="P131" i="2"/>
  <c r="P134" i="2" s="1"/>
  <c r="M131" i="2"/>
  <c r="M134" i="2" s="1"/>
  <c r="J131" i="2"/>
  <c r="J134" i="2" s="1"/>
  <c r="AD134" i="2" s="1"/>
  <c r="G131" i="2"/>
  <c r="G134" i="2" s="1"/>
  <c r="AC134" i="2" s="1"/>
  <c r="AE134" i="2" s="1"/>
  <c r="AF134" i="2" s="1"/>
  <c r="AA129" i="2"/>
  <c r="Z129" i="2"/>
  <c r="X129" i="2"/>
  <c r="W129" i="2"/>
  <c r="U129" i="2"/>
  <c r="T129" i="2"/>
  <c r="R129" i="2"/>
  <c r="Q129" i="2"/>
  <c r="O129" i="2"/>
  <c r="N129" i="2"/>
  <c r="L129" i="2"/>
  <c r="K129" i="2"/>
  <c r="I129" i="2"/>
  <c r="H129" i="2"/>
  <c r="F129" i="2"/>
  <c r="E129" i="2"/>
  <c r="AB128" i="2"/>
  <c r="Y128" i="2"/>
  <c r="V128" i="2"/>
  <c r="S128" i="2"/>
  <c r="P128" i="2"/>
  <c r="M128" i="2"/>
  <c r="J128" i="2"/>
  <c r="AD128" i="2" s="1"/>
  <c r="G128" i="2"/>
  <c r="AC128" i="2" s="1"/>
  <c r="AE128" i="2" s="1"/>
  <c r="AF128" i="2" s="1"/>
  <c r="AB127" i="2"/>
  <c r="AB129" i="2" s="1"/>
  <c r="Y127" i="2"/>
  <c r="Y129" i="2" s="1"/>
  <c r="V127" i="2"/>
  <c r="V129" i="2" s="1"/>
  <c r="S127" i="2"/>
  <c r="S129" i="2" s="1"/>
  <c r="P127" i="2"/>
  <c r="P129" i="2" s="1"/>
  <c r="M127" i="2"/>
  <c r="M129" i="2" s="1"/>
  <c r="J127" i="2"/>
  <c r="J129" i="2" s="1"/>
  <c r="AD129" i="2" s="1"/>
  <c r="G127" i="2"/>
  <c r="G129" i="2" s="1"/>
  <c r="AC129" i="2" s="1"/>
  <c r="AE129" i="2" s="1"/>
  <c r="AF129" i="2" s="1"/>
  <c r="AA125" i="2"/>
  <c r="Z125" i="2"/>
  <c r="X125" i="2"/>
  <c r="W125" i="2"/>
  <c r="U125" i="2"/>
  <c r="T125" i="2"/>
  <c r="R125" i="2"/>
  <c r="Q125" i="2"/>
  <c r="O125" i="2"/>
  <c r="N125" i="2"/>
  <c r="L125" i="2"/>
  <c r="K125" i="2"/>
  <c r="I125" i="2"/>
  <c r="H125" i="2"/>
  <c r="F125" i="2"/>
  <c r="E125" i="2"/>
  <c r="AB124" i="2"/>
  <c r="Y124" i="2"/>
  <c r="V124" i="2"/>
  <c r="S124" i="2"/>
  <c r="P124" i="2"/>
  <c r="M124" i="2"/>
  <c r="J124" i="2"/>
  <c r="AD124" i="2" s="1"/>
  <c r="G124" i="2"/>
  <c r="AC124" i="2" s="1"/>
  <c r="AE124" i="2" s="1"/>
  <c r="AF124" i="2" s="1"/>
  <c r="AB123" i="2"/>
  <c r="AB125" i="2" s="1"/>
  <c r="Y123" i="2"/>
  <c r="Y125" i="2" s="1"/>
  <c r="V123" i="2"/>
  <c r="V125" i="2" s="1"/>
  <c r="S123" i="2"/>
  <c r="S125" i="2" s="1"/>
  <c r="P123" i="2"/>
  <c r="P125" i="2" s="1"/>
  <c r="M123" i="2"/>
  <c r="M125" i="2" s="1"/>
  <c r="J123" i="2"/>
  <c r="J125" i="2" s="1"/>
  <c r="AD125" i="2" s="1"/>
  <c r="G123" i="2"/>
  <c r="G125" i="2" s="1"/>
  <c r="AC125" i="2" s="1"/>
  <c r="AE125" i="2" s="1"/>
  <c r="AF125" i="2" s="1"/>
  <c r="AA121" i="2"/>
  <c r="Z121" i="2"/>
  <c r="X121" i="2"/>
  <c r="W121" i="2"/>
  <c r="U121" i="2"/>
  <c r="T121" i="2"/>
  <c r="R121" i="2"/>
  <c r="Q121" i="2"/>
  <c r="O121" i="2"/>
  <c r="N121" i="2"/>
  <c r="L121" i="2"/>
  <c r="K121" i="2"/>
  <c r="I121" i="2"/>
  <c r="H121" i="2"/>
  <c r="F121" i="2"/>
  <c r="E121" i="2"/>
  <c r="AB120" i="2"/>
  <c r="Y120" i="2"/>
  <c r="V120" i="2"/>
  <c r="S120" i="2"/>
  <c r="P120" i="2"/>
  <c r="M120" i="2"/>
  <c r="J120" i="2"/>
  <c r="AD120" i="2" s="1"/>
  <c r="G120" i="2"/>
  <c r="G121" i="2" s="1"/>
  <c r="AB119" i="2"/>
  <c r="Y119" i="2"/>
  <c r="Y121" i="2" s="1"/>
  <c r="V119" i="2"/>
  <c r="S119" i="2"/>
  <c r="S121" i="2" s="1"/>
  <c r="P119" i="2"/>
  <c r="M119" i="2"/>
  <c r="M121" i="2" s="1"/>
  <c r="J119" i="2"/>
  <c r="AD119" i="2" s="1"/>
  <c r="AB118" i="2"/>
  <c r="Y118" i="2"/>
  <c r="V118" i="2"/>
  <c r="S118" i="2"/>
  <c r="P118" i="2"/>
  <c r="M118" i="2"/>
  <c r="J118" i="2"/>
  <c r="AD118" i="2" s="1"/>
  <c r="G118" i="2"/>
  <c r="AC118" i="2" s="1"/>
  <c r="AB117" i="2"/>
  <c r="AB121" i="2" s="1"/>
  <c r="Y117" i="2"/>
  <c r="V117" i="2"/>
  <c r="V121" i="2" s="1"/>
  <c r="S117" i="2"/>
  <c r="P117" i="2"/>
  <c r="P121" i="2" s="1"/>
  <c r="M117" i="2"/>
  <c r="AC117" i="2" s="1"/>
  <c r="J117" i="2"/>
  <c r="J121" i="2" s="1"/>
  <c r="AD121" i="2" s="1"/>
  <c r="AB114" i="2"/>
  <c r="Y114" i="2"/>
  <c r="V114" i="2"/>
  <c r="S114" i="2"/>
  <c r="P114" i="2"/>
  <c r="M114" i="2"/>
  <c r="J114" i="2"/>
  <c r="AD114" i="2" s="1"/>
  <c r="G114" i="2"/>
  <c r="AC114" i="2" s="1"/>
  <c r="AE114" i="2" s="1"/>
  <c r="AF114" i="2" s="1"/>
  <c r="AB113" i="2"/>
  <c r="Y113" i="2"/>
  <c r="V113" i="2"/>
  <c r="S113" i="2"/>
  <c r="P113" i="2"/>
  <c r="M113" i="2"/>
  <c r="J113" i="2"/>
  <c r="AD113" i="2" s="1"/>
  <c r="G113" i="2"/>
  <c r="AC113" i="2" s="1"/>
  <c r="AE113" i="2" s="1"/>
  <c r="AF113" i="2" s="1"/>
  <c r="AB112" i="2"/>
  <c r="Y112" i="2"/>
  <c r="V112" i="2"/>
  <c r="S112" i="2"/>
  <c r="P112" i="2"/>
  <c r="M112" i="2"/>
  <c r="J112" i="2"/>
  <c r="AD112" i="2" s="1"/>
  <c r="G112" i="2"/>
  <c r="AC112" i="2" s="1"/>
  <c r="AE112" i="2" s="1"/>
  <c r="AF112" i="2" s="1"/>
  <c r="AB111" i="2"/>
  <c r="Y111" i="2"/>
  <c r="V111" i="2"/>
  <c r="S111" i="2"/>
  <c r="P111" i="2"/>
  <c r="M111" i="2"/>
  <c r="J111" i="2"/>
  <c r="AD111" i="2" s="1"/>
  <c r="G111" i="2"/>
  <c r="AC111" i="2" s="1"/>
  <c r="AE111" i="2" s="1"/>
  <c r="AF111" i="2" s="1"/>
  <c r="AB110" i="2"/>
  <c r="Y110" i="2"/>
  <c r="V110" i="2"/>
  <c r="S110" i="2"/>
  <c r="P110" i="2"/>
  <c r="M110" i="2"/>
  <c r="J110" i="2"/>
  <c r="AD110" i="2" s="1"/>
  <c r="G110" i="2"/>
  <c r="AC110" i="2" s="1"/>
  <c r="AE110" i="2" s="1"/>
  <c r="AF110" i="2" s="1"/>
  <c r="AB109" i="2"/>
  <c r="Y109" i="2"/>
  <c r="V109" i="2"/>
  <c r="S109" i="2"/>
  <c r="P109" i="2"/>
  <c r="M109" i="2"/>
  <c r="J109" i="2"/>
  <c r="AD109" i="2" s="1"/>
  <c r="G109" i="2"/>
  <c r="AC109" i="2" s="1"/>
  <c r="AE109" i="2" s="1"/>
  <c r="AF109" i="2" s="1"/>
  <c r="AB108" i="2"/>
  <c r="Y108" i="2"/>
  <c r="V108" i="2"/>
  <c r="S108" i="2"/>
  <c r="P108" i="2"/>
  <c r="M108" i="2"/>
  <c r="J108" i="2"/>
  <c r="AD108" i="2" s="1"/>
  <c r="G108" i="2"/>
  <c r="AC108" i="2" s="1"/>
  <c r="AE108" i="2" s="1"/>
  <c r="AF108" i="2" s="1"/>
  <c r="AB107" i="2"/>
  <c r="Y107" i="2"/>
  <c r="V107" i="2"/>
  <c r="S107" i="2"/>
  <c r="P107" i="2"/>
  <c r="M107" i="2"/>
  <c r="J107" i="2"/>
  <c r="AD107" i="2" s="1"/>
  <c r="G107" i="2"/>
  <c r="AC107" i="2" s="1"/>
  <c r="AE107" i="2" s="1"/>
  <c r="AF107" i="2" s="1"/>
  <c r="AB106" i="2"/>
  <c r="Y106" i="2"/>
  <c r="V106" i="2"/>
  <c r="S106" i="2"/>
  <c r="P106" i="2"/>
  <c r="M106" i="2"/>
  <c r="J106" i="2"/>
  <c r="AD106" i="2" s="1"/>
  <c r="G106" i="2"/>
  <c r="AC106" i="2" s="1"/>
  <c r="AE106" i="2" s="1"/>
  <c r="AF106" i="2" s="1"/>
  <c r="AB105" i="2"/>
  <c r="Y105" i="2"/>
  <c r="V105" i="2"/>
  <c r="S105" i="2"/>
  <c r="P105" i="2"/>
  <c r="M105" i="2"/>
  <c r="J105" i="2"/>
  <c r="AD105" i="2" s="1"/>
  <c r="G105" i="2"/>
  <c r="AC105" i="2" s="1"/>
  <c r="AE105" i="2" s="1"/>
  <c r="AF105" i="2" s="1"/>
  <c r="AB104" i="2"/>
  <c r="AB115" i="2" s="1"/>
  <c r="AA104" i="2"/>
  <c r="AA115" i="2" s="1"/>
  <c r="Z104" i="2"/>
  <c r="Z115" i="2" s="1"/>
  <c r="Y104" i="2"/>
  <c r="Y115" i="2" s="1"/>
  <c r="X104" i="2"/>
  <c r="X115" i="2" s="1"/>
  <c r="W104" i="2"/>
  <c r="W115" i="2" s="1"/>
  <c r="V104" i="2"/>
  <c r="V115" i="2" s="1"/>
  <c r="U104" i="2"/>
  <c r="U115" i="2" s="1"/>
  <c r="T104" i="2"/>
  <c r="T115" i="2" s="1"/>
  <c r="S104" i="2"/>
  <c r="S115" i="2" s="1"/>
  <c r="R104" i="2"/>
  <c r="R115" i="2" s="1"/>
  <c r="Q104" i="2"/>
  <c r="Q115" i="2" s="1"/>
  <c r="P104" i="2"/>
  <c r="P115" i="2" s="1"/>
  <c r="O104" i="2"/>
  <c r="O115" i="2" s="1"/>
  <c r="N104" i="2"/>
  <c r="N115" i="2" s="1"/>
  <c r="M104" i="2"/>
  <c r="M115" i="2" s="1"/>
  <c r="L104" i="2"/>
  <c r="L115" i="2" s="1"/>
  <c r="K104" i="2"/>
  <c r="K115" i="2" s="1"/>
  <c r="J104" i="2"/>
  <c r="J115" i="2" s="1"/>
  <c r="AD115" i="2" s="1"/>
  <c r="I104" i="2"/>
  <c r="I115" i="2" s="1"/>
  <c r="H104" i="2"/>
  <c r="H115" i="2" s="1"/>
  <c r="G104" i="2"/>
  <c r="G115" i="2" s="1"/>
  <c r="AC115" i="2" s="1"/>
  <c r="AE115" i="2" s="1"/>
  <c r="AF115" i="2" s="1"/>
  <c r="F104" i="2"/>
  <c r="F115" i="2" s="1"/>
  <c r="E104" i="2"/>
  <c r="E115" i="2" s="1"/>
  <c r="AB101" i="2"/>
  <c r="Y101" i="2"/>
  <c r="V101" i="2"/>
  <c r="S101" i="2"/>
  <c r="P101" i="2"/>
  <c r="M101" i="2"/>
  <c r="J101" i="2"/>
  <c r="AD101" i="2" s="1"/>
  <c r="G101" i="2"/>
  <c r="AC101" i="2" s="1"/>
  <c r="AE101" i="2" s="1"/>
  <c r="AF101" i="2" s="1"/>
  <c r="AB100" i="2"/>
  <c r="Y100" i="2"/>
  <c r="V100" i="2"/>
  <c r="S100" i="2"/>
  <c r="P100" i="2"/>
  <c r="M100" i="2"/>
  <c r="J100" i="2"/>
  <c r="AD100" i="2" s="1"/>
  <c r="G100" i="2"/>
  <c r="AC100" i="2" s="1"/>
  <c r="AE100" i="2" s="1"/>
  <c r="AF100" i="2" s="1"/>
  <c r="AB99" i="2"/>
  <c r="Y99" i="2"/>
  <c r="V99" i="2"/>
  <c r="S99" i="2"/>
  <c r="P99" i="2"/>
  <c r="M99" i="2"/>
  <c r="J99" i="2"/>
  <c r="AD99" i="2" s="1"/>
  <c r="G99" i="2"/>
  <c r="AC99" i="2" s="1"/>
  <c r="AE99" i="2" s="1"/>
  <c r="AF99" i="2" s="1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AB97" i="2"/>
  <c r="Y97" i="2"/>
  <c r="V97" i="2"/>
  <c r="S97" i="2"/>
  <c r="P97" i="2"/>
  <c r="M97" i="2"/>
  <c r="J97" i="2"/>
  <c r="AD97" i="2" s="1"/>
  <c r="G97" i="2"/>
  <c r="AC97" i="2" s="1"/>
  <c r="AE97" i="2" s="1"/>
  <c r="AF97" i="2" s="1"/>
  <c r="AB96" i="2"/>
  <c r="Y96" i="2"/>
  <c r="V96" i="2"/>
  <c r="S96" i="2"/>
  <c r="P96" i="2"/>
  <c r="M96" i="2"/>
  <c r="J96" i="2"/>
  <c r="AD96" i="2" s="1"/>
  <c r="G96" i="2"/>
  <c r="AC96" i="2" s="1"/>
  <c r="AE96" i="2" s="1"/>
  <c r="AF96" i="2" s="1"/>
  <c r="AB95" i="2"/>
  <c r="Y95" i="2"/>
  <c r="V95" i="2"/>
  <c r="S95" i="2"/>
  <c r="P95" i="2"/>
  <c r="M95" i="2"/>
  <c r="J95" i="2"/>
  <c r="AD95" i="2" s="1"/>
  <c r="G95" i="2"/>
  <c r="AC95" i="2" s="1"/>
  <c r="AE95" i="2" s="1"/>
  <c r="AF95" i="2" s="1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AD94" i="2" s="1"/>
  <c r="I94" i="2"/>
  <c r="H94" i="2"/>
  <c r="G94" i="2"/>
  <c r="AC94" i="2" s="1"/>
  <c r="AE94" i="2" s="1"/>
  <c r="AF94" i="2" s="1"/>
  <c r="F94" i="2"/>
  <c r="E94" i="2"/>
  <c r="AB93" i="2"/>
  <c r="Y93" i="2"/>
  <c r="V93" i="2"/>
  <c r="S93" i="2"/>
  <c r="P93" i="2"/>
  <c r="M93" i="2"/>
  <c r="J93" i="2"/>
  <c r="AD93" i="2" s="1"/>
  <c r="G93" i="2"/>
  <c r="AC93" i="2" s="1"/>
  <c r="AE93" i="2" s="1"/>
  <c r="AF93" i="2" s="1"/>
  <c r="AB92" i="2"/>
  <c r="Y92" i="2"/>
  <c r="V92" i="2"/>
  <c r="S92" i="2"/>
  <c r="P92" i="2"/>
  <c r="M92" i="2"/>
  <c r="J92" i="2"/>
  <c r="AD92" i="2" s="1"/>
  <c r="G92" i="2"/>
  <c r="AC92" i="2" s="1"/>
  <c r="AE92" i="2" s="1"/>
  <c r="AF92" i="2" s="1"/>
  <c r="AB91" i="2"/>
  <c r="Y91" i="2"/>
  <c r="V91" i="2"/>
  <c r="S91" i="2"/>
  <c r="P91" i="2"/>
  <c r="M91" i="2"/>
  <c r="J91" i="2"/>
  <c r="AD91" i="2" s="1"/>
  <c r="G91" i="2"/>
  <c r="AC91" i="2" s="1"/>
  <c r="AE91" i="2" s="1"/>
  <c r="AF91" i="2" s="1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AD90" i="2" s="1"/>
  <c r="I90" i="2"/>
  <c r="H90" i="2"/>
  <c r="G90" i="2"/>
  <c r="AC90" i="2" s="1"/>
  <c r="AE90" i="2" s="1"/>
  <c r="AF90" i="2" s="1"/>
  <c r="F90" i="2"/>
  <c r="E90" i="2"/>
  <c r="AB87" i="2"/>
  <c r="Y87" i="2"/>
  <c r="V87" i="2"/>
  <c r="S87" i="2"/>
  <c r="P87" i="2"/>
  <c r="M87" i="2"/>
  <c r="J87" i="2"/>
  <c r="AD87" i="2" s="1"/>
  <c r="G87" i="2"/>
  <c r="AC87" i="2" s="1"/>
  <c r="AE87" i="2" s="1"/>
  <c r="AF87" i="2" s="1"/>
  <c r="AB86" i="2"/>
  <c r="Y86" i="2"/>
  <c r="V86" i="2"/>
  <c r="S86" i="2"/>
  <c r="P86" i="2"/>
  <c r="M86" i="2"/>
  <c r="J86" i="2"/>
  <c r="AD86" i="2" s="1"/>
  <c r="G86" i="2"/>
  <c r="AC86" i="2" s="1"/>
  <c r="AE86" i="2" s="1"/>
  <c r="AF86" i="2" s="1"/>
  <c r="AB85" i="2"/>
  <c r="Y85" i="2"/>
  <c r="V85" i="2"/>
  <c r="S85" i="2"/>
  <c r="P85" i="2"/>
  <c r="M85" i="2"/>
  <c r="J85" i="2"/>
  <c r="AD85" i="2" s="1"/>
  <c r="G85" i="2"/>
  <c r="AC85" i="2" s="1"/>
  <c r="AE85" i="2" s="1"/>
  <c r="AF85" i="2" s="1"/>
  <c r="AB84" i="2"/>
  <c r="AB88" i="2" s="1"/>
  <c r="AA84" i="2"/>
  <c r="AA88" i="2" s="1"/>
  <c r="Z84" i="2"/>
  <c r="Z88" i="2" s="1"/>
  <c r="Y84" i="2"/>
  <c r="Y88" i="2" s="1"/>
  <c r="X84" i="2"/>
  <c r="X88" i="2" s="1"/>
  <c r="W84" i="2"/>
  <c r="W88" i="2" s="1"/>
  <c r="V84" i="2"/>
  <c r="V88" i="2" s="1"/>
  <c r="U84" i="2"/>
  <c r="U88" i="2" s="1"/>
  <c r="T84" i="2"/>
  <c r="T88" i="2" s="1"/>
  <c r="S84" i="2"/>
  <c r="S88" i="2" s="1"/>
  <c r="R84" i="2"/>
  <c r="R88" i="2" s="1"/>
  <c r="Q84" i="2"/>
  <c r="Q88" i="2" s="1"/>
  <c r="P84" i="2"/>
  <c r="P88" i="2" s="1"/>
  <c r="O84" i="2"/>
  <c r="O88" i="2" s="1"/>
  <c r="N84" i="2"/>
  <c r="N88" i="2" s="1"/>
  <c r="M84" i="2"/>
  <c r="M88" i="2" s="1"/>
  <c r="L84" i="2"/>
  <c r="L88" i="2" s="1"/>
  <c r="K84" i="2"/>
  <c r="K88" i="2" s="1"/>
  <c r="J84" i="2"/>
  <c r="J88" i="2" s="1"/>
  <c r="AD88" i="2" s="1"/>
  <c r="I84" i="2"/>
  <c r="I88" i="2" s="1"/>
  <c r="H84" i="2"/>
  <c r="H88" i="2" s="1"/>
  <c r="G84" i="2"/>
  <c r="G88" i="2" s="1"/>
  <c r="AC88" i="2" s="1"/>
  <c r="AE88" i="2" s="1"/>
  <c r="AF88" i="2" s="1"/>
  <c r="F84" i="2"/>
  <c r="F88" i="2" s="1"/>
  <c r="E84" i="2"/>
  <c r="E88" i="2" s="1"/>
  <c r="AE83" i="2"/>
  <c r="AF83" i="2" s="1"/>
  <c r="AB81" i="2"/>
  <c r="Y81" i="2"/>
  <c r="V81" i="2"/>
  <c r="S81" i="2"/>
  <c r="P81" i="2"/>
  <c r="M81" i="2"/>
  <c r="J81" i="2"/>
  <c r="AD81" i="2" s="1"/>
  <c r="G81" i="2"/>
  <c r="AC81" i="2" s="1"/>
  <c r="AB80" i="2"/>
  <c r="Y80" i="2"/>
  <c r="V80" i="2"/>
  <c r="S80" i="2"/>
  <c r="P80" i="2"/>
  <c r="M80" i="2"/>
  <c r="J80" i="2"/>
  <c r="AD80" i="2" s="1"/>
  <c r="G80" i="2"/>
  <c r="AC80" i="2" s="1"/>
  <c r="AB79" i="2"/>
  <c r="Y79" i="2"/>
  <c r="V79" i="2"/>
  <c r="S79" i="2"/>
  <c r="P79" i="2"/>
  <c r="M79" i="2"/>
  <c r="J79" i="2"/>
  <c r="AD79" i="2" s="1"/>
  <c r="G79" i="2"/>
  <c r="AC79" i="2" s="1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AB77" i="2"/>
  <c r="Y77" i="2"/>
  <c r="V77" i="2"/>
  <c r="S77" i="2"/>
  <c r="P77" i="2"/>
  <c r="M77" i="2"/>
  <c r="J77" i="2"/>
  <c r="AD77" i="2" s="1"/>
  <c r="G77" i="2"/>
  <c r="AC77" i="2" s="1"/>
  <c r="AB76" i="2"/>
  <c r="Y76" i="2"/>
  <c r="V76" i="2"/>
  <c r="S76" i="2"/>
  <c r="P76" i="2"/>
  <c r="M76" i="2"/>
  <c r="J76" i="2"/>
  <c r="AD76" i="2" s="1"/>
  <c r="G76" i="2"/>
  <c r="AC76" i="2" s="1"/>
  <c r="AB75" i="2"/>
  <c r="Y75" i="2"/>
  <c r="V75" i="2"/>
  <c r="S75" i="2"/>
  <c r="P75" i="2"/>
  <c r="M75" i="2"/>
  <c r="J75" i="2"/>
  <c r="AD75" i="2" s="1"/>
  <c r="G75" i="2"/>
  <c r="AC75" i="2" s="1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AD74" i="2" s="1"/>
  <c r="I74" i="2"/>
  <c r="H74" i="2"/>
  <c r="G74" i="2"/>
  <c r="AC74" i="2" s="1"/>
  <c r="F74" i="2"/>
  <c r="E74" i="2"/>
  <c r="AB73" i="2"/>
  <c r="Y73" i="2"/>
  <c r="V73" i="2"/>
  <c r="S73" i="2"/>
  <c r="P73" i="2"/>
  <c r="M73" i="2"/>
  <c r="J73" i="2"/>
  <c r="AD73" i="2" s="1"/>
  <c r="G73" i="2"/>
  <c r="AC73" i="2" s="1"/>
  <c r="AB72" i="2"/>
  <c r="Y72" i="2"/>
  <c r="V72" i="2"/>
  <c r="S72" i="2"/>
  <c r="P72" i="2"/>
  <c r="M72" i="2"/>
  <c r="J72" i="2"/>
  <c r="AD72" i="2" s="1"/>
  <c r="G72" i="2"/>
  <c r="AC72" i="2" s="1"/>
  <c r="AB71" i="2"/>
  <c r="Y71" i="2"/>
  <c r="V71" i="2"/>
  <c r="S71" i="2"/>
  <c r="P71" i="2"/>
  <c r="M71" i="2"/>
  <c r="J71" i="2"/>
  <c r="AD71" i="2" s="1"/>
  <c r="G71" i="2"/>
  <c r="AC71" i="2" s="1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AD70" i="2" s="1"/>
  <c r="I70" i="2"/>
  <c r="H70" i="2"/>
  <c r="G70" i="2"/>
  <c r="AC70" i="2" s="1"/>
  <c r="F70" i="2"/>
  <c r="E70" i="2"/>
  <c r="AB69" i="2"/>
  <c r="Y69" i="2"/>
  <c r="V69" i="2"/>
  <c r="S69" i="2"/>
  <c r="P69" i="2"/>
  <c r="M69" i="2"/>
  <c r="J69" i="2"/>
  <c r="AD69" i="2" s="1"/>
  <c r="G69" i="2"/>
  <c r="AC69" i="2" s="1"/>
  <c r="AB68" i="2"/>
  <c r="Y68" i="2"/>
  <c r="V68" i="2"/>
  <c r="S68" i="2"/>
  <c r="P68" i="2"/>
  <c r="M68" i="2"/>
  <c r="J68" i="2"/>
  <c r="AD68" i="2" s="1"/>
  <c r="G68" i="2"/>
  <c r="AC68" i="2" s="1"/>
  <c r="AB67" i="2"/>
  <c r="Y67" i="2"/>
  <c r="V67" i="2"/>
  <c r="S67" i="2"/>
  <c r="P67" i="2"/>
  <c r="M67" i="2"/>
  <c r="J67" i="2"/>
  <c r="AD67" i="2" s="1"/>
  <c r="G67" i="2"/>
  <c r="AC67" i="2" s="1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AD66" i="2" s="1"/>
  <c r="I66" i="2"/>
  <c r="H66" i="2"/>
  <c r="G66" i="2"/>
  <c r="AC66" i="2" s="1"/>
  <c r="F66" i="2"/>
  <c r="E66" i="2"/>
  <c r="AB65" i="2"/>
  <c r="Y65" i="2"/>
  <c r="V65" i="2"/>
  <c r="S65" i="2"/>
  <c r="P65" i="2"/>
  <c r="M65" i="2"/>
  <c r="J65" i="2"/>
  <c r="AD65" i="2" s="1"/>
  <c r="G65" i="2"/>
  <c r="AC65" i="2" s="1"/>
  <c r="AB64" i="2"/>
  <c r="Y64" i="2"/>
  <c r="V64" i="2"/>
  <c r="S64" i="2"/>
  <c r="P64" i="2"/>
  <c r="M64" i="2"/>
  <c r="J64" i="2"/>
  <c r="AD64" i="2" s="1"/>
  <c r="G64" i="2"/>
  <c r="AC64" i="2" s="1"/>
  <c r="AB63" i="2"/>
  <c r="Y63" i="2"/>
  <c r="V63" i="2"/>
  <c r="S63" i="2"/>
  <c r="P63" i="2"/>
  <c r="M63" i="2"/>
  <c r="J63" i="2"/>
  <c r="AD63" i="2" s="1"/>
  <c r="G63" i="2"/>
  <c r="AC63" i="2" s="1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AD62" i="2" s="1"/>
  <c r="I62" i="2"/>
  <c r="H62" i="2"/>
  <c r="G62" i="2"/>
  <c r="AC62" i="2" s="1"/>
  <c r="F62" i="2"/>
  <c r="E62" i="2"/>
  <c r="AB59" i="2"/>
  <c r="Y59" i="2"/>
  <c r="V59" i="2"/>
  <c r="S59" i="2"/>
  <c r="P59" i="2"/>
  <c r="M59" i="2"/>
  <c r="J59" i="2"/>
  <c r="AD59" i="2" s="1"/>
  <c r="G59" i="2"/>
  <c r="AC59" i="2" s="1"/>
  <c r="AB58" i="2"/>
  <c r="Y58" i="2"/>
  <c r="V58" i="2"/>
  <c r="S58" i="2"/>
  <c r="P58" i="2"/>
  <c r="M58" i="2"/>
  <c r="J58" i="2"/>
  <c r="AD58" i="2" s="1"/>
  <c r="G58" i="2"/>
  <c r="AC58" i="2" s="1"/>
  <c r="AB57" i="2"/>
  <c r="Y57" i="2"/>
  <c r="V57" i="2"/>
  <c r="S57" i="2"/>
  <c r="P57" i="2"/>
  <c r="M57" i="2"/>
  <c r="J57" i="2"/>
  <c r="AD57" i="2" s="1"/>
  <c r="G57" i="2"/>
  <c r="AC57" i="2" s="1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AB55" i="2"/>
  <c r="Y55" i="2"/>
  <c r="V55" i="2"/>
  <c r="S55" i="2"/>
  <c r="P55" i="2"/>
  <c r="M55" i="2"/>
  <c r="J55" i="2"/>
  <c r="AD55" i="2" s="1"/>
  <c r="G55" i="2"/>
  <c r="AC55" i="2" s="1"/>
  <c r="AB54" i="2"/>
  <c r="Y54" i="2"/>
  <c r="V54" i="2"/>
  <c r="S54" i="2"/>
  <c r="P54" i="2"/>
  <c r="M54" i="2"/>
  <c r="J54" i="2"/>
  <c r="AD54" i="2" s="1"/>
  <c r="G54" i="2"/>
  <c r="AC54" i="2" s="1"/>
  <c r="AB53" i="2"/>
  <c r="Y53" i="2"/>
  <c r="V53" i="2"/>
  <c r="S53" i="2"/>
  <c r="P53" i="2"/>
  <c r="M53" i="2"/>
  <c r="J53" i="2"/>
  <c r="AD53" i="2" s="1"/>
  <c r="G53" i="2"/>
  <c r="AC53" i="2" s="1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AD52" i="2" s="1"/>
  <c r="I52" i="2"/>
  <c r="H52" i="2"/>
  <c r="G52" i="2"/>
  <c r="AC52" i="2" s="1"/>
  <c r="F52" i="2"/>
  <c r="E52" i="2"/>
  <c r="AB49" i="2"/>
  <c r="Y49" i="2"/>
  <c r="V49" i="2"/>
  <c r="S49" i="2"/>
  <c r="P49" i="2"/>
  <c r="M49" i="2"/>
  <c r="J49" i="2"/>
  <c r="AD49" i="2" s="1"/>
  <c r="G49" i="2"/>
  <c r="AC49" i="2" s="1"/>
  <c r="AB48" i="2"/>
  <c r="Y48" i="2"/>
  <c r="V48" i="2"/>
  <c r="S48" i="2"/>
  <c r="P48" i="2"/>
  <c r="M48" i="2"/>
  <c r="J48" i="2"/>
  <c r="AD48" i="2" s="1"/>
  <c r="G48" i="2"/>
  <c r="AC48" i="2" s="1"/>
  <c r="AB47" i="2"/>
  <c r="Y47" i="2"/>
  <c r="V47" i="2"/>
  <c r="S47" i="2"/>
  <c r="P47" i="2"/>
  <c r="M47" i="2"/>
  <c r="J47" i="2"/>
  <c r="AD47" i="2" s="1"/>
  <c r="G47" i="2"/>
  <c r="AC47" i="2" s="1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AB45" i="2"/>
  <c r="Y45" i="2"/>
  <c r="V45" i="2"/>
  <c r="S45" i="2"/>
  <c r="P45" i="2"/>
  <c r="M45" i="2"/>
  <c r="J45" i="2"/>
  <c r="AD45" i="2" s="1"/>
  <c r="G45" i="2"/>
  <c r="AC45" i="2" s="1"/>
  <c r="AB44" i="2"/>
  <c r="Y44" i="2"/>
  <c r="V44" i="2"/>
  <c r="S44" i="2"/>
  <c r="P44" i="2"/>
  <c r="M44" i="2"/>
  <c r="J44" i="2"/>
  <c r="AD44" i="2" s="1"/>
  <c r="G44" i="2"/>
  <c r="AC44" i="2" s="1"/>
  <c r="AB43" i="2"/>
  <c r="Y43" i="2"/>
  <c r="V43" i="2"/>
  <c r="S43" i="2"/>
  <c r="P43" i="2"/>
  <c r="M43" i="2"/>
  <c r="J43" i="2"/>
  <c r="AD43" i="2" s="1"/>
  <c r="G43" i="2"/>
  <c r="AC43" i="2" s="1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AD42" i="2" s="1"/>
  <c r="I42" i="2"/>
  <c r="H42" i="2"/>
  <c r="G42" i="2"/>
  <c r="AC42" i="2" s="1"/>
  <c r="F42" i="2"/>
  <c r="E42" i="2"/>
  <c r="AB41" i="2"/>
  <c r="Y41" i="2"/>
  <c r="V41" i="2"/>
  <c r="S41" i="2"/>
  <c r="P41" i="2"/>
  <c r="M41" i="2"/>
  <c r="J41" i="2"/>
  <c r="AD41" i="2" s="1"/>
  <c r="G41" i="2"/>
  <c r="AC41" i="2" s="1"/>
  <c r="AB40" i="2"/>
  <c r="Y40" i="2"/>
  <c r="V40" i="2"/>
  <c r="S40" i="2"/>
  <c r="P40" i="2"/>
  <c r="M40" i="2"/>
  <c r="J40" i="2"/>
  <c r="AD40" i="2" s="1"/>
  <c r="G40" i="2"/>
  <c r="AC40" i="2" s="1"/>
  <c r="AB39" i="2"/>
  <c r="Y39" i="2"/>
  <c r="V39" i="2"/>
  <c r="S39" i="2"/>
  <c r="P39" i="2"/>
  <c r="M39" i="2"/>
  <c r="J39" i="2"/>
  <c r="AD39" i="2" s="1"/>
  <c r="G39" i="2"/>
  <c r="AC39" i="2" s="1"/>
  <c r="AB38" i="2"/>
  <c r="Y38" i="2"/>
  <c r="V38" i="2"/>
  <c r="S38" i="2"/>
  <c r="P38" i="2"/>
  <c r="M38" i="2"/>
  <c r="J38" i="2"/>
  <c r="AD38" i="2" s="1"/>
  <c r="G38" i="2"/>
  <c r="AC38" i="2" s="1"/>
  <c r="J35" i="2"/>
  <c r="G35" i="2"/>
  <c r="J34" i="2"/>
  <c r="AD34" i="2" s="1"/>
  <c r="G34" i="2"/>
  <c r="AC34" i="2" s="1"/>
  <c r="J33" i="2"/>
  <c r="AD33" i="2" s="1"/>
  <c r="G33" i="2"/>
  <c r="AC33" i="2" s="1"/>
  <c r="J32" i="2"/>
  <c r="AD32" i="2" s="1"/>
  <c r="G32" i="2"/>
  <c r="AC32" i="2" s="1"/>
  <c r="J31" i="2"/>
  <c r="AD31" i="2" s="1"/>
  <c r="G31" i="2"/>
  <c r="AC31" i="2" s="1"/>
  <c r="J30" i="2"/>
  <c r="AD30" i="2" s="1"/>
  <c r="G30" i="2"/>
  <c r="AC30" i="2" s="1"/>
  <c r="J29" i="2"/>
  <c r="J36" i="2" s="1"/>
  <c r="G29" i="2"/>
  <c r="AC29" i="2" s="1"/>
  <c r="J28" i="2"/>
  <c r="G28" i="2"/>
  <c r="AB25" i="2"/>
  <c r="Y25" i="2"/>
  <c r="V25" i="2"/>
  <c r="S25" i="2"/>
  <c r="P25" i="2"/>
  <c r="M25" i="2"/>
  <c r="J25" i="2"/>
  <c r="AD25" i="2" s="1"/>
  <c r="G25" i="2"/>
  <c r="AC25" i="2" s="1"/>
  <c r="AB24" i="2"/>
  <c r="Y24" i="2"/>
  <c r="V24" i="2"/>
  <c r="S24" i="2"/>
  <c r="P24" i="2"/>
  <c r="M24" i="2"/>
  <c r="J24" i="2"/>
  <c r="AD24" i="2" s="1"/>
  <c r="G24" i="2"/>
  <c r="AC24" i="2" s="1"/>
  <c r="AB23" i="2"/>
  <c r="Y23" i="2"/>
  <c r="V23" i="2"/>
  <c r="S23" i="2"/>
  <c r="P23" i="2"/>
  <c r="M23" i="2"/>
  <c r="J23" i="2"/>
  <c r="AD23" i="2" s="1"/>
  <c r="G23" i="2"/>
  <c r="AC23" i="2" s="1"/>
  <c r="AB22" i="2"/>
  <c r="Y22" i="2"/>
  <c r="V22" i="2"/>
  <c r="S22" i="2"/>
  <c r="P22" i="2"/>
  <c r="M22" i="2"/>
  <c r="J22" i="2"/>
  <c r="AD22" i="2" s="1"/>
  <c r="G22" i="2"/>
  <c r="AC22" i="2" s="1"/>
  <c r="AB21" i="2"/>
  <c r="Y21" i="2"/>
  <c r="V21" i="2"/>
  <c r="S21" i="2"/>
  <c r="P21" i="2"/>
  <c r="M21" i="2"/>
  <c r="J21" i="2"/>
  <c r="AD21" i="2" s="1"/>
  <c r="G21" i="2"/>
  <c r="AC21" i="2" s="1"/>
  <c r="AB20" i="2"/>
  <c r="Y20" i="2"/>
  <c r="V20" i="2"/>
  <c r="S20" i="2"/>
  <c r="P20" i="2"/>
  <c r="M20" i="2"/>
  <c r="J20" i="2"/>
  <c r="G20" i="2"/>
  <c r="Y19" i="2"/>
  <c r="S19" i="2"/>
  <c r="AC19" i="2" s="1"/>
  <c r="M19" i="2"/>
  <c r="J19" i="2"/>
  <c r="AD19" i="2" s="1"/>
  <c r="G19" i="2"/>
  <c r="Y18" i="2"/>
  <c r="S18" i="2"/>
  <c r="M18" i="2"/>
  <c r="J18" i="2"/>
  <c r="AD18" i="2" s="1"/>
  <c r="G18" i="2"/>
  <c r="Y17" i="2"/>
  <c r="Y16" i="2" s="1"/>
  <c r="S17" i="2"/>
  <c r="M17" i="2"/>
  <c r="J17" i="2"/>
  <c r="AD17" i="2" s="1"/>
  <c r="G17" i="2"/>
  <c r="G16" i="2" s="1"/>
  <c r="M16" i="2"/>
  <c r="AB15" i="2"/>
  <c r="Y15" i="2"/>
  <c r="V15" i="2"/>
  <c r="S15" i="2"/>
  <c r="P15" i="2"/>
  <c r="M15" i="2"/>
  <c r="J15" i="2"/>
  <c r="AD15" i="2" s="1"/>
  <c r="G15" i="2"/>
  <c r="AC15" i="2" s="1"/>
  <c r="AB14" i="2"/>
  <c r="Y14" i="2"/>
  <c r="V14" i="2"/>
  <c r="S14" i="2"/>
  <c r="P14" i="2"/>
  <c r="M14" i="2"/>
  <c r="J14" i="2"/>
  <c r="AD14" i="2" s="1"/>
  <c r="G14" i="2"/>
  <c r="AC14" i="2" s="1"/>
  <c r="AB13" i="2"/>
  <c r="Y13" i="2"/>
  <c r="V13" i="2"/>
  <c r="S13" i="2"/>
  <c r="P13" i="2"/>
  <c r="M13" i="2"/>
  <c r="J13" i="2"/>
  <c r="AD13" i="2" s="1"/>
  <c r="G13" i="2"/>
  <c r="AC13" i="2" s="1"/>
  <c r="L23" i="1"/>
  <c r="H23" i="1"/>
  <c r="G23" i="1"/>
  <c r="F23" i="1"/>
  <c r="E23" i="1"/>
  <c r="D23" i="1"/>
  <c r="J23" i="1" s="1"/>
  <c r="C23" i="1"/>
  <c r="N23" i="1" s="1"/>
  <c r="J22" i="1"/>
  <c r="N22" i="1" s="1"/>
  <c r="N21" i="1"/>
  <c r="J21" i="1"/>
  <c r="B21" i="1"/>
  <c r="B22" i="1" s="1"/>
  <c r="B23" i="1" s="1"/>
  <c r="J20" i="1"/>
  <c r="N20" i="1" s="1"/>
  <c r="AB26" i="2" l="1"/>
  <c r="J50" i="2"/>
  <c r="P50" i="2"/>
  <c r="V50" i="2"/>
  <c r="AB50" i="2"/>
  <c r="F60" i="2"/>
  <c r="H60" i="2"/>
  <c r="J60" i="2"/>
  <c r="L60" i="2"/>
  <c r="N60" i="2"/>
  <c r="P60" i="2"/>
  <c r="R60" i="2"/>
  <c r="T60" i="2"/>
  <c r="V60" i="2"/>
  <c r="X60" i="2"/>
  <c r="Z60" i="2"/>
  <c r="F82" i="2"/>
  <c r="H82" i="2"/>
  <c r="J82" i="2"/>
  <c r="L82" i="2"/>
  <c r="N82" i="2"/>
  <c r="E102" i="2"/>
  <c r="G102" i="2"/>
  <c r="I102" i="2"/>
  <c r="K102" i="2"/>
  <c r="M102" i="2"/>
  <c r="O102" i="2"/>
  <c r="Q102" i="2"/>
  <c r="S102" i="2"/>
  <c r="U102" i="2"/>
  <c r="W102" i="2"/>
  <c r="Y102" i="2"/>
  <c r="AA102" i="2"/>
  <c r="F161" i="2"/>
  <c r="H161" i="2"/>
  <c r="L161" i="2"/>
  <c r="N161" i="2"/>
  <c r="R161" i="2"/>
  <c r="T161" i="2"/>
  <c r="X161" i="2"/>
  <c r="Z161" i="2"/>
  <c r="P26" i="2"/>
  <c r="V26" i="2"/>
  <c r="S16" i="2"/>
  <c r="AC16" i="2" s="1"/>
  <c r="AE16" i="2" s="1"/>
  <c r="AF16" i="2" s="1"/>
  <c r="AC18" i="2"/>
  <c r="AE18" i="2" s="1"/>
  <c r="AF18" i="2" s="1"/>
  <c r="M26" i="2"/>
  <c r="Y26" i="2"/>
  <c r="G50" i="2"/>
  <c r="M50" i="2"/>
  <c r="S50" i="2"/>
  <c r="Y50" i="2"/>
  <c r="E60" i="2"/>
  <c r="G60" i="2"/>
  <c r="I60" i="2"/>
  <c r="K60" i="2"/>
  <c r="M60" i="2"/>
  <c r="O60" i="2"/>
  <c r="Q60" i="2"/>
  <c r="S60" i="2"/>
  <c r="U60" i="2"/>
  <c r="W60" i="2"/>
  <c r="Y60" i="2"/>
  <c r="AA60" i="2"/>
  <c r="AE62" i="2"/>
  <c r="AF62" i="2" s="1"/>
  <c r="AE63" i="2"/>
  <c r="AF63" i="2" s="1"/>
  <c r="AE64" i="2"/>
  <c r="AF64" i="2" s="1"/>
  <c r="AE65" i="2"/>
  <c r="AF65" i="2" s="1"/>
  <c r="AE66" i="2"/>
  <c r="AF66" i="2" s="1"/>
  <c r="AE67" i="2"/>
  <c r="AF67" i="2" s="1"/>
  <c r="AE68" i="2"/>
  <c r="AF68" i="2" s="1"/>
  <c r="AE69" i="2"/>
  <c r="AF69" i="2" s="1"/>
  <c r="AE70" i="2"/>
  <c r="AF70" i="2" s="1"/>
  <c r="AE71" i="2"/>
  <c r="AF71" i="2" s="1"/>
  <c r="AE72" i="2"/>
  <c r="AF72" i="2" s="1"/>
  <c r="AE73" i="2"/>
  <c r="AF73" i="2" s="1"/>
  <c r="AE74" i="2"/>
  <c r="AF74" i="2" s="1"/>
  <c r="AE75" i="2"/>
  <c r="AF75" i="2" s="1"/>
  <c r="AE76" i="2"/>
  <c r="AF76" i="2" s="1"/>
  <c r="AE77" i="2"/>
  <c r="AF77" i="2" s="1"/>
  <c r="AE79" i="2"/>
  <c r="AF79" i="2" s="1"/>
  <c r="F102" i="2"/>
  <c r="H102" i="2"/>
  <c r="J102" i="2"/>
  <c r="L102" i="2"/>
  <c r="N102" i="2"/>
  <c r="P102" i="2"/>
  <c r="R102" i="2"/>
  <c r="T102" i="2"/>
  <c r="V102" i="2"/>
  <c r="X102" i="2"/>
  <c r="Z102" i="2"/>
  <c r="AB102" i="2"/>
  <c r="E161" i="2"/>
  <c r="G161" i="2"/>
  <c r="I161" i="2"/>
  <c r="K161" i="2"/>
  <c r="M161" i="2"/>
  <c r="O161" i="2"/>
  <c r="Q161" i="2"/>
  <c r="S161" i="2"/>
  <c r="U161" i="2"/>
  <c r="W161" i="2"/>
  <c r="Y161" i="2"/>
  <c r="AA161" i="2"/>
  <c r="G26" i="2"/>
  <c r="AE19" i="2"/>
  <c r="AF19" i="2" s="1"/>
  <c r="P35" i="2"/>
  <c r="P28" i="2" s="1"/>
  <c r="P36" i="2" s="1"/>
  <c r="V35" i="2"/>
  <c r="V28" i="2" s="1"/>
  <c r="V36" i="2" s="1"/>
  <c r="AB35" i="2"/>
  <c r="AB28" i="2" s="1"/>
  <c r="AB36" i="2" s="1"/>
  <c r="AE13" i="2"/>
  <c r="AF13" i="2" s="1"/>
  <c r="AE14" i="2"/>
  <c r="AF14" i="2" s="1"/>
  <c r="AE15" i="2"/>
  <c r="AF15" i="2" s="1"/>
  <c r="M35" i="2"/>
  <c r="M28" i="2" s="1"/>
  <c r="M36" i="2" s="1"/>
  <c r="Y35" i="2"/>
  <c r="Y28" i="2" s="1"/>
  <c r="Y36" i="2" s="1"/>
  <c r="AE21" i="2"/>
  <c r="AF21" i="2" s="1"/>
  <c r="AE22" i="2"/>
  <c r="AF22" i="2" s="1"/>
  <c r="AE23" i="2"/>
  <c r="AF23" i="2" s="1"/>
  <c r="AE24" i="2"/>
  <c r="AF24" i="2" s="1"/>
  <c r="AE25" i="2"/>
  <c r="AF25" i="2" s="1"/>
  <c r="AE30" i="2"/>
  <c r="AF30" i="2" s="1"/>
  <c r="AE31" i="2"/>
  <c r="AF31" i="2" s="1"/>
  <c r="AE32" i="2"/>
  <c r="AF32" i="2" s="1"/>
  <c r="AE33" i="2"/>
  <c r="AF33" i="2" s="1"/>
  <c r="AE34" i="2"/>
  <c r="AF34" i="2" s="1"/>
  <c r="AE38" i="2"/>
  <c r="AF38" i="2" s="1"/>
  <c r="AE39" i="2"/>
  <c r="AF39" i="2" s="1"/>
  <c r="AE40" i="2"/>
  <c r="AF40" i="2" s="1"/>
  <c r="AE41" i="2"/>
  <c r="AF41" i="2" s="1"/>
  <c r="AE42" i="2"/>
  <c r="AF42" i="2" s="1"/>
  <c r="AE43" i="2"/>
  <c r="AF43" i="2" s="1"/>
  <c r="AE44" i="2"/>
  <c r="AF44" i="2" s="1"/>
  <c r="AE45" i="2"/>
  <c r="AF45" i="2" s="1"/>
  <c r="AE47" i="2"/>
  <c r="AF47" i="2" s="1"/>
  <c r="AE48" i="2"/>
  <c r="AF48" i="2" s="1"/>
  <c r="AE49" i="2"/>
  <c r="AF49" i="2" s="1"/>
  <c r="AE52" i="2"/>
  <c r="AF52" i="2" s="1"/>
  <c r="AE53" i="2"/>
  <c r="AF53" i="2" s="1"/>
  <c r="AE54" i="2"/>
  <c r="AF54" i="2" s="1"/>
  <c r="AE55" i="2"/>
  <c r="AF55" i="2" s="1"/>
  <c r="AE57" i="2"/>
  <c r="AF57" i="2" s="1"/>
  <c r="AE58" i="2"/>
  <c r="AF58" i="2" s="1"/>
  <c r="AE59" i="2"/>
  <c r="AF59" i="2" s="1"/>
  <c r="AC20" i="2"/>
  <c r="G36" i="2"/>
  <c r="AC46" i="2"/>
  <c r="AC50" i="2" s="1"/>
  <c r="AC56" i="2"/>
  <c r="AC60" i="2" s="1"/>
  <c r="AC121" i="2"/>
  <c r="AE121" i="2" s="1"/>
  <c r="AF121" i="2" s="1"/>
  <c r="AC17" i="2"/>
  <c r="AE17" i="2" s="1"/>
  <c r="AF17" i="2" s="1"/>
  <c r="J16" i="2"/>
  <c r="AD16" i="2" s="1"/>
  <c r="AD20" i="2"/>
  <c r="AD29" i="2"/>
  <c r="AE29" i="2" s="1"/>
  <c r="AF29" i="2" s="1"/>
  <c r="AD46" i="2"/>
  <c r="AD50" i="2" s="1"/>
  <c r="AB60" i="2"/>
  <c r="AD56" i="2"/>
  <c r="AD60" i="2" s="1"/>
  <c r="E82" i="2"/>
  <c r="G82" i="2"/>
  <c r="I82" i="2"/>
  <c r="K82" i="2"/>
  <c r="M82" i="2"/>
  <c r="O82" i="2"/>
  <c r="Q82" i="2"/>
  <c r="S82" i="2"/>
  <c r="U82" i="2"/>
  <c r="W82" i="2"/>
  <c r="Y82" i="2"/>
  <c r="AA82" i="2"/>
  <c r="AC78" i="2"/>
  <c r="AE80" i="2"/>
  <c r="AF80" i="2" s="1"/>
  <c r="AE81" i="2"/>
  <c r="AF81" i="2" s="1"/>
  <c r="AC84" i="2"/>
  <c r="AC98" i="2"/>
  <c r="AC104" i="2"/>
  <c r="AC119" i="2"/>
  <c r="AE119" i="2" s="1"/>
  <c r="AF119" i="2" s="1"/>
  <c r="AC120" i="2"/>
  <c r="AE120" i="2" s="1"/>
  <c r="AF120" i="2" s="1"/>
  <c r="AC123" i="2"/>
  <c r="AC127" i="2"/>
  <c r="AC131" i="2"/>
  <c r="P82" i="2"/>
  <c r="R82" i="2"/>
  <c r="T82" i="2"/>
  <c r="V82" i="2"/>
  <c r="X82" i="2"/>
  <c r="Z82" i="2"/>
  <c r="AB82" i="2"/>
  <c r="AD78" i="2"/>
  <c r="AD82" i="2" s="1"/>
  <c r="AD117" i="2"/>
  <c r="AE117" i="2" s="1"/>
  <c r="AF117" i="2" s="1"/>
  <c r="AE118" i="2"/>
  <c r="AF118" i="2" s="1"/>
  <c r="G140" i="2"/>
  <c r="M140" i="2"/>
  <c r="S140" i="2"/>
  <c r="Y140" i="2"/>
  <c r="AC136" i="2"/>
  <c r="J161" i="2"/>
  <c r="P161" i="2"/>
  <c r="V161" i="2"/>
  <c r="AB161" i="2"/>
  <c r="AD84" i="2"/>
  <c r="AD98" i="2"/>
  <c r="AD104" i="2"/>
  <c r="AD123" i="2"/>
  <c r="AD127" i="2"/>
  <c r="AD131" i="2"/>
  <c r="AE144" i="2"/>
  <c r="AF144" i="2" s="1"/>
  <c r="AE145" i="2"/>
  <c r="AF145" i="2" s="1"/>
  <c r="AE146" i="2"/>
  <c r="AF146" i="2" s="1"/>
  <c r="AE147" i="2"/>
  <c r="AF147" i="2" s="1"/>
  <c r="AE148" i="2"/>
  <c r="AF148" i="2" s="1"/>
  <c r="AE149" i="2"/>
  <c r="AF149" i="2" s="1"/>
  <c r="AE150" i="2"/>
  <c r="AF150" i="2" s="1"/>
  <c r="AE151" i="2"/>
  <c r="AF151" i="2" s="1"/>
  <c r="AE152" i="2"/>
  <c r="AF152" i="2" s="1"/>
  <c r="AE153" i="2"/>
  <c r="AF153" i="2" s="1"/>
  <c r="AE154" i="2"/>
  <c r="AF154" i="2" s="1"/>
  <c r="AE155" i="2"/>
  <c r="AF155" i="2" s="1"/>
  <c r="AE157" i="2"/>
  <c r="AF157" i="2" s="1"/>
  <c r="AE158" i="2"/>
  <c r="AF158" i="2" s="1"/>
  <c r="AE159" i="2"/>
  <c r="AF159" i="2" s="1"/>
  <c r="AE160" i="2"/>
  <c r="AF160" i="2" s="1"/>
  <c r="AD143" i="2"/>
  <c r="AE143" i="2" s="1"/>
  <c r="AF143" i="2" s="1"/>
  <c r="AD156" i="2"/>
  <c r="AD136" i="2"/>
  <c r="AC156" i="2"/>
  <c r="AE156" i="2" s="1"/>
  <c r="AF156" i="2" s="1"/>
  <c r="AD161" i="2" l="1"/>
  <c r="AE161" i="2" s="1"/>
  <c r="AF161" i="2" s="1"/>
  <c r="M162" i="2"/>
  <c r="AD26" i="2"/>
  <c r="G162" i="2"/>
  <c r="G164" i="2" s="1"/>
  <c r="S26" i="2"/>
  <c r="AD35" i="2"/>
  <c r="V162" i="2"/>
  <c r="J26" i="2"/>
  <c r="AD102" i="2"/>
  <c r="AC102" i="2"/>
  <c r="Y162" i="2"/>
  <c r="AB162" i="2"/>
  <c r="P162" i="2"/>
  <c r="AC161" i="2"/>
  <c r="AE60" i="2"/>
  <c r="AF60" i="2" s="1"/>
  <c r="AE127" i="2"/>
  <c r="AF127" i="2" s="1"/>
  <c r="AE104" i="2"/>
  <c r="AF104" i="2" s="1"/>
  <c r="AE50" i="2"/>
  <c r="AF50" i="2" s="1"/>
  <c r="S35" i="2"/>
  <c r="J162" i="2"/>
  <c r="J164" i="2" s="1"/>
  <c r="AE84" i="2"/>
  <c r="AF84" i="2" s="1"/>
  <c r="AE56" i="2"/>
  <c r="AF56" i="2" s="1"/>
  <c r="AE136" i="2"/>
  <c r="AF136" i="2" s="1"/>
  <c r="AC140" i="2"/>
  <c r="AE140" i="2" s="1"/>
  <c r="AF140" i="2" s="1"/>
  <c r="AE131" i="2"/>
  <c r="AF131" i="2" s="1"/>
  <c r="AE123" i="2"/>
  <c r="AF123" i="2" s="1"/>
  <c r="AE98" i="2"/>
  <c r="AF98" i="2" s="1"/>
  <c r="AC82" i="2"/>
  <c r="AE82" i="2" s="1"/>
  <c r="AF82" i="2" s="1"/>
  <c r="AE78" i="2"/>
  <c r="AF78" i="2" s="1"/>
  <c r="AE46" i="2"/>
  <c r="AF46" i="2" s="1"/>
  <c r="AE20" i="2"/>
  <c r="AF20" i="2" s="1"/>
  <c r="AC26" i="2"/>
  <c r="AD28" i="2"/>
  <c r="AD36" i="2" s="1"/>
  <c r="AD162" i="2" s="1"/>
  <c r="AD164" i="2" s="1"/>
  <c r="AE102" i="2" l="1"/>
  <c r="AF102" i="2" s="1"/>
  <c r="AE26" i="2"/>
  <c r="AF26" i="2" s="1"/>
  <c r="S28" i="2"/>
  <c r="AC35" i="2"/>
  <c r="AE35" i="2" s="1"/>
  <c r="AF35" i="2" s="1"/>
  <c r="S36" i="2" l="1"/>
  <c r="S162" i="2" s="1"/>
  <c r="AC28" i="2"/>
  <c r="AC36" i="2" l="1"/>
  <c r="AC162" i="2" s="1"/>
  <c r="AE28" i="2"/>
  <c r="AE162" i="2" l="1"/>
  <c r="AF162" i="2" s="1"/>
  <c r="AC164" i="2"/>
  <c r="AF28" i="2"/>
  <c r="AE36" i="2"/>
  <c r="AF36" i="2" s="1"/>
</calcChain>
</file>

<file path=xl/sharedStrings.xml><?xml version="1.0" encoding="utf-8"?>
<sst xmlns="http://schemas.openxmlformats.org/spreadsheetml/2006/main" count="889" uniqueCount="424">
  <si>
    <t>Додаток №4</t>
  </si>
  <si>
    <t>до Договору про надання гранту № ЗІNC21-1049-2</t>
  </si>
  <si>
    <t>від "30" червня 2020 року</t>
  </si>
  <si>
    <t xml:space="preserve">Конкурсна програма </t>
  </si>
  <si>
    <t>Інклюзивне мистецтво</t>
  </si>
  <si>
    <t>ЛОТ</t>
  </si>
  <si>
    <t>ЛОТ 2. Інклюзивний культурний продукт</t>
  </si>
  <si>
    <t xml:space="preserve">Назва Заявника: </t>
  </si>
  <si>
    <t>Департамент культури і туризму Запорізької міської ради</t>
  </si>
  <si>
    <t>Назва проекту:</t>
  </si>
  <si>
    <t>"Разом за синім птахом: інклюзивна вистава"</t>
  </si>
  <si>
    <t xml:space="preserve">  ЗВІТ</t>
  </si>
  <si>
    <t xml:space="preserve">про надходження та використання коштів для реалізації проекту </t>
  </si>
  <si>
    <t>за період з 30 червня 2020 року по 30 жовтня 2020 року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</si>
  <si>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</si>
  <si>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</si>
  <si>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</si>
  <si>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</si>
  <si>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</si>
  <si>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</si>
  <si>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</si>
  <si>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</si>
  <si>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</si>
  <si>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</si>
  <si>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</si>
  <si>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</si>
  <si>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</si>
  <si>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</si>
  <si>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</si>
  <si>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</si>
  <si>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</si>
  <si>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</si>
  <si>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</si>
  <si>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</si>
  <si>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</si>
  <si>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</si>
  <si>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</si>
  <si>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</si>
  <si>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</si>
  <si>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</si>
  <si>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</si>
  <si>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</si>
  <si>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</si>
  <si>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</si>
  <si>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</si>
  <si>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</si>
  <si>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 xml:space="preserve">головний бухгалтер </t>
  </si>
  <si>
    <t>А.О. Нікітіна</t>
  </si>
  <si>
    <t>посада</t>
  </si>
  <si>
    <t>прізвище</t>
  </si>
  <si>
    <t>підпис</t>
  </si>
  <si>
    <t xml:space="preserve"> Звіт про надходження та використання коштів для реалізації проекту  </t>
  </si>
  <si>
    <t xml:space="preserve">Конкурсна програма: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</si>
  <si>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</si>
  <si>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</si>
  <si>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</si>
  <si>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</si>
  <si>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</si>
  <si>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</si>
  <si>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</si>
  <si>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</si>
  <si>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</si>
  <si>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</si>
  <si>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</si>
  <si>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</si>
  <si>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</si>
  <si>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</si>
  <si>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</si>
  <si>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</si>
  <si>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</si>
  <si>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</si>
  <si>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</si>
  <si>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</si>
  <si>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</si>
  <si>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</si>
  <si>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</si>
  <si>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</si>
  <si>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</si>
  <si>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</si>
  <si>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</si>
  <si>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</si>
  <si>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</si>
  <si>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</si>
  <si>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</si>
  <si>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</si>
  <si>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</si>
  <si>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</si>
  <si>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</si>
  <si>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</si>
  <si>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</si>
  <si>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</si>
  <si>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</si>
  <si>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</si>
  <si>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</si>
  <si>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</si>
  <si>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</si>
  <si>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</si>
  <si>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</si>
  <si>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</si>
  <si>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</si>
  <si>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</si>
  <si>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</si>
  <si>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</si>
  <si>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</si>
  <si>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</si>
  <si>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</si>
  <si>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</si>
  <si>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</si>
  <si>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</si>
  <si>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</si>
  <si>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</si>
  <si>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</si>
  <si>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</si>
  <si>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</si>
  <si>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</si>
  <si>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</si>
  <si>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Дергач Маргарита Альфрітівна, керівник проекту</t>
  </si>
  <si>
    <t>місяців</t>
  </si>
  <si>
    <t>єдиноразова виплата премії за виконану роботу у проєкті</t>
  </si>
  <si>
    <t>б</t>
  </si>
  <si>
    <t>Бойченко Ксенія Юріївна, викладач з акторської майстерності дитячої музичної школи № 1</t>
  </si>
  <si>
    <t>місяць</t>
  </si>
  <si>
    <t>в</t>
  </si>
  <si>
    <t xml:space="preserve"> Повне ПІБ, посада</t>
  </si>
  <si>
    <t>1.2</t>
  </si>
  <si>
    <t>За трудовими договорами</t>
  </si>
  <si>
    <t>1.3</t>
  </si>
  <si>
    <t>За договорами ЦПХ</t>
  </si>
  <si>
    <t>Нестерова Анастасія Євгенівна, координатор проекту</t>
  </si>
  <si>
    <t>місяць/ години</t>
  </si>
  <si>
    <t>за договором ЦПХ оплату розраховано в годинах</t>
  </si>
  <si>
    <t>Петренко Надія Василівна, сценарист</t>
  </si>
  <si>
    <t xml:space="preserve">Островська Наталія Василівна, PR-менеджер </t>
  </si>
  <si>
    <t>г</t>
  </si>
  <si>
    <t>Гончаренко Юлана Володимирівна, хореограф</t>
  </si>
  <si>
    <t>д</t>
  </si>
  <si>
    <t>Каніболоцька Марія Сергіївна, постановник вистави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</si>
  <si>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</si>
  <si>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</si>
  <si>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</si>
  <si>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</si>
  <si>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Дергач Марагрита Альфрітівна, керівник проекту, завідуюча театральним відділенням дитячої музичної школи № 1</t>
  </si>
  <si>
    <t>Гончаренко Юлана Володимирівна, хореограф-постановник</t>
  </si>
  <si>
    <t>е</t>
  </si>
  <si>
    <t>є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</si>
  <si>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</si>
  <si>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</si>
  <si>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</si>
  <si>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</si>
  <si>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</si>
  <si>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</si>
  <si>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</si>
  <si>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</si>
  <si>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</si>
  <si>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</si>
  <si>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</si>
  <si>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</si>
  <si>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</si>
  <si>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</si>
  <si>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</si>
  <si>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</si>
  <si>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</si>
  <si>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</si>
  <si>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</si>
  <si>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</si>
  <si>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</si>
  <si>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</si>
  <si>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</si>
  <si>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</si>
  <si>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</si>
  <si>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</si>
  <si>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</si>
  <si>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</si>
  <si>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</si>
  <si>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</si>
  <si>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 xml:space="preserve">КЗ "Запорізький академічний обласний театр ляльок" ЗОР, вул. Гоголя, 60, Запоріжжя, Запорізька обл. 69000 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</si>
  <si>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</si>
  <si>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</si>
  <si>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</si>
  <si>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</si>
  <si>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</si>
  <si>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</si>
  <si>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</si>
  <si>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</si>
  <si>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автобуса для певезення учасників вистави проекту (2 дні Х 4 год.)</t>
  </si>
  <si>
    <t>година</t>
  </si>
  <si>
    <t>Оренда вантажного автомобіля (із зазначенням кілометражу або кількості годин)</t>
  </si>
  <si>
    <t>км (годин)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</si>
  <si>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</si>
  <si>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</si>
  <si>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</si>
  <si>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</si>
  <si>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</si>
  <si>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</si>
  <si>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</si>
  <si>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</si>
  <si>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</si>
  <si>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</si>
  <si>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кейтерингу для дітей-акторів та постановчої групи (обід, 2 дні по 40 осіб)</t>
  </si>
  <si>
    <t>чол.</t>
  </si>
  <si>
    <t>реєстраційний список учасників додається 
(85 осіб)</t>
  </si>
  <si>
    <t>Послуги з харчування (з зазначенням кількості осіб на заході)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</si>
  <si>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</si>
  <si>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</si>
  <si>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</si>
  <si>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</si>
  <si>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</si>
  <si>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</si>
  <si>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</si>
  <si>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Зовнішній жорсткий диск 3.5" 2TB Seagate (STEB2000200)</t>
  </si>
  <si>
    <t>Флеш-накопичувачі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</si>
  <si>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</si>
  <si>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</si>
  <si>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</si>
  <si>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</si>
  <si>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</si>
  <si>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</si>
  <si>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відбулося підвищення цін на матеріали при виготовленні банерів, тому зменшили вартість виготовлення макетів за домовленністю з постачальником</t>
  </si>
  <si>
    <t>Виготовлення макетів (буклет, афіша для web ресурсів, 2 банери)</t>
  </si>
  <si>
    <t>Друк буклетів з фотографіями учасників, програмою вистави, фото з репетицій та показу (А4, двохстор., папір мел.,150г/м2)</t>
  </si>
  <si>
    <t>Виготовлення банерів (400Х200 см, зі стійками)</t>
  </si>
  <si>
    <t>Друк буклетів</t>
  </si>
  <si>
    <t>Друк листівок</t>
  </si>
  <si>
    <t>Друк плакатів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</si>
  <si>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</si>
  <si>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</si>
  <si>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</si>
  <si>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</si>
  <si>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</si>
  <si>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</si>
  <si>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</si>
  <si>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</si>
  <si>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</si>
  <si>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</si>
  <si>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</si>
  <si>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</si>
  <si>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</si>
  <si>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</si>
  <si>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</si>
  <si>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</si>
  <si>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</si>
  <si>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</si>
  <si>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</si>
  <si>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</si>
  <si>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</si>
  <si>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</si>
  <si>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</si>
  <si>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</si>
  <si>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</si>
  <si>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</si>
  <si>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</si>
  <si>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</si>
  <si>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</si>
  <si>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</si>
  <si>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</si>
  <si>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</si>
  <si>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</si>
  <si>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</si>
  <si>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</si>
  <si>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</si>
  <si>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</si>
  <si>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</si>
  <si>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</si>
  <si>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Комп'ютерна обробка та монтаж відеоверсії вистави та відеоролику (трейлеру) про проект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</si>
  <si>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</si>
  <si>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</si>
  <si>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</si>
  <si>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</si>
  <si>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</si>
  <si>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</si>
  <si>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</si>
  <si>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</si>
  <si>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</si>
  <si>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</si>
  <si>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</si>
  <si>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</si>
  <si>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</si>
  <si>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Виготовлення декорацій</t>
  </si>
  <si>
    <t>Гримування акторів</t>
  </si>
  <si>
    <t xml:space="preserve">Виготовлення сценічних костюмів </t>
  </si>
  <si>
    <t xml:space="preserve">виготовлено 22  сценічних костюми, вартість кожного деталізовано у специфікації </t>
  </si>
  <si>
    <t>Виготовлення реквізиту (з урахуванням вартості матеріалів та сировини)</t>
  </si>
  <si>
    <t xml:space="preserve">виготовлено 14 найменувань товару (реквізиту), вартість кожного деталізовано у специфікації 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</si>
  <si>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</si>
  <si>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</si>
  <si>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</si>
  <si>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</si>
  <si>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</si>
  <si>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</si>
  <si>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</si>
  <si>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 ""Разом за синім птахом": інклюзивна вистава"</t>
  </si>
  <si>
    <t>у період з 30 червня 2020 року по 30 жовтня 2020 року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</si>
  <si>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</si>
  <si>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</si>
  <si>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</si>
  <si>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</si>
  <si>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</si>
  <si>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</si>
  <si>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</si>
  <si>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</si>
  <si>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</si>
  <si>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1/1.1/а</t>
  </si>
  <si>
    <t>Оплата праці штатним працівникам</t>
  </si>
  <si>
    <t xml:space="preserve">ІПН 2361713147 Дергач Маргарита Альфрітівна                           </t>
  </si>
  <si>
    <t>Наказ №197 к/тр, 20.10.2020</t>
  </si>
  <si>
    <t>1/1.1/б</t>
  </si>
  <si>
    <t>ІПН 3278411064 Бойченко Ксенія Юріївна</t>
  </si>
  <si>
    <t>Наказ №198 к/тр, 20.10.2020</t>
  </si>
  <si>
    <t>1/1.3/а</t>
  </si>
  <si>
    <t>Оплата праці за договором ЦПХ</t>
  </si>
  <si>
    <t>ІПН 3612504844 Нестерова Анастасія Євгенівна</t>
  </si>
  <si>
    <t>№68, 16.10.2020</t>
  </si>
  <si>
    <t>акт №68, 16.10.2020</t>
  </si>
  <si>
    <t>п/д №22, 22.10.2020; п/д №23, 22.10.2020; п/д №25, 22.10.2020</t>
  </si>
  <si>
    <t>1/1.3/б</t>
  </si>
  <si>
    <t>ІПН 2239715264 Петренко Надія Василівна</t>
  </si>
  <si>
    <t>№65, 15.10.2020</t>
  </si>
  <si>
    <t>акт №65, 15.10.2020</t>
  </si>
  <si>
    <t>п/д №13, 22.10.2020; п/д №14, 22.10.2020; п/д №16, 22.10.2020</t>
  </si>
  <si>
    <t>1/1.3/в</t>
  </si>
  <si>
    <t>ІПН 2732215565 Островська Наталія Василівна</t>
  </si>
  <si>
    <t>№66, 15.10.2020</t>
  </si>
  <si>
    <t>акт №66, 15.10.2020</t>
  </si>
  <si>
    <t>п/д №13, 22.10.2020; п/д №14, 22.10.2020; п/д №17, 22.10.2020</t>
  </si>
  <si>
    <t>1/1.3/г</t>
  </si>
  <si>
    <t>ІПН 2643614760 Гончаренко Юлана Володимирівна</t>
  </si>
  <si>
    <t>№71, 23.10.2020</t>
  </si>
  <si>
    <t>акт №71, 23.10.2020</t>
  </si>
  <si>
    <t>1/1.3/д</t>
  </si>
  <si>
    <t>ІПН 3220811003 Каніболоцька Марія Сергіївна</t>
  </si>
  <si>
    <t>№67, 15.10.2020</t>
  </si>
  <si>
    <t>акт №67, 15.10.2020</t>
  </si>
  <si>
    <t>п/д №18, 22.10.2020; п/д №19, 22.10.2020; п/д №21, 22.10.2020</t>
  </si>
  <si>
    <t>2/2.1/а</t>
  </si>
  <si>
    <t>розрахункова-платіжна відомість №71</t>
  </si>
  <si>
    <t>2/2.1/б</t>
  </si>
  <si>
    <t>розрахункова-платіжна відомість №72</t>
  </si>
  <si>
    <t>2/2.1/в</t>
  </si>
  <si>
    <t>розрахункова-платіжна відомість №73</t>
  </si>
  <si>
    <t>2/2.1/г</t>
  </si>
  <si>
    <t>розрахункова-платіжна відомість №68</t>
  </si>
  <si>
    <t>п/д №24, 22.10.2020</t>
  </si>
  <si>
    <t>2/2.1/д</t>
  </si>
  <si>
    <t>розрахункова-платіжна відомість №65</t>
  </si>
  <si>
    <t>п/д №15, 22.10.2020</t>
  </si>
  <si>
    <t>2/2.1/е</t>
  </si>
  <si>
    <t>розрахункова-платіжна відомість №66</t>
  </si>
  <si>
    <t>2/2.1/є</t>
  </si>
  <si>
    <t>розрахункова-платіжна відомість №67</t>
  </si>
  <si>
    <t>п/д №20, 22.10.2020</t>
  </si>
  <si>
    <t>5/5.1/а</t>
  </si>
  <si>
    <t>ЄДРПОУ 02225393 КЗ "Запорізький академічний обласний театр ляльок" ЗОР</t>
  </si>
  <si>
    <t>№331-Ф від 01.10.2020</t>
  </si>
  <si>
    <t>акт №331-1 від 05.10.2020</t>
  </si>
  <si>
    <t>п/д №9, 09.10.2020</t>
  </si>
  <si>
    <t>5/5.3/а</t>
  </si>
  <si>
    <t>ІПН 2587412670       ФОП Баталов І.П.</t>
  </si>
  <si>
    <t>№333-Ф від 02.10.2020</t>
  </si>
  <si>
    <t>акт №333-1 від 05.10.2020</t>
  </si>
  <si>
    <t>п/д №10, 09.10.2020</t>
  </si>
  <si>
    <t>6/6.1/а</t>
  </si>
  <si>
    <t>ІПН 3127924159     ФОП Багдасаров Р.Л.</t>
  </si>
  <si>
    <t>№337-Ф від 13.10.2020</t>
  </si>
  <si>
    <t>акт №337 від 13.10.2020</t>
  </si>
  <si>
    <t>п/д №12, 21.10.2020</t>
  </si>
  <si>
    <t>7/7.2/а,б</t>
  </si>
  <si>
    <t>ІПН 3115216199     ФОП Семендяєв О.О.</t>
  </si>
  <si>
    <t>№266-Ф від 14.08.2020</t>
  </si>
  <si>
    <t>накл. №266 від 19.08.2020</t>
  </si>
  <si>
    <t>п/д №4, 27.08.2020</t>
  </si>
  <si>
    <t>8/8.1/а,б,в</t>
  </si>
  <si>
    <t>Послуги із виготовлення</t>
  </si>
  <si>
    <t>ІПН 2988608953    ФОП Матяжов Є.В.</t>
  </si>
  <si>
    <t>№280-Ф від 26.08.2020</t>
  </si>
  <si>
    <t>накл. №280 від 26.08.2020</t>
  </si>
  <si>
    <t>п/д №5, 27.08.2020</t>
  </si>
  <si>
    <t>9/а</t>
  </si>
  <si>
    <t>ІПН 3146016551      ФОП Рябцев О.М.</t>
  </si>
  <si>
    <t>№267-Ф від 14.08.2020</t>
  </si>
  <si>
    <t>акт №267 від 19.08.2020</t>
  </si>
  <si>
    <t>п/д №3, 21.08.2020</t>
  </si>
  <si>
    <t>9/в</t>
  </si>
  <si>
    <t>ІПН 3383609251      ФОП Михайлютенко Д.Ю.</t>
  </si>
  <si>
    <t>№292-Ф від 01.09.2020</t>
  </si>
  <si>
    <t>акт №1-292 від 03.09.2020</t>
  </si>
  <si>
    <t>п/д №6, 08.09.2020</t>
  </si>
  <si>
    <t>13/в</t>
  </si>
  <si>
    <t>ЄДРПОУ 36470829    ТОВ "Консалтингова група "ПроАудит"</t>
  </si>
  <si>
    <t>№4157 від 22.10.2020</t>
  </si>
  <si>
    <t>акт №ОУ-0000123, 26.10.2020</t>
  </si>
  <si>
    <t>п/д №26, 27.10.2020</t>
  </si>
  <si>
    <t>№293-Ф від 25.09.2020</t>
  </si>
  <si>
    <t>акт №1-293 від 05.10.2020</t>
  </si>
  <si>
    <t>п/д №8, 09.10.2020</t>
  </si>
  <si>
    <t>Комерційна пропозиція</t>
  </si>
  <si>
    <t xml:space="preserve">Додаток </t>
  </si>
  <si>
    <t>14.4/е</t>
  </si>
  <si>
    <t xml:space="preserve">ІПН 3097612891       ФОП Телятник М.О </t>
  </si>
  <si>
    <t>№268-Ф від 18.08.2020</t>
  </si>
  <si>
    <t>накл. №268 від 19.08.2020</t>
  </si>
  <si>
    <t>п/д №2, 21.08.2020</t>
  </si>
  <si>
    <t>14.4/з</t>
  </si>
  <si>
    <t>ІПН 2850202276      ФОП Добролюбов М.С.</t>
  </si>
  <si>
    <t>№334-Ф від 05.10.2020</t>
  </si>
  <si>
    <t>акт №334 від 05.10.2020</t>
  </si>
  <si>
    <t>п/д №11, 09.10.2020</t>
  </si>
  <si>
    <t>14.4/є</t>
  </si>
  <si>
    <t>ІПН 2703107821      ФОП Іваненко О.А.</t>
  </si>
  <si>
    <t>№313-Ф від 15.09.2020</t>
  </si>
  <si>
    <t>накл. №313 від 18.09.2020</t>
  </si>
  <si>
    <t>п/д №7, 21.09.2020</t>
  </si>
  <si>
    <t>Додаток</t>
  </si>
  <si>
    <t>14.4/ж</t>
  </si>
  <si>
    <t>№269-Ф від 18.08.2020</t>
  </si>
  <si>
    <t>накл. №269 від 19.08.2020</t>
  </si>
  <si>
    <t>п/д №1, 21.08.2020</t>
  </si>
  <si>
    <t>Акт списання матеріальних цінностей</t>
  </si>
  <si>
    <t>ЗАГАЛЬНА СУМА:</t>
  </si>
  <si>
    <t>Витрати за даними звіту за рахунок співфінансування</t>
  </si>
  <si>
    <t>2.2</t>
  </si>
  <si>
    <t>Витрати за даними звіту за рахунок реінвестицій</t>
  </si>
  <si>
    <t xml:space="preserve"> </t>
  </si>
  <si>
    <t>Примітка: Заповнюється незалежним аудитором.</t>
  </si>
  <si>
    <t>Акт введення в експлаутацію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</si>
</sst>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9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i/>
      <sz val="10"/>
      <color theme="1"/>
      <name val="Calibri"/>
    </font>
    <font>
      <i/>
      <sz val="11"/>
      <color theme="1"/>
      <name val="Calibri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b/>
      <sz val="8.5"/>
      <color rgb="FFC00000"/>
      <name val="Arial"/>
      <family val="2"/>
      <charset val="204"/>
    </font>
    <font>
      <sz val="8.5"/>
      <color theme="1"/>
      <name val="Arial"/>
      <family val="2"/>
      <charset val="204"/>
    </font>
    <font>
      <b/>
      <sz val="8.5"/>
      <color rgb="FFFF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89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10" fontId="7" fillId="0" borderId="0" xfId="0" applyNumberFormat="1" applyFont="1"/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 applyAlignme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6" fillId="0" borderId="57" xfId="0" applyNumberFormat="1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 wrapText="1"/>
    </xf>
    <xf numFmtId="166" fontId="6" fillId="0" borderId="62" xfId="0" applyNumberFormat="1" applyFont="1" applyBorder="1" applyAlignment="1">
      <alignment horizontal="center" vertical="top"/>
    </xf>
    <xf numFmtId="0" fontId="18" fillId="0" borderId="22" xfId="0" applyFont="1" applyBorder="1" applyAlignment="1">
      <alignment horizontal="right" vertical="top" wrapText="1"/>
    </xf>
    <xf numFmtId="166" fontId="6" fillId="0" borderId="69" xfId="0" applyNumberFormat="1" applyFont="1" applyBorder="1" applyAlignment="1">
      <alignment horizontal="center" vertical="top"/>
    </xf>
    <xf numFmtId="0" fontId="17" fillId="6" borderId="22" xfId="0" applyFont="1" applyFill="1" applyBorder="1" applyAlignment="1">
      <alignment horizontal="right" vertical="top" wrapText="1"/>
    </xf>
    <xf numFmtId="166" fontId="6" fillId="0" borderId="57" xfId="0" applyNumberFormat="1" applyFont="1" applyBorder="1" applyAlignment="1">
      <alignment horizontal="center" vertical="top" wrapText="1"/>
    </xf>
    <xf numFmtId="166" fontId="4" fillId="8" borderId="35" xfId="0" applyNumberFormat="1" applyFont="1" applyFill="1" applyBorder="1" applyAlignment="1">
      <alignment vertical="top"/>
    </xf>
    <xf numFmtId="0" fontId="4" fillId="8" borderId="48" xfId="0" applyFont="1" applyFill="1" applyBorder="1" applyAlignment="1">
      <alignment horizontal="right" vertical="top" wrapText="1"/>
    </xf>
    <xf numFmtId="166" fontId="6" fillId="5" borderId="47" xfId="0" applyNumberFormat="1" applyFont="1" applyFill="1" applyBorder="1" applyAlignment="1">
      <alignment vertical="top"/>
    </xf>
    <xf numFmtId="166" fontId="4" fillId="6" borderId="77" xfId="0" applyNumberFormat="1" applyFont="1" applyFill="1" applyBorder="1" applyAlignment="1">
      <alignment horizontal="center" vertical="top"/>
    </xf>
    <xf numFmtId="0" fontId="17" fillId="6" borderId="39" xfId="0" applyFont="1" applyFill="1" applyBorder="1" applyAlignment="1">
      <alignment horizontal="right" vertical="top" wrapText="1"/>
    </xf>
    <xf numFmtId="0" fontId="17" fillId="0" borderId="12" xfId="0" applyFont="1" applyBorder="1" applyAlignment="1">
      <alignment horizontal="right" vertical="top" wrapText="1"/>
    </xf>
    <xf numFmtId="166" fontId="6" fillId="0" borderId="22" xfId="0" applyNumberFormat="1" applyFont="1" applyBorder="1" applyAlignment="1">
      <alignment horizontal="center" vertical="top"/>
    </xf>
    <xf numFmtId="166" fontId="6" fillId="0" borderId="84" xfId="0" applyNumberFormat="1" applyFont="1" applyBorder="1" applyAlignment="1">
      <alignment horizontal="center" vertical="top"/>
    </xf>
    <xf numFmtId="0" fontId="18" fillId="0" borderId="87" xfId="0" applyFont="1" applyBorder="1" applyAlignment="1">
      <alignment horizontal="right" vertical="top" wrapText="1"/>
    </xf>
    <xf numFmtId="166" fontId="4" fillId="8" borderId="42" xfId="0" applyNumberFormat="1" applyFont="1" applyFill="1" applyBorder="1" applyAlignment="1">
      <alignment vertical="top"/>
    </xf>
    <xf numFmtId="166" fontId="6" fillId="5" borderId="89" xfId="0" applyNumberFormat="1" applyFont="1" applyFill="1" applyBorder="1" applyAlignment="1">
      <alignment vertical="top"/>
    </xf>
    <xf numFmtId="166" fontId="4" fillId="6" borderId="90" xfId="0" applyNumberFormat="1" applyFont="1" applyFill="1" applyBorder="1" applyAlignment="1">
      <alignment vertical="top"/>
    </xf>
    <xf numFmtId="166" fontId="6" fillId="8" borderId="35" xfId="0" applyNumberFormat="1" applyFont="1" applyFill="1" applyBorder="1" applyAlignment="1">
      <alignment vertical="top"/>
    </xf>
    <xf numFmtId="0" fontId="4" fillId="8" borderId="96" xfId="0" applyFont="1" applyFill="1" applyBorder="1" applyAlignment="1">
      <alignment horizontal="right" vertical="top" wrapText="1"/>
    </xf>
    <xf numFmtId="166" fontId="6" fillId="5" borderId="43" xfId="0" applyNumberFormat="1" applyFont="1" applyFill="1" applyBorder="1" applyAlignment="1">
      <alignment vertical="top"/>
    </xf>
    <xf numFmtId="166" fontId="6" fillId="0" borderId="57" xfId="0" applyNumberFormat="1" applyFont="1" applyBorder="1" applyAlignment="1">
      <alignment vertical="top"/>
    </xf>
    <xf numFmtId="166" fontId="6" fillId="0" borderId="69" xfId="0" applyNumberFormat="1" applyFont="1" applyBorder="1" applyAlignment="1">
      <alignment vertical="top"/>
    </xf>
    <xf numFmtId="0" fontId="18" fillId="0" borderId="102" xfId="0" applyFont="1" applyBorder="1" applyAlignment="1">
      <alignment horizontal="right" vertical="top" wrapText="1"/>
    </xf>
    <xf numFmtId="0" fontId="4" fillId="8" borderId="36" xfId="0" applyFont="1" applyFill="1" applyBorder="1" applyAlignment="1">
      <alignment horizontal="right" vertical="top" wrapText="1"/>
    </xf>
    <xf numFmtId="166" fontId="6" fillId="0" borderId="57" xfId="0" applyNumberFormat="1" applyFont="1" applyBorder="1" applyAlignment="1">
      <alignment vertical="top" wrapText="1"/>
    </xf>
    <xf numFmtId="0" fontId="6" fillId="0" borderId="17" xfId="0" applyFont="1" applyBorder="1" applyAlignment="1">
      <alignment horizontal="center" vertical="center" wrapText="1"/>
    </xf>
    <xf numFmtId="166" fontId="6" fillId="0" borderId="62" xfId="0" applyNumberFormat="1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17" fillId="5" borderId="56" xfId="0" applyFont="1" applyFill="1" applyBorder="1" applyAlignment="1">
      <alignment horizontal="right" vertical="top" wrapText="1"/>
    </xf>
    <xf numFmtId="166" fontId="4" fillId="5" borderId="43" xfId="0" applyNumberFormat="1" applyFont="1" applyFill="1" applyBorder="1" applyAlignment="1">
      <alignment vertical="top"/>
    </xf>
    <xf numFmtId="166" fontId="6" fillId="5" borderId="41" xfId="0" applyNumberFormat="1" applyFont="1" applyFill="1" applyBorder="1" applyAlignment="1">
      <alignment horizontal="center" vertical="top"/>
    </xf>
    <xf numFmtId="0" fontId="4" fillId="5" borderId="48" xfId="0" applyFont="1" applyFill="1" applyBorder="1" applyAlignment="1">
      <alignment horizontal="right" vertical="top" wrapText="1"/>
    </xf>
    <xf numFmtId="166" fontId="6" fillId="0" borderId="50" xfId="0" applyNumberFormat="1" applyFont="1" applyBorder="1" applyAlignment="1">
      <alignment vertical="top" wrapText="1"/>
    </xf>
    <xf numFmtId="166" fontId="6" fillId="0" borderId="110" xfId="0" applyNumberFormat="1" applyFont="1" applyBorder="1" applyAlignment="1">
      <alignment horizontal="center" vertical="top"/>
    </xf>
    <xf numFmtId="0" fontId="6" fillId="0" borderId="66" xfId="0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0" fontId="17" fillId="0" borderId="22" xfId="0" applyFont="1" applyBorder="1" applyAlignment="1">
      <alignment horizontal="right" vertical="top" wrapText="1"/>
    </xf>
    <xf numFmtId="166" fontId="6" fillId="0" borderId="65" xfId="0" applyNumberFormat="1" applyFont="1" applyBorder="1" applyAlignment="1">
      <alignment horizontal="center" vertical="top"/>
    </xf>
    <xf numFmtId="166" fontId="6" fillId="8" borderId="77" xfId="0" applyNumberFormat="1" applyFont="1" applyFill="1" applyBorder="1" applyAlignment="1">
      <alignment vertical="top"/>
    </xf>
    <xf numFmtId="166" fontId="6" fillId="5" borderId="43" xfId="0" applyNumberFormat="1" applyFont="1" applyFill="1" applyBorder="1" applyAlignment="1">
      <alignment horizontal="center" vertical="top"/>
    </xf>
    <xf numFmtId="166" fontId="6" fillId="0" borderId="15" xfId="0" applyNumberFormat="1" applyFont="1" applyBorder="1" applyAlignment="1">
      <alignment horizontal="center" vertical="top"/>
    </xf>
    <xf numFmtId="0" fontId="17" fillId="0" borderId="120" xfId="0" applyFont="1" applyBorder="1" applyAlignment="1">
      <alignment horizontal="right" vertical="top" wrapText="1"/>
    </xf>
    <xf numFmtId="0" fontId="4" fillId="8" borderId="23" xfId="0" applyFont="1" applyFill="1" applyBorder="1" applyAlignment="1">
      <alignment horizontal="right" vertical="top" wrapText="1"/>
    </xf>
    <xf numFmtId="166" fontId="4" fillId="9" borderId="35" xfId="0" applyNumberFormat="1" applyFont="1" applyFill="1" applyBorder="1" applyAlignment="1">
      <alignment horizontal="center" vertical="top"/>
    </xf>
    <xf numFmtId="0" fontId="4" fillId="9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166" fontId="4" fillId="9" borderId="77" xfId="0" applyNumberFormat="1" applyFont="1" applyFill="1" applyBorder="1" applyAlignment="1">
      <alignment horizontal="center" vertical="top"/>
    </xf>
    <xf numFmtId="0" fontId="4" fillId="5" borderId="36" xfId="0" applyFont="1" applyFill="1" applyBorder="1" applyAlignment="1">
      <alignment horizontal="right" vertical="top" wrapText="1"/>
    </xf>
    <xf numFmtId="0" fontId="17" fillId="0" borderId="23" xfId="0" applyFont="1" applyBorder="1" applyAlignment="1">
      <alignment horizontal="right" vertical="top" wrapText="1"/>
    </xf>
    <xf numFmtId="0" fontId="4" fillId="9" borderId="56" xfId="0" applyFont="1" applyFill="1" applyBorder="1" applyAlignment="1">
      <alignment horizontal="right" vertical="top" wrapText="1"/>
    </xf>
    <xf numFmtId="0" fontId="17" fillId="6" borderId="120" xfId="0" applyFont="1" applyFill="1" applyBorder="1" applyAlignment="1">
      <alignment horizontal="right" vertical="top" wrapText="1"/>
    </xf>
    <xf numFmtId="0" fontId="17" fillId="0" borderId="102" xfId="0" applyFont="1" applyBorder="1" applyAlignment="1">
      <alignment horizontal="right" vertical="top" wrapText="1"/>
    </xf>
    <xf numFmtId="49" fontId="4" fillId="0" borderId="12" xfId="0" applyNumberFormat="1" applyFont="1" applyBorder="1" applyAlignment="1">
      <alignment horizontal="center" vertical="top"/>
    </xf>
    <xf numFmtId="0" fontId="6" fillId="0" borderId="17" xfId="0" applyFont="1" applyBorder="1" applyAlignment="1">
      <alignment vertical="top" wrapText="1"/>
    </xf>
    <xf numFmtId="0" fontId="6" fillId="0" borderId="63" xfId="0" applyFont="1" applyBorder="1" applyAlignment="1">
      <alignment vertical="top" wrapText="1"/>
    </xf>
    <xf numFmtId="166" fontId="4" fillId="9" borderId="42" xfId="0" applyNumberFormat="1" applyFont="1" applyFill="1" applyBorder="1" applyAlignment="1">
      <alignment horizontal="center" vertical="top"/>
    </xf>
    <xf numFmtId="0" fontId="4" fillId="9" borderId="126" xfId="0" applyFont="1" applyFill="1" applyBorder="1" applyAlignment="1">
      <alignment horizontal="right" vertical="top" wrapText="1"/>
    </xf>
    <xf numFmtId="166" fontId="8" fillId="4" borderId="127" xfId="0" applyNumberFormat="1" applyFont="1" applyFill="1" applyBorder="1" applyAlignment="1">
      <alignment horizontal="center" vertical="top"/>
    </xf>
    <xf numFmtId="166" fontId="8" fillId="4" borderId="128" xfId="0" applyNumberFormat="1" applyFont="1" applyFill="1" applyBorder="1" applyAlignment="1">
      <alignment vertical="top" wrapText="1"/>
    </xf>
    <xf numFmtId="166" fontId="8" fillId="4" borderId="88" xfId="0" applyNumberFormat="1" applyFont="1" applyFill="1" applyBorder="1" applyAlignment="1">
      <alignment vertical="top"/>
    </xf>
    <xf numFmtId="0" fontId="8" fillId="4" borderId="126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9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166" fontId="6" fillId="0" borderId="13" xfId="0" applyNumberFormat="1" applyFont="1" applyBorder="1" applyAlignment="1">
      <alignment vertical="top" wrapText="1"/>
    </xf>
    <xf numFmtId="4" fontId="2" fillId="0" borderId="12" xfId="0" applyNumberFormat="1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 applyAlignment="1"/>
    <xf numFmtId="166" fontId="6" fillId="0" borderId="118" xfId="0" applyNumberFormat="1" applyFont="1" applyBorder="1" applyAlignment="1">
      <alignment vertical="top" wrapText="1"/>
    </xf>
    <xf numFmtId="166" fontId="6" fillId="0" borderId="61" xfId="0" applyNumberFormat="1" applyFont="1" applyBorder="1" applyAlignment="1">
      <alignment vertical="top" wrapText="1"/>
    </xf>
    <xf numFmtId="4" fontId="2" fillId="7" borderId="12" xfId="0" applyNumberFormat="1" applyFont="1" applyFill="1" applyBorder="1"/>
    <xf numFmtId="166" fontId="6" fillId="7" borderId="12" xfId="0" applyNumberFormat="1" applyFont="1" applyFill="1" applyBorder="1" applyAlignment="1">
      <alignment vertical="top" wrapText="1"/>
    </xf>
    <xf numFmtId="0" fontId="2" fillId="7" borderId="12" xfId="0" applyFont="1" applyFill="1" applyBorder="1" applyAlignment="1">
      <alignment wrapText="1"/>
    </xf>
    <xf numFmtId="166" fontId="6" fillId="0" borderId="72" xfId="0" applyNumberFormat="1" applyFont="1" applyBorder="1" applyAlignment="1">
      <alignment vertical="top" wrapText="1"/>
    </xf>
    <xf numFmtId="166" fontId="6" fillId="0" borderId="12" xfId="0" applyNumberFormat="1" applyFont="1" applyBorder="1" applyAlignment="1">
      <alignment vertical="top" wrapText="1"/>
    </xf>
    <xf numFmtId="4" fontId="2" fillId="0" borderId="58" xfId="0" applyNumberFormat="1" applyFont="1" applyBorder="1"/>
    <xf numFmtId="4" fontId="2" fillId="7" borderId="12" xfId="0" applyNumberFormat="1" applyFont="1" applyFill="1" applyBorder="1" applyAlignment="1"/>
    <xf numFmtId="0" fontId="2" fillId="7" borderId="12" xfId="0" applyFont="1" applyFill="1" applyBorder="1" applyAlignment="1">
      <alignment wrapText="1"/>
    </xf>
    <xf numFmtId="166" fontId="6" fillId="7" borderId="118" xfId="0" applyNumberFormat="1" applyFont="1" applyFill="1" applyBorder="1" applyAlignment="1">
      <alignment vertical="top" wrapText="1"/>
    </xf>
    <xf numFmtId="166" fontId="6" fillId="7" borderId="13" xfId="0" applyNumberFormat="1" applyFont="1" applyFill="1" applyBorder="1" applyAlignment="1">
      <alignment vertical="top" wrapText="1"/>
    </xf>
    <xf numFmtId="166" fontId="6" fillId="7" borderId="61" xfId="0" applyNumberFormat="1" applyFont="1" applyFill="1" applyBorder="1" applyAlignment="1">
      <alignment vertical="top" wrapText="1"/>
    </xf>
    <xf numFmtId="166" fontId="6" fillId="7" borderId="72" xfId="0" applyNumberFormat="1" applyFont="1" applyFill="1" applyBorder="1" applyAlignment="1">
      <alignment vertical="top" wrapText="1"/>
    </xf>
    <xf numFmtId="49" fontId="4" fillId="7" borderId="50" xfId="0" applyNumberFormat="1" applyFont="1" applyFill="1" applyBorder="1" applyAlignment="1">
      <alignment horizontal="center" vertical="top"/>
    </xf>
    <xf numFmtId="166" fontId="14" fillId="7" borderId="55" xfId="0" applyNumberFormat="1" applyFont="1" applyFill="1" applyBorder="1" applyAlignment="1">
      <alignment vertical="top" wrapText="1"/>
    </xf>
    <xf numFmtId="4" fontId="2" fillId="7" borderId="107" xfId="0" applyNumberFormat="1" applyFont="1" applyFill="1" applyBorder="1"/>
    <xf numFmtId="166" fontId="14" fillId="7" borderId="51" xfId="0" applyNumberFormat="1" applyFont="1" applyFill="1" applyBorder="1" applyAlignment="1">
      <alignment vertical="top" wrapText="1"/>
    </xf>
    <xf numFmtId="166" fontId="14" fillId="7" borderId="51" xfId="0" applyNumberFormat="1" applyFont="1" applyFill="1" applyBorder="1" applyAlignment="1">
      <alignment horizontal="left" vertical="top" wrapText="1"/>
    </xf>
    <xf numFmtId="166" fontId="14" fillId="7" borderId="72" xfId="0" applyNumberFormat="1" applyFont="1" applyFill="1" applyBorder="1" applyAlignment="1">
      <alignment horizontal="left" vertical="top" wrapText="1"/>
    </xf>
    <xf numFmtId="167" fontId="4" fillId="0" borderId="50" xfId="0" applyNumberFormat="1" applyFont="1" applyBorder="1" applyAlignment="1">
      <alignment horizontal="center" vertical="top"/>
    </xf>
    <xf numFmtId="167" fontId="4" fillId="0" borderId="12" xfId="0" applyNumberFormat="1" applyFont="1" applyBorder="1" applyAlignment="1">
      <alignment horizontal="center" vertical="top"/>
    </xf>
    <xf numFmtId="166" fontId="6" fillId="0" borderId="60" xfId="0" applyNumberFormat="1" applyFont="1" applyBorder="1" applyAlignment="1">
      <alignment vertical="top" wrapText="1"/>
    </xf>
    <xf numFmtId="49" fontId="4" fillId="7" borderId="41" xfId="0" applyNumberFormat="1" applyFont="1" applyFill="1" applyBorder="1" applyAlignment="1">
      <alignment horizontal="center" vertical="top"/>
    </xf>
    <xf numFmtId="166" fontId="6" fillId="7" borderId="12" xfId="0" applyNumberFormat="1" applyFont="1" applyFill="1" applyBorder="1" applyAlignment="1">
      <alignment vertical="top" wrapText="1"/>
    </xf>
    <xf numFmtId="49" fontId="4" fillId="7" borderId="50" xfId="0" applyNumberFormat="1" applyFont="1" applyFill="1" applyBorder="1" applyAlignment="1">
      <alignment horizontal="center" vertical="top"/>
    </xf>
    <xf numFmtId="166" fontId="14" fillId="7" borderId="55" xfId="0" applyNumberFormat="1" applyFont="1" applyFill="1" applyBorder="1" applyAlignment="1">
      <alignment horizontal="left" vertical="top" wrapText="1"/>
    </xf>
    <xf numFmtId="166" fontId="14" fillId="7" borderId="118" xfId="0" applyNumberFormat="1" applyFont="1" applyFill="1" applyBorder="1" applyAlignment="1">
      <alignment horizontal="left" vertical="top" wrapText="1"/>
    </xf>
    <xf numFmtId="166" fontId="14" fillId="7" borderId="118" xfId="0" applyNumberFormat="1" applyFont="1" applyFill="1" applyBorder="1" applyAlignment="1">
      <alignment horizontal="left" vertical="top" wrapText="1"/>
    </xf>
    <xf numFmtId="166" fontId="6" fillId="7" borderId="13" xfId="0" applyNumberFormat="1" applyFont="1" applyFill="1" applyBorder="1" applyAlignment="1">
      <alignment vertical="top" wrapText="1"/>
    </xf>
    <xf numFmtId="4" fontId="2" fillId="0" borderId="107" xfId="0" applyNumberFormat="1" applyFont="1" applyBorder="1"/>
    <xf numFmtId="166" fontId="6" fillId="7" borderId="61" xfId="0" applyNumberFormat="1" applyFont="1" applyFill="1" applyBorder="1" applyAlignment="1">
      <alignment vertical="top" wrapText="1"/>
    </xf>
    <xf numFmtId="0" fontId="1" fillId="7" borderId="13" xfId="0" applyFont="1" applyFill="1" applyBorder="1" applyAlignment="1">
      <alignment horizontal="right" wrapText="1"/>
    </xf>
    <xf numFmtId="4" fontId="1" fillId="0" borderId="12" xfId="0" applyNumberFormat="1" applyFont="1" applyBorder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right" wrapText="1"/>
    </xf>
    <xf numFmtId="4" fontId="1" fillId="0" borderId="12" xfId="0" applyNumberFormat="1" applyFont="1" applyBorder="1"/>
    <xf numFmtId="0" fontId="22" fillId="0" borderId="0" xfId="0" applyFont="1"/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/>
    <xf numFmtId="4" fontId="2" fillId="0" borderId="12" xfId="0" applyNumberFormat="1" applyFont="1" applyBorder="1" applyAlignment="1"/>
    <xf numFmtId="0" fontId="2" fillId="0" borderId="0" xfId="0" applyFont="1" applyAlignment="1"/>
    <xf numFmtId="0" fontId="2" fillId="0" borderId="0" xfId="0" applyFont="1" applyAlignment="1"/>
    <xf numFmtId="4" fontId="2" fillId="0" borderId="0" xfId="0" applyNumberFormat="1" applyFont="1" applyAlignment="1"/>
    <xf numFmtId="0" fontId="23" fillId="0" borderId="12" xfId="0" applyFont="1" applyBorder="1" applyAlignment="1"/>
    <xf numFmtId="0" fontId="23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8" fillId="4" borderId="41" xfId="0" applyFont="1" applyFill="1" applyBorder="1" applyAlignment="1">
      <alignment horizontal="center" vertical="top" wrapText="1"/>
    </xf>
    <xf numFmtId="0" fontId="4" fillId="5" borderId="35" xfId="0" applyFont="1" applyFill="1" applyBorder="1" applyAlignment="1">
      <alignment horizontal="center" vertical="top" wrapText="1"/>
    </xf>
    <xf numFmtId="49" fontId="4" fillId="6" borderId="50" xfId="0" applyNumberFormat="1" applyFont="1" applyFill="1" applyBorder="1" applyAlignment="1">
      <alignment horizontal="center" vertical="top" wrapText="1"/>
    </xf>
    <xf numFmtId="166" fontId="25" fillId="0" borderId="12" xfId="0" applyNumberFormat="1" applyFont="1" applyBorder="1" applyAlignment="1">
      <alignment vertical="top" wrapText="1"/>
    </xf>
    <xf numFmtId="4" fontId="27" fillId="6" borderId="49" xfId="0" applyNumberFormat="1" applyFont="1" applyFill="1" applyBorder="1" applyAlignment="1">
      <alignment horizontal="right" vertical="top"/>
    </xf>
    <xf numFmtId="4" fontId="27" fillId="6" borderId="50" xfId="0" applyNumberFormat="1" applyFont="1" applyFill="1" applyBorder="1" applyAlignment="1">
      <alignment horizontal="right" vertical="top"/>
    </xf>
    <xf numFmtId="4" fontId="27" fillId="6" borderId="51" xfId="0" applyNumberFormat="1" applyFont="1" applyFill="1" applyBorder="1" applyAlignment="1">
      <alignment horizontal="right" vertical="top"/>
    </xf>
    <xf numFmtId="4" fontId="28" fillId="6" borderId="53" xfId="0" applyNumberFormat="1" applyFont="1" applyFill="1" applyBorder="1" applyAlignment="1">
      <alignment horizontal="right" vertical="top"/>
    </xf>
    <xf numFmtId="4" fontId="28" fillId="6" borderId="37" xfId="0" applyNumberFormat="1" applyFont="1" applyFill="1" applyBorder="1" applyAlignment="1">
      <alignment horizontal="right" vertical="top"/>
    </xf>
    <xf numFmtId="4" fontId="28" fillId="6" borderId="54" xfId="0" applyNumberFormat="1" applyFont="1" applyFill="1" applyBorder="1" applyAlignment="1">
      <alignment horizontal="right" vertical="top"/>
    </xf>
    <xf numFmtId="10" fontId="28" fillId="6" borderId="55" xfId="0" applyNumberFormat="1" applyFont="1" applyFill="1" applyBorder="1" applyAlignment="1">
      <alignment horizontal="right" vertical="top"/>
    </xf>
    <xf numFmtId="4" fontId="29" fillId="0" borderId="11" xfId="0" applyNumberFormat="1" applyFont="1" applyBorder="1" applyAlignment="1">
      <alignment horizontal="center" vertical="top"/>
    </xf>
    <xf numFmtId="4" fontId="29" fillId="0" borderId="12" xfId="0" applyNumberFormat="1" applyFont="1" applyBorder="1" applyAlignment="1">
      <alignment horizontal="center" vertical="top"/>
    </xf>
    <xf numFmtId="4" fontId="29" fillId="0" borderId="13" xfId="0" applyNumberFormat="1" applyFont="1" applyBorder="1" applyAlignment="1">
      <alignment horizontal="right" vertical="top"/>
    </xf>
    <xf numFmtId="4" fontId="29" fillId="7" borderId="11" xfId="0" applyNumberFormat="1" applyFont="1" applyFill="1" applyBorder="1" applyAlignment="1">
      <alignment horizontal="center" vertical="top"/>
    </xf>
    <xf numFmtId="4" fontId="29" fillId="7" borderId="12" xfId="0" applyNumberFormat="1" applyFont="1" applyFill="1" applyBorder="1" applyAlignment="1">
      <alignment horizontal="center" vertical="top"/>
    </xf>
    <xf numFmtId="4" fontId="29" fillId="0" borderId="11" xfId="0" applyNumberFormat="1" applyFont="1" applyBorder="1" applyAlignment="1">
      <alignment horizontal="right" vertical="top"/>
    </xf>
    <xf numFmtId="4" fontId="29" fillId="0" borderId="12" xfId="0" applyNumberFormat="1" applyFont="1" applyBorder="1" applyAlignment="1">
      <alignment horizontal="right" vertical="top"/>
    </xf>
    <xf numFmtId="4" fontId="28" fillId="0" borderId="11" xfId="0" applyNumberFormat="1" applyFont="1" applyBorder="1" applyAlignment="1">
      <alignment horizontal="right" vertical="top"/>
    </xf>
    <xf numFmtId="4" fontId="28" fillId="0" borderId="17" xfId="0" applyNumberFormat="1" applyFont="1" applyBorder="1" applyAlignment="1">
      <alignment horizontal="right" vertical="top"/>
    </xf>
    <xf numFmtId="4" fontId="28" fillId="0" borderId="58" xfId="0" applyNumberFormat="1" applyFont="1" applyBorder="1" applyAlignment="1">
      <alignment horizontal="right" vertical="top"/>
    </xf>
    <xf numFmtId="10" fontId="30" fillId="0" borderId="13" xfId="0" applyNumberFormat="1" applyFont="1" applyBorder="1" applyAlignment="1">
      <alignment horizontal="right" vertical="top"/>
    </xf>
    <xf numFmtId="166" fontId="29" fillId="0" borderId="11" xfId="0" applyNumberFormat="1" applyFont="1" applyBorder="1" applyAlignment="1">
      <alignment vertical="top"/>
    </xf>
    <xf numFmtId="166" fontId="29" fillId="0" borderId="12" xfId="0" applyNumberFormat="1" applyFont="1" applyBorder="1" applyAlignment="1">
      <alignment horizontal="center" vertical="top"/>
    </xf>
    <xf numFmtId="166" fontId="29" fillId="7" borderId="11" xfId="0" applyNumberFormat="1" applyFont="1" applyFill="1" applyBorder="1" applyAlignment="1">
      <alignment vertical="top"/>
    </xf>
    <xf numFmtId="166" fontId="29" fillId="7" borderId="12" xfId="0" applyNumberFormat="1" applyFont="1" applyFill="1" applyBorder="1" applyAlignment="1">
      <alignment horizontal="center" vertical="top"/>
    </xf>
    <xf numFmtId="4" fontId="27" fillId="6" borderId="66" xfId="0" applyNumberFormat="1" applyFont="1" applyFill="1" applyBorder="1" applyAlignment="1">
      <alignment horizontal="right" vertical="top"/>
    </xf>
    <xf numFmtId="4" fontId="29" fillId="0" borderId="17" xfId="0" applyNumberFormat="1" applyFont="1" applyBorder="1" applyAlignment="1">
      <alignment horizontal="right" vertical="top"/>
    </xf>
    <xf numFmtId="4" fontId="29" fillId="0" borderId="67" xfId="0" applyNumberFormat="1" applyFont="1" applyBorder="1" applyAlignment="1">
      <alignment horizontal="right" vertical="top"/>
    </xf>
    <xf numFmtId="4" fontId="29" fillId="0" borderId="68" xfId="0" applyNumberFormat="1" applyFont="1" applyBorder="1" applyAlignment="1">
      <alignment horizontal="right" vertical="top"/>
    </xf>
    <xf numFmtId="4" fontId="29" fillId="0" borderId="65" xfId="0" applyNumberFormat="1" applyFont="1" applyBorder="1" applyAlignment="1">
      <alignment horizontal="right" vertical="top"/>
    </xf>
    <xf numFmtId="4" fontId="29" fillId="0" borderId="70" xfId="0" applyNumberFormat="1" applyFont="1" applyBorder="1" applyAlignment="1">
      <alignment horizontal="right" vertical="top"/>
    </xf>
    <xf numFmtId="4" fontId="28" fillId="0" borderId="59" xfId="0" applyNumberFormat="1" applyFont="1" applyBorder="1" applyAlignment="1">
      <alignment horizontal="right" vertical="top"/>
    </xf>
    <xf numFmtId="4" fontId="28" fillId="0" borderId="63" xfId="0" applyNumberFormat="1" applyFont="1" applyBorder="1" applyAlignment="1">
      <alignment horizontal="right" vertical="top"/>
    </xf>
    <xf numFmtId="4" fontId="28" fillId="0" borderId="64" xfId="0" applyNumberFormat="1" applyFont="1" applyBorder="1" applyAlignment="1">
      <alignment horizontal="right" vertical="top"/>
    </xf>
    <xf numFmtId="10" fontId="28" fillId="6" borderId="71" xfId="0" applyNumberFormat="1" applyFont="1" applyFill="1" applyBorder="1" applyAlignment="1">
      <alignment horizontal="right" vertical="top"/>
    </xf>
    <xf numFmtId="166" fontId="29" fillId="0" borderId="11" xfId="0" applyNumberFormat="1" applyFont="1" applyBorder="1" applyAlignment="1">
      <alignment horizontal="center" vertical="top"/>
    </xf>
    <xf numFmtId="166" fontId="29" fillId="7" borderId="11" xfId="0" applyNumberFormat="1" applyFont="1" applyFill="1" applyBorder="1" applyAlignment="1">
      <alignment horizontal="center" vertical="top"/>
    </xf>
    <xf numFmtId="166" fontId="29" fillId="0" borderId="60" xfId="0" applyNumberFormat="1" applyFont="1" applyBorder="1" applyAlignment="1">
      <alignment horizontal="center" vertical="top"/>
    </xf>
    <xf numFmtId="166" fontId="29" fillId="7" borderId="60" xfId="0" applyNumberFormat="1" applyFont="1" applyFill="1" applyBorder="1" applyAlignment="1">
      <alignment horizontal="center" vertical="top"/>
    </xf>
    <xf numFmtId="166" fontId="29" fillId="0" borderId="59" xfId="0" applyNumberFormat="1" applyFont="1" applyBorder="1" applyAlignment="1">
      <alignment horizontal="center" vertical="top"/>
    </xf>
    <xf numFmtId="166" fontId="29" fillId="7" borderId="59" xfId="0" applyNumberFormat="1" applyFont="1" applyFill="1" applyBorder="1" applyAlignment="1">
      <alignment horizontal="center" vertical="top"/>
    </xf>
    <xf numFmtId="4" fontId="29" fillId="0" borderId="59" xfId="0" applyNumberFormat="1" applyFont="1" applyBorder="1" applyAlignment="1">
      <alignment horizontal="right" vertical="top"/>
    </xf>
    <xf numFmtId="4" fontId="29" fillId="0" borderId="60" xfId="0" applyNumberFormat="1" applyFont="1" applyBorder="1" applyAlignment="1">
      <alignment horizontal="right" vertical="top"/>
    </xf>
    <xf numFmtId="166" fontId="29" fillId="0" borderId="67" xfId="0" applyNumberFormat="1" applyFont="1" applyBorder="1" applyAlignment="1">
      <alignment horizontal="center" vertical="top"/>
    </xf>
    <xf numFmtId="166" fontId="29" fillId="7" borderId="67" xfId="0" applyNumberFormat="1" applyFont="1" applyFill="1" applyBorder="1" applyAlignment="1">
      <alignment horizontal="center" vertical="top"/>
    </xf>
    <xf numFmtId="10" fontId="30" fillId="0" borderId="61" xfId="0" applyNumberFormat="1" applyFont="1" applyBorder="1" applyAlignment="1">
      <alignment horizontal="right" vertical="top"/>
    </xf>
    <xf numFmtId="4" fontId="27" fillId="8" borderId="44" xfId="0" applyNumberFormat="1" applyFont="1" applyFill="1" applyBorder="1" applyAlignment="1">
      <alignment horizontal="right" vertical="top"/>
    </xf>
    <xf numFmtId="4" fontId="27" fillId="8" borderId="42" xfId="0" applyNumberFormat="1" applyFont="1" applyFill="1" applyBorder="1" applyAlignment="1">
      <alignment horizontal="right" vertical="top"/>
    </xf>
    <xf numFmtId="4" fontId="27" fillId="8" borderId="45" xfId="0" applyNumberFormat="1" applyFont="1" applyFill="1" applyBorder="1" applyAlignment="1">
      <alignment horizontal="right" vertical="top"/>
    </xf>
    <xf numFmtId="4" fontId="27" fillId="8" borderId="48" xfId="0" applyNumberFormat="1" applyFont="1" applyFill="1" applyBorder="1" applyAlignment="1">
      <alignment horizontal="right" vertical="top"/>
    </xf>
    <xf numFmtId="4" fontId="27" fillId="8" borderId="73" xfId="0" applyNumberFormat="1" applyFont="1" applyFill="1" applyBorder="1" applyAlignment="1">
      <alignment horizontal="right" vertical="top"/>
    </xf>
    <xf numFmtId="4" fontId="27" fillId="8" borderId="43" xfId="0" applyNumberFormat="1" applyFont="1" applyFill="1" applyBorder="1" applyAlignment="1">
      <alignment horizontal="right" vertical="top"/>
    </xf>
    <xf numFmtId="10" fontId="27" fillId="8" borderId="75" xfId="0" applyNumberFormat="1" applyFont="1" applyFill="1" applyBorder="1" applyAlignment="1">
      <alignment horizontal="right" vertical="top"/>
    </xf>
    <xf numFmtId="4" fontId="29" fillId="5" borderId="40" xfId="0" applyNumberFormat="1" applyFont="1" applyFill="1" applyBorder="1" applyAlignment="1">
      <alignment horizontal="right" vertical="top"/>
    </xf>
    <xf numFmtId="4" fontId="29" fillId="5" borderId="77" xfId="0" applyNumberFormat="1" applyFont="1" applyFill="1" applyBorder="1" applyAlignment="1">
      <alignment horizontal="right" vertical="top"/>
    </xf>
    <xf numFmtId="4" fontId="29" fillId="5" borderId="39" xfId="0" applyNumberFormat="1" applyFont="1" applyFill="1" applyBorder="1" applyAlignment="1">
      <alignment horizontal="right" vertical="top"/>
    </xf>
    <xf numFmtId="4" fontId="28" fillId="5" borderId="42" xfId="0" applyNumberFormat="1" applyFont="1" applyFill="1" applyBorder="1" applyAlignment="1">
      <alignment horizontal="right" vertical="top"/>
    </xf>
    <xf numFmtId="4" fontId="28" fillId="5" borderId="43" xfId="0" applyNumberFormat="1" applyFont="1" applyFill="1" applyBorder="1" applyAlignment="1">
      <alignment horizontal="right" vertical="top"/>
    </xf>
    <xf numFmtId="10" fontId="28" fillId="5" borderId="41" xfId="0" applyNumberFormat="1" applyFont="1" applyFill="1" applyBorder="1" applyAlignment="1">
      <alignment horizontal="right" vertical="top"/>
    </xf>
    <xf numFmtId="4" fontId="27" fillId="6" borderId="53" xfId="0" applyNumberFormat="1" applyFont="1" applyFill="1" applyBorder="1" applyAlignment="1">
      <alignment horizontal="right" vertical="top"/>
    </xf>
    <xf numFmtId="4" fontId="27" fillId="6" borderId="78" xfId="0" applyNumberFormat="1" applyFont="1" applyFill="1" applyBorder="1" applyAlignment="1">
      <alignment horizontal="right" vertical="top"/>
    </xf>
    <xf numFmtId="4" fontId="27" fillId="6" borderId="74" xfId="0" applyNumberFormat="1" applyFont="1" applyFill="1" applyBorder="1" applyAlignment="1">
      <alignment horizontal="right" vertical="top"/>
    </xf>
    <xf numFmtId="4" fontId="27" fillId="6" borderId="80" xfId="0" applyNumberFormat="1" applyFont="1" applyFill="1" applyBorder="1" applyAlignment="1">
      <alignment horizontal="right" vertical="top"/>
    </xf>
    <xf numFmtId="4" fontId="28" fillId="6" borderId="41" xfId="0" applyNumberFormat="1" applyFont="1" applyFill="1" applyBorder="1" applyAlignment="1">
      <alignment horizontal="right" vertical="top"/>
    </xf>
    <xf numFmtId="10" fontId="28" fillId="6" borderId="12" xfId="0" applyNumberFormat="1" applyFont="1" applyFill="1" applyBorder="1" applyAlignment="1">
      <alignment horizontal="right" vertical="top"/>
    </xf>
    <xf numFmtId="4" fontId="27" fillId="0" borderId="12" xfId="0" applyNumberFormat="1" applyFont="1" applyBorder="1" applyAlignment="1">
      <alignment horizontal="right" vertical="top"/>
    </xf>
    <xf numFmtId="10" fontId="28" fillId="6" borderId="82" xfId="0" applyNumberFormat="1" applyFont="1" applyFill="1" applyBorder="1" applyAlignment="1">
      <alignment horizontal="right" vertical="top"/>
    </xf>
    <xf numFmtId="4" fontId="27" fillId="0" borderId="13" xfId="0" applyNumberFormat="1" applyFont="1" applyBorder="1" applyAlignment="1">
      <alignment horizontal="right" vertical="top"/>
    </xf>
    <xf numFmtId="4" fontId="28" fillId="6" borderId="12" xfId="0" applyNumberFormat="1" applyFont="1" applyFill="1" applyBorder="1" applyAlignment="1">
      <alignment horizontal="right" vertical="top"/>
    </xf>
    <xf numFmtId="4" fontId="29" fillId="0" borderId="20" xfId="0" applyNumberFormat="1" applyFont="1" applyBorder="1" applyAlignment="1">
      <alignment horizontal="right" vertical="top"/>
    </xf>
    <xf numFmtId="4" fontId="29" fillId="0" borderId="21" xfId="0" applyNumberFormat="1" applyFont="1" applyBorder="1" applyAlignment="1">
      <alignment horizontal="right" vertical="top"/>
    </xf>
    <xf numFmtId="4" fontId="29" fillId="0" borderId="85" xfId="0" applyNumberFormat="1" applyFont="1" applyBorder="1" applyAlignment="1">
      <alignment horizontal="right" vertical="top"/>
    </xf>
    <xf numFmtId="4" fontId="29" fillId="0" borderId="19" xfId="0" applyNumberFormat="1" applyFont="1" applyBorder="1" applyAlignment="1">
      <alignment horizontal="right" vertical="top"/>
    </xf>
    <xf numFmtId="4" fontId="28" fillId="0" borderId="81" xfId="0" applyNumberFormat="1" applyFont="1" applyBorder="1" applyAlignment="1">
      <alignment horizontal="right" vertical="top"/>
    </xf>
    <xf numFmtId="4" fontId="28" fillId="0" borderId="86" xfId="0" applyNumberFormat="1" applyFont="1" applyBorder="1" applyAlignment="1">
      <alignment horizontal="right" vertical="top"/>
    </xf>
    <xf numFmtId="4" fontId="28" fillId="0" borderId="0" xfId="0" applyNumberFormat="1" applyFont="1" applyAlignment="1">
      <alignment horizontal="right" vertical="top"/>
    </xf>
    <xf numFmtId="10" fontId="30" fillId="0" borderId="12" xfId="0" applyNumberFormat="1" applyFont="1" applyBorder="1" applyAlignment="1">
      <alignment horizontal="right" vertical="top"/>
    </xf>
    <xf numFmtId="10" fontId="30" fillId="0" borderId="72" xfId="0" applyNumberFormat="1" applyFont="1" applyBorder="1" applyAlignment="1">
      <alignment horizontal="right" vertical="top"/>
    </xf>
    <xf numFmtId="4" fontId="29" fillId="5" borderId="88" xfId="0" applyNumberFormat="1" applyFont="1" applyFill="1" applyBorder="1" applyAlignment="1">
      <alignment horizontal="right" vertical="top"/>
    </xf>
    <xf numFmtId="4" fontId="29" fillId="5" borderId="89" xfId="0" applyNumberFormat="1" applyFont="1" applyFill="1" applyBorder="1" applyAlignment="1">
      <alignment horizontal="right" vertical="top"/>
    </xf>
    <xf numFmtId="4" fontId="29" fillId="5" borderId="42" xfId="0" applyNumberFormat="1" applyFont="1" applyFill="1" applyBorder="1" applyAlignment="1">
      <alignment horizontal="right" vertical="top"/>
    </xf>
    <xf numFmtId="4" fontId="29" fillId="5" borderId="43" xfId="0" applyNumberFormat="1" applyFont="1" applyFill="1" applyBorder="1" applyAlignment="1">
      <alignment horizontal="right" vertical="top"/>
    </xf>
    <xf numFmtId="4" fontId="29" fillId="5" borderId="47" xfId="0" applyNumberFormat="1" applyFont="1" applyFill="1" applyBorder="1" applyAlignment="1">
      <alignment horizontal="right" vertical="top"/>
    </xf>
    <xf numFmtId="10" fontId="28" fillId="5" borderId="43" xfId="0" applyNumberFormat="1" applyFont="1" applyFill="1" applyBorder="1" applyAlignment="1">
      <alignment horizontal="right" vertical="top"/>
    </xf>
    <xf numFmtId="10" fontId="28" fillId="6" borderId="91" xfId="0" applyNumberFormat="1" applyFont="1" applyFill="1" applyBorder="1" applyAlignment="1">
      <alignment horizontal="right" vertical="top"/>
    </xf>
    <xf numFmtId="4" fontId="28" fillId="0" borderId="14" xfId="0" applyNumberFormat="1" applyFont="1" applyBorder="1" applyAlignment="1">
      <alignment horizontal="right" vertical="top"/>
    </xf>
    <xf numFmtId="10" fontId="30" fillId="0" borderId="92" xfId="0" applyNumberFormat="1" applyFont="1" applyBorder="1" applyAlignment="1">
      <alignment horizontal="right" vertical="top"/>
    </xf>
    <xf numFmtId="4" fontId="28" fillId="0" borderId="93" xfId="0" applyNumberFormat="1" applyFont="1" applyBorder="1" applyAlignment="1">
      <alignment horizontal="right" vertical="top"/>
    </xf>
    <xf numFmtId="10" fontId="28" fillId="6" borderId="94" xfId="0" applyNumberFormat="1" applyFont="1" applyFill="1" applyBorder="1" applyAlignment="1">
      <alignment horizontal="right" vertical="top"/>
    </xf>
    <xf numFmtId="4" fontId="27" fillId="8" borderId="53" xfId="0" applyNumberFormat="1" applyFont="1" applyFill="1" applyBorder="1" applyAlignment="1">
      <alignment horizontal="right" vertical="top"/>
    </xf>
    <xf numFmtId="4" fontId="27" fillId="8" borderId="78" xfId="0" applyNumberFormat="1" applyFont="1" applyFill="1" applyBorder="1" applyAlignment="1">
      <alignment horizontal="right" vertical="top"/>
    </xf>
    <xf numFmtId="4" fontId="27" fillId="8" borderId="74" xfId="0" applyNumberFormat="1" applyFont="1" applyFill="1" applyBorder="1" applyAlignment="1">
      <alignment horizontal="right" vertical="top"/>
    </xf>
    <xf numFmtId="4" fontId="27" fillId="8" borderId="54" xfId="0" applyNumberFormat="1" applyFont="1" applyFill="1" applyBorder="1" applyAlignment="1">
      <alignment horizontal="right" vertical="top"/>
    </xf>
    <xf numFmtId="4" fontId="27" fillId="8" borderId="80" xfId="0" applyNumberFormat="1" applyFont="1" applyFill="1" applyBorder="1" applyAlignment="1">
      <alignment horizontal="right" vertical="top"/>
    </xf>
    <xf numFmtId="4" fontId="27" fillId="8" borderId="41" xfId="0" applyNumberFormat="1" applyFont="1" applyFill="1" applyBorder="1" applyAlignment="1">
      <alignment horizontal="right" vertical="top"/>
    </xf>
    <xf numFmtId="10" fontId="27" fillId="8" borderId="95" xfId="0" applyNumberFormat="1" applyFont="1" applyFill="1" applyBorder="1" applyAlignment="1">
      <alignment horizontal="right" vertical="top"/>
    </xf>
    <xf numFmtId="4" fontId="27" fillId="6" borderId="98" xfId="0" applyNumberFormat="1" applyFont="1" applyFill="1" applyBorder="1" applyAlignment="1">
      <alignment horizontal="right" vertical="top"/>
    </xf>
    <xf numFmtId="4" fontId="27" fillId="6" borderId="99" xfId="0" applyNumberFormat="1" applyFont="1" applyFill="1" applyBorder="1" applyAlignment="1">
      <alignment horizontal="right" vertical="top"/>
    </xf>
    <xf numFmtId="4" fontId="27" fillId="6" borderId="55" xfId="0" applyNumberFormat="1" applyFont="1" applyFill="1" applyBorder="1" applyAlignment="1">
      <alignment horizontal="right" vertical="top"/>
    </xf>
    <xf numFmtId="4" fontId="29" fillId="0" borderId="61" xfId="0" applyNumberFormat="1" applyFont="1" applyBorder="1" applyAlignment="1">
      <alignment horizontal="right" vertical="top"/>
    </xf>
    <xf numFmtId="4" fontId="27" fillId="6" borderId="100" xfId="0" applyNumberFormat="1" applyFont="1" applyFill="1" applyBorder="1" applyAlignment="1">
      <alignment horizontal="right" vertical="top"/>
    </xf>
    <xf numFmtId="4" fontId="29" fillId="0" borderId="58" xfId="0" applyNumberFormat="1" applyFont="1" applyBorder="1" applyAlignment="1">
      <alignment horizontal="right" vertical="top"/>
    </xf>
    <xf numFmtId="4" fontId="29" fillId="0" borderId="101" xfId="0" applyNumberFormat="1" applyFont="1" applyBorder="1" applyAlignment="1">
      <alignment horizontal="right" vertical="top"/>
    </xf>
    <xf numFmtId="4" fontId="27" fillId="8" borderId="46" xfId="0" applyNumberFormat="1" applyFont="1" applyFill="1" applyBorder="1" applyAlignment="1">
      <alignment horizontal="right" vertical="top"/>
    </xf>
    <xf numFmtId="10" fontId="27" fillId="8" borderId="74" xfId="0" applyNumberFormat="1" applyFont="1" applyFill="1" applyBorder="1" applyAlignment="1">
      <alignment horizontal="right" vertical="top"/>
    </xf>
    <xf numFmtId="4" fontId="27" fillId="6" borderId="103" xfId="0" applyNumberFormat="1" applyFont="1" applyFill="1" applyBorder="1" applyAlignment="1">
      <alignment horizontal="right" vertical="top"/>
    </xf>
    <xf numFmtId="4" fontId="27" fillId="6" borderId="104" xfId="0" applyNumberFormat="1" applyFont="1" applyFill="1" applyBorder="1" applyAlignment="1">
      <alignment horizontal="right" vertical="top"/>
    </xf>
    <xf numFmtId="166" fontId="29" fillId="0" borderId="11" xfId="0" applyNumberFormat="1" applyFont="1" applyBorder="1" applyAlignment="1">
      <alignment vertical="top" wrapText="1"/>
    </xf>
    <xf numFmtId="166" fontId="29" fillId="0" borderId="12" xfId="0" applyNumberFormat="1" applyFont="1" applyBorder="1" applyAlignment="1">
      <alignment vertical="top" wrapText="1"/>
    </xf>
    <xf numFmtId="4" fontId="29" fillId="0" borderId="13" xfId="0" applyNumberFormat="1" applyFont="1" applyBorder="1" applyAlignment="1">
      <alignment horizontal="right" vertical="top" wrapText="1"/>
    </xf>
    <xf numFmtId="4" fontId="29" fillId="0" borderId="11" xfId="0" applyNumberFormat="1" applyFont="1" applyBorder="1" applyAlignment="1">
      <alignment horizontal="right" vertical="top" wrapText="1"/>
    </xf>
    <xf numFmtId="4" fontId="29" fillId="0" borderId="12" xfId="0" applyNumberFormat="1" applyFont="1" applyBorder="1" applyAlignment="1">
      <alignment horizontal="right" vertical="top" wrapText="1"/>
    </xf>
    <xf numFmtId="4" fontId="29" fillId="0" borderId="17" xfId="0" applyNumberFormat="1" applyFont="1" applyBorder="1" applyAlignment="1">
      <alignment horizontal="right" vertical="top" wrapText="1"/>
    </xf>
    <xf numFmtId="4" fontId="29" fillId="0" borderId="59" xfId="0" applyNumberFormat="1" applyFont="1" applyBorder="1" applyAlignment="1">
      <alignment horizontal="right" vertical="top" wrapText="1"/>
    </xf>
    <xf numFmtId="4" fontId="29" fillId="0" borderId="60" xfId="0" applyNumberFormat="1" applyFont="1" applyBorder="1" applyAlignment="1">
      <alignment horizontal="right" vertical="top" wrapText="1"/>
    </xf>
    <xf numFmtId="4" fontId="29" fillId="0" borderId="61" xfId="0" applyNumberFormat="1" applyFont="1" applyBorder="1" applyAlignment="1">
      <alignment horizontal="right" vertical="top" wrapText="1"/>
    </xf>
    <xf numFmtId="4" fontId="29" fillId="0" borderId="67" xfId="0" applyNumberFormat="1" applyFont="1" applyBorder="1" applyAlignment="1">
      <alignment horizontal="right" vertical="top" wrapText="1"/>
    </xf>
    <xf numFmtId="4" fontId="29" fillId="0" borderId="68" xfId="0" applyNumberFormat="1" applyFont="1" applyBorder="1" applyAlignment="1">
      <alignment horizontal="right" vertical="top" wrapText="1"/>
    </xf>
    <xf numFmtId="4" fontId="29" fillId="0" borderId="70" xfId="0" applyNumberFormat="1" applyFont="1" applyBorder="1" applyAlignment="1">
      <alignment horizontal="right" vertical="top" wrapText="1"/>
    </xf>
    <xf numFmtId="4" fontId="29" fillId="0" borderId="64" xfId="0" applyNumberFormat="1" applyFont="1" applyBorder="1" applyAlignment="1">
      <alignment horizontal="right" vertical="top"/>
    </xf>
    <xf numFmtId="4" fontId="29" fillId="0" borderId="63" xfId="0" applyNumberFormat="1" applyFont="1" applyBorder="1" applyAlignment="1">
      <alignment horizontal="right" vertical="top"/>
    </xf>
    <xf numFmtId="4" fontId="28" fillId="5" borderId="89" xfId="0" applyNumberFormat="1" applyFont="1" applyFill="1" applyBorder="1" applyAlignment="1">
      <alignment horizontal="right" vertical="top"/>
    </xf>
    <xf numFmtId="4" fontId="28" fillId="5" borderId="99" xfId="0" applyNumberFormat="1" applyFont="1" applyFill="1" applyBorder="1" applyAlignment="1">
      <alignment horizontal="right" vertical="top"/>
    </xf>
    <xf numFmtId="10" fontId="28" fillId="5" borderId="55" xfId="0" applyNumberFormat="1" applyFont="1" applyFill="1" applyBorder="1" applyAlignment="1">
      <alignment horizontal="right" vertical="top"/>
    </xf>
    <xf numFmtId="4" fontId="29" fillId="7" borderId="11" xfId="0" applyNumberFormat="1" applyFont="1" applyFill="1" applyBorder="1" applyAlignment="1">
      <alignment horizontal="right" vertical="top"/>
    </xf>
    <xf numFmtId="4" fontId="29" fillId="7" borderId="12" xfId="0" applyNumberFormat="1" applyFont="1" applyFill="1" applyBorder="1" applyAlignment="1">
      <alignment horizontal="right" vertical="top"/>
    </xf>
    <xf numFmtId="4" fontId="28" fillId="0" borderId="67" xfId="0" applyNumberFormat="1" applyFont="1" applyBorder="1" applyAlignment="1">
      <alignment horizontal="right" vertical="top"/>
    </xf>
    <xf numFmtId="4" fontId="28" fillId="0" borderId="70" xfId="0" applyNumberFormat="1" applyFont="1" applyBorder="1" applyAlignment="1">
      <alignment horizontal="right" vertical="top"/>
    </xf>
    <xf numFmtId="4" fontId="28" fillId="0" borderId="105" xfId="0" applyNumberFormat="1" applyFont="1" applyBorder="1" applyAlignment="1">
      <alignment horizontal="right" vertical="top"/>
    </xf>
    <xf numFmtId="4" fontId="27" fillId="5" borderId="42" xfId="0" applyNumberFormat="1" applyFont="1" applyFill="1" applyBorder="1" applyAlignment="1">
      <alignment horizontal="right" vertical="top"/>
    </xf>
    <xf numFmtId="4" fontId="27" fillId="5" borderId="43" xfId="0" applyNumberFormat="1" applyFont="1" applyFill="1" applyBorder="1" applyAlignment="1">
      <alignment horizontal="right" vertical="top"/>
    </xf>
    <xf numFmtId="4" fontId="27" fillId="5" borderId="47" xfId="0" applyNumberFormat="1" applyFont="1" applyFill="1" applyBorder="1" applyAlignment="1">
      <alignment horizontal="right" vertical="top"/>
    </xf>
    <xf numFmtId="10" fontId="27" fillId="8" borderId="41" xfId="0" applyNumberFormat="1" applyFont="1" applyFill="1" applyBorder="1" applyAlignment="1">
      <alignment horizontal="right" vertical="top"/>
    </xf>
    <xf numFmtId="4" fontId="27" fillId="0" borderId="106" xfId="0" applyNumberFormat="1" applyFont="1" applyBorder="1" applyAlignment="1">
      <alignment horizontal="right" vertical="top"/>
    </xf>
    <xf numFmtId="4" fontId="27" fillId="0" borderId="107" xfId="0" applyNumberFormat="1" applyFont="1" applyBorder="1" applyAlignment="1">
      <alignment horizontal="right" vertical="top"/>
    </xf>
    <xf numFmtId="166" fontId="29" fillId="0" borderId="11" xfId="0" applyNumberFormat="1" applyFont="1" applyBorder="1" applyAlignment="1">
      <alignment horizontal="center" vertical="center"/>
    </xf>
    <xf numFmtId="166" fontId="29" fillId="0" borderId="12" xfId="0" applyNumberFormat="1" applyFont="1" applyBorder="1" applyAlignment="1">
      <alignment horizontal="center" vertical="center"/>
    </xf>
    <xf numFmtId="10" fontId="27" fillId="8" borderId="109" xfId="0" applyNumberFormat="1" applyFont="1" applyFill="1" applyBorder="1" applyAlignment="1">
      <alignment horizontal="right" vertical="top"/>
    </xf>
    <xf numFmtId="4" fontId="29" fillId="5" borderId="35" xfId="0" applyNumberFormat="1" applyFont="1" applyFill="1" applyBorder="1" applyAlignment="1">
      <alignment horizontal="right" vertical="top"/>
    </xf>
    <xf numFmtId="4" fontId="29" fillId="5" borderId="41" xfId="0" applyNumberFormat="1" applyFont="1" applyFill="1" applyBorder="1" applyAlignment="1">
      <alignment horizontal="right" vertical="top"/>
    </xf>
    <xf numFmtId="4" fontId="29" fillId="5" borderId="37" xfId="0" applyNumberFormat="1" applyFont="1" applyFill="1" applyBorder="1" applyAlignment="1">
      <alignment horizontal="right" vertical="top"/>
    </xf>
    <xf numFmtId="10" fontId="27" fillId="5" borderId="43" xfId="0" applyNumberFormat="1" applyFont="1" applyFill="1" applyBorder="1" applyAlignment="1">
      <alignment horizontal="right" vertical="top"/>
    </xf>
    <xf numFmtId="4" fontId="29" fillId="0" borderId="49" xfId="0" applyNumberFormat="1" applyFont="1" applyBorder="1" applyAlignment="1">
      <alignment horizontal="right" vertical="top"/>
    </xf>
    <xf numFmtId="4" fontId="29" fillId="0" borderId="50" xfId="0" applyNumberFormat="1" applyFont="1" applyBorder="1" applyAlignment="1">
      <alignment horizontal="right" vertical="top"/>
    </xf>
    <xf numFmtId="4" fontId="29" fillId="0" borderId="110" xfId="0" applyNumberFormat="1" applyFont="1" applyBorder="1" applyAlignment="1">
      <alignment horizontal="right" vertical="top"/>
    </xf>
    <xf numFmtId="4" fontId="29" fillId="0" borderId="66" xfId="0" applyNumberFormat="1" applyFont="1" applyBorder="1" applyAlignment="1">
      <alignment horizontal="right" vertical="top"/>
    </xf>
    <xf numFmtId="4" fontId="29" fillId="0" borderId="111" xfId="0" applyNumberFormat="1" applyFont="1" applyBorder="1" applyAlignment="1">
      <alignment horizontal="right" vertical="top"/>
    </xf>
    <xf numFmtId="4" fontId="28" fillId="0" borderId="49" xfId="0" applyNumberFormat="1" applyFont="1" applyBorder="1" applyAlignment="1">
      <alignment horizontal="right" vertical="top"/>
    </xf>
    <xf numFmtId="4" fontId="28" fillId="0" borderId="66" xfId="0" applyNumberFormat="1" applyFont="1" applyBorder="1" applyAlignment="1">
      <alignment horizontal="right" vertical="top"/>
    </xf>
    <xf numFmtId="4" fontId="28" fillId="0" borderId="6" xfId="0" applyNumberFormat="1" applyFont="1" applyBorder="1" applyAlignment="1">
      <alignment horizontal="right" vertical="top"/>
    </xf>
    <xf numFmtId="10" fontId="28" fillId="0" borderId="110" xfId="0" applyNumberFormat="1" applyFont="1" applyBorder="1" applyAlignment="1">
      <alignment horizontal="right" vertical="top"/>
    </xf>
    <xf numFmtId="10" fontId="28" fillId="0" borderId="13" xfId="0" applyNumberFormat="1" applyFont="1" applyBorder="1" applyAlignment="1">
      <alignment horizontal="right" vertical="top"/>
    </xf>
    <xf numFmtId="4" fontId="27" fillId="8" borderId="76" xfId="0" applyNumberFormat="1" applyFont="1" applyFill="1" applyBorder="1" applyAlignment="1">
      <alignment horizontal="right" vertical="top"/>
    </xf>
    <xf numFmtId="4" fontId="27" fillId="8" borderId="114" xfId="0" applyNumberFormat="1" applyFont="1" applyFill="1" applyBorder="1" applyAlignment="1">
      <alignment horizontal="right" vertical="top"/>
    </xf>
    <xf numFmtId="4" fontId="27" fillId="8" borderId="79" xfId="0" applyNumberFormat="1" applyFont="1" applyFill="1" applyBorder="1" applyAlignment="1">
      <alignment horizontal="right" vertical="top"/>
    </xf>
    <xf numFmtId="4" fontId="27" fillId="8" borderId="112" xfId="0" applyNumberFormat="1" applyFont="1" applyFill="1" applyBorder="1" applyAlignment="1">
      <alignment horizontal="right" vertical="top"/>
    </xf>
    <xf numFmtId="4" fontId="27" fillId="8" borderId="113" xfId="0" applyNumberFormat="1" applyFont="1" applyFill="1" applyBorder="1" applyAlignment="1">
      <alignment horizontal="right" vertical="top"/>
    </xf>
    <xf numFmtId="4" fontId="27" fillId="8" borderId="115" xfId="0" applyNumberFormat="1" applyFont="1" applyFill="1" applyBorder="1" applyAlignment="1">
      <alignment horizontal="right" vertical="top"/>
    </xf>
    <xf numFmtId="4" fontId="27" fillId="8" borderId="116" xfId="0" applyNumberFormat="1" applyFont="1" applyFill="1" applyBorder="1" applyAlignment="1">
      <alignment horizontal="right" vertical="top"/>
    </xf>
    <xf numFmtId="4" fontId="27" fillId="8" borderId="117" xfId="0" applyNumberFormat="1" applyFont="1" applyFill="1" applyBorder="1" applyAlignment="1">
      <alignment horizontal="right" vertical="top"/>
    </xf>
    <xf numFmtId="4" fontId="29" fillId="0" borderId="106" xfId="0" applyNumberFormat="1" applyFont="1" applyBorder="1" applyAlignment="1">
      <alignment horizontal="right" vertical="top"/>
    </xf>
    <xf numFmtId="4" fontId="29" fillId="0" borderId="107" xfId="0" applyNumberFormat="1" applyFont="1" applyBorder="1" applyAlignment="1">
      <alignment horizontal="right" vertical="top"/>
    </xf>
    <xf numFmtId="4" fontId="29" fillId="0" borderId="118" xfId="0" applyNumberFormat="1" applyFont="1" applyBorder="1" applyAlignment="1">
      <alignment horizontal="right" vertical="top"/>
    </xf>
    <xf numFmtId="4" fontId="29" fillId="0" borderId="119" xfId="0" applyNumberFormat="1" applyFont="1" applyBorder="1" applyAlignment="1">
      <alignment horizontal="right" vertical="top"/>
    </xf>
    <xf numFmtId="4" fontId="29" fillId="0" borderId="108" xfId="0" applyNumberFormat="1" applyFont="1" applyBorder="1" applyAlignment="1">
      <alignment horizontal="right" vertical="top"/>
    </xf>
    <xf numFmtId="10" fontId="27" fillId="8" borderId="122" xfId="0" applyNumberFormat="1" applyFont="1" applyFill="1" applyBorder="1" applyAlignment="1">
      <alignment horizontal="right" vertical="top"/>
    </xf>
    <xf numFmtId="4" fontId="27" fillId="9" borderId="36" xfId="0" applyNumberFormat="1" applyFont="1" applyFill="1" applyBorder="1" applyAlignment="1">
      <alignment horizontal="right" vertical="top"/>
    </xf>
    <xf numFmtId="4" fontId="27" fillId="9" borderId="80" xfId="0" applyNumberFormat="1" applyFont="1" applyFill="1" applyBorder="1" applyAlignment="1">
      <alignment horizontal="right" vertical="top"/>
    </xf>
    <xf numFmtId="4" fontId="27" fillId="9" borderId="74" xfId="0" applyNumberFormat="1" applyFont="1" applyFill="1" applyBorder="1" applyAlignment="1">
      <alignment horizontal="right" vertical="top"/>
    </xf>
    <xf numFmtId="4" fontId="27" fillId="9" borderId="48" xfId="0" applyNumberFormat="1" applyFont="1" applyFill="1" applyBorder="1" applyAlignment="1">
      <alignment horizontal="right" vertical="top"/>
    </xf>
    <xf numFmtId="4" fontId="27" fillId="9" borderId="46" xfId="0" applyNumberFormat="1" applyFont="1" applyFill="1" applyBorder="1" applyAlignment="1">
      <alignment horizontal="right" vertical="top"/>
    </xf>
    <xf numFmtId="4" fontId="27" fillId="9" borderId="37" xfId="0" applyNumberFormat="1" applyFont="1" applyFill="1" applyBorder="1" applyAlignment="1">
      <alignment horizontal="right" vertical="top"/>
    </xf>
    <xf numFmtId="10" fontId="27" fillId="9" borderId="71" xfId="0" applyNumberFormat="1" applyFont="1" applyFill="1" applyBorder="1" applyAlignment="1">
      <alignment horizontal="right" vertical="top"/>
    </xf>
    <xf numFmtId="4" fontId="27" fillId="5" borderId="35" xfId="0" applyNumberFormat="1" applyFont="1" applyFill="1" applyBorder="1" applyAlignment="1">
      <alignment horizontal="right" vertical="top"/>
    </xf>
    <xf numFmtId="4" fontId="27" fillId="5" borderId="41" xfId="0" applyNumberFormat="1" applyFont="1" applyFill="1" applyBorder="1" applyAlignment="1">
      <alignment horizontal="right" vertical="top"/>
    </xf>
    <xf numFmtId="4" fontId="27" fillId="5" borderId="37" xfId="0" applyNumberFormat="1" applyFont="1" applyFill="1" applyBorder="1" applyAlignment="1">
      <alignment horizontal="right" vertical="top"/>
    </xf>
    <xf numFmtId="4" fontId="28" fillId="0" borderId="110" xfId="0" applyNumberFormat="1" applyFont="1" applyBorder="1" applyAlignment="1">
      <alignment horizontal="right" vertical="top"/>
    </xf>
    <xf numFmtId="4" fontId="28" fillId="0" borderId="120" xfId="0" applyNumberFormat="1" applyFont="1" applyBorder="1" applyAlignment="1">
      <alignment horizontal="right" vertical="top"/>
    </xf>
    <xf numFmtId="10" fontId="28" fillId="0" borderId="92" xfId="0" applyNumberFormat="1" applyFont="1" applyBorder="1" applyAlignment="1">
      <alignment horizontal="right" vertical="top"/>
    </xf>
    <xf numFmtId="4" fontId="28" fillId="0" borderId="13" xfId="0" applyNumberFormat="1" applyFont="1" applyBorder="1" applyAlignment="1">
      <alignment horizontal="right" vertical="top"/>
    </xf>
    <xf numFmtId="4" fontId="28" fillId="0" borderId="22" xfId="0" applyNumberFormat="1" applyFont="1" applyBorder="1" applyAlignment="1">
      <alignment horizontal="right" vertical="top"/>
    </xf>
    <xf numFmtId="4" fontId="28" fillId="0" borderId="65" xfId="0" applyNumberFormat="1" applyFont="1" applyBorder="1" applyAlignment="1">
      <alignment horizontal="right" vertical="top"/>
    </xf>
    <xf numFmtId="4" fontId="27" fillId="9" borderId="97" xfId="0" applyNumberFormat="1" applyFont="1" applyFill="1" applyBorder="1" applyAlignment="1">
      <alignment horizontal="right" vertical="top"/>
    </xf>
    <xf numFmtId="4" fontId="27" fillId="9" borderId="117" xfId="0" applyNumberFormat="1" applyFont="1" applyFill="1" applyBorder="1" applyAlignment="1">
      <alignment horizontal="right" vertical="top"/>
    </xf>
    <xf numFmtId="4" fontId="27" fillId="9" borderId="79" xfId="0" applyNumberFormat="1" applyFont="1" applyFill="1" applyBorder="1" applyAlignment="1">
      <alignment horizontal="right" vertical="top"/>
    </xf>
    <xf numFmtId="4" fontId="27" fillId="9" borderId="126" xfId="0" applyNumberFormat="1" applyFont="1" applyFill="1" applyBorder="1" applyAlignment="1">
      <alignment horizontal="right" vertical="top"/>
    </xf>
    <xf numFmtId="4" fontId="27" fillId="9" borderId="115" xfId="0" applyNumberFormat="1" applyFont="1" applyFill="1" applyBorder="1" applyAlignment="1">
      <alignment horizontal="right" vertical="top"/>
    </xf>
    <xf numFmtId="4" fontId="27" fillId="9" borderId="39" xfId="0" applyNumberFormat="1" applyFont="1" applyFill="1" applyBorder="1" applyAlignment="1">
      <alignment horizontal="right" vertical="top"/>
    </xf>
    <xf numFmtId="4" fontId="27" fillId="8" borderId="89" xfId="0" applyNumberFormat="1" applyFont="1" applyFill="1" applyBorder="1" applyAlignment="1">
      <alignment horizontal="right" vertical="top"/>
    </xf>
    <xf numFmtId="4" fontId="27" fillId="8" borderId="23" xfId="0" applyNumberFormat="1" applyFont="1" applyFill="1" applyBorder="1" applyAlignment="1">
      <alignment horizontal="right" vertical="top"/>
    </xf>
    <xf numFmtId="10" fontId="27" fillId="9" borderId="94" xfId="0" applyNumberFormat="1" applyFont="1" applyFill="1" applyBorder="1" applyAlignment="1">
      <alignment horizontal="right" vertical="top"/>
    </xf>
    <xf numFmtId="4" fontId="27" fillId="5" borderId="40" xfId="0" applyNumberFormat="1" applyFont="1" applyFill="1" applyBorder="1" applyAlignment="1">
      <alignment horizontal="right" vertical="top"/>
    </xf>
    <xf numFmtId="10" fontId="27" fillId="5" borderId="41" xfId="0" applyNumberFormat="1" applyFont="1" applyFill="1" applyBorder="1" applyAlignment="1">
      <alignment horizontal="right" vertical="top"/>
    </xf>
    <xf numFmtId="4" fontId="29" fillId="7" borderId="17" xfId="0" applyNumberFormat="1" applyFont="1" applyFill="1" applyBorder="1" applyAlignment="1">
      <alignment horizontal="right" vertical="top"/>
    </xf>
    <xf numFmtId="10" fontId="28" fillId="0" borderId="65" xfId="0" applyNumberFormat="1" applyFont="1" applyBorder="1" applyAlignment="1">
      <alignment horizontal="right" vertical="top"/>
    </xf>
    <xf numFmtId="4" fontId="27" fillId="8" borderId="126" xfId="0" applyNumberFormat="1" applyFont="1" applyFill="1" applyBorder="1" applyAlignment="1">
      <alignment horizontal="right" vertical="top"/>
    </xf>
    <xf numFmtId="10" fontId="27" fillId="9" borderId="55" xfId="0" applyNumberFormat="1" applyFont="1" applyFill="1" applyBorder="1" applyAlignment="1">
      <alignment horizontal="right" vertical="top"/>
    </xf>
    <xf numFmtId="4" fontId="28" fillId="6" borderId="49" xfId="0" applyNumberFormat="1" applyFont="1" applyFill="1" applyBorder="1" applyAlignment="1">
      <alignment horizontal="right" vertical="top"/>
    </xf>
    <xf numFmtId="10" fontId="28" fillId="6" borderId="51" xfId="0" applyNumberFormat="1" applyFont="1" applyFill="1" applyBorder="1" applyAlignment="1">
      <alignment horizontal="right" vertical="top"/>
    </xf>
    <xf numFmtId="10" fontId="28" fillId="0" borderId="61" xfId="0" applyNumberFormat="1" applyFont="1" applyBorder="1" applyAlignment="1">
      <alignment horizontal="right" vertical="top"/>
    </xf>
    <xf numFmtId="4" fontId="28" fillId="0" borderId="61" xfId="0" applyNumberFormat="1" applyFont="1" applyBorder="1" applyAlignment="1">
      <alignment horizontal="right" vertical="top"/>
    </xf>
    <xf numFmtId="4" fontId="28" fillId="6" borderId="51" xfId="0" applyNumberFormat="1" applyFont="1" applyFill="1" applyBorder="1" applyAlignment="1">
      <alignment horizontal="right" vertical="top"/>
    </xf>
    <xf numFmtId="2" fontId="29" fillId="0" borderId="12" xfId="0" applyNumberFormat="1" applyFont="1" applyBorder="1" applyAlignment="1">
      <alignment horizontal="center" vertical="top"/>
    </xf>
    <xf numFmtId="4" fontId="27" fillId="9" borderId="47" xfId="0" applyNumberFormat="1" applyFont="1" applyFill="1" applyBorder="1" applyAlignment="1">
      <alignment horizontal="right" vertical="top"/>
    </xf>
    <xf numFmtId="10" fontId="27" fillId="9" borderId="88" xfId="0" applyNumberFormat="1" applyFont="1" applyFill="1" applyBorder="1" applyAlignment="1">
      <alignment horizontal="right" vertical="top"/>
    </xf>
    <xf numFmtId="4" fontId="27" fillId="4" borderId="112" xfId="0" applyNumberFormat="1" applyFont="1" applyFill="1" applyBorder="1" applyAlignment="1">
      <alignment horizontal="right" vertical="top"/>
    </xf>
    <xf numFmtId="4" fontId="27" fillId="4" borderId="126" xfId="0" applyNumberFormat="1" applyFont="1" applyFill="1" applyBorder="1" applyAlignment="1">
      <alignment horizontal="right" vertical="top"/>
    </xf>
    <xf numFmtId="4" fontId="27" fillId="4" borderId="88" xfId="0" applyNumberFormat="1" applyFont="1" applyFill="1" applyBorder="1" applyAlignment="1">
      <alignment horizontal="right" vertical="top"/>
    </xf>
    <xf numFmtId="10" fontId="27" fillId="4" borderId="88" xfId="0" applyNumberFormat="1" applyFont="1" applyFill="1" applyBorder="1" applyAlignment="1">
      <alignment horizontal="right" vertical="top"/>
    </xf>
    <xf numFmtId="4" fontId="29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10" fontId="28" fillId="0" borderId="0" xfId="0" applyNumberFormat="1" applyFont="1" applyAlignment="1">
      <alignment horizontal="right"/>
    </xf>
    <xf numFmtId="4" fontId="27" fillId="4" borderId="44" xfId="0" applyNumberFormat="1" applyFont="1" applyFill="1" applyBorder="1" applyAlignment="1">
      <alignment horizontal="right"/>
    </xf>
    <xf numFmtId="4" fontId="27" fillId="4" borderId="42" xfId="0" applyNumberFormat="1" applyFont="1" applyFill="1" applyBorder="1" applyAlignment="1">
      <alignment horizontal="right"/>
    </xf>
    <xf numFmtId="10" fontId="27" fillId="4" borderId="42" xfId="0" applyNumberFormat="1" applyFont="1" applyFill="1" applyBorder="1" applyAlignment="1">
      <alignment horizontal="right"/>
    </xf>
    <xf numFmtId="49" fontId="24" fillId="0" borderId="12" xfId="0" applyNumberFormat="1" applyFont="1" applyBorder="1" applyAlignment="1">
      <alignment horizontal="center" vertical="top" wrapText="1"/>
    </xf>
    <xf numFmtId="166" fontId="25" fillId="0" borderId="13" xfId="0" applyNumberFormat="1" applyFont="1" applyBorder="1" applyAlignment="1">
      <alignment vertical="top" wrapText="1"/>
    </xf>
    <xf numFmtId="49" fontId="24" fillId="6" borderId="50" xfId="0" applyNumberFormat="1" applyFont="1" applyFill="1" applyBorder="1" applyAlignment="1">
      <alignment horizontal="center" vertical="top" wrapText="1"/>
    </xf>
    <xf numFmtId="166" fontId="31" fillId="6" borderId="51" xfId="0" applyNumberFormat="1" applyFont="1" applyFill="1" applyBorder="1" applyAlignment="1">
      <alignment vertical="top" wrapText="1"/>
    </xf>
    <xf numFmtId="49" fontId="24" fillId="0" borderId="68" xfId="0" applyNumberFormat="1" applyFont="1" applyBorder="1" applyAlignment="1">
      <alignment horizontal="center" vertical="top" wrapText="1"/>
    </xf>
    <xf numFmtId="166" fontId="25" fillId="0" borderId="65" xfId="0" applyNumberFormat="1" applyFont="1" applyBorder="1" applyAlignment="1">
      <alignment vertical="top" wrapText="1"/>
    </xf>
    <xf numFmtId="49" fontId="24" fillId="0" borderId="60" xfId="0" applyNumberFormat="1" applyFont="1" applyBorder="1" applyAlignment="1">
      <alignment horizontal="center" vertical="top" wrapText="1"/>
    </xf>
    <xf numFmtId="166" fontId="25" fillId="0" borderId="61" xfId="0" applyNumberFormat="1" applyFont="1" applyBorder="1" applyAlignment="1">
      <alignment vertical="top" wrapText="1"/>
    </xf>
    <xf numFmtId="166" fontId="25" fillId="0" borderId="72" xfId="0" applyNumberFormat="1" applyFont="1" applyBorder="1" applyAlignment="1">
      <alignment vertical="top" wrapText="1"/>
    </xf>
    <xf numFmtId="166" fontId="24" fillId="8" borderId="73" xfId="0" applyNumberFormat="1" applyFont="1" applyFill="1" applyBorder="1" applyAlignment="1">
      <alignment horizontal="center" vertical="top" wrapText="1"/>
    </xf>
    <xf numFmtId="166" fontId="24" fillId="8" borderId="74" xfId="0" applyNumberFormat="1" applyFont="1" applyFill="1" applyBorder="1" applyAlignment="1">
      <alignment vertical="top" wrapText="1"/>
    </xf>
    <xf numFmtId="0" fontId="24" fillId="5" borderId="77" xfId="0" applyFont="1" applyFill="1" applyBorder="1" applyAlignment="1">
      <alignment horizontal="center" vertical="top" wrapText="1"/>
    </xf>
    <xf numFmtId="166" fontId="24" fillId="5" borderId="42" xfId="0" applyNumberFormat="1" applyFont="1" applyFill="1" applyBorder="1" applyAlignment="1">
      <alignment horizontal="left" vertical="top" wrapText="1"/>
    </xf>
    <xf numFmtId="49" fontId="24" fillId="6" borderId="78" xfId="0" applyNumberFormat="1" applyFont="1" applyFill="1" applyBorder="1" applyAlignment="1">
      <alignment horizontal="center" vertical="top" wrapText="1"/>
    </xf>
    <xf numFmtId="166" fontId="31" fillId="6" borderId="79" xfId="0" applyNumberFormat="1" applyFont="1" applyFill="1" applyBorder="1" applyAlignment="1">
      <alignment vertical="top" wrapText="1"/>
    </xf>
    <xf numFmtId="49" fontId="24" fillId="0" borderId="83" xfId="0" applyNumberFormat="1" applyFont="1" applyBorder="1" applyAlignment="1">
      <alignment horizontal="center" vertical="top" wrapText="1"/>
    </xf>
    <xf numFmtId="166" fontId="24" fillId="8" borderId="75" xfId="0" applyNumberFormat="1" applyFont="1" applyFill="1" applyBorder="1" applyAlignment="1">
      <alignment vertical="top" wrapText="1"/>
    </xf>
    <xf numFmtId="49" fontId="24" fillId="5" borderId="79" xfId="0" applyNumberFormat="1" applyFont="1" applyFill="1" applyBorder="1" applyAlignment="1">
      <alignment horizontal="center" vertical="top" wrapText="1"/>
    </xf>
    <xf numFmtId="166" fontId="24" fillId="5" borderId="88" xfId="0" applyNumberFormat="1" applyFont="1" applyFill="1" applyBorder="1" applyAlignment="1">
      <alignment horizontal="left" vertical="top" wrapText="1"/>
    </xf>
    <xf numFmtId="166" fontId="31" fillId="6" borderId="55" xfId="0" applyNumberFormat="1" applyFont="1" applyFill="1" applyBorder="1" applyAlignment="1">
      <alignment vertical="top" wrapText="1"/>
    </xf>
    <xf numFmtId="166" fontId="24" fillId="8" borderId="45" xfId="0" applyNumberFormat="1" applyFont="1" applyFill="1" applyBorder="1" applyAlignment="1">
      <alignment horizontal="center" vertical="top" wrapText="1"/>
    </xf>
    <xf numFmtId="166" fontId="25" fillId="8" borderId="74" xfId="0" applyNumberFormat="1" applyFont="1" applyFill="1" applyBorder="1" applyAlignment="1">
      <alignment vertical="top" wrapText="1"/>
    </xf>
    <xf numFmtId="49" fontId="24" fillId="5" borderId="77" xfId="0" applyNumberFormat="1" applyFont="1" applyFill="1" applyBorder="1" applyAlignment="1">
      <alignment horizontal="center" vertical="top" wrapText="1"/>
    </xf>
    <xf numFmtId="49" fontId="24" fillId="5" borderId="74" xfId="0" applyNumberFormat="1" applyFont="1" applyFill="1" applyBorder="1" applyAlignment="1">
      <alignment horizontal="center" vertical="top" wrapText="1"/>
    </xf>
    <xf numFmtId="166" fontId="25" fillId="0" borderId="13" xfId="0" applyNumberFormat="1" applyFont="1" applyBorder="1" applyAlignment="1">
      <alignment horizontal="left" vertical="top" wrapText="1"/>
    </xf>
    <xf numFmtId="166" fontId="25" fillId="0" borderId="61" xfId="0" applyNumberFormat="1" applyFont="1" applyBorder="1" applyAlignment="1">
      <alignment horizontal="left" vertical="top" wrapText="1"/>
    </xf>
    <xf numFmtId="166" fontId="31" fillId="6" borderId="55" xfId="0" applyNumberFormat="1" applyFont="1" applyFill="1" applyBorder="1" applyAlignment="1">
      <alignment horizontal="left" vertical="top" wrapText="1"/>
    </xf>
    <xf numFmtId="166" fontId="31" fillId="6" borderId="51" xfId="0" applyNumberFormat="1" applyFont="1" applyFill="1" applyBorder="1" applyAlignment="1">
      <alignment horizontal="left" vertical="top" wrapText="1"/>
    </xf>
    <xf numFmtId="49" fontId="24" fillId="5" borderId="35" xfId="0" applyNumberFormat="1" applyFont="1" applyFill="1" applyBorder="1" applyAlignment="1">
      <alignment horizontal="center" vertical="top" wrapText="1"/>
    </xf>
    <xf numFmtId="166" fontId="32" fillId="0" borderId="13" xfId="0" applyNumberFormat="1" applyFont="1" applyBorder="1" applyAlignment="1">
      <alignment vertical="top" wrapText="1"/>
    </xf>
    <xf numFmtId="49" fontId="24" fillId="0" borderId="12" xfId="0" quotePrefix="1" applyNumberFormat="1" applyFont="1" applyBorder="1" applyAlignment="1">
      <alignment horizontal="center" vertical="top" wrapText="1"/>
    </xf>
    <xf numFmtId="166" fontId="24" fillId="5" borderId="35" xfId="0" applyNumberFormat="1" applyFont="1" applyFill="1" applyBorder="1" applyAlignment="1">
      <alignment horizontal="left" vertical="top" wrapText="1"/>
    </xf>
    <xf numFmtId="167" fontId="24" fillId="0" borderId="50" xfId="0" applyNumberFormat="1" applyFont="1" applyBorder="1" applyAlignment="1">
      <alignment horizontal="center" vertical="top" wrapText="1"/>
    </xf>
    <xf numFmtId="166" fontId="25" fillId="0" borderId="50" xfId="0" applyNumberFormat="1" applyFont="1" applyBorder="1" applyAlignment="1">
      <alignment vertical="top" wrapText="1"/>
    </xf>
    <xf numFmtId="167" fontId="24" fillId="0" borderId="12" xfId="0" applyNumberFormat="1" applyFont="1" applyBorder="1" applyAlignment="1">
      <alignment horizontal="center" vertical="top" wrapText="1"/>
    </xf>
    <xf numFmtId="167" fontId="24" fillId="0" borderId="68" xfId="0" applyNumberFormat="1" applyFont="1" applyBorder="1" applyAlignment="1">
      <alignment horizontal="center" vertical="top" wrapText="1"/>
    </xf>
    <xf numFmtId="166" fontId="25" fillId="0" borderId="68" xfId="0" applyNumberFormat="1" applyFont="1" applyBorder="1" applyAlignment="1">
      <alignment vertical="top" wrapText="1"/>
    </xf>
    <xf numFmtId="166" fontId="24" fillId="8" borderId="113" xfId="0" applyNumberFormat="1" applyFont="1" applyFill="1" applyBorder="1" applyAlignment="1">
      <alignment horizontal="center" vertical="top" wrapText="1"/>
    </xf>
    <xf numFmtId="166" fontId="25" fillId="8" borderId="79" xfId="0" applyNumberFormat="1" applyFont="1" applyFill="1" applyBorder="1" applyAlignment="1">
      <alignment vertical="top" wrapText="1"/>
    </xf>
    <xf numFmtId="49" fontId="24" fillId="5" borderId="52" xfId="0" applyNumberFormat="1" applyFont="1" applyFill="1" applyBorder="1" applyAlignment="1">
      <alignment horizontal="center" vertical="top" wrapText="1"/>
    </xf>
    <xf numFmtId="167" fontId="24" fillId="0" borderId="22" xfId="0" applyNumberFormat="1" applyFont="1" applyBorder="1" applyAlignment="1">
      <alignment horizontal="center" vertical="top" wrapText="1"/>
    </xf>
    <xf numFmtId="166" fontId="25" fillId="0" borderId="9" xfId="0" applyNumberFormat="1" applyFont="1" applyBorder="1" applyAlignment="1">
      <alignment vertical="top" wrapText="1"/>
    </xf>
    <xf numFmtId="166" fontId="25" fillId="0" borderId="121" xfId="0" applyNumberFormat="1" applyFont="1" applyBorder="1" applyAlignment="1">
      <alignment vertical="top" wrapText="1"/>
    </xf>
    <xf numFmtId="166" fontId="26" fillId="0" borderId="57" xfId="0" applyNumberFormat="1" applyFont="1" applyBorder="1" applyAlignment="1">
      <alignment horizontal="center" vertical="top"/>
    </xf>
    <xf numFmtId="166" fontId="26" fillId="0" borderId="69" xfId="0" applyNumberFormat="1" applyFont="1" applyBorder="1" applyAlignment="1">
      <alignment horizontal="center" vertical="top"/>
    </xf>
    <xf numFmtId="0" fontId="34" fillId="0" borderId="0" xfId="0" applyFont="1" applyAlignment="1">
      <alignment horizontal="left"/>
    </xf>
    <xf numFmtId="0" fontId="35" fillId="0" borderId="0" xfId="0" applyFont="1" applyAlignment="1">
      <alignment vertical="center"/>
    </xf>
    <xf numFmtId="0" fontId="35" fillId="0" borderId="0" xfId="0" applyFont="1" applyAlignment="1"/>
    <xf numFmtId="0" fontId="35" fillId="0" borderId="0" xfId="0" applyFont="1"/>
    <xf numFmtId="0" fontId="35" fillId="3" borderId="36" xfId="0" applyFont="1" applyFill="1" applyBorder="1" applyAlignment="1">
      <alignment vertical="center" wrapText="1"/>
    </xf>
    <xf numFmtId="0" fontId="35" fillId="3" borderId="35" xfId="0" applyFont="1" applyFill="1" applyBorder="1" applyAlignment="1">
      <alignment vertical="center" wrapText="1"/>
    </xf>
    <xf numFmtId="0" fontId="35" fillId="4" borderId="35" xfId="0" applyFont="1" applyFill="1" applyBorder="1" applyAlignment="1">
      <alignment vertical="top" wrapText="1"/>
    </xf>
    <xf numFmtId="0" fontId="35" fillId="5" borderId="36" xfId="0" applyFont="1" applyFill="1" applyBorder="1" applyAlignment="1">
      <alignment vertical="top" wrapText="1"/>
    </xf>
    <xf numFmtId="166" fontId="35" fillId="6" borderId="49" xfId="0" applyNumberFormat="1" applyFont="1" applyFill="1" applyBorder="1" applyAlignment="1">
      <alignment vertical="top" wrapText="1"/>
    </xf>
    <xf numFmtId="166" fontId="35" fillId="0" borderId="11" xfId="0" applyNumberFormat="1" applyFont="1" applyBorder="1" applyAlignment="1">
      <alignment vertical="top" wrapText="1"/>
    </xf>
    <xf numFmtId="166" fontId="35" fillId="0" borderId="67" xfId="0" applyNumberFormat="1" applyFont="1" applyBorder="1" applyAlignment="1">
      <alignment vertical="top" wrapText="1"/>
    </xf>
    <xf numFmtId="166" fontId="37" fillId="8" borderId="48" xfId="0" applyNumberFormat="1" applyFont="1" applyFill="1" applyBorder="1" applyAlignment="1">
      <alignment vertical="top" wrapText="1"/>
    </xf>
    <xf numFmtId="166" fontId="35" fillId="5" borderId="76" xfId="0" applyNumberFormat="1" applyFont="1" applyFill="1" applyBorder="1" applyAlignment="1">
      <alignment vertical="top" wrapText="1"/>
    </xf>
    <xf numFmtId="166" fontId="35" fillId="6" borderId="53" xfId="0" applyNumberFormat="1" applyFont="1" applyFill="1" applyBorder="1" applyAlignment="1">
      <alignment vertical="top" wrapText="1"/>
    </xf>
    <xf numFmtId="166" fontId="35" fillId="0" borderId="81" xfId="0" applyNumberFormat="1" applyFont="1" applyBorder="1" applyAlignment="1">
      <alignment vertical="top" wrapText="1"/>
    </xf>
    <xf numFmtId="166" fontId="37" fillId="8" borderId="44" xfId="0" applyNumberFormat="1" applyFont="1" applyFill="1" applyBorder="1" applyAlignment="1">
      <alignment vertical="top" wrapText="1"/>
    </xf>
    <xf numFmtId="166" fontId="35" fillId="5" borderId="97" xfId="0" applyNumberFormat="1" applyFont="1" applyFill="1" applyBorder="1" applyAlignment="1">
      <alignment vertical="top" wrapText="1"/>
    </xf>
    <xf numFmtId="166" fontId="35" fillId="0" borderId="59" xfId="0" applyNumberFormat="1" applyFont="1" applyBorder="1" applyAlignment="1">
      <alignment vertical="top" wrapText="1"/>
    </xf>
    <xf numFmtId="166" fontId="35" fillId="5" borderId="53" xfId="0" applyNumberFormat="1" applyFont="1" applyFill="1" applyBorder="1" applyAlignment="1">
      <alignment vertical="top" wrapText="1"/>
    </xf>
    <xf numFmtId="166" fontId="35" fillId="5" borderId="36" xfId="0" applyNumberFormat="1" applyFont="1" applyFill="1" applyBorder="1" applyAlignment="1">
      <alignment vertical="top" wrapText="1"/>
    </xf>
    <xf numFmtId="166" fontId="35" fillId="0" borderId="49" xfId="0" applyNumberFormat="1" applyFont="1" applyBorder="1" applyAlignment="1">
      <alignment vertical="top" wrapText="1"/>
    </xf>
    <xf numFmtId="166" fontId="37" fillId="8" borderId="112" xfId="0" applyNumberFormat="1" applyFont="1" applyFill="1" applyBorder="1" applyAlignment="1">
      <alignment vertical="top" wrapText="1"/>
    </xf>
    <xf numFmtId="166" fontId="35" fillId="0" borderId="22" xfId="0" applyNumberFormat="1" applyFont="1" applyBorder="1" applyAlignment="1">
      <alignment vertical="top" wrapText="1"/>
    </xf>
    <xf numFmtId="166" fontId="35" fillId="0" borderId="102" xfId="0" applyNumberFormat="1" applyFont="1" applyBorder="1" applyAlignment="1">
      <alignment vertical="top" wrapText="1"/>
    </xf>
    <xf numFmtId="166" fontId="35" fillId="5" borderId="56" xfId="0" applyNumberFormat="1" applyFont="1" applyFill="1" applyBorder="1" applyAlignment="1">
      <alignment vertical="top" wrapText="1"/>
    </xf>
    <xf numFmtId="166" fontId="35" fillId="5" borderId="48" xfId="0" applyNumberFormat="1" applyFont="1" applyFill="1" applyBorder="1" applyAlignment="1">
      <alignment vertical="top" wrapText="1"/>
    </xf>
    <xf numFmtId="166" fontId="37" fillId="4" borderId="126" xfId="0" applyNumberFormat="1" applyFont="1" applyFill="1" applyBorder="1" applyAlignment="1">
      <alignment vertical="top"/>
    </xf>
    <xf numFmtId="0" fontId="26" fillId="0" borderId="0" xfId="0" applyFont="1"/>
    <xf numFmtId="0" fontId="38" fillId="0" borderId="0" xfId="0" applyFont="1"/>
    <xf numFmtId="0" fontId="26" fillId="0" borderId="0" xfId="0" applyFont="1" applyAlignment="1"/>
    <xf numFmtId="166" fontId="14" fillId="7" borderId="125" xfId="0" applyNumberFormat="1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15" xfId="0" applyFont="1" applyBorder="1"/>
    <xf numFmtId="0" fontId="10" fillId="0" borderId="10" xfId="0" applyFont="1" applyBorder="1"/>
    <xf numFmtId="3" fontId="0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166" fontId="4" fillId="9" borderId="26" xfId="0" applyNumberFormat="1" applyFont="1" applyFill="1" applyBorder="1" applyAlignment="1">
      <alignment horizontal="left" vertical="top"/>
    </xf>
    <xf numFmtId="0" fontId="10" fillId="0" borderId="27" xfId="0" applyFont="1" applyBorder="1"/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0" fontId="10" fillId="0" borderId="28" xfId="0" applyFont="1" applyBorder="1"/>
    <xf numFmtId="0" fontId="4" fillId="2" borderId="26" xfId="0" applyFont="1" applyFill="1" applyBorder="1" applyAlignment="1">
      <alignment horizontal="center" vertical="center" wrapText="1"/>
    </xf>
    <xf numFmtId="166" fontId="31" fillId="9" borderId="26" xfId="0" applyNumberFormat="1" applyFont="1" applyFill="1" applyBorder="1" applyAlignment="1">
      <alignment horizontal="left" vertical="top" wrapText="1"/>
    </xf>
    <xf numFmtId="0" fontId="33" fillId="0" borderId="27" xfId="0" applyFont="1" applyBorder="1" applyAlignment="1">
      <alignment wrapText="1"/>
    </xf>
    <xf numFmtId="0" fontId="33" fillId="0" borderId="28" xfId="0" applyFont="1" applyBorder="1" applyAlignment="1">
      <alignment wrapText="1"/>
    </xf>
    <xf numFmtId="166" fontId="24" fillId="9" borderId="123" xfId="0" applyNumberFormat="1" applyFont="1" applyFill="1" applyBorder="1" applyAlignment="1">
      <alignment horizontal="left" vertical="top" wrapText="1"/>
    </xf>
    <xf numFmtId="0" fontId="33" fillId="0" borderId="124" xfId="0" applyFont="1" applyBorder="1" applyAlignment="1">
      <alignment wrapText="1"/>
    </xf>
    <xf numFmtId="0" fontId="33" fillId="0" borderId="125" xfId="0" applyFont="1" applyBorder="1" applyAlignment="1">
      <alignment wrapText="1"/>
    </xf>
    <xf numFmtId="0" fontId="35" fillId="2" borderId="1" xfId="0" applyFont="1" applyFill="1" applyBorder="1" applyAlignment="1">
      <alignment horizontal="center" vertical="center" wrapText="1"/>
    </xf>
    <xf numFmtId="0" fontId="36" fillId="0" borderId="8" xfId="0" applyFont="1" applyBorder="1" applyAlignment="1">
      <alignment wrapText="1"/>
    </xf>
    <xf numFmtId="0" fontId="36" fillId="0" borderId="32" xfId="0" applyFont="1" applyBorder="1" applyAlignment="1">
      <alignment wrapText="1"/>
    </xf>
    <xf numFmtId="0" fontId="4" fillId="2" borderId="24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wrapText="1"/>
    </xf>
    <xf numFmtId="0" fontId="10" fillId="0" borderId="33" xfId="0" applyFont="1" applyBorder="1" applyAlignment="1">
      <alignment wrapText="1"/>
    </xf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wrapText="1"/>
    </xf>
    <xf numFmtId="0" fontId="10" fillId="0" borderId="34" xfId="0" applyFont="1" applyBorder="1" applyAlignment="1">
      <alignment wrapText="1"/>
    </xf>
    <xf numFmtId="3" fontId="4" fillId="2" borderId="25" xfId="0" applyNumberFormat="1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0" fontId="4" fillId="2" borderId="2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6" fillId="0" borderId="63" xfId="0" applyFont="1" applyBorder="1" applyAlignment="1">
      <alignment vertical="center" wrapText="1"/>
    </xf>
    <xf numFmtId="0" fontId="10" fillId="0" borderId="86" xfId="0" applyFont="1" applyBorder="1"/>
    <xf numFmtId="0" fontId="10" fillId="0" borderId="10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58" xfId="0" applyFont="1" applyBorder="1"/>
    <xf numFmtId="0" fontId="20" fillId="0" borderId="0" xfId="0" applyFont="1" applyAlignment="1">
      <alignment horizontal="right" wrapText="1"/>
    </xf>
    <xf numFmtId="0" fontId="21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92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4" fontId="1" fillId="5" borderId="118" xfId="0" applyNumberFormat="1" applyFont="1" applyFill="1" applyBorder="1" applyAlignment="1">
      <alignment horizontal="center" vertical="center" wrapText="1"/>
    </xf>
    <xf numFmtId="0" fontId="10" fillId="0" borderId="91" xfId="0" applyFont="1" applyBorder="1"/>
    <xf numFmtId="4" fontId="1" fillId="5" borderId="0" xfId="0" applyNumberFormat="1" applyFont="1" applyFill="1" applyAlignment="1">
      <alignment horizontal="center" wrapText="1"/>
    </xf>
    <xf numFmtId="4" fontId="1" fillId="5" borderId="1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714375</xdr:colOff>
      <xdr:row>0</xdr:row>
      <xdr:rowOff>171450</xdr:rowOff>
    </xdr:from>
    <xdr:ext cx="1990725" cy="1600200"/>
    <xdr:pic>
      <xdr:nvPicPr>
        <xdr:cNvPr id="2" name="image1.png" descr="Mac SSD:Users:andrew:Desktop:logo.png" title="Зображення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workbookViewId="0"/>
  </sheetViews>
  <sheetFormatPr defaultColWidth="12.625" defaultRowHeight="15" customHeight="1" x14ac:dyDescent="0.2"/>
  <cols>
    <col min="1" max="1" width="12.5" customWidth="1"/>
    <col min="2" max="3" width="12" customWidth="1"/>
    <col min="4" max="4" width="19.625" customWidth="1"/>
    <col min="5" max="5" width="8.875" customWidth="1"/>
    <col min="6" max="16" width="12" customWidth="1"/>
    <col min="17" max="26" width="6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2"/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0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3" t="s">
        <v>1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2" t="s">
        <v>2</v>
      </c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3.25" customHeight="1" x14ac:dyDescent="0.25">
      <c r="A5" s="4"/>
      <c r="B5" s="11"/>
      <c r="C5" s="4"/>
      <c r="D5" s="7"/>
      <c r="E5" s="7"/>
      <c r="F5" s="7"/>
      <c r="G5" s="7"/>
      <c r="H5" s="7"/>
      <c r="I5" s="7"/>
      <c r="J5" s="6"/>
      <c r="K5" s="7"/>
      <c r="L5" s="531"/>
      <c r="M5" s="532"/>
      <c r="N5" s="9"/>
      <c r="O5" s="7"/>
      <c r="P5" s="6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5" t="s">
        <v>3</v>
      </c>
      <c r="E6" s="12" t="s">
        <v>4</v>
      </c>
      <c r="G6" s="5"/>
      <c r="H6" s="5"/>
      <c r="I6" s="5"/>
      <c r="J6" s="9"/>
      <c r="K6" s="7"/>
      <c r="L6" s="6"/>
      <c r="M6" s="7"/>
      <c r="N6" s="9"/>
      <c r="O6" s="7"/>
      <c r="P6" s="6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3" t="s">
        <v>5</v>
      </c>
      <c r="E7" s="13" t="s">
        <v>6</v>
      </c>
      <c r="G7" s="5"/>
      <c r="H7" s="5"/>
      <c r="I7" s="5"/>
      <c r="J7" s="9"/>
      <c r="K7" s="7"/>
      <c r="L7" s="8"/>
      <c r="M7" s="14"/>
      <c r="N7" s="9"/>
      <c r="O7" s="7"/>
      <c r="P7" s="6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3" t="s">
        <v>7</v>
      </c>
      <c r="E8" s="13" t="s">
        <v>8</v>
      </c>
      <c r="F8" s="5"/>
      <c r="G8" s="5"/>
      <c r="H8" s="5"/>
      <c r="I8" s="5"/>
      <c r="J8" s="9"/>
      <c r="K8" s="7"/>
      <c r="L8" s="9"/>
      <c r="M8" s="10"/>
      <c r="N8" s="9"/>
      <c r="O8" s="7"/>
      <c r="P8" s="6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5" t="s">
        <v>9</v>
      </c>
      <c r="E9" s="13" t="s">
        <v>10</v>
      </c>
      <c r="F9" s="5"/>
      <c r="G9" s="5"/>
      <c r="H9" s="5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533" t="s">
        <v>11</v>
      </c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533" t="s">
        <v>12</v>
      </c>
      <c r="C12" s="532"/>
      <c r="D12" s="532"/>
      <c r="E12" s="532"/>
      <c r="F12" s="532"/>
      <c r="G12" s="532"/>
      <c r="H12" s="532"/>
      <c r="I12" s="532"/>
      <c r="J12" s="532"/>
      <c r="K12" s="532"/>
      <c r="L12" s="532"/>
      <c r="M12" s="532"/>
      <c r="N12" s="532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534" t="s">
        <v>13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5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535"/>
      <c r="B16" s="538" t="s">
        <v>14</v>
      </c>
      <c r="C16" s="528"/>
      <c r="D16" s="540" t="s">
        <v>15</v>
      </c>
      <c r="E16" s="541"/>
      <c r="F16" s="541"/>
      <c r="G16" s="541"/>
      <c r="H16" s="541"/>
      <c r="I16" s="541"/>
      <c r="J16" s="542"/>
      <c r="K16" s="527" t="s">
        <v>16</v>
      </c>
      <c r="L16" s="528"/>
      <c r="M16" s="527" t="s">
        <v>17</v>
      </c>
      <c r="N16" s="528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51" customHeight="1" x14ac:dyDescent="0.25">
      <c r="A17" s="536"/>
      <c r="B17" s="539"/>
      <c r="C17" s="530"/>
      <c r="D17" s="17" t="s">
        <v>18</v>
      </c>
      <c r="E17" s="18" t="s">
        <v>19</v>
      </c>
      <c r="F17" s="18" t="s">
        <v>20</v>
      </c>
      <c r="G17" s="18" t="s">
        <v>21</v>
      </c>
      <c r="H17" s="18" t="s">
        <v>22</v>
      </c>
      <c r="I17" s="543" t="s">
        <v>23</v>
      </c>
      <c r="J17" s="544"/>
      <c r="K17" s="529"/>
      <c r="L17" s="530"/>
      <c r="M17" s="529"/>
      <c r="N17" s="530"/>
    </row>
    <row r="18" spans="1:26" ht="47.25" customHeight="1" x14ac:dyDescent="0.2">
      <c r="A18" s="537"/>
      <c r="B18" s="19" t="s">
        <v>24</v>
      </c>
      <c r="C18" s="20" t="s">
        <v>25</v>
      </c>
      <c r="D18" s="19" t="s">
        <v>25</v>
      </c>
      <c r="E18" s="21" t="s">
        <v>25</v>
      </c>
      <c r="F18" s="21" t="s">
        <v>25</v>
      </c>
      <c r="G18" s="21" t="s">
        <v>25</v>
      </c>
      <c r="H18" s="21" t="s">
        <v>25</v>
      </c>
      <c r="I18" s="21" t="s">
        <v>24</v>
      </c>
      <c r="J18" s="22" t="s">
        <v>26</v>
      </c>
      <c r="K18" s="19" t="s">
        <v>24</v>
      </c>
      <c r="L18" s="20" t="s">
        <v>25</v>
      </c>
      <c r="M18" s="23" t="s">
        <v>24</v>
      </c>
      <c r="N18" s="24" t="s">
        <v>25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5" customHeight="1" x14ac:dyDescent="0.2">
      <c r="A19" s="26" t="s">
        <v>27</v>
      </c>
      <c r="B19" s="27" t="s">
        <v>28</v>
      </c>
      <c r="C19" s="28" t="s">
        <v>29</v>
      </c>
      <c r="D19" s="29" t="s">
        <v>30</v>
      </c>
      <c r="E19" s="30" t="s">
        <v>31</v>
      </c>
      <c r="F19" s="30" t="s">
        <v>32</v>
      </c>
      <c r="G19" s="30" t="s">
        <v>33</v>
      </c>
      <c r="H19" s="30" t="s">
        <v>34</v>
      </c>
      <c r="I19" s="30" t="s">
        <v>35</v>
      </c>
      <c r="J19" s="28" t="s">
        <v>36</v>
      </c>
      <c r="K19" s="29" t="s">
        <v>37</v>
      </c>
      <c r="L19" s="28" t="s">
        <v>38</v>
      </c>
      <c r="M19" s="29" t="s">
        <v>39</v>
      </c>
      <c r="N19" s="28" t="s">
        <v>40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39.75" customHeight="1" x14ac:dyDescent="0.2">
      <c r="A20" s="32" t="s">
        <v>41</v>
      </c>
      <c r="B20" s="33">
        <v>1</v>
      </c>
      <c r="C20" s="34">
        <v>395230.4</v>
      </c>
      <c r="D20" s="35"/>
      <c r="E20" s="36"/>
      <c r="F20" s="36"/>
      <c r="G20" s="36"/>
      <c r="H20" s="36"/>
      <c r="I20" s="37"/>
      <c r="J20" s="34">
        <f>D20+E20+F20+G20+H20</f>
        <v>0</v>
      </c>
      <c r="K20" s="38"/>
      <c r="L20" s="34"/>
      <c r="M20" s="39">
        <v>1</v>
      </c>
      <c r="N20" s="40">
        <f>C20+J20+L20</f>
        <v>395230.4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45" customHeight="1" x14ac:dyDescent="0.2">
      <c r="A21" s="41" t="s">
        <v>42</v>
      </c>
      <c r="B21" s="33">
        <f>C21*B20/C20</f>
        <v>1</v>
      </c>
      <c r="C21" s="42">
        <v>395230.4</v>
      </c>
      <c r="D21" s="35"/>
      <c r="E21" s="36"/>
      <c r="F21" s="36"/>
      <c r="G21" s="36"/>
      <c r="H21" s="36"/>
      <c r="I21" s="37"/>
      <c r="J21" s="34">
        <f>D21+E21+F21+G21+H21</f>
        <v>0</v>
      </c>
      <c r="K21" s="38"/>
      <c r="L21" s="34"/>
      <c r="M21" s="39">
        <v>1</v>
      </c>
      <c r="N21" s="40">
        <f>C21+J21+L21</f>
        <v>395230.4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48.75" customHeight="1" x14ac:dyDescent="0.2">
      <c r="A22" s="41" t="s">
        <v>43</v>
      </c>
      <c r="B22" s="33">
        <f>C22*B21/C21</f>
        <v>0.77999819851914221</v>
      </c>
      <c r="C22" s="34">
        <v>308279</v>
      </c>
      <c r="D22" s="35"/>
      <c r="E22" s="36"/>
      <c r="F22" s="36"/>
      <c r="G22" s="36"/>
      <c r="H22" s="36"/>
      <c r="I22" s="37"/>
      <c r="J22" s="34">
        <f>D22+E22+F22+G22+H22</f>
        <v>0</v>
      </c>
      <c r="K22" s="38"/>
      <c r="L22" s="34"/>
      <c r="M22" s="39">
        <v>1</v>
      </c>
      <c r="N22" s="40">
        <f>C22+J22+L22</f>
        <v>308279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39.75" customHeight="1" x14ac:dyDescent="0.2">
      <c r="A23" s="43" t="s">
        <v>44</v>
      </c>
      <c r="B23" s="33">
        <f>C23*B22/C22</f>
        <v>0.22000180148085777</v>
      </c>
      <c r="C23" s="34">
        <f t="shared" ref="C23:H23" si="0">C21-C22</f>
        <v>86951.400000000023</v>
      </c>
      <c r="D23" s="35">
        <f t="shared" si="0"/>
        <v>0</v>
      </c>
      <c r="E23" s="36">
        <f t="shared" si="0"/>
        <v>0</v>
      </c>
      <c r="F23" s="36">
        <f t="shared" si="0"/>
        <v>0</v>
      </c>
      <c r="G23" s="36">
        <f t="shared" si="0"/>
        <v>0</v>
      </c>
      <c r="H23" s="36">
        <f t="shared" si="0"/>
        <v>0</v>
      </c>
      <c r="I23" s="37"/>
      <c r="J23" s="34">
        <f>D23+E23+F23+G23+H23</f>
        <v>0</v>
      </c>
      <c r="K23" s="38"/>
      <c r="L23" s="34">
        <f>L21-L22</f>
        <v>0</v>
      </c>
      <c r="M23" s="39">
        <v>1</v>
      </c>
      <c r="N23" s="40">
        <f>C23+J23+L23</f>
        <v>86951.400000000023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4"/>
      <c r="B26" s="44"/>
      <c r="C26" s="44" t="s">
        <v>45</v>
      </c>
      <c r="D26" s="45" t="s">
        <v>46</v>
      </c>
      <c r="E26" s="46"/>
      <c r="F26" s="44"/>
      <c r="G26" s="45" t="s">
        <v>47</v>
      </c>
      <c r="H26" s="46"/>
      <c r="I26" s="47"/>
      <c r="J26" s="46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5.75" customHeight="1" x14ac:dyDescent="0.25">
      <c r="D27" s="48" t="s">
        <v>48</v>
      </c>
      <c r="F27" s="48"/>
      <c r="G27" s="48" t="s">
        <v>49</v>
      </c>
      <c r="I27" s="2"/>
      <c r="J27" s="48" t="s">
        <v>50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"/>
    <row r="229" spans="4:16" ht="15.75" customHeight="1" x14ac:dyDescent="0.2"/>
    <row r="230" spans="4:16" ht="15.75" customHeight="1" x14ac:dyDescent="0.2"/>
    <row r="231" spans="4:16" ht="15.75" customHeight="1" x14ac:dyDescent="0.2"/>
    <row r="232" spans="4:16" ht="15.75" customHeight="1" x14ac:dyDescent="0.2"/>
    <row r="233" spans="4:16" ht="15.75" customHeight="1" x14ac:dyDescent="0.2"/>
    <row r="234" spans="4:16" ht="15.75" customHeight="1" x14ac:dyDescent="0.2"/>
    <row r="235" spans="4:16" ht="15.75" customHeight="1" x14ac:dyDescent="0.2"/>
    <row r="236" spans="4:16" ht="15.75" customHeight="1" x14ac:dyDescent="0.2"/>
    <row r="237" spans="4:16" ht="15.75" customHeight="1" x14ac:dyDescent="0.2"/>
    <row r="238" spans="4:16" ht="15.75" customHeight="1" x14ac:dyDescent="0.2"/>
    <row r="239" spans="4:16" ht="15.75" customHeight="1" x14ac:dyDescent="0.2"/>
    <row r="240" spans="4:1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A16:A18"/>
    <mergeCell ref="B16:C17"/>
    <mergeCell ref="D16:J16"/>
    <mergeCell ref="I17:J17"/>
    <mergeCell ref="K16:L17"/>
    <mergeCell ref="M16:N17"/>
    <mergeCell ref="L5:M5"/>
    <mergeCell ref="B11:N11"/>
    <mergeCell ref="B12:N12"/>
    <mergeCell ref="B13:N13"/>
  </mergeCells>
  <pageMargins left="0.70866141732283505" right="0.70866141732283505" top="0.74803149606299202" bottom="0.74803149606299202" header="0" footer="0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997"/>
  <sheetViews>
    <sheetView zoomScale="70" zoomScaleNormal="70" workbookViewId="0">
      <selection activeCell="G174" sqref="G173:G174"/>
    </sheetView>
  </sheetViews>
  <sheetFormatPr defaultColWidth="12.625" defaultRowHeight="15" customHeight="1" outlineLevelCol="1" x14ac:dyDescent="0.2"/>
  <cols>
    <col min="1" max="1" width="3.75" style="525" customWidth="1"/>
    <col min="2" max="2" width="4.5" customWidth="1"/>
    <col min="3" max="3" width="16.625" customWidth="1"/>
    <col min="4" max="4" width="7.625" customWidth="1"/>
    <col min="5" max="5" width="6.875" customWidth="1"/>
    <col min="6" max="6" width="8.625" customWidth="1"/>
    <col min="7" max="7" width="7.625" customWidth="1"/>
    <col min="8" max="8" width="7.875" customWidth="1"/>
    <col min="9" max="9" width="9.125" customWidth="1"/>
    <col min="10" max="10" width="8.25" customWidth="1"/>
    <col min="11" max="11" width="8.25" hidden="1" customWidth="1" outlineLevel="1"/>
    <col min="12" max="12" width="9.75" hidden="1" customWidth="1" outlineLevel="1"/>
    <col min="13" max="13" width="14.375" hidden="1" customWidth="1" outlineLevel="1"/>
    <col min="14" max="14" width="8.25" hidden="1" customWidth="1" outlineLevel="1"/>
    <col min="15" max="15" width="9.75" hidden="1" customWidth="1" outlineLevel="1"/>
    <col min="16" max="16" width="14.375" hidden="1" customWidth="1" outlineLevel="1"/>
    <col min="17" max="17" width="8.25" hidden="1" customWidth="1" outlineLevel="1"/>
    <col min="18" max="18" width="9.75" hidden="1" customWidth="1" outlineLevel="1"/>
    <col min="19" max="19" width="14.375" hidden="1" customWidth="1" outlineLevel="1"/>
    <col min="20" max="20" width="8.25" hidden="1" customWidth="1" outlineLevel="1"/>
    <col min="21" max="21" width="9.75" hidden="1" customWidth="1" outlineLevel="1"/>
    <col min="22" max="22" width="14.375" hidden="1" customWidth="1" outlineLevel="1"/>
    <col min="23" max="23" width="8.25" hidden="1" customWidth="1" outlineLevel="1"/>
    <col min="24" max="24" width="9.75" hidden="1" customWidth="1" outlineLevel="1"/>
    <col min="25" max="25" width="14.375" hidden="1" customWidth="1" outlineLevel="1"/>
    <col min="26" max="26" width="8.25" hidden="1" customWidth="1" outlineLevel="1"/>
    <col min="27" max="27" width="9.75" hidden="1" customWidth="1" outlineLevel="1"/>
    <col min="28" max="28" width="14.375" hidden="1" customWidth="1" outlineLevel="1"/>
    <col min="29" max="29" width="9.375" customWidth="1" collapsed="1"/>
    <col min="30" max="30" width="8.375" customWidth="1"/>
    <col min="31" max="31" width="7.625" customWidth="1"/>
    <col min="32" max="32" width="7" customWidth="1"/>
    <col min="33" max="33" width="18.25" customWidth="1"/>
    <col min="34" max="35" width="6.75" customWidth="1"/>
  </cols>
  <sheetData>
    <row r="1" spans="1:35" ht="15.75" x14ac:dyDescent="0.25">
      <c r="A1" s="496" t="s">
        <v>51</v>
      </c>
      <c r="B1" s="49"/>
      <c r="C1" s="49"/>
      <c r="D1" s="49"/>
      <c r="E1" s="49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1"/>
      <c r="AD1" s="11"/>
      <c r="AE1" s="11"/>
      <c r="AF1" s="11"/>
      <c r="AG1" s="50"/>
    </row>
    <row r="2" spans="1:35" ht="15.75" x14ac:dyDescent="0.25">
      <c r="A2" s="497" t="s">
        <v>52</v>
      </c>
      <c r="B2" s="49"/>
      <c r="D2" s="52" t="s">
        <v>4</v>
      </c>
      <c r="E2" s="49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1"/>
      <c r="AD2" s="11"/>
      <c r="AE2" s="11"/>
      <c r="AF2" s="11"/>
      <c r="AG2" s="50"/>
      <c r="AH2" s="48"/>
      <c r="AI2" s="48"/>
    </row>
    <row r="3" spans="1:35" x14ac:dyDescent="0.25">
      <c r="A3" s="498" t="s">
        <v>7</v>
      </c>
      <c r="B3" s="51"/>
      <c r="D3" s="52" t="s">
        <v>8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4"/>
      <c r="AD3" s="54"/>
      <c r="AE3" s="54"/>
      <c r="AF3" s="54"/>
      <c r="AG3" s="55"/>
      <c r="AH3" s="48"/>
      <c r="AI3" s="48"/>
    </row>
    <row r="4" spans="1:35" ht="15.75" customHeight="1" x14ac:dyDescent="0.25">
      <c r="A4" s="499" t="s">
        <v>9</v>
      </c>
      <c r="B4" s="51"/>
      <c r="D4" s="13" t="s">
        <v>10</v>
      </c>
      <c r="E4" s="53"/>
      <c r="F4" s="53"/>
      <c r="G4" s="53"/>
      <c r="H4" s="53"/>
      <c r="I4" s="53"/>
      <c r="J4" s="53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7"/>
      <c r="AD4" s="57"/>
      <c r="AE4" s="57"/>
      <c r="AF4" s="57"/>
      <c r="AG4" s="58"/>
      <c r="AH4" s="48"/>
      <c r="AI4" s="48"/>
    </row>
    <row r="5" spans="1:35" ht="14.25" x14ac:dyDescent="0.2">
      <c r="A5" s="499"/>
      <c r="B5" s="51"/>
      <c r="C5" s="59"/>
      <c r="D5" s="53"/>
      <c r="E5" s="53"/>
      <c r="F5" s="53"/>
      <c r="G5" s="53"/>
      <c r="H5" s="53"/>
      <c r="I5" s="53"/>
      <c r="J5" s="53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58"/>
      <c r="AD5" s="58"/>
      <c r="AE5" s="58"/>
      <c r="AF5" s="58"/>
      <c r="AG5" s="58"/>
    </row>
    <row r="6" spans="1:35" ht="26.25" customHeight="1" x14ac:dyDescent="0.2">
      <c r="A6" s="558" t="s">
        <v>53</v>
      </c>
      <c r="B6" s="561" t="s">
        <v>54</v>
      </c>
      <c r="C6" s="564" t="s">
        <v>55</v>
      </c>
      <c r="D6" s="567" t="s">
        <v>56</v>
      </c>
      <c r="E6" s="570" t="s">
        <v>57</v>
      </c>
      <c r="F6" s="546"/>
      <c r="G6" s="546"/>
      <c r="H6" s="546"/>
      <c r="I6" s="546"/>
      <c r="J6" s="550"/>
      <c r="K6" s="570" t="s">
        <v>58</v>
      </c>
      <c r="L6" s="546"/>
      <c r="M6" s="546"/>
      <c r="N6" s="546"/>
      <c r="O6" s="546"/>
      <c r="P6" s="550"/>
      <c r="Q6" s="570" t="s">
        <v>58</v>
      </c>
      <c r="R6" s="546"/>
      <c r="S6" s="546"/>
      <c r="T6" s="546"/>
      <c r="U6" s="546"/>
      <c r="V6" s="550"/>
      <c r="W6" s="570" t="s">
        <v>58</v>
      </c>
      <c r="X6" s="546"/>
      <c r="Y6" s="546"/>
      <c r="Z6" s="546"/>
      <c r="AA6" s="546"/>
      <c r="AB6" s="550"/>
      <c r="AC6" s="576" t="s">
        <v>59</v>
      </c>
      <c r="AD6" s="546"/>
      <c r="AE6" s="546"/>
      <c r="AF6" s="547"/>
      <c r="AG6" s="571" t="s">
        <v>60</v>
      </c>
    </row>
    <row r="7" spans="1:35" ht="71.25" customHeight="1" x14ac:dyDescent="0.2">
      <c r="A7" s="559"/>
      <c r="B7" s="562"/>
      <c r="C7" s="565"/>
      <c r="D7" s="568"/>
      <c r="E7" s="551" t="s">
        <v>61</v>
      </c>
      <c r="F7" s="546"/>
      <c r="G7" s="550"/>
      <c r="H7" s="551" t="s">
        <v>62</v>
      </c>
      <c r="I7" s="546"/>
      <c r="J7" s="550"/>
      <c r="K7" s="551" t="s">
        <v>61</v>
      </c>
      <c r="L7" s="546"/>
      <c r="M7" s="550"/>
      <c r="N7" s="551" t="s">
        <v>62</v>
      </c>
      <c r="O7" s="546"/>
      <c r="P7" s="550"/>
      <c r="Q7" s="551" t="s">
        <v>61</v>
      </c>
      <c r="R7" s="546"/>
      <c r="S7" s="550"/>
      <c r="T7" s="551" t="s">
        <v>62</v>
      </c>
      <c r="U7" s="546"/>
      <c r="V7" s="550"/>
      <c r="W7" s="551" t="s">
        <v>61</v>
      </c>
      <c r="X7" s="546"/>
      <c r="Y7" s="550"/>
      <c r="Z7" s="551" t="s">
        <v>62</v>
      </c>
      <c r="AA7" s="546"/>
      <c r="AB7" s="550"/>
      <c r="AC7" s="577" t="s">
        <v>63</v>
      </c>
      <c r="AD7" s="577" t="s">
        <v>64</v>
      </c>
      <c r="AE7" s="576" t="s">
        <v>65</v>
      </c>
      <c r="AF7" s="547"/>
      <c r="AG7" s="536"/>
    </row>
    <row r="8" spans="1:35" ht="41.25" customHeight="1" x14ac:dyDescent="0.2">
      <c r="A8" s="560"/>
      <c r="B8" s="563"/>
      <c r="C8" s="566"/>
      <c r="D8" s="569"/>
      <c r="E8" s="61" t="s">
        <v>66</v>
      </c>
      <c r="F8" s="62" t="s">
        <v>67</v>
      </c>
      <c r="G8" s="63" t="s">
        <v>68</v>
      </c>
      <c r="H8" s="61" t="s">
        <v>66</v>
      </c>
      <c r="I8" s="62" t="s">
        <v>67</v>
      </c>
      <c r="J8" s="63" t="s">
        <v>69</v>
      </c>
      <c r="K8" s="61" t="s">
        <v>66</v>
      </c>
      <c r="L8" s="62" t="s">
        <v>70</v>
      </c>
      <c r="M8" s="63" t="s">
        <v>71</v>
      </c>
      <c r="N8" s="61" t="s">
        <v>66</v>
      </c>
      <c r="O8" s="62" t="s">
        <v>70</v>
      </c>
      <c r="P8" s="63" t="s">
        <v>72</v>
      </c>
      <c r="Q8" s="61" t="s">
        <v>66</v>
      </c>
      <c r="R8" s="62" t="s">
        <v>70</v>
      </c>
      <c r="S8" s="63" t="s">
        <v>73</v>
      </c>
      <c r="T8" s="61" t="s">
        <v>66</v>
      </c>
      <c r="U8" s="62" t="s">
        <v>70</v>
      </c>
      <c r="V8" s="63" t="s">
        <v>74</v>
      </c>
      <c r="W8" s="61" t="s">
        <v>66</v>
      </c>
      <c r="X8" s="62" t="s">
        <v>70</v>
      </c>
      <c r="Y8" s="63" t="s">
        <v>75</v>
      </c>
      <c r="Z8" s="61" t="s">
        <v>66</v>
      </c>
      <c r="AA8" s="62" t="s">
        <v>70</v>
      </c>
      <c r="AB8" s="63" t="s">
        <v>76</v>
      </c>
      <c r="AC8" s="572"/>
      <c r="AD8" s="572"/>
      <c r="AE8" s="64" t="s">
        <v>77</v>
      </c>
      <c r="AF8" s="65" t="s">
        <v>24</v>
      </c>
      <c r="AG8" s="572"/>
    </row>
    <row r="9" spans="1:35" ht="33.75" x14ac:dyDescent="0.2">
      <c r="A9" s="500" t="s">
        <v>78</v>
      </c>
      <c r="B9" s="69">
        <v>1</v>
      </c>
      <c r="C9" s="66">
        <v>2</v>
      </c>
      <c r="D9" s="67">
        <v>3</v>
      </c>
      <c r="E9" s="68">
        <v>4</v>
      </c>
      <c r="F9" s="68">
        <v>5</v>
      </c>
      <c r="G9" s="68">
        <v>6</v>
      </c>
      <c r="H9" s="68">
        <v>7</v>
      </c>
      <c r="I9" s="68">
        <v>8</v>
      </c>
      <c r="J9" s="68">
        <v>9</v>
      </c>
      <c r="K9" s="69">
        <v>10</v>
      </c>
      <c r="L9" s="69">
        <v>11</v>
      </c>
      <c r="M9" s="69">
        <v>12</v>
      </c>
      <c r="N9" s="69">
        <v>13</v>
      </c>
      <c r="O9" s="69">
        <v>14</v>
      </c>
      <c r="P9" s="69">
        <v>15</v>
      </c>
      <c r="Q9" s="69">
        <v>16</v>
      </c>
      <c r="R9" s="69">
        <v>17</v>
      </c>
      <c r="S9" s="69">
        <v>18</v>
      </c>
      <c r="T9" s="69">
        <v>19</v>
      </c>
      <c r="U9" s="69">
        <v>20</v>
      </c>
      <c r="V9" s="69">
        <v>21</v>
      </c>
      <c r="W9" s="69">
        <v>22</v>
      </c>
      <c r="X9" s="69">
        <v>23</v>
      </c>
      <c r="Y9" s="69">
        <v>24</v>
      </c>
      <c r="Z9" s="69">
        <v>25</v>
      </c>
      <c r="AA9" s="69">
        <v>26</v>
      </c>
      <c r="AB9" s="69">
        <v>27</v>
      </c>
      <c r="AC9" s="70">
        <v>28</v>
      </c>
      <c r="AD9" s="70">
        <v>29</v>
      </c>
      <c r="AE9" s="70">
        <v>30</v>
      </c>
      <c r="AF9" s="71">
        <v>31</v>
      </c>
      <c r="AG9" s="69">
        <v>32</v>
      </c>
    </row>
    <row r="10" spans="1:35" ht="25.5" x14ac:dyDescent="0.2">
      <c r="A10" s="501"/>
      <c r="B10" s="71"/>
      <c r="C10" s="71" t="s">
        <v>79</v>
      </c>
      <c r="D10" s="72"/>
      <c r="E10" s="67" t="s">
        <v>80</v>
      </c>
      <c r="F10" s="72" t="s">
        <v>81</v>
      </c>
      <c r="G10" s="73" t="s">
        <v>82</v>
      </c>
      <c r="H10" s="72" t="s">
        <v>83</v>
      </c>
      <c r="I10" s="72" t="s">
        <v>84</v>
      </c>
      <c r="J10" s="72" t="s">
        <v>85</v>
      </c>
      <c r="K10" s="66" t="s">
        <v>86</v>
      </c>
      <c r="L10" s="71" t="s">
        <v>87</v>
      </c>
      <c r="M10" s="70" t="s">
        <v>88</v>
      </c>
      <c r="N10" s="66" t="s">
        <v>89</v>
      </c>
      <c r="O10" s="71" t="s">
        <v>90</v>
      </c>
      <c r="P10" s="70" t="s">
        <v>91</v>
      </c>
      <c r="Q10" s="66" t="s">
        <v>92</v>
      </c>
      <c r="R10" s="71" t="s">
        <v>93</v>
      </c>
      <c r="S10" s="70" t="s">
        <v>94</v>
      </c>
      <c r="T10" s="66" t="s">
        <v>95</v>
      </c>
      <c r="U10" s="71" t="s">
        <v>96</v>
      </c>
      <c r="V10" s="70" t="s">
        <v>97</v>
      </c>
      <c r="W10" s="66" t="s">
        <v>98</v>
      </c>
      <c r="X10" s="71" t="s">
        <v>99</v>
      </c>
      <c r="Y10" s="70" t="s">
        <v>100</v>
      </c>
      <c r="Z10" s="66" t="s">
        <v>101</v>
      </c>
      <c r="AA10" s="71" t="s">
        <v>102</v>
      </c>
      <c r="AB10" s="70" t="s">
        <v>103</v>
      </c>
      <c r="AC10" s="71" t="s">
        <v>104</v>
      </c>
      <c r="AD10" s="71" t="s">
        <v>105</v>
      </c>
      <c r="AE10" s="71" t="s">
        <v>106</v>
      </c>
      <c r="AF10" s="71" t="s">
        <v>107</v>
      </c>
      <c r="AG10" s="69"/>
    </row>
    <row r="11" spans="1:35" ht="19.5" customHeight="1" x14ac:dyDescent="0.2">
      <c r="A11" s="502"/>
      <c r="B11" s="235"/>
      <c r="C11" s="74" t="s">
        <v>108</v>
      </c>
      <c r="D11" s="75"/>
      <c r="E11" s="76"/>
      <c r="F11" s="75"/>
      <c r="G11" s="77"/>
      <c r="H11" s="75"/>
      <c r="I11" s="75"/>
      <c r="J11" s="75"/>
      <c r="K11" s="76"/>
      <c r="L11" s="75"/>
      <c r="M11" s="77"/>
      <c r="N11" s="76"/>
      <c r="O11" s="75"/>
      <c r="P11" s="77"/>
      <c r="Q11" s="76"/>
      <c r="R11" s="75"/>
      <c r="S11" s="77"/>
      <c r="T11" s="76"/>
      <c r="U11" s="75"/>
      <c r="V11" s="77"/>
      <c r="W11" s="76"/>
      <c r="X11" s="75"/>
      <c r="Y11" s="77"/>
      <c r="Z11" s="76"/>
      <c r="AA11" s="75"/>
      <c r="AB11" s="77"/>
      <c r="AC11" s="78"/>
      <c r="AD11" s="79"/>
      <c r="AE11" s="79"/>
      <c r="AF11" s="79"/>
      <c r="AG11" s="80"/>
      <c r="AH11" s="81"/>
      <c r="AI11" s="81"/>
    </row>
    <row r="12" spans="1:35" ht="22.5" customHeight="1" x14ac:dyDescent="0.2">
      <c r="A12" s="503" t="s">
        <v>109</v>
      </c>
      <c r="B12" s="236">
        <v>1</v>
      </c>
      <c r="C12" s="82" t="s">
        <v>110</v>
      </c>
      <c r="D12" s="83"/>
      <c r="E12" s="84"/>
      <c r="F12" s="85"/>
      <c r="G12" s="85"/>
      <c r="H12" s="86"/>
      <c r="I12" s="87"/>
      <c r="J12" s="88"/>
      <c r="K12" s="85"/>
      <c r="L12" s="85"/>
      <c r="M12" s="89"/>
      <c r="N12" s="84"/>
      <c r="O12" s="85"/>
      <c r="P12" s="89"/>
      <c r="Q12" s="85"/>
      <c r="R12" s="85"/>
      <c r="S12" s="89"/>
      <c r="T12" s="84"/>
      <c r="U12" s="85"/>
      <c r="V12" s="89"/>
      <c r="W12" s="85"/>
      <c r="X12" s="85"/>
      <c r="Y12" s="89"/>
      <c r="Z12" s="84"/>
      <c r="AA12" s="85"/>
      <c r="AB12" s="85"/>
      <c r="AC12" s="90"/>
      <c r="AD12" s="91"/>
      <c r="AE12" s="91"/>
      <c r="AF12" s="92"/>
      <c r="AG12" s="93"/>
      <c r="AH12" s="94"/>
      <c r="AI12" s="94"/>
    </row>
    <row r="13" spans="1:35" ht="30" customHeight="1" x14ac:dyDescent="0.2">
      <c r="A13" s="504" t="s">
        <v>111</v>
      </c>
      <c r="B13" s="237" t="s">
        <v>112</v>
      </c>
      <c r="C13" s="95" t="s">
        <v>113</v>
      </c>
      <c r="D13" s="96"/>
      <c r="E13" s="239"/>
      <c r="F13" s="240"/>
      <c r="G13" s="241">
        <f>SUM(G14:G15)</f>
        <v>56752</v>
      </c>
      <c r="H13" s="239"/>
      <c r="I13" s="240"/>
      <c r="J13" s="241">
        <f>SUM(J14:J15)</f>
        <v>56752</v>
      </c>
      <c r="K13" s="239"/>
      <c r="L13" s="240"/>
      <c r="M13" s="241">
        <f>SUM(M14:M15)</f>
        <v>0</v>
      </c>
      <c r="N13" s="239"/>
      <c r="O13" s="240"/>
      <c r="P13" s="241">
        <f>SUM(P14:P15)</f>
        <v>0</v>
      </c>
      <c r="Q13" s="239"/>
      <c r="R13" s="240"/>
      <c r="S13" s="241">
        <f>SUM(S14:S15)</f>
        <v>0</v>
      </c>
      <c r="T13" s="239"/>
      <c r="U13" s="240"/>
      <c r="V13" s="241">
        <f>SUM(V14:V15)</f>
        <v>0</v>
      </c>
      <c r="W13" s="239"/>
      <c r="X13" s="240"/>
      <c r="Y13" s="241">
        <f>SUM(Y14:Y15)</f>
        <v>0</v>
      </c>
      <c r="Z13" s="239"/>
      <c r="AA13" s="240"/>
      <c r="AB13" s="241">
        <f>SUM(AB14:AB15)</f>
        <v>0</v>
      </c>
      <c r="AC13" s="242">
        <f t="shared" ref="AC13:AC25" si="0">G13+M13+S13+Y13</f>
        <v>56752</v>
      </c>
      <c r="AD13" s="243">
        <f t="shared" ref="AD13:AD25" si="1">J13+P13+V13+AB13</f>
        <v>56752</v>
      </c>
      <c r="AE13" s="244">
        <f t="shared" ref="AE13:AE26" si="2">AC13-AD13</f>
        <v>0</v>
      </c>
      <c r="AF13" s="245">
        <f t="shared" ref="AF13:AF26" si="3">AE13/AC13</f>
        <v>0</v>
      </c>
      <c r="AG13" s="97"/>
      <c r="AH13" s="98"/>
      <c r="AI13" s="98"/>
    </row>
    <row r="14" spans="1:35" ht="41.25" customHeight="1" x14ac:dyDescent="0.2">
      <c r="A14" s="505" t="s">
        <v>114</v>
      </c>
      <c r="B14" s="451" t="s">
        <v>115</v>
      </c>
      <c r="C14" s="452" t="s">
        <v>116</v>
      </c>
      <c r="D14" s="99" t="s">
        <v>117</v>
      </c>
      <c r="E14" s="246">
        <v>5</v>
      </c>
      <c r="F14" s="247">
        <v>6808</v>
      </c>
      <c r="G14" s="248">
        <f>E14*F14</f>
        <v>34040</v>
      </c>
      <c r="H14" s="249">
        <v>1</v>
      </c>
      <c r="I14" s="250">
        <v>34040</v>
      </c>
      <c r="J14" s="248">
        <f>H14*I14</f>
        <v>34040</v>
      </c>
      <c r="K14" s="251"/>
      <c r="L14" s="252"/>
      <c r="M14" s="248">
        <f>K14*L14</f>
        <v>0</v>
      </c>
      <c r="N14" s="251"/>
      <c r="O14" s="252"/>
      <c r="P14" s="248">
        <f>N14*O14</f>
        <v>0</v>
      </c>
      <c r="Q14" s="251"/>
      <c r="R14" s="252"/>
      <c r="S14" s="248">
        <f>Q14*R14</f>
        <v>0</v>
      </c>
      <c r="T14" s="251"/>
      <c r="U14" s="252"/>
      <c r="V14" s="248">
        <f>T14*U14</f>
        <v>0</v>
      </c>
      <c r="W14" s="251"/>
      <c r="X14" s="252"/>
      <c r="Y14" s="248">
        <f>W14*X14</f>
        <v>0</v>
      </c>
      <c r="Z14" s="251"/>
      <c r="AA14" s="252"/>
      <c r="AB14" s="248">
        <f>Z14*AA14</f>
        <v>0</v>
      </c>
      <c r="AC14" s="253">
        <f t="shared" si="0"/>
        <v>34040</v>
      </c>
      <c r="AD14" s="254">
        <f t="shared" si="1"/>
        <v>34040</v>
      </c>
      <c r="AE14" s="255">
        <f t="shared" si="2"/>
        <v>0</v>
      </c>
      <c r="AF14" s="256">
        <f t="shared" si="3"/>
        <v>0</v>
      </c>
      <c r="AG14" s="100" t="s">
        <v>118</v>
      </c>
      <c r="AH14" s="94"/>
      <c r="AI14" s="94"/>
    </row>
    <row r="15" spans="1:35" ht="62.25" customHeight="1" x14ac:dyDescent="0.2">
      <c r="A15" s="505" t="s">
        <v>114</v>
      </c>
      <c r="B15" s="451" t="s">
        <v>119</v>
      </c>
      <c r="C15" s="452" t="s">
        <v>120</v>
      </c>
      <c r="D15" s="99" t="s">
        <v>121</v>
      </c>
      <c r="E15" s="257">
        <v>4</v>
      </c>
      <c r="F15" s="258">
        <v>5678</v>
      </c>
      <c r="G15" s="248">
        <f>E15*F15</f>
        <v>22712</v>
      </c>
      <c r="H15" s="259">
        <v>1</v>
      </c>
      <c r="I15" s="260">
        <v>22712</v>
      </c>
      <c r="J15" s="248">
        <f>H15*I15</f>
        <v>22712</v>
      </c>
      <c r="K15" s="251"/>
      <c r="L15" s="252"/>
      <c r="M15" s="248">
        <f>K15*L15</f>
        <v>0</v>
      </c>
      <c r="N15" s="251"/>
      <c r="O15" s="252"/>
      <c r="P15" s="248">
        <f>N15*O15</f>
        <v>0</v>
      </c>
      <c r="Q15" s="251"/>
      <c r="R15" s="252"/>
      <c r="S15" s="248">
        <f>Q15*R15</f>
        <v>0</v>
      </c>
      <c r="T15" s="251"/>
      <c r="U15" s="252"/>
      <c r="V15" s="248">
        <f>T15*U15</f>
        <v>0</v>
      </c>
      <c r="W15" s="251"/>
      <c r="X15" s="252"/>
      <c r="Y15" s="248">
        <f>W15*X15</f>
        <v>0</v>
      </c>
      <c r="Z15" s="251"/>
      <c r="AA15" s="252"/>
      <c r="AB15" s="248">
        <f>Z15*AA15</f>
        <v>0</v>
      </c>
      <c r="AC15" s="253">
        <f t="shared" si="0"/>
        <v>22712</v>
      </c>
      <c r="AD15" s="254">
        <f t="shared" si="1"/>
        <v>22712</v>
      </c>
      <c r="AE15" s="255">
        <f t="shared" si="2"/>
        <v>0</v>
      </c>
      <c r="AF15" s="256">
        <f t="shared" si="3"/>
        <v>0</v>
      </c>
      <c r="AG15" s="100" t="s">
        <v>118</v>
      </c>
      <c r="AH15" s="94"/>
      <c r="AI15" s="94"/>
    </row>
    <row r="16" spans="1:35" ht="30" customHeight="1" x14ac:dyDescent="0.2">
      <c r="A16" s="504" t="s">
        <v>111</v>
      </c>
      <c r="B16" s="453" t="s">
        <v>124</v>
      </c>
      <c r="C16" s="454" t="s">
        <v>125</v>
      </c>
      <c r="D16" s="96"/>
      <c r="E16" s="239"/>
      <c r="F16" s="240"/>
      <c r="G16" s="241">
        <f>SUM(G17:G19)</f>
        <v>0</v>
      </c>
      <c r="H16" s="239"/>
      <c r="I16" s="240"/>
      <c r="J16" s="241">
        <f>SUM(J17:J19)</f>
        <v>0</v>
      </c>
      <c r="K16" s="239"/>
      <c r="L16" s="240"/>
      <c r="M16" s="241">
        <f>SUM(M17:M19)</f>
        <v>0</v>
      </c>
      <c r="N16" s="239"/>
      <c r="O16" s="240"/>
      <c r="P16" s="261">
        <v>0</v>
      </c>
      <c r="Q16" s="239"/>
      <c r="R16" s="240"/>
      <c r="S16" s="241">
        <f>SUM(S17:S19)</f>
        <v>0</v>
      </c>
      <c r="T16" s="239"/>
      <c r="U16" s="240"/>
      <c r="V16" s="261">
        <v>0</v>
      </c>
      <c r="W16" s="239"/>
      <c r="X16" s="240"/>
      <c r="Y16" s="241">
        <f>SUM(Y17:Y19)</f>
        <v>0</v>
      </c>
      <c r="Z16" s="239"/>
      <c r="AA16" s="240"/>
      <c r="AB16" s="261">
        <v>0</v>
      </c>
      <c r="AC16" s="242">
        <f t="shared" si="0"/>
        <v>0</v>
      </c>
      <c r="AD16" s="243">
        <f t="shared" si="1"/>
        <v>0</v>
      </c>
      <c r="AE16" s="244">
        <f t="shared" si="2"/>
        <v>0</v>
      </c>
      <c r="AF16" s="256" t="e">
        <f t="shared" si="3"/>
        <v>#DIV/0!</v>
      </c>
      <c r="AG16" s="97"/>
      <c r="AH16" s="98"/>
      <c r="AI16" s="98"/>
    </row>
    <row r="17" spans="1:35" ht="30" customHeight="1" x14ac:dyDescent="0.2">
      <c r="A17" s="505" t="s">
        <v>114</v>
      </c>
      <c r="B17" s="451" t="s">
        <v>115</v>
      </c>
      <c r="C17" s="452" t="s">
        <v>123</v>
      </c>
      <c r="D17" s="99" t="s">
        <v>117</v>
      </c>
      <c r="E17" s="251"/>
      <c r="F17" s="252"/>
      <c r="G17" s="248">
        <f>E17*F17</f>
        <v>0</v>
      </c>
      <c r="H17" s="251"/>
      <c r="I17" s="252"/>
      <c r="J17" s="248">
        <f>H17*I17</f>
        <v>0</v>
      </c>
      <c r="K17" s="251"/>
      <c r="L17" s="252"/>
      <c r="M17" s="248">
        <f>K17*L17</f>
        <v>0</v>
      </c>
      <c r="N17" s="251"/>
      <c r="O17" s="252"/>
      <c r="P17" s="262">
        <v>0</v>
      </c>
      <c r="Q17" s="251"/>
      <c r="R17" s="252"/>
      <c r="S17" s="248">
        <f>Q17*R17</f>
        <v>0</v>
      </c>
      <c r="T17" s="251"/>
      <c r="U17" s="252"/>
      <c r="V17" s="262">
        <v>0</v>
      </c>
      <c r="W17" s="251"/>
      <c r="X17" s="252"/>
      <c r="Y17" s="248">
        <f>W17*X17</f>
        <v>0</v>
      </c>
      <c r="Z17" s="251"/>
      <c r="AA17" s="252"/>
      <c r="AB17" s="262">
        <v>0</v>
      </c>
      <c r="AC17" s="253">
        <f t="shared" si="0"/>
        <v>0</v>
      </c>
      <c r="AD17" s="254">
        <f t="shared" si="1"/>
        <v>0</v>
      </c>
      <c r="AE17" s="255">
        <f t="shared" si="2"/>
        <v>0</v>
      </c>
      <c r="AF17" s="256" t="e">
        <f t="shared" si="3"/>
        <v>#DIV/0!</v>
      </c>
      <c r="AG17" s="102"/>
      <c r="AH17" s="94"/>
      <c r="AI17" s="94"/>
    </row>
    <row r="18" spans="1:35" ht="30" customHeight="1" x14ac:dyDescent="0.2">
      <c r="A18" s="505" t="s">
        <v>114</v>
      </c>
      <c r="B18" s="451" t="s">
        <v>119</v>
      </c>
      <c r="C18" s="452" t="s">
        <v>123</v>
      </c>
      <c r="D18" s="99" t="s">
        <v>117</v>
      </c>
      <c r="E18" s="251"/>
      <c r="F18" s="252"/>
      <c r="G18" s="248">
        <f>E18*F18</f>
        <v>0</v>
      </c>
      <c r="H18" s="251"/>
      <c r="I18" s="252"/>
      <c r="J18" s="248">
        <f>H18*I18</f>
        <v>0</v>
      </c>
      <c r="K18" s="251"/>
      <c r="L18" s="252"/>
      <c r="M18" s="248">
        <f>K18*L18</f>
        <v>0</v>
      </c>
      <c r="N18" s="251"/>
      <c r="O18" s="252"/>
      <c r="P18" s="262">
        <v>0</v>
      </c>
      <c r="Q18" s="251"/>
      <c r="R18" s="252"/>
      <c r="S18" s="248">
        <f>Q18*R18</f>
        <v>0</v>
      </c>
      <c r="T18" s="251"/>
      <c r="U18" s="252"/>
      <c r="V18" s="262">
        <v>0</v>
      </c>
      <c r="W18" s="251"/>
      <c r="X18" s="252"/>
      <c r="Y18" s="248">
        <f>W18*X18</f>
        <v>0</v>
      </c>
      <c r="Z18" s="251"/>
      <c r="AA18" s="252"/>
      <c r="AB18" s="262">
        <v>0</v>
      </c>
      <c r="AC18" s="253">
        <f t="shared" si="0"/>
        <v>0</v>
      </c>
      <c r="AD18" s="254">
        <f t="shared" si="1"/>
        <v>0</v>
      </c>
      <c r="AE18" s="255">
        <f t="shared" si="2"/>
        <v>0</v>
      </c>
      <c r="AF18" s="256" t="e">
        <f t="shared" si="3"/>
        <v>#DIV/0!</v>
      </c>
      <c r="AG18" s="102"/>
      <c r="AH18" s="94"/>
      <c r="AI18" s="94"/>
    </row>
    <row r="19" spans="1:35" ht="30" customHeight="1" x14ac:dyDescent="0.2">
      <c r="A19" s="506" t="s">
        <v>114</v>
      </c>
      <c r="B19" s="455" t="s">
        <v>122</v>
      </c>
      <c r="C19" s="456" t="s">
        <v>123</v>
      </c>
      <c r="D19" s="103" t="s">
        <v>117</v>
      </c>
      <c r="E19" s="263"/>
      <c r="F19" s="264"/>
      <c r="G19" s="265">
        <f>E19*F19</f>
        <v>0</v>
      </c>
      <c r="H19" s="263"/>
      <c r="I19" s="264"/>
      <c r="J19" s="265">
        <f>H19*I19</f>
        <v>0</v>
      </c>
      <c r="K19" s="263"/>
      <c r="L19" s="264"/>
      <c r="M19" s="265">
        <f>K19*L19</f>
        <v>0</v>
      </c>
      <c r="N19" s="263"/>
      <c r="O19" s="264"/>
      <c r="P19" s="266">
        <v>0</v>
      </c>
      <c r="Q19" s="263"/>
      <c r="R19" s="264"/>
      <c r="S19" s="265">
        <f>Q19*R19</f>
        <v>0</v>
      </c>
      <c r="T19" s="263"/>
      <c r="U19" s="264"/>
      <c r="V19" s="266">
        <v>0</v>
      </c>
      <c r="W19" s="263"/>
      <c r="X19" s="264"/>
      <c r="Y19" s="265">
        <f>W19*X19</f>
        <v>0</v>
      </c>
      <c r="Z19" s="263"/>
      <c r="AA19" s="264"/>
      <c r="AB19" s="266">
        <v>0</v>
      </c>
      <c r="AC19" s="267">
        <f t="shared" si="0"/>
        <v>0</v>
      </c>
      <c r="AD19" s="268">
        <f t="shared" si="1"/>
        <v>0</v>
      </c>
      <c r="AE19" s="269">
        <f t="shared" si="2"/>
        <v>0</v>
      </c>
      <c r="AF19" s="256" t="e">
        <f t="shared" si="3"/>
        <v>#DIV/0!</v>
      </c>
      <c r="AG19" s="102"/>
      <c r="AH19" s="94"/>
      <c r="AI19" s="94"/>
    </row>
    <row r="20" spans="1:35" ht="30" customHeight="1" x14ac:dyDescent="0.2">
      <c r="A20" s="504" t="s">
        <v>111</v>
      </c>
      <c r="B20" s="453" t="s">
        <v>126</v>
      </c>
      <c r="C20" s="454" t="s">
        <v>127</v>
      </c>
      <c r="D20" s="96"/>
      <c r="E20" s="239"/>
      <c r="F20" s="240"/>
      <c r="G20" s="241">
        <f>SUM(G21:G25)</f>
        <v>89318</v>
      </c>
      <c r="H20" s="239"/>
      <c r="I20" s="240"/>
      <c r="J20" s="241">
        <f>SUM(J21:J25)</f>
        <v>89318</v>
      </c>
      <c r="K20" s="239"/>
      <c r="L20" s="240"/>
      <c r="M20" s="241">
        <f>SUM(M21:M25)</f>
        <v>0</v>
      </c>
      <c r="N20" s="239"/>
      <c r="O20" s="240"/>
      <c r="P20" s="261">
        <f>SUM(P21:P25)</f>
        <v>0</v>
      </c>
      <c r="Q20" s="239"/>
      <c r="R20" s="240"/>
      <c r="S20" s="241">
        <f>SUM(S21:S25)</f>
        <v>0</v>
      </c>
      <c r="T20" s="239"/>
      <c r="U20" s="240"/>
      <c r="V20" s="261">
        <f>SUM(V21:V25)</f>
        <v>0</v>
      </c>
      <c r="W20" s="239"/>
      <c r="X20" s="240"/>
      <c r="Y20" s="241">
        <f>SUM(Y21:Y25)</f>
        <v>0</v>
      </c>
      <c r="Z20" s="239"/>
      <c r="AA20" s="240"/>
      <c r="AB20" s="261">
        <f>SUM(AB21:AB25)</f>
        <v>0</v>
      </c>
      <c r="AC20" s="242">
        <f t="shared" si="0"/>
        <v>89318</v>
      </c>
      <c r="AD20" s="243">
        <f t="shared" si="1"/>
        <v>89318</v>
      </c>
      <c r="AE20" s="244">
        <f t="shared" si="2"/>
        <v>0</v>
      </c>
      <c r="AF20" s="270">
        <f t="shared" si="3"/>
        <v>0</v>
      </c>
      <c r="AG20" s="104"/>
      <c r="AH20" s="98"/>
      <c r="AI20" s="98"/>
    </row>
    <row r="21" spans="1:35" ht="54.75" customHeight="1" x14ac:dyDescent="0.2">
      <c r="A21" s="505" t="s">
        <v>114</v>
      </c>
      <c r="B21" s="451" t="s">
        <v>115</v>
      </c>
      <c r="C21" s="452" t="s">
        <v>128</v>
      </c>
      <c r="D21" s="105" t="s">
        <v>129</v>
      </c>
      <c r="E21" s="271">
        <v>5</v>
      </c>
      <c r="F21" s="258">
        <v>5000</v>
      </c>
      <c r="G21" s="248">
        <f>E21*F21</f>
        <v>25000</v>
      </c>
      <c r="H21" s="272">
        <v>200</v>
      </c>
      <c r="I21" s="260">
        <v>125</v>
      </c>
      <c r="J21" s="248">
        <f>H21*I21</f>
        <v>25000</v>
      </c>
      <c r="K21" s="251"/>
      <c r="L21" s="252"/>
      <c r="M21" s="248">
        <f>K21*L21</f>
        <v>0</v>
      </c>
      <c r="N21" s="251"/>
      <c r="O21" s="252"/>
      <c r="P21" s="262">
        <f>N21*O21</f>
        <v>0</v>
      </c>
      <c r="Q21" s="251"/>
      <c r="R21" s="252"/>
      <c r="S21" s="248">
        <f>Q21*R21</f>
        <v>0</v>
      </c>
      <c r="T21" s="251"/>
      <c r="U21" s="252"/>
      <c r="V21" s="262">
        <f>T21*U21</f>
        <v>0</v>
      </c>
      <c r="W21" s="251"/>
      <c r="X21" s="252"/>
      <c r="Y21" s="248">
        <f>W21*X21</f>
        <v>0</v>
      </c>
      <c r="Z21" s="251"/>
      <c r="AA21" s="252"/>
      <c r="AB21" s="262">
        <f>Z21*AA21</f>
        <v>0</v>
      </c>
      <c r="AC21" s="253">
        <f t="shared" si="0"/>
        <v>25000</v>
      </c>
      <c r="AD21" s="254">
        <f t="shared" si="1"/>
        <v>25000</v>
      </c>
      <c r="AE21" s="255">
        <f t="shared" si="2"/>
        <v>0</v>
      </c>
      <c r="AF21" s="256">
        <f t="shared" si="3"/>
        <v>0</v>
      </c>
      <c r="AG21" s="100" t="s">
        <v>130</v>
      </c>
      <c r="AH21" s="94"/>
      <c r="AI21" s="94"/>
    </row>
    <row r="22" spans="1:35" ht="39.75" customHeight="1" x14ac:dyDescent="0.2">
      <c r="A22" s="505" t="s">
        <v>114</v>
      </c>
      <c r="B22" s="451" t="s">
        <v>119</v>
      </c>
      <c r="C22" s="452" t="s">
        <v>131</v>
      </c>
      <c r="D22" s="105" t="s">
        <v>129</v>
      </c>
      <c r="E22" s="271">
        <v>1</v>
      </c>
      <c r="F22" s="273">
        <v>6808</v>
      </c>
      <c r="G22" s="248">
        <f>E22*F22</f>
        <v>6808</v>
      </c>
      <c r="H22" s="272">
        <v>32</v>
      </c>
      <c r="I22" s="274">
        <v>212.75</v>
      </c>
      <c r="J22" s="248">
        <f>H22*I22</f>
        <v>6808</v>
      </c>
      <c r="K22" s="251"/>
      <c r="L22" s="252"/>
      <c r="M22" s="248">
        <f>K22*L22</f>
        <v>0</v>
      </c>
      <c r="N22" s="251"/>
      <c r="O22" s="252"/>
      <c r="P22" s="262">
        <f>N22*O22</f>
        <v>0</v>
      </c>
      <c r="Q22" s="251"/>
      <c r="R22" s="252"/>
      <c r="S22" s="248">
        <f>Q22*R22</f>
        <v>0</v>
      </c>
      <c r="T22" s="251"/>
      <c r="U22" s="252"/>
      <c r="V22" s="262">
        <f>T22*U22</f>
        <v>0</v>
      </c>
      <c r="W22" s="251"/>
      <c r="X22" s="252"/>
      <c r="Y22" s="248">
        <f>W22*X22</f>
        <v>0</v>
      </c>
      <c r="Z22" s="251"/>
      <c r="AA22" s="252"/>
      <c r="AB22" s="262">
        <f>Z22*AA22</f>
        <v>0</v>
      </c>
      <c r="AC22" s="253">
        <f t="shared" si="0"/>
        <v>6808</v>
      </c>
      <c r="AD22" s="254">
        <f t="shared" si="1"/>
        <v>6808</v>
      </c>
      <c r="AE22" s="255">
        <f t="shared" si="2"/>
        <v>0</v>
      </c>
      <c r="AF22" s="256">
        <f t="shared" si="3"/>
        <v>0</v>
      </c>
      <c r="AG22" s="100" t="s">
        <v>130</v>
      </c>
      <c r="AH22" s="94"/>
      <c r="AI22" s="94"/>
    </row>
    <row r="23" spans="1:35" ht="39.75" customHeight="1" x14ac:dyDescent="0.2">
      <c r="A23" s="505" t="s">
        <v>114</v>
      </c>
      <c r="B23" s="457" t="s">
        <v>122</v>
      </c>
      <c r="C23" s="458" t="s">
        <v>132</v>
      </c>
      <c r="D23" s="105" t="s">
        <v>129</v>
      </c>
      <c r="E23" s="275">
        <v>1.5</v>
      </c>
      <c r="F23" s="273">
        <v>4340</v>
      </c>
      <c r="G23" s="248">
        <f>E23*F23</f>
        <v>6510</v>
      </c>
      <c r="H23" s="276">
        <v>31</v>
      </c>
      <c r="I23" s="274">
        <v>210</v>
      </c>
      <c r="J23" s="248">
        <f>H23*I23</f>
        <v>6510</v>
      </c>
      <c r="K23" s="277"/>
      <c r="L23" s="278"/>
      <c r="M23" s="248">
        <f>K23*L23</f>
        <v>0</v>
      </c>
      <c r="N23" s="277"/>
      <c r="O23" s="278"/>
      <c r="P23" s="262">
        <f>N23*O23</f>
        <v>0</v>
      </c>
      <c r="Q23" s="277"/>
      <c r="R23" s="278"/>
      <c r="S23" s="248">
        <f>Q23*R23</f>
        <v>0</v>
      </c>
      <c r="T23" s="277"/>
      <c r="U23" s="278"/>
      <c r="V23" s="262">
        <f>T23*U23</f>
        <v>0</v>
      </c>
      <c r="W23" s="277"/>
      <c r="X23" s="278"/>
      <c r="Y23" s="248">
        <f>W23*X23</f>
        <v>0</v>
      </c>
      <c r="Z23" s="277"/>
      <c r="AA23" s="278"/>
      <c r="AB23" s="262">
        <f>Z23*AA23</f>
        <v>0</v>
      </c>
      <c r="AC23" s="253">
        <f t="shared" si="0"/>
        <v>6510</v>
      </c>
      <c r="AD23" s="254">
        <f t="shared" si="1"/>
        <v>6510</v>
      </c>
      <c r="AE23" s="255">
        <f t="shared" si="2"/>
        <v>0</v>
      </c>
      <c r="AF23" s="256">
        <f t="shared" si="3"/>
        <v>0</v>
      </c>
      <c r="AG23" s="100" t="s">
        <v>130</v>
      </c>
      <c r="AH23" s="94"/>
      <c r="AI23" s="94"/>
    </row>
    <row r="24" spans="1:35" ht="39.75" customHeight="1" x14ac:dyDescent="0.2">
      <c r="A24" s="505" t="s">
        <v>114</v>
      </c>
      <c r="B24" s="457" t="s">
        <v>133</v>
      </c>
      <c r="C24" s="238" t="s">
        <v>134</v>
      </c>
      <c r="D24" s="105" t="s">
        <v>129</v>
      </c>
      <c r="E24" s="275">
        <v>4</v>
      </c>
      <c r="F24" s="258">
        <v>6000</v>
      </c>
      <c r="G24" s="248">
        <f>E24*F24</f>
        <v>24000</v>
      </c>
      <c r="H24" s="276">
        <v>80</v>
      </c>
      <c r="I24" s="260">
        <v>300</v>
      </c>
      <c r="J24" s="248">
        <f>H24*I24</f>
        <v>24000</v>
      </c>
      <c r="K24" s="277"/>
      <c r="L24" s="278"/>
      <c r="M24" s="248">
        <f>K24*L24</f>
        <v>0</v>
      </c>
      <c r="N24" s="277"/>
      <c r="O24" s="278"/>
      <c r="P24" s="262">
        <f>N24*O24</f>
        <v>0</v>
      </c>
      <c r="Q24" s="277"/>
      <c r="R24" s="278"/>
      <c r="S24" s="248">
        <f>Q24*R24</f>
        <v>0</v>
      </c>
      <c r="T24" s="277"/>
      <c r="U24" s="278"/>
      <c r="V24" s="262">
        <f>T24*U24</f>
        <v>0</v>
      </c>
      <c r="W24" s="277"/>
      <c r="X24" s="278"/>
      <c r="Y24" s="248">
        <f>W24*X24</f>
        <v>0</v>
      </c>
      <c r="Z24" s="277"/>
      <c r="AA24" s="278"/>
      <c r="AB24" s="262">
        <f>Z24*AA24</f>
        <v>0</v>
      </c>
      <c r="AC24" s="253">
        <f t="shared" si="0"/>
        <v>24000</v>
      </c>
      <c r="AD24" s="254">
        <f t="shared" si="1"/>
        <v>24000</v>
      </c>
      <c r="AE24" s="255">
        <f t="shared" si="2"/>
        <v>0</v>
      </c>
      <c r="AF24" s="256">
        <f t="shared" si="3"/>
        <v>0</v>
      </c>
      <c r="AG24" s="100" t="s">
        <v>130</v>
      </c>
      <c r="AH24" s="94"/>
      <c r="AI24" s="94"/>
    </row>
    <row r="25" spans="1:35" ht="39.75" customHeight="1" x14ac:dyDescent="0.2">
      <c r="A25" s="506" t="s">
        <v>114</v>
      </c>
      <c r="B25" s="455" t="s">
        <v>135</v>
      </c>
      <c r="C25" s="459" t="s">
        <v>136</v>
      </c>
      <c r="D25" s="105" t="s">
        <v>129</v>
      </c>
      <c r="E25" s="279">
        <v>4.5</v>
      </c>
      <c r="F25" s="258">
        <v>6000</v>
      </c>
      <c r="G25" s="265">
        <f>E25*F25</f>
        <v>27000</v>
      </c>
      <c r="H25" s="280">
        <v>90</v>
      </c>
      <c r="I25" s="260">
        <v>300</v>
      </c>
      <c r="J25" s="265">
        <f>H25*I25</f>
        <v>27000</v>
      </c>
      <c r="K25" s="263"/>
      <c r="L25" s="264"/>
      <c r="M25" s="265">
        <f>K25*L25</f>
        <v>0</v>
      </c>
      <c r="N25" s="263"/>
      <c r="O25" s="264"/>
      <c r="P25" s="266">
        <f>N25*O25</f>
        <v>0</v>
      </c>
      <c r="Q25" s="263"/>
      <c r="R25" s="264"/>
      <c r="S25" s="265">
        <f>Q25*R25</f>
        <v>0</v>
      </c>
      <c r="T25" s="263"/>
      <c r="U25" s="264"/>
      <c r="V25" s="266">
        <f>T25*U25</f>
        <v>0</v>
      </c>
      <c r="W25" s="263"/>
      <c r="X25" s="264"/>
      <c r="Y25" s="265">
        <f>W25*X25</f>
        <v>0</v>
      </c>
      <c r="Z25" s="263"/>
      <c r="AA25" s="264"/>
      <c r="AB25" s="266">
        <f>Z25*AA25</f>
        <v>0</v>
      </c>
      <c r="AC25" s="267">
        <f t="shared" si="0"/>
        <v>27000</v>
      </c>
      <c r="AD25" s="268">
        <f t="shared" si="1"/>
        <v>27000</v>
      </c>
      <c r="AE25" s="269">
        <f t="shared" si="2"/>
        <v>0</v>
      </c>
      <c r="AF25" s="281">
        <f t="shared" si="3"/>
        <v>0</v>
      </c>
      <c r="AG25" s="100" t="s">
        <v>130</v>
      </c>
      <c r="AH25" s="94"/>
      <c r="AI25" s="94"/>
    </row>
    <row r="26" spans="1:35" ht="15.75" customHeight="1" x14ac:dyDescent="0.2">
      <c r="A26" s="507" t="s">
        <v>137</v>
      </c>
      <c r="B26" s="460"/>
      <c r="C26" s="461"/>
      <c r="D26" s="106"/>
      <c r="E26" s="282"/>
      <c r="F26" s="282"/>
      <c r="G26" s="283">
        <f>G20+G16+G13</f>
        <v>146070</v>
      </c>
      <c r="H26" s="282"/>
      <c r="I26" s="284"/>
      <c r="J26" s="285">
        <f>J20+J16+J13</f>
        <v>146070</v>
      </c>
      <c r="K26" s="286"/>
      <c r="L26" s="282"/>
      <c r="M26" s="283">
        <f>M20+M16+M13</f>
        <v>0</v>
      </c>
      <c r="N26" s="282"/>
      <c r="O26" s="282"/>
      <c r="P26" s="285">
        <f>P20+P16+P13</f>
        <v>0</v>
      </c>
      <c r="Q26" s="286"/>
      <c r="R26" s="282"/>
      <c r="S26" s="283">
        <f>S20+S16+S13</f>
        <v>0</v>
      </c>
      <c r="T26" s="282"/>
      <c r="U26" s="282"/>
      <c r="V26" s="285">
        <f>V20+V16+V13</f>
        <v>0</v>
      </c>
      <c r="W26" s="286"/>
      <c r="X26" s="282"/>
      <c r="Y26" s="283">
        <f>Y20+Y16+Y13</f>
        <v>0</v>
      </c>
      <c r="Z26" s="282"/>
      <c r="AA26" s="282"/>
      <c r="AB26" s="285">
        <f>AB20+AB16+AB13</f>
        <v>0</v>
      </c>
      <c r="AC26" s="285">
        <f>AC20+AC16+AC13</f>
        <v>146070</v>
      </c>
      <c r="AD26" s="287">
        <f>AD20+AD16+AD13</f>
        <v>146070</v>
      </c>
      <c r="AE26" s="284">
        <f t="shared" si="2"/>
        <v>0</v>
      </c>
      <c r="AF26" s="288">
        <f t="shared" si="3"/>
        <v>0</v>
      </c>
      <c r="AG26" s="107"/>
      <c r="AH26" s="94"/>
      <c r="AI26" s="94"/>
    </row>
    <row r="27" spans="1:35" ht="30" customHeight="1" x14ac:dyDescent="0.2">
      <c r="A27" s="508" t="s">
        <v>109</v>
      </c>
      <c r="B27" s="462">
        <v>2</v>
      </c>
      <c r="C27" s="463" t="s">
        <v>138</v>
      </c>
      <c r="D27" s="108"/>
      <c r="E27" s="289"/>
      <c r="F27" s="289"/>
      <c r="G27" s="289"/>
      <c r="H27" s="290"/>
      <c r="I27" s="289"/>
      <c r="J27" s="289"/>
      <c r="K27" s="289"/>
      <c r="L27" s="289"/>
      <c r="M27" s="291"/>
      <c r="N27" s="290"/>
      <c r="O27" s="289"/>
      <c r="P27" s="291"/>
      <c r="Q27" s="289"/>
      <c r="R27" s="289"/>
      <c r="S27" s="291"/>
      <c r="T27" s="290"/>
      <c r="U27" s="289"/>
      <c r="V27" s="291"/>
      <c r="W27" s="289"/>
      <c r="X27" s="289"/>
      <c r="Y27" s="291"/>
      <c r="Z27" s="290"/>
      <c r="AA27" s="289"/>
      <c r="AB27" s="289"/>
      <c r="AC27" s="292"/>
      <c r="AD27" s="293"/>
      <c r="AE27" s="293"/>
      <c r="AF27" s="294"/>
      <c r="AG27" s="93"/>
      <c r="AH27" s="94"/>
      <c r="AI27" s="94"/>
    </row>
    <row r="28" spans="1:35" ht="30" customHeight="1" x14ac:dyDescent="0.2">
      <c r="A28" s="509" t="s">
        <v>111</v>
      </c>
      <c r="B28" s="464" t="s">
        <v>139</v>
      </c>
      <c r="C28" s="465" t="s">
        <v>140</v>
      </c>
      <c r="D28" s="109"/>
      <c r="E28" s="295"/>
      <c r="F28" s="296"/>
      <c r="G28" s="297">
        <f>G29+G30+G31+G32+G33+G34+G35</f>
        <v>32135.4</v>
      </c>
      <c r="H28" s="295"/>
      <c r="I28" s="296"/>
      <c r="J28" s="297">
        <f>J29+J30+J31+J32+J33+J34+J35</f>
        <v>32135.4</v>
      </c>
      <c r="K28" s="295"/>
      <c r="L28" s="296"/>
      <c r="M28" s="297">
        <f>M35</f>
        <v>0</v>
      </c>
      <c r="N28" s="295"/>
      <c r="O28" s="296"/>
      <c r="P28" s="298">
        <f>P35</f>
        <v>0</v>
      </c>
      <c r="Q28" s="295"/>
      <c r="R28" s="296"/>
      <c r="S28" s="297">
        <f>S35</f>
        <v>0</v>
      </c>
      <c r="T28" s="295"/>
      <c r="U28" s="296"/>
      <c r="V28" s="298">
        <f>V35</f>
        <v>0</v>
      </c>
      <c r="W28" s="295"/>
      <c r="X28" s="296"/>
      <c r="Y28" s="297">
        <f>Y35</f>
        <v>0</v>
      </c>
      <c r="Z28" s="295"/>
      <c r="AA28" s="296"/>
      <c r="AB28" s="298">
        <f>AB35</f>
        <v>0</v>
      </c>
      <c r="AC28" s="242">
        <f t="shared" ref="AC28:AC35" si="4">G28+M28+S28+Y28</f>
        <v>32135.4</v>
      </c>
      <c r="AD28" s="243">
        <f t="shared" ref="AD28:AD35" si="5">J28+P28+V28+AB28</f>
        <v>32135.4</v>
      </c>
      <c r="AE28" s="299">
        <f t="shared" ref="AE28:AE35" si="6">AC28-AD28</f>
        <v>0</v>
      </c>
      <c r="AF28" s="300">
        <f t="shared" ref="AF28:AF36" si="7">AE28/AC28</f>
        <v>0</v>
      </c>
      <c r="AG28" s="110"/>
      <c r="AH28" s="98"/>
      <c r="AI28" s="98"/>
    </row>
    <row r="29" spans="1:35" ht="75" customHeight="1" x14ac:dyDescent="0.2">
      <c r="A29" s="510" t="s">
        <v>114</v>
      </c>
      <c r="B29" s="451" t="s">
        <v>115</v>
      </c>
      <c r="C29" s="452" t="s">
        <v>141</v>
      </c>
      <c r="D29" s="99" t="s">
        <v>121</v>
      </c>
      <c r="E29" s="271">
        <v>5</v>
      </c>
      <c r="F29" s="258">
        <v>1497.76</v>
      </c>
      <c r="G29" s="301">
        <f t="shared" ref="G29:G35" si="8">E29*F29</f>
        <v>7488.8</v>
      </c>
      <c r="H29" s="272">
        <v>1</v>
      </c>
      <c r="I29" s="260">
        <v>7488.8</v>
      </c>
      <c r="J29" s="248">
        <f t="shared" ref="J29:J35" si="9">H29*I29</f>
        <v>7488.8</v>
      </c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242">
        <f t="shared" si="4"/>
        <v>7488.8</v>
      </c>
      <c r="AD29" s="243">
        <f t="shared" si="5"/>
        <v>7488.8</v>
      </c>
      <c r="AE29" s="299">
        <f t="shared" si="6"/>
        <v>0</v>
      </c>
      <c r="AF29" s="300">
        <f t="shared" si="7"/>
        <v>0</v>
      </c>
      <c r="AG29" s="111"/>
      <c r="AH29" s="98"/>
      <c r="AI29" s="98"/>
    </row>
    <row r="30" spans="1:35" ht="62.25" customHeight="1" x14ac:dyDescent="0.2">
      <c r="A30" s="510" t="s">
        <v>114</v>
      </c>
      <c r="B30" s="451" t="s">
        <v>119</v>
      </c>
      <c r="C30" s="452" t="s">
        <v>120</v>
      </c>
      <c r="D30" s="99" t="s">
        <v>121</v>
      </c>
      <c r="E30" s="271">
        <v>4</v>
      </c>
      <c r="F30" s="273">
        <v>1249.1600000000001</v>
      </c>
      <c r="G30" s="301">
        <f t="shared" si="8"/>
        <v>4996.6400000000003</v>
      </c>
      <c r="H30" s="272">
        <v>1</v>
      </c>
      <c r="I30" s="274">
        <v>4996.6400000000003</v>
      </c>
      <c r="J30" s="248">
        <f t="shared" si="9"/>
        <v>4996.6400000000003</v>
      </c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242">
        <f t="shared" si="4"/>
        <v>4996.6400000000003</v>
      </c>
      <c r="AD30" s="243">
        <f t="shared" si="5"/>
        <v>4996.6400000000003</v>
      </c>
      <c r="AE30" s="299">
        <f t="shared" si="6"/>
        <v>0</v>
      </c>
      <c r="AF30" s="300">
        <f t="shared" si="7"/>
        <v>0</v>
      </c>
      <c r="AG30" s="111"/>
      <c r="AH30" s="98"/>
      <c r="AI30" s="98"/>
    </row>
    <row r="31" spans="1:35" ht="45.75" customHeight="1" x14ac:dyDescent="0.2">
      <c r="A31" s="510" t="s">
        <v>114</v>
      </c>
      <c r="B31" s="451" t="s">
        <v>122</v>
      </c>
      <c r="C31" s="238" t="s">
        <v>142</v>
      </c>
      <c r="D31" s="99" t="s">
        <v>121</v>
      </c>
      <c r="E31" s="275">
        <v>4</v>
      </c>
      <c r="F31" s="258">
        <v>1320</v>
      </c>
      <c r="G31" s="301">
        <f t="shared" si="8"/>
        <v>5280</v>
      </c>
      <c r="H31" s="276">
        <v>1</v>
      </c>
      <c r="I31" s="260">
        <v>5280</v>
      </c>
      <c r="J31" s="248">
        <f t="shared" si="9"/>
        <v>5280</v>
      </c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242">
        <f t="shared" si="4"/>
        <v>5280</v>
      </c>
      <c r="AD31" s="243">
        <f t="shared" si="5"/>
        <v>5280</v>
      </c>
      <c r="AE31" s="299">
        <f t="shared" si="6"/>
        <v>0</v>
      </c>
      <c r="AF31" s="300">
        <f t="shared" si="7"/>
        <v>0</v>
      </c>
      <c r="AG31" s="111"/>
      <c r="AH31" s="98"/>
      <c r="AI31" s="98"/>
    </row>
    <row r="32" spans="1:35" ht="39.75" customHeight="1" x14ac:dyDescent="0.2">
      <c r="A32" s="510" t="s">
        <v>114</v>
      </c>
      <c r="B32" s="451" t="s">
        <v>133</v>
      </c>
      <c r="C32" s="452" t="s">
        <v>128</v>
      </c>
      <c r="D32" s="99" t="s">
        <v>121</v>
      </c>
      <c r="E32" s="271">
        <v>5</v>
      </c>
      <c r="F32" s="258">
        <v>1100</v>
      </c>
      <c r="G32" s="301">
        <f t="shared" si="8"/>
        <v>5500</v>
      </c>
      <c r="H32" s="271">
        <v>1</v>
      </c>
      <c r="I32" s="258">
        <v>5500</v>
      </c>
      <c r="J32" s="248">
        <f t="shared" si="9"/>
        <v>5500</v>
      </c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242">
        <f t="shared" si="4"/>
        <v>5500</v>
      </c>
      <c r="AD32" s="243">
        <f t="shared" si="5"/>
        <v>5500</v>
      </c>
      <c r="AE32" s="299">
        <f t="shared" si="6"/>
        <v>0</v>
      </c>
      <c r="AF32" s="300">
        <f t="shared" si="7"/>
        <v>0</v>
      </c>
      <c r="AG32" s="111"/>
      <c r="AH32" s="98"/>
      <c r="AI32" s="98"/>
    </row>
    <row r="33" spans="1:35" ht="30" customHeight="1" x14ac:dyDescent="0.2">
      <c r="A33" s="510" t="s">
        <v>114</v>
      </c>
      <c r="B33" s="451" t="s">
        <v>135</v>
      </c>
      <c r="C33" s="452" t="s">
        <v>131</v>
      </c>
      <c r="D33" s="99" t="s">
        <v>121</v>
      </c>
      <c r="E33" s="271">
        <v>1</v>
      </c>
      <c r="F33" s="258">
        <v>1497.76</v>
      </c>
      <c r="G33" s="301">
        <f t="shared" si="8"/>
        <v>1497.76</v>
      </c>
      <c r="H33" s="271">
        <v>1</v>
      </c>
      <c r="I33" s="258">
        <v>1497.76</v>
      </c>
      <c r="J33" s="248">
        <f t="shared" si="9"/>
        <v>1497.76</v>
      </c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242">
        <f t="shared" si="4"/>
        <v>1497.76</v>
      </c>
      <c r="AD33" s="243">
        <f t="shared" si="5"/>
        <v>1497.76</v>
      </c>
      <c r="AE33" s="299">
        <f t="shared" si="6"/>
        <v>0</v>
      </c>
      <c r="AF33" s="302">
        <f t="shared" si="7"/>
        <v>0</v>
      </c>
      <c r="AG33" s="111"/>
      <c r="AH33" s="98"/>
      <c r="AI33" s="98"/>
    </row>
    <row r="34" spans="1:35" ht="30" customHeight="1" x14ac:dyDescent="0.2">
      <c r="A34" s="510" t="s">
        <v>114</v>
      </c>
      <c r="B34" s="451" t="s">
        <v>143</v>
      </c>
      <c r="C34" s="458" t="s">
        <v>132</v>
      </c>
      <c r="D34" s="112" t="s">
        <v>121</v>
      </c>
      <c r="E34" s="275">
        <v>1.5</v>
      </c>
      <c r="F34" s="258">
        <v>954.8</v>
      </c>
      <c r="G34" s="301">
        <f t="shared" si="8"/>
        <v>1432.1999999999998</v>
      </c>
      <c r="H34" s="275">
        <v>1</v>
      </c>
      <c r="I34" s="258">
        <v>1432.2</v>
      </c>
      <c r="J34" s="248">
        <f t="shared" si="9"/>
        <v>1432.2</v>
      </c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3"/>
      <c r="AC34" s="304">
        <f t="shared" si="4"/>
        <v>1432.1999999999998</v>
      </c>
      <c r="AD34" s="304">
        <f t="shared" si="5"/>
        <v>1432.2</v>
      </c>
      <c r="AE34" s="304">
        <f t="shared" si="6"/>
        <v>0</v>
      </c>
      <c r="AF34" s="300">
        <f t="shared" si="7"/>
        <v>0</v>
      </c>
      <c r="AG34" s="111"/>
      <c r="AH34" s="98"/>
      <c r="AI34" s="98"/>
    </row>
    <row r="35" spans="1:35" ht="38.25" customHeight="1" x14ac:dyDescent="0.2">
      <c r="A35" s="510" t="s">
        <v>114</v>
      </c>
      <c r="B35" s="466" t="s">
        <v>144</v>
      </c>
      <c r="C35" s="238" t="s">
        <v>136</v>
      </c>
      <c r="D35" s="113" t="s">
        <v>121</v>
      </c>
      <c r="E35" s="279">
        <v>4.5</v>
      </c>
      <c r="F35" s="258">
        <v>1320</v>
      </c>
      <c r="G35" s="301">
        <f t="shared" si="8"/>
        <v>5940</v>
      </c>
      <c r="H35" s="279">
        <v>1</v>
      </c>
      <c r="I35" s="258">
        <v>5940</v>
      </c>
      <c r="J35" s="248">
        <f t="shared" si="9"/>
        <v>5940</v>
      </c>
      <c r="K35" s="305"/>
      <c r="L35" s="306"/>
      <c r="M35" s="307">
        <f>M26*22%</f>
        <v>0</v>
      </c>
      <c r="N35" s="305"/>
      <c r="O35" s="306"/>
      <c r="P35" s="308">
        <f>P26*22%</f>
        <v>0</v>
      </c>
      <c r="Q35" s="305"/>
      <c r="R35" s="306"/>
      <c r="S35" s="307">
        <f>S26*22%</f>
        <v>0</v>
      </c>
      <c r="T35" s="305"/>
      <c r="U35" s="306"/>
      <c r="V35" s="308">
        <f>V26*22%</f>
        <v>0</v>
      </c>
      <c r="W35" s="305"/>
      <c r="X35" s="306"/>
      <c r="Y35" s="307">
        <f>Y26*22%</f>
        <v>0</v>
      </c>
      <c r="Z35" s="305"/>
      <c r="AA35" s="306"/>
      <c r="AB35" s="308">
        <f>AB26*22%</f>
        <v>0</v>
      </c>
      <c r="AC35" s="309">
        <f t="shared" si="4"/>
        <v>5940</v>
      </c>
      <c r="AD35" s="310">
        <f t="shared" si="5"/>
        <v>5940</v>
      </c>
      <c r="AE35" s="311">
        <f t="shared" si="6"/>
        <v>0</v>
      </c>
      <c r="AF35" s="312">
        <f t="shared" si="7"/>
        <v>0</v>
      </c>
      <c r="AG35" s="114"/>
      <c r="AH35" s="94"/>
      <c r="AI35" s="94"/>
    </row>
    <row r="36" spans="1:35" ht="15.75" customHeight="1" x14ac:dyDescent="0.2">
      <c r="A36" s="507" t="s">
        <v>145</v>
      </c>
      <c r="B36" s="460"/>
      <c r="C36" s="467"/>
      <c r="D36" s="115"/>
      <c r="E36" s="282"/>
      <c r="F36" s="282"/>
      <c r="G36" s="285">
        <f>G28</f>
        <v>32135.4</v>
      </c>
      <c r="H36" s="282"/>
      <c r="I36" s="284"/>
      <c r="J36" s="285">
        <f>J29+J30+J31+J32+J33+J34+J35</f>
        <v>32135.4</v>
      </c>
      <c r="K36" s="286"/>
      <c r="L36" s="282"/>
      <c r="M36" s="283">
        <f>M28</f>
        <v>0</v>
      </c>
      <c r="N36" s="282"/>
      <c r="O36" s="282"/>
      <c r="P36" s="285">
        <f>P28</f>
        <v>0</v>
      </c>
      <c r="Q36" s="286"/>
      <c r="R36" s="282"/>
      <c r="S36" s="283">
        <f>S28</f>
        <v>0</v>
      </c>
      <c r="T36" s="282"/>
      <c r="U36" s="282"/>
      <c r="V36" s="285">
        <f>V28</f>
        <v>0</v>
      </c>
      <c r="W36" s="286"/>
      <c r="X36" s="282"/>
      <c r="Y36" s="283">
        <f>Y28</f>
        <v>0</v>
      </c>
      <c r="Z36" s="282"/>
      <c r="AA36" s="282"/>
      <c r="AB36" s="285">
        <f>AB28</f>
        <v>0</v>
      </c>
      <c r="AC36" s="285">
        <f>AC28</f>
        <v>32135.4</v>
      </c>
      <c r="AD36" s="285">
        <f>AD28</f>
        <v>32135.4</v>
      </c>
      <c r="AE36" s="285">
        <f>AE28</f>
        <v>0</v>
      </c>
      <c r="AF36" s="313">
        <f t="shared" si="7"/>
        <v>0</v>
      </c>
      <c r="AG36" s="107"/>
      <c r="AH36" s="94"/>
      <c r="AI36" s="94"/>
    </row>
    <row r="37" spans="1:35" ht="33" customHeight="1" x14ac:dyDescent="0.2">
      <c r="A37" s="508" t="s">
        <v>146</v>
      </c>
      <c r="B37" s="468" t="s">
        <v>30</v>
      </c>
      <c r="C37" s="469" t="s">
        <v>147</v>
      </c>
      <c r="D37" s="116"/>
      <c r="E37" s="314"/>
      <c r="F37" s="315"/>
      <c r="G37" s="315"/>
      <c r="H37" s="316"/>
      <c r="I37" s="317"/>
      <c r="J37" s="318"/>
      <c r="K37" s="317"/>
      <c r="L37" s="317"/>
      <c r="M37" s="318"/>
      <c r="N37" s="316"/>
      <c r="O37" s="317"/>
      <c r="P37" s="318"/>
      <c r="Q37" s="317"/>
      <c r="R37" s="317"/>
      <c r="S37" s="318"/>
      <c r="T37" s="316"/>
      <c r="U37" s="317"/>
      <c r="V37" s="318"/>
      <c r="W37" s="317"/>
      <c r="X37" s="317"/>
      <c r="Y37" s="318"/>
      <c r="Z37" s="316"/>
      <c r="AA37" s="317"/>
      <c r="AB37" s="317"/>
      <c r="AC37" s="292"/>
      <c r="AD37" s="293"/>
      <c r="AE37" s="293"/>
      <c r="AF37" s="319"/>
      <c r="AG37" s="93"/>
      <c r="AH37" s="94"/>
      <c r="AI37" s="94"/>
    </row>
    <row r="38" spans="1:35" ht="29.25" customHeight="1" x14ac:dyDescent="0.2">
      <c r="A38" s="504" t="s">
        <v>111</v>
      </c>
      <c r="B38" s="453" t="s">
        <v>148</v>
      </c>
      <c r="C38" s="470" t="s">
        <v>149</v>
      </c>
      <c r="D38" s="117"/>
      <c r="E38" s="239"/>
      <c r="F38" s="240"/>
      <c r="G38" s="261">
        <f>SUM(G39:G41)</f>
        <v>0</v>
      </c>
      <c r="H38" s="239"/>
      <c r="I38" s="240"/>
      <c r="J38" s="241">
        <f>SUM(J39:J41)</f>
        <v>0</v>
      </c>
      <c r="K38" s="239"/>
      <c r="L38" s="240"/>
      <c r="M38" s="241">
        <f>SUM(M39:M41)</f>
        <v>0</v>
      </c>
      <c r="N38" s="239"/>
      <c r="O38" s="240"/>
      <c r="P38" s="261">
        <f>SUM(P39:P41)</f>
        <v>0</v>
      </c>
      <c r="Q38" s="239"/>
      <c r="R38" s="240"/>
      <c r="S38" s="241">
        <f>SUM(S39:S41)</f>
        <v>0</v>
      </c>
      <c r="T38" s="239"/>
      <c r="U38" s="240"/>
      <c r="V38" s="261">
        <f>SUM(V39:V41)</f>
        <v>0</v>
      </c>
      <c r="W38" s="239"/>
      <c r="X38" s="240"/>
      <c r="Y38" s="241">
        <f>SUM(Y39:Y41)</f>
        <v>0</v>
      </c>
      <c r="Z38" s="239"/>
      <c r="AA38" s="240"/>
      <c r="AB38" s="261">
        <f>SUM(AB39:AB41)</f>
        <v>0</v>
      </c>
      <c r="AC38" s="242">
        <f t="shared" ref="AC38:AC49" si="10">G38+M38+S38+Y38</f>
        <v>0</v>
      </c>
      <c r="AD38" s="243">
        <f t="shared" ref="AD38:AD49" si="11">J38+P38+V38+AB38</f>
        <v>0</v>
      </c>
      <c r="AE38" s="243">
        <f t="shared" ref="AE38:AE50" si="12">AC38-AD38</f>
        <v>0</v>
      </c>
      <c r="AF38" s="320" t="e">
        <f t="shared" ref="AF38:AF50" si="13">AE38/AC38</f>
        <v>#DIV/0!</v>
      </c>
      <c r="AG38" s="97"/>
      <c r="AH38" s="98"/>
      <c r="AI38" s="98"/>
    </row>
    <row r="39" spans="1:35" ht="39.75" customHeight="1" x14ac:dyDescent="0.2">
      <c r="A39" s="505" t="s">
        <v>114</v>
      </c>
      <c r="B39" s="451" t="s">
        <v>115</v>
      </c>
      <c r="C39" s="452" t="s">
        <v>150</v>
      </c>
      <c r="D39" s="99" t="s">
        <v>151</v>
      </c>
      <c r="E39" s="251"/>
      <c r="F39" s="252"/>
      <c r="G39" s="262">
        <f>E39*F39</f>
        <v>0</v>
      </c>
      <c r="H39" s="251"/>
      <c r="I39" s="252"/>
      <c r="J39" s="248">
        <f>H39*I39</f>
        <v>0</v>
      </c>
      <c r="K39" s="251"/>
      <c r="L39" s="252"/>
      <c r="M39" s="248">
        <f>K39*L39</f>
        <v>0</v>
      </c>
      <c r="N39" s="251"/>
      <c r="O39" s="252"/>
      <c r="P39" s="262">
        <f>N39*O39</f>
        <v>0</v>
      </c>
      <c r="Q39" s="251"/>
      <c r="R39" s="252"/>
      <c r="S39" s="248">
        <f>Q39*R39</f>
        <v>0</v>
      </c>
      <c r="T39" s="251"/>
      <c r="U39" s="252"/>
      <c r="V39" s="262">
        <f>T39*U39</f>
        <v>0</v>
      </c>
      <c r="W39" s="251"/>
      <c r="X39" s="252"/>
      <c r="Y39" s="248">
        <f>W39*X39</f>
        <v>0</v>
      </c>
      <c r="Z39" s="251"/>
      <c r="AA39" s="252"/>
      <c r="AB39" s="262">
        <f>Z39*AA39</f>
        <v>0</v>
      </c>
      <c r="AC39" s="253">
        <f t="shared" si="10"/>
        <v>0</v>
      </c>
      <c r="AD39" s="254">
        <f t="shared" si="11"/>
        <v>0</v>
      </c>
      <c r="AE39" s="321">
        <f t="shared" si="12"/>
        <v>0</v>
      </c>
      <c r="AF39" s="322" t="e">
        <f t="shared" si="13"/>
        <v>#DIV/0!</v>
      </c>
      <c r="AG39" s="102"/>
      <c r="AH39" s="94"/>
      <c r="AI39" s="94"/>
    </row>
    <row r="40" spans="1:35" ht="39.75" customHeight="1" x14ac:dyDescent="0.2">
      <c r="A40" s="505" t="s">
        <v>114</v>
      </c>
      <c r="B40" s="451" t="s">
        <v>119</v>
      </c>
      <c r="C40" s="452" t="s">
        <v>150</v>
      </c>
      <c r="D40" s="99" t="s">
        <v>151</v>
      </c>
      <c r="E40" s="251"/>
      <c r="F40" s="252"/>
      <c r="G40" s="262">
        <f>E40*F40</f>
        <v>0</v>
      </c>
      <c r="H40" s="251"/>
      <c r="I40" s="252"/>
      <c r="J40" s="248">
        <f>H40*I40</f>
        <v>0</v>
      </c>
      <c r="K40" s="251"/>
      <c r="L40" s="252"/>
      <c r="M40" s="248">
        <f>K40*L40</f>
        <v>0</v>
      </c>
      <c r="N40" s="251"/>
      <c r="O40" s="252"/>
      <c r="P40" s="262">
        <f>N40*O40</f>
        <v>0</v>
      </c>
      <c r="Q40" s="251"/>
      <c r="R40" s="252"/>
      <c r="S40" s="248">
        <f>Q40*R40</f>
        <v>0</v>
      </c>
      <c r="T40" s="251"/>
      <c r="U40" s="252"/>
      <c r="V40" s="262">
        <f>T40*U40</f>
        <v>0</v>
      </c>
      <c r="W40" s="251"/>
      <c r="X40" s="252"/>
      <c r="Y40" s="248">
        <f>W40*X40</f>
        <v>0</v>
      </c>
      <c r="Z40" s="251"/>
      <c r="AA40" s="252"/>
      <c r="AB40" s="262">
        <f>Z40*AA40</f>
        <v>0</v>
      </c>
      <c r="AC40" s="253">
        <f t="shared" si="10"/>
        <v>0</v>
      </c>
      <c r="AD40" s="254">
        <f t="shared" si="11"/>
        <v>0</v>
      </c>
      <c r="AE40" s="321">
        <f t="shared" si="12"/>
        <v>0</v>
      </c>
      <c r="AF40" s="322" t="e">
        <f t="shared" si="13"/>
        <v>#DIV/0!</v>
      </c>
      <c r="AG40" s="102"/>
      <c r="AH40" s="94"/>
      <c r="AI40" s="94"/>
    </row>
    <row r="41" spans="1:35" ht="39.75" customHeight="1" x14ac:dyDescent="0.2">
      <c r="A41" s="506" t="s">
        <v>114</v>
      </c>
      <c r="B41" s="455" t="s">
        <v>122</v>
      </c>
      <c r="C41" s="456" t="s">
        <v>150</v>
      </c>
      <c r="D41" s="103" t="s">
        <v>151</v>
      </c>
      <c r="E41" s="263"/>
      <c r="F41" s="264"/>
      <c r="G41" s="266">
        <f>E41*F41</f>
        <v>0</v>
      </c>
      <c r="H41" s="263"/>
      <c r="I41" s="264"/>
      <c r="J41" s="265">
        <f>H41*I41</f>
        <v>0</v>
      </c>
      <c r="K41" s="263"/>
      <c r="L41" s="264"/>
      <c r="M41" s="265">
        <f>K41*L41</f>
        <v>0</v>
      </c>
      <c r="N41" s="263"/>
      <c r="O41" s="264"/>
      <c r="P41" s="266">
        <f>N41*O41</f>
        <v>0</v>
      </c>
      <c r="Q41" s="263"/>
      <c r="R41" s="264"/>
      <c r="S41" s="265">
        <f>Q41*R41</f>
        <v>0</v>
      </c>
      <c r="T41" s="263"/>
      <c r="U41" s="264"/>
      <c r="V41" s="266">
        <f>T41*U41</f>
        <v>0</v>
      </c>
      <c r="W41" s="263"/>
      <c r="X41" s="264"/>
      <c r="Y41" s="265">
        <f>W41*X41</f>
        <v>0</v>
      </c>
      <c r="Z41" s="263"/>
      <c r="AA41" s="264"/>
      <c r="AB41" s="266">
        <f>Z41*AA41</f>
        <v>0</v>
      </c>
      <c r="AC41" s="267">
        <f t="shared" si="10"/>
        <v>0</v>
      </c>
      <c r="AD41" s="268">
        <f t="shared" si="11"/>
        <v>0</v>
      </c>
      <c r="AE41" s="323">
        <f t="shared" si="12"/>
        <v>0</v>
      </c>
      <c r="AF41" s="322" t="e">
        <f t="shared" si="13"/>
        <v>#DIV/0!</v>
      </c>
      <c r="AG41" s="102"/>
      <c r="AH41" s="94"/>
      <c r="AI41" s="94"/>
    </row>
    <row r="42" spans="1:35" ht="30" customHeight="1" x14ac:dyDescent="0.2">
      <c r="A42" s="504" t="s">
        <v>111</v>
      </c>
      <c r="B42" s="453" t="s">
        <v>152</v>
      </c>
      <c r="C42" s="454" t="s">
        <v>153</v>
      </c>
      <c r="D42" s="96"/>
      <c r="E42" s="239">
        <f t="shared" ref="E42:AB42" si="14">SUM(E43:E45)</f>
        <v>0</v>
      </c>
      <c r="F42" s="240">
        <f t="shared" si="14"/>
        <v>0</v>
      </c>
      <c r="G42" s="241">
        <f t="shared" si="14"/>
        <v>0</v>
      </c>
      <c r="H42" s="239">
        <f t="shared" si="14"/>
        <v>0</v>
      </c>
      <c r="I42" s="240">
        <f t="shared" si="14"/>
        <v>0</v>
      </c>
      <c r="J42" s="241">
        <f t="shared" si="14"/>
        <v>0</v>
      </c>
      <c r="K42" s="239">
        <f t="shared" si="14"/>
        <v>0</v>
      </c>
      <c r="L42" s="240">
        <f t="shared" si="14"/>
        <v>0</v>
      </c>
      <c r="M42" s="241">
        <f t="shared" si="14"/>
        <v>0</v>
      </c>
      <c r="N42" s="239">
        <f t="shared" si="14"/>
        <v>0</v>
      </c>
      <c r="O42" s="240">
        <f t="shared" si="14"/>
        <v>0</v>
      </c>
      <c r="P42" s="261">
        <f t="shared" si="14"/>
        <v>0</v>
      </c>
      <c r="Q42" s="239">
        <f t="shared" si="14"/>
        <v>0</v>
      </c>
      <c r="R42" s="240">
        <f t="shared" si="14"/>
        <v>0</v>
      </c>
      <c r="S42" s="241">
        <f t="shared" si="14"/>
        <v>0</v>
      </c>
      <c r="T42" s="239">
        <f t="shared" si="14"/>
        <v>0</v>
      </c>
      <c r="U42" s="240">
        <f t="shared" si="14"/>
        <v>0</v>
      </c>
      <c r="V42" s="261">
        <f t="shared" si="14"/>
        <v>0</v>
      </c>
      <c r="W42" s="239">
        <f t="shared" si="14"/>
        <v>0</v>
      </c>
      <c r="X42" s="240">
        <f t="shared" si="14"/>
        <v>0</v>
      </c>
      <c r="Y42" s="241">
        <f t="shared" si="14"/>
        <v>0</v>
      </c>
      <c r="Z42" s="239">
        <f t="shared" si="14"/>
        <v>0</v>
      </c>
      <c r="AA42" s="240">
        <f t="shared" si="14"/>
        <v>0</v>
      </c>
      <c r="AB42" s="261">
        <f t="shared" si="14"/>
        <v>0</v>
      </c>
      <c r="AC42" s="242">
        <f t="shared" si="10"/>
        <v>0</v>
      </c>
      <c r="AD42" s="243">
        <f t="shared" si="11"/>
        <v>0</v>
      </c>
      <c r="AE42" s="243">
        <f t="shared" si="12"/>
        <v>0</v>
      </c>
      <c r="AF42" s="324" t="e">
        <f t="shared" si="13"/>
        <v>#DIV/0!</v>
      </c>
      <c r="AG42" s="104"/>
      <c r="AH42" s="98"/>
      <c r="AI42" s="98"/>
    </row>
    <row r="43" spans="1:35" ht="39.75" customHeight="1" x14ac:dyDescent="0.2">
      <c r="A43" s="505" t="s">
        <v>114</v>
      </c>
      <c r="B43" s="451" t="s">
        <v>115</v>
      </c>
      <c r="C43" s="452" t="s">
        <v>154</v>
      </c>
      <c r="D43" s="99" t="s">
        <v>155</v>
      </c>
      <c r="E43" s="251"/>
      <c r="F43" s="252"/>
      <c r="G43" s="248">
        <f>E43*F43</f>
        <v>0</v>
      </c>
      <c r="H43" s="251"/>
      <c r="I43" s="252"/>
      <c r="J43" s="248">
        <f>H43*I43</f>
        <v>0</v>
      </c>
      <c r="K43" s="251"/>
      <c r="L43" s="252"/>
      <c r="M43" s="248">
        <f>K43*L43</f>
        <v>0</v>
      </c>
      <c r="N43" s="251"/>
      <c r="O43" s="252"/>
      <c r="P43" s="262">
        <f>N43*O43</f>
        <v>0</v>
      </c>
      <c r="Q43" s="251"/>
      <c r="R43" s="252"/>
      <c r="S43" s="248">
        <f>Q43*R43</f>
        <v>0</v>
      </c>
      <c r="T43" s="251"/>
      <c r="U43" s="252"/>
      <c r="V43" s="262">
        <f>T43*U43</f>
        <v>0</v>
      </c>
      <c r="W43" s="251"/>
      <c r="X43" s="252"/>
      <c r="Y43" s="248">
        <f>W43*X43</f>
        <v>0</v>
      </c>
      <c r="Z43" s="251"/>
      <c r="AA43" s="252"/>
      <c r="AB43" s="262">
        <f>Z43*AA43</f>
        <v>0</v>
      </c>
      <c r="AC43" s="253">
        <f t="shared" si="10"/>
        <v>0</v>
      </c>
      <c r="AD43" s="254">
        <f t="shared" si="11"/>
        <v>0</v>
      </c>
      <c r="AE43" s="321">
        <f t="shared" si="12"/>
        <v>0</v>
      </c>
      <c r="AF43" s="322" t="e">
        <f t="shared" si="13"/>
        <v>#DIV/0!</v>
      </c>
      <c r="AG43" s="102"/>
      <c r="AH43" s="94"/>
      <c r="AI43" s="94"/>
    </row>
    <row r="44" spans="1:35" ht="39.75" customHeight="1" x14ac:dyDescent="0.2">
      <c r="A44" s="505" t="s">
        <v>114</v>
      </c>
      <c r="B44" s="451" t="s">
        <v>119</v>
      </c>
      <c r="C44" s="452" t="s">
        <v>154</v>
      </c>
      <c r="D44" s="99" t="s">
        <v>155</v>
      </c>
      <c r="E44" s="251"/>
      <c r="F44" s="252"/>
      <c r="G44" s="248">
        <f>E44*F44</f>
        <v>0</v>
      </c>
      <c r="H44" s="251"/>
      <c r="I44" s="252"/>
      <c r="J44" s="248">
        <f>H44*I44</f>
        <v>0</v>
      </c>
      <c r="K44" s="251"/>
      <c r="L44" s="252"/>
      <c r="M44" s="248">
        <f>K44*L44</f>
        <v>0</v>
      </c>
      <c r="N44" s="251"/>
      <c r="O44" s="252"/>
      <c r="P44" s="262">
        <f>N44*O44</f>
        <v>0</v>
      </c>
      <c r="Q44" s="251"/>
      <c r="R44" s="252"/>
      <c r="S44" s="248">
        <f>Q44*R44</f>
        <v>0</v>
      </c>
      <c r="T44" s="251"/>
      <c r="U44" s="252"/>
      <c r="V44" s="262">
        <f>T44*U44</f>
        <v>0</v>
      </c>
      <c r="W44" s="251"/>
      <c r="X44" s="252"/>
      <c r="Y44" s="248">
        <f>W44*X44</f>
        <v>0</v>
      </c>
      <c r="Z44" s="251"/>
      <c r="AA44" s="252"/>
      <c r="AB44" s="262">
        <f>Z44*AA44</f>
        <v>0</v>
      </c>
      <c r="AC44" s="253">
        <f t="shared" si="10"/>
        <v>0</v>
      </c>
      <c r="AD44" s="254">
        <f t="shared" si="11"/>
        <v>0</v>
      </c>
      <c r="AE44" s="321">
        <f t="shared" si="12"/>
        <v>0</v>
      </c>
      <c r="AF44" s="322" t="e">
        <f t="shared" si="13"/>
        <v>#DIV/0!</v>
      </c>
      <c r="AG44" s="102"/>
      <c r="AH44" s="94"/>
      <c r="AI44" s="94"/>
    </row>
    <row r="45" spans="1:35" ht="39.75" customHeight="1" x14ac:dyDescent="0.2">
      <c r="A45" s="506" t="s">
        <v>114</v>
      </c>
      <c r="B45" s="455" t="s">
        <v>122</v>
      </c>
      <c r="C45" s="456" t="s">
        <v>154</v>
      </c>
      <c r="D45" s="103" t="s">
        <v>155</v>
      </c>
      <c r="E45" s="263"/>
      <c r="F45" s="264"/>
      <c r="G45" s="265">
        <f>E45*F45</f>
        <v>0</v>
      </c>
      <c r="H45" s="263"/>
      <c r="I45" s="264"/>
      <c r="J45" s="265">
        <f>H45*I45</f>
        <v>0</v>
      </c>
      <c r="K45" s="263"/>
      <c r="L45" s="264"/>
      <c r="M45" s="265">
        <f>K45*L45</f>
        <v>0</v>
      </c>
      <c r="N45" s="263"/>
      <c r="O45" s="264"/>
      <c r="P45" s="266">
        <f>N45*O45</f>
        <v>0</v>
      </c>
      <c r="Q45" s="263"/>
      <c r="R45" s="264"/>
      <c r="S45" s="265">
        <f>Q45*R45</f>
        <v>0</v>
      </c>
      <c r="T45" s="263"/>
      <c r="U45" s="264"/>
      <c r="V45" s="266">
        <f>T45*U45</f>
        <v>0</v>
      </c>
      <c r="W45" s="263"/>
      <c r="X45" s="264"/>
      <c r="Y45" s="265">
        <f>W45*X45</f>
        <v>0</v>
      </c>
      <c r="Z45" s="263"/>
      <c r="AA45" s="264"/>
      <c r="AB45" s="266">
        <f>Z45*AA45</f>
        <v>0</v>
      </c>
      <c r="AC45" s="267">
        <f t="shared" si="10"/>
        <v>0</v>
      </c>
      <c r="AD45" s="268">
        <f t="shared" si="11"/>
        <v>0</v>
      </c>
      <c r="AE45" s="323">
        <f t="shared" si="12"/>
        <v>0</v>
      </c>
      <c r="AF45" s="322" t="e">
        <f t="shared" si="13"/>
        <v>#DIV/0!</v>
      </c>
      <c r="AG45" s="102"/>
      <c r="AH45" s="94"/>
      <c r="AI45" s="94"/>
    </row>
    <row r="46" spans="1:35" ht="30" customHeight="1" x14ac:dyDescent="0.2">
      <c r="A46" s="504" t="s">
        <v>111</v>
      </c>
      <c r="B46" s="453" t="s">
        <v>156</v>
      </c>
      <c r="C46" s="454" t="s">
        <v>157</v>
      </c>
      <c r="D46" s="96"/>
      <c r="E46" s="239">
        <f t="shared" ref="E46:AB46" si="15">SUM(E47:E49)</f>
        <v>0</v>
      </c>
      <c r="F46" s="240">
        <f t="shared" si="15"/>
        <v>0</v>
      </c>
      <c r="G46" s="241">
        <f t="shared" si="15"/>
        <v>0</v>
      </c>
      <c r="H46" s="239">
        <f t="shared" si="15"/>
        <v>0</v>
      </c>
      <c r="I46" s="240">
        <f t="shared" si="15"/>
        <v>0</v>
      </c>
      <c r="J46" s="261">
        <f t="shared" si="15"/>
        <v>0</v>
      </c>
      <c r="K46" s="239">
        <f t="shared" si="15"/>
        <v>0</v>
      </c>
      <c r="L46" s="240">
        <f t="shared" si="15"/>
        <v>0</v>
      </c>
      <c r="M46" s="241">
        <f t="shared" si="15"/>
        <v>0</v>
      </c>
      <c r="N46" s="239">
        <f t="shared" si="15"/>
        <v>0</v>
      </c>
      <c r="O46" s="240">
        <f t="shared" si="15"/>
        <v>0</v>
      </c>
      <c r="P46" s="261">
        <f t="shared" si="15"/>
        <v>0</v>
      </c>
      <c r="Q46" s="239">
        <f t="shared" si="15"/>
        <v>0</v>
      </c>
      <c r="R46" s="240">
        <f t="shared" si="15"/>
        <v>0</v>
      </c>
      <c r="S46" s="241">
        <f t="shared" si="15"/>
        <v>0</v>
      </c>
      <c r="T46" s="239">
        <f t="shared" si="15"/>
        <v>0</v>
      </c>
      <c r="U46" s="240">
        <f t="shared" si="15"/>
        <v>0</v>
      </c>
      <c r="V46" s="261">
        <f t="shared" si="15"/>
        <v>0</v>
      </c>
      <c r="W46" s="239">
        <f t="shared" si="15"/>
        <v>0</v>
      </c>
      <c r="X46" s="240">
        <f t="shared" si="15"/>
        <v>0</v>
      </c>
      <c r="Y46" s="241">
        <f t="shared" si="15"/>
        <v>0</v>
      </c>
      <c r="Z46" s="239">
        <f t="shared" si="15"/>
        <v>0</v>
      </c>
      <c r="AA46" s="240">
        <f t="shared" si="15"/>
        <v>0</v>
      </c>
      <c r="AB46" s="261">
        <f t="shared" si="15"/>
        <v>0</v>
      </c>
      <c r="AC46" s="242">
        <f t="shared" si="10"/>
        <v>0</v>
      </c>
      <c r="AD46" s="243">
        <f t="shared" si="11"/>
        <v>0</v>
      </c>
      <c r="AE46" s="243">
        <f t="shared" si="12"/>
        <v>0</v>
      </c>
      <c r="AF46" s="324" t="e">
        <f t="shared" si="13"/>
        <v>#DIV/0!</v>
      </c>
      <c r="AG46" s="104"/>
      <c r="AH46" s="98"/>
      <c r="AI46" s="98"/>
    </row>
    <row r="47" spans="1:35" ht="34.5" customHeight="1" x14ac:dyDescent="0.2">
      <c r="A47" s="505" t="s">
        <v>114</v>
      </c>
      <c r="B47" s="451" t="s">
        <v>115</v>
      </c>
      <c r="C47" s="452" t="s">
        <v>158</v>
      </c>
      <c r="D47" s="99" t="s">
        <v>155</v>
      </c>
      <c r="E47" s="251"/>
      <c r="F47" s="252"/>
      <c r="G47" s="248">
        <f>E47*F47</f>
        <v>0</v>
      </c>
      <c r="H47" s="251"/>
      <c r="I47" s="252"/>
      <c r="J47" s="262">
        <f>H47*I47</f>
        <v>0</v>
      </c>
      <c r="K47" s="251"/>
      <c r="L47" s="252"/>
      <c r="M47" s="248">
        <f>K47*L47</f>
        <v>0</v>
      </c>
      <c r="N47" s="251"/>
      <c r="O47" s="252"/>
      <c r="P47" s="262">
        <f>N47*O47</f>
        <v>0</v>
      </c>
      <c r="Q47" s="251"/>
      <c r="R47" s="252"/>
      <c r="S47" s="248">
        <f>Q47*R47</f>
        <v>0</v>
      </c>
      <c r="T47" s="251"/>
      <c r="U47" s="252"/>
      <c r="V47" s="262">
        <f>T47*U47</f>
        <v>0</v>
      </c>
      <c r="W47" s="251"/>
      <c r="X47" s="252"/>
      <c r="Y47" s="248">
        <f>W47*X47</f>
        <v>0</v>
      </c>
      <c r="Z47" s="251"/>
      <c r="AA47" s="252"/>
      <c r="AB47" s="262">
        <f>Z47*AA47</f>
        <v>0</v>
      </c>
      <c r="AC47" s="253">
        <f t="shared" si="10"/>
        <v>0</v>
      </c>
      <c r="AD47" s="254">
        <f t="shared" si="11"/>
        <v>0</v>
      </c>
      <c r="AE47" s="321">
        <f t="shared" si="12"/>
        <v>0</v>
      </c>
      <c r="AF47" s="322" t="e">
        <f t="shared" si="13"/>
        <v>#DIV/0!</v>
      </c>
      <c r="AG47" s="102"/>
      <c r="AH47" s="94"/>
      <c r="AI47" s="94"/>
    </row>
    <row r="48" spans="1:35" ht="34.5" customHeight="1" x14ac:dyDescent="0.2">
      <c r="A48" s="505" t="s">
        <v>114</v>
      </c>
      <c r="B48" s="451" t="s">
        <v>119</v>
      </c>
      <c r="C48" s="452" t="s">
        <v>158</v>
      </c>
      <c r="D48" s="99" t="s">
        <v>155</v>
      </c>
      <c r="E48" s="251"/>
      <c r="F48" s="252"/>
      <c r="G48" s="248">
        <f>E48*F48</f>
        <v>0</v>
      </c>
      <c r="H48" s="251"/>
      <c r="I48" s="252"/>
      <c r="J48" s="262">
        <f>H48*I48</f>
        <v>0</v>
      </c>
      <c r="K48" s="251"/>
      <c r="L48" s="252"/>
      <c r="M48" s="248">
        <f>K48*L48</f>
        <v>0</v>
      </c>
      <c r="N48" s="251"/>
      <c r="O48" s="252"/>
      <c r="P48" s="262">
        <f>N48*O48</f>
        <v>0</v>
      </c>
      <c r="Q48" s="251"/>
      <c r="R48" s="252"/>
      <c r="S48" s="248">
        <f>Q48*R48</f>
        <v>0</v>
      </c>
      <c r="T48" s="251"/>
      <c r="U48" s="252"/>
      <c r="V48" s="262">
        <f>T48*U48</f>
        <v>0</v>
      </c>
      <c r="W48" s="251"/>
      <c r="X48" s="252"/>
      <c r="Y48" s="248">
        <f>W48*X48</f>
        <v>0</v>
      </c>
      <c r="Z48" s="251"/>
      <c r="AA48" s="252"/>
      <c r="AB48" s="262">
        <f>Z48*AA48</f>
        <v>0</v>
      </c>
      <c r="AC48" s="253">
        <f t="shared" si="10"/>
        <v>0</v>
      </c>
      <c r="AD48" s="254">
        <f t="shared" si="11"/>
        <v>0</v>
      </c>
      <c r="AE48" s="321">
        <f t="shared" si="12"/>
        <v>0</v>
      </c>
      <c r="AF48" s="322" t="e">
        <f t="shared" si="13"/>
        <v>#DIV/0!</v>
      </c>
      <c r="AG48" s="102"/>
      <c r="AH48" s="94"/>
      <c r="AI48" s="94"/>
    </row>
    <row r="49" spans="1:35" ht="34.5" customHeight="1" x14ac:dyDescent="0.2">
      <c r="A49" s="506" t="s">
        <v>114</v>
      </c>
      <c r="B49" s="455" t="s">
        <v>122</v>
      </c>
      <c r="C49" s="456" t="s">
        <v>158</v>
      </c>
      <c r="D49" s="103" t="s">
        <v>155</v>
      </c>
      <c r="E49" s="263"/>
      <c r="F49" s="264"/>
      <c r="G49" s="265">
        <f>E49*F49</f>
        <v>0</v>
      </c>
      <c r="H49" s="263"/>
      <c r="I49" s="264"/>
      <c r="J49" s="266">
        <f>H49*I49</f>
        <v>0</v>
      </c>
      <c r="K49" s="263"/>
      <c r="L49" s="264"/>
      <c r="M49" s="265">
        <f>K49*L49</f>
        <v>0</v>
      </c>
      <c r="N49" s="263"/>
      <c r="O49" s="264"/>
      <c r="P49" s="266">
        <f>N49*O49</f>
        <v>0</v>
      </c>
      <c r="Q49" s="263"/>
      <c r="R49" s="264"/>
      <c r="S49" s="265">
        <f>Q49*R49</f>
        <v>0</v>
      </c>
      <c r="T49" s="263"/>
      <c r="U49" s="264"/>
      <c r="V49" s="266">
        <f>T49*U49</f>
        <v>0</v>
      </c>
      <c r="W49" s="263"/>
      <c r="X49" s="264"/>
      <c r="Y49" s="265">
        <f>W49*X49</f>
        <v>0</v>
      </c>
      <c r="Z49" s="263"/>
      <c r="AA49" s="264"/>
      <c r="AB49" s="266">
        <f>Z49*AA49</f>
        <v>0</v>
      </c>
      <c r="AC49" s="267">
        <f t="shared" si="10"/>
        <v>0</v>
      </c>
      <c r="AD49" s="268">
        <f t="shared" si="11"/>
        <v>0</v>
      </c>
      <c r="AE49" s="323">
        <f t="shared" si="12"/>
        <v>0</v>
      </c>
      <c r="AF49" s="322" t="e">
        <f t="shared" si="13"/>
        <v>#DIV/0!</v>
      </c>
      <c r="AG49" s="102"/>
      <c r="AH49" s="94"/>
      <c r="AI49" s="94"/>
    </row>
    <row r="50" spans="1:35" ht="15" customHeight="1" x14ac:dyDescent="0.2">
      <c r="A50" s="511" t="s">
        <v>159</v>
      </c>
      <c r="B50" s="471"/>
      <c r="C50" s="472"/>
      <c r="D50" s="118"/>
      <c r="E50" s="325"/>
      <c r="F50" s="326"/>
      <c r="G50" s="327">
        <f>G46+G42+G38</f>
        <v>0</v>
      </c>
      <c r="H50" s="282"/>
      <c r="I50" s="284"/>
      <c r="J50" s="327">
        <f>J46+J42+J38</f>
        <v>0</v>
      </c>
      <c r="K50" s="328"/>
      <c r="L50" s="326"/>
      <c r="M50" s="329">
        <f>M46+M42+M38</f>
        <v>0</v>
      </c>
      <c r="N50" s="325"/>
      <c r="O50" s="326"/>
      <c r="P50" s="329">
        <f>P46+P42+P38</f>
        <v>0</v>
      </c>
      <c r="Q50" s="328"/>
      <c r="R50" s="326"/>
      <c r="S50" s="329">
        <f>S46+S42+S38</f>
        <v>0</v>
      </c>
      <c r="T50" s="325"/>
      <c r="U50" s="326"/>
      <c r="V50" s="329">
        <f>V46+V42+V38</f>
        <v>0</v>
      </c>
      <c r="W50" s="328"/>
      <c r="X50" s="326"/>
      <c r="Y50" s="329">
        <f>Y46+Y42+Y38</f>
        <v>0</v>
      </c>
      <c r="Z50" s="325"/>
      <c r="AA50" s="326"/>
      <c r="AB50" s="329">
        <f>AB46+AB42+AB38</f>
        <v>0</v>
      </c>
      <c r="AC50" s="325">
        <f>AC38+AC42+AC46</f>
        <v>0</v>
      </c>
      <c r="AD50" s="330">
        <f>AD38+AD42+AD46</f>
        <v>0</v>
      </c>
      <c r="AE50" s="329">
        <f t="shared" si="12"/>
        <v>0</v>
      </c>
      <c r="AF50" s="331" t="e">
        <f t="shared" si="13"/>
        <v>#DIV/0!</v>
      </c>
      <c r="AG50" s="119"/>
      <c r="AH50" s="94"/>
      <c r="AI50" s="94"/>
    </row>
    <row r="51" spans="1:35" ht="15.75" customHeight="1" x14ac:dyDescent="0.2">
      <c r="A51" s="512" t="s">
        <v>109</v>
      </c>
      <c r="B51" s="473" t="s">
        <v>31</v>
      </c>
      <c r="C51" s="463" t="s">
        <v>160</v>
      </c>
      <c r="D51" s="120"/>
      <c r="E51" s="316"/>
      <c r="F51" s="317"/>
      <c r="G51" s="317"/>
      <c r="H51" s="316"/>
      <c r="I51" s="317"/>
      <c r="J51" s="318"/>
      <c r="K51" s="317"/>
      <c r="L51" s="317"/>
      <c r="M51" s="318"/>
      <c r="N51" s="316"/>
      <c r="O51" s="317"/>
      <c r="P51" s="318"/>
      <c r="Q51" s="317"/>
      <c r="R51" s="317"/>
      <c r="S51" s="318"/>
      <c r="T51" s="316"/>
      <c r="U51" s="317"/>
      <c r="V51" s="318"/>
      <c r="W51" s="317"/>
      <c r="X51" s="317"/>
      <c r="Y51" s="318"/>
      <c r="Z51" s="316"/>
      <c r="AA51" s="317"/>
      <c r="AB51" s="317"/>
      <c r="AC51" s="292"/>
      <c r="AD51" s="293"/>
      <c r="AE51" s="293"/>
      <c r="AF51" s="319"/>
      <c r="AG51" s="93"/>
      <c r="AH51" s="94"/>
      <c r="AI51" s="94"/>
    </row>
    <row r="52" spans="1:35" ht="57.75" customHeight="1" x14ac:dyDescent="0.2">
      <c r="A52" s="504" t="s">
        <v>111</v>
      </c>
      <c r="B52" s="453" t="s">
        <v>161</v>
      </c>
      <c r="C52" s="470" t="s">
        <v>162</v>
      </c>
      <c r="D52" s="117"/>
      <c r="E52" s="332">
        <f t="shared" ref="E52:AB52" si="16">SUM(E53:E55)</f>
        <v>0</v>
      </c>
      <c r="F52" s="333">
        <f t="shared" si="16"/>
        <v>0</v>
      </c>
      <c r="G52" s="334">
        <f t="shared" si="16"/>
        <v>0</v>
      </c>
      <c r="H52" s="239">
        <f t="shared" si="16"/>
        <v>0</v>
      </c>
      <c r="I52" s="240">
        <f t="shared" si="16"/>
        <v>0</v>
      </c>
      <c r="J52" s="261">
        <f t="shared" si="16"/>
        <v>0</v>
      </c>
      <c r="K52" s="332">
        <f t="shared" si="16"/>
        <v>0</v>
      </c>
      <c r="L52" s="333">
        <f t="shared" si="16"/>
        <v>0</v>
      </c>
      <c r="M52" s="334">
        <f t="shared" si="16"/>
        <v>0</v>
      </c>
      <c r="N52" s="239">
        <f t="shared" si="16"/>
        <v>0</v>
      </c>
      <c r="O52" s="240">
        <f t="shared" si="16"/>
        <v>0</v>
      </c>
      <c r="P52" s="261">
        <f t="shared" si="16"/>
        <v>0</v>
      </c>
      <c r="Q52" s="332">
        <f t="shared" si="16"/>
        <v>0</v>
      </c>
      <c r="R52" s="333">
        <f t="shared" si="16"/>
        <v>0</v>
      </c>
      <c r="S52" s="334">
        <f t="shared" si="16"/>
        <v>0</v>
      </c>
      <c r="T52" s="239">
        <f t="shared" si="16"/>
        <v>0</v>
      </c>
      <c r="U52" s="240">
        <f t="shared" si="16"/>
        <v>0</v>
      </c>
      <c r="V52" s="261">
        <f t="shared" si="16"/>
        <v>0</v>
      </c>
      <c r="W52" s="332">
        <f t="shared" si="16"/>
        <v>0</v>
      </c>
      <c r="X52" s="333">
        <f t="shared" si="16"/>
        <v>0</v>
      </c>
      <c r="Y52" s="334">
        <f t="shared" si="16"/>
        <v>0</v>
      </c>
      <c r="Z52" s="239">
        <f t="shared" si="16"/>
        <v>0</v>
      </c>
      <c r="AA52" s="240">
        <f t="shared" si="16"/>
        <v>0</v>
      </c>
      <c r="AB52" s="261">
        <f t="shared" si="16"/>
        <v>0</v>
      </c>
      <c r="AC52" s="242">
        <f t="shared" ref="AC52:AC59" si="17">G52+M52+S52+Y52</f>
        <v>0</v>
      </c>
      <c r="AD52" s="243">
        <f t="shared" ref="AD52:AD59" si="18">J52+P52+V52+AB52</f>
        <v>0</v>
      </c>
      <c r="AE52" s="243">
        <f t="shared" ref="AE52:AE60" si="19">AC52-AD52</f>
        <v>0</v>
      </c>
      <c r="AF52" s="245" t="e">
        <f t="shared" ref="AF52:AF60" si="20">AE52/AC52</f>
        <v>#DIV/0!</v>
      </c>
      <c r="AG52" s="97"/>
      <c r="AH52" s="98"/>
      <c r="AI52" s="98"/>
    </row>
    <row r="53" spans="1:35" ht="34.5" customHeight="1" x14ac:dyDescent="0.2">
      <c r="A53" s="505" t="s">
        <v>114</v>
      </c>
      <c r="B53" s="451" t="s">
        <v>115</v>
      </c>
      <c r="C53" s="452" t="s">
        <v>163</v>
      </c>
      <c r="D53" s="99" t="s">
        <v>151</v>
      </c>
      <c r="E53" s="251"/>
      <c r="F53" s="252"/>
      <c r="G53" s="248">
        <f>E53*F53</f>
        <v>0</v>
      </c>
      <c r="H53" s="251"/>
      <c r="I53" s="252"/>
      <c r="J53" s="262">
        <f>H53*I53</f>
        <v>0</v>
      </c>
      <c r="K53" s="251"/>
      <c r="L53" s="252"/>
      <c r="M53" s="248">
        <f>K53*L53</f>
        <v>0</v>
      </c>
      <c r="N53" s="251"/>
      <c r="O53" s="252"/>
      <c r="P53" s="262">
        <f>N53*O53</f>
        <v>0</v>
      </c>
      <c r="Q53" s="251"/>
      <c r="R53" s="252"/>
      <c r="S53" s="248">
        <f>Q53*R53</f>
        <v>0</v>
      </c>
      <c r="T53" s="251"/>
      <c r="U53" s="252"/>
      <c r="V53" s="262">
        <f>T53*U53</f>
        <v>0</v>
      </c>
      <c r="W53" s="251"/>
      <c r="X53" s="252"/>
      <c r="Y53" s="248">
        <f>W53*X53</f>
        <v>0</v>
      </c>
      <c r="Z53" s="251"/>
      <c r="AA53" s="252"/>
      <c r="AB53" s="262">
        <f>Z53*AA53</f>
        <v>0</v>
      </c>
      <c r="AC53" s="253">
        <f t="shared" si="17"/>
        <v>0</v>
      </c>
      <c r="AD53" s="254">
        <f t="shared" si="18"/>
        <v>0</v>
      </c>
      <c r="AE53" s="321">
        <f t="shared" si="19"/>
        <v>0</v>
      </c>
      <c r="AF53" s="256" t="e">
        <f t="shared" si="20"/>
        <v>#DIV/0!</v>
      </c>
      <c r="AG53" s="102"/>
      <c r="AH53" s="94"/>
      <c r="AI53" s="94"/>
    </row>
    <row r="54" spans="1:35" ht="34.5" customHeight="1" x14ac:dyDescent="0.2">
      <c r="A54" s="505" t="s">
        <v>114</v>
      </c>
      <c r="B54" s="451" t="s">
        <v>119</v>
      </c>
      <c r="C54" s="452" t="s">
        <v>164</v>
      </c>
      <c r="D54" s="99" t="s">
        <v>151</v>
      </c>
      <c r="E54" s="251"/>
      <c r="F54" s="252"/>
      <c r="G54" s="248">
        <f>E54*F54</f>
        <v>0</v>
      </c>
      <c r="H54" s="251"/>
      <c r="I54" s="252"/>
      <c r="J54" s="262">
        <f>H54*I54</f>
        <v>0</v>
      </c>
      <c r="K54" s="251"/>
      <c r="L54" s="252"/>
      <c r="M54" s="248">
        <f>K54*L54</f>
        <v>0</v>
      </c>
      <c r="N54" s="251"/>
      <c r="O54" s="252"/>
      <c r="P54" s="262">
        <f>N54*O54</f>
        <v>0</v>
      </c>
      <c r="Q54" s="251"/>
      <c r="R54" s="252"/>
      <c r="S54" s="248">
        <f>Q54*R54</f>
        <v>0</v>
      </c>
      <c r="T54" s="251"/>
      <c r="U54" s="252"/>
      <c r="V54" s="262">
        <f>T54*U54</f>
        <v>0</v>
      </c>
      <c r="W54" s="251"/>
      <c r="X54" s="252"/>
      <c r="Y54" s="248">
        <f>W54*X54</f>
        <v>0</v>
      </c>
      <c r="Z54" s="251"/>
      <c r="AA54" s="252"/>
      <c r="AB54" s="262">
        <f>Z54*AA54</f>
        <v>0</v>
      </c>
      <c r="AC54" s="253">
        <f t="shared" si="17"/>
        <v>0</v>
      </c>
      <c r="AD54" s="254">
        <f t="shared" si="18"/>
        <v>0</v>
      </c>
      <c r="AE54" s="321">
        <f t="shared" si="19"/>
        <v>0</v>
      </c>
      <c r="AF54" s="256" t="e">
        <f t="shared" si="20"/>
        <v>#DIV/0!</v>
      </c>
      <c r="AG54" s="102"/>
      <c r="AH54" s="94"/>
      <c r="AI54" s="94"/>
    </row>
    <row r="55" spans="1:35" ht="34.5" customHeight="1" x14ac:dyDescent="0.2">
      <c r="A55" s="513" t="s">
        <v>114</v>
      </c>
      <c r="B55" s="457" t="s">
        <v>122</v>
      </c>
      <c r="C55" s="458" t="s">
        <v>165</v>
      </c>
      <c r="D55" s="101" t="s">
        <v>151</v>
      </c>
      <c r="E55" s="277"/>
      <c r="F55" s="278"/>
      <c r="G55" s="335">
        <f>E55*F55</f>
        <v>0</v>
      </c>
      <c r="H55" s="263"/>
      <c r="I55" s="264"/>
      <c r="J55" s="266">
        <f>H55*I55</f>
        <v>0</v>
      </c>
      <c r="K55" s="277"/>
      <c r="L55" s="278"/>
      <c r="M55" s="335">
        <f>K55*L55</f>
        <v>0</v>
      </c>
      <c r="N55" s="263"/>
      <c r="O55" s="264"/>
      <c r="P55" s="266">
        <f>N55*O55</f>
        <v>0</v>
      </c>
      <c r="Q55" s="277"/>
      <c r="R55" s="278"/>
      <c r="S55" s="335">
        <f>Q55*R55</f>
        <v>0</v>
      </c>
      <c r="T55" s="263"/>
      <c r="U55" s="264"/>
      <c r="V55" s="266">
        <f>T55*U55</f>
        <v>0</v>
      </c>
      <c r="W55" s="277"/>
      <c r="X55" s="278"/>
      <c r="Y55" s="335">
        <f>W55*X55</f>
        <v>0</v>
      </c>
      <c r="Z55" s="263"/>
      <c r="AA55" s="264"/>
      <c r="AB55" s="266">
        <f>Z55*AA55</f>
        <v>0</v>
      </c>
      <c r="AC55" s="267">
        <f t="shared" si="17"/>
        <v>0</v>
      </c>
      <c r="AD55" s="268">
        <f t="shared" si="18"/>
        <v>0</v>
      </c>
      <c r="AE55" s="323">
        <f t="shared" si="19"/>
        <v>0</v>
      </c>
      <c r="AF55" s="256" t="e">
        <f t="shared" si="20"/>
        <v>#DIV/0!</v>
      </c>
      <c r="AG55" s="102"/>
      <c r="AH55" s="94"/>
      <c r="AI55" s="94"/>
    </row>
    <row r="56" spans="1:35" ht="56.25" customHeight="1" x14ac:dyDescent="0.2">
      <c r="A56" s="504" t="s">
        <v>111</v>
      </c>
      <c r="B56" s="453" t="s">
        <v>166</v>
      </c>
      <c r="C56" s="454" t="s">
        <v>167</v>
      </c>
      <c r="D56" s="96"/>
      <c r="E56" s="239">
        <f t="shared" ref="E56:AB56" si="21">SUM(E57:E59)</f>
        <v>0</v>
      </c>
      <c r="F56" s="240">
        <f t="shared" si="21"/>
        <v>0</v>
      </c>
      <c r="G56" s="241">
        <f t="shared" si="21"/>
        <v>0</v>
      </c>
      <c r="H56" s="239">
        <f t="shared" si="21"/>
        <v>0</v>
      </c>
      <c r="I56" s="240">
        <f t="shared" si="21"/>
        <v>0</v>
      </c>
      <c r="J56" s="261">
        <f t="shared" si="21"/>
        <v>0</v>
      </c>
      <c r="K56" s="336">
        <f t="shared" si="21"/>
        <v>0</v>
      </c>
      <c r="L56" s="240">
        <f t="shared" si="21"/>
        <v>0</v>
      </c>
      <c r="M56" s="261">
        <f t="shared" si="21"/>
        <v>0</v>
      </c>
      <c r="N56" s="239">
        <f t="shared" si="21"/>
        <v>0</v>
      </c>
      <c r="O56" s="240">
        <f t="shared" si="21"/>
        <v>0</v>
      </c>
      <c r="P56" s="261">
        <f t="shared" si="21"/>
        <v>0</v>
      </c>
      <c r="Q56" s="336">
        <f t="shared" si="21"/>
        <v>0</v>
      </c>
      <c r="R56" s="240">
        <f t="shared" si="21"/>
        <v>0</v>
      </c>
      <c r="S56" s="261">
        <f t="shared" si="21"/>
        <v>0</v>
      </c>
      <c r="T56" s="239">
        <f t="shared" si="21"/>
        <v>0</v>
      </c>
      <c r="U56" s="240">
        <f t="shared" si="21"/>
        <v>0</v>
      </c>
      <c r="V56" s="261">
        <f t="shared" si="21"/>
        <v>0</v>
      </c>
      <c r="W56" s="336">
        <f t="shared" si="21"/>
        <v>0</v>
      </c>
      <c r="X56" s="240">
        <f t="shared" si="21"/>
        <v>0</v>
      </c>
      <c r="Y56" s="261">
        <f t="shared" si="21"/>
        <v>0</v>
      </c>
      <c r="Z56" s="239">
        <f t="shared" si="21"/>
        <v>0</v>
      </c>
      <c r="AA56" s="240">
        <f t="shared" si="21"/>
        <v>0</v>
      </c>
      <c r="AB56" s="261">
        <f t="shared" si="21"/>
        <v>0</v>
      </c>
      <c r="AC56" s="242">
        <f t="shared" si="17"/>
        <v>0</v>
      </c>
      <c r="AD56" s="243">
        <f t="shared" si="18"/>
        <v>0</v>
      </c>
      <c r="AE56" s="243">
        <f t="shared" si="19"/>
        <v>0</v>
      </c>
      <c r="AF56" s="270" t="e">
        <f t="shared" si="20"/>
        <v>#DIV/0!</v>
      </c>
      <c r="AG56" s="104"/>
      <c r="AH56" s="98"/>
      <c r="AI56" s="98"/>
    </row>
    <row r="57" spans="1:35" ht="45" customHeight="1" x14ac:dyDescent="0.2">
      <c r="A57" s="505" t="s">
        <v>114</v>
      </c>
      <c r="B57" s="451" t="s">
        <v>115</v>
      </c>
      <c r="C57" s="452" t="s">
        <v>168</v>
      </c>
      <c r="D57" s="121"/>
      <c r="E57" s="251"/>
      <c r="F57" s="252"/>
      <c r="G57" s="248">
        <f>E57*F57</f>
        <v>0</v>
      </c>
      <c r="H57" s="251"/>
      <c r="I57" s="252"/>
      <c r="J57" s="262">
        <f>H57*I57</f>
        <v>0</v>
      </c>
      <c r="K57" s="337"/>
      <c r="L57" s="252"/>
      <c r="M57" s="262">
        <f>K57*L57</f>
        <v>0</v>
      </c>
      <c r="N57" s="251"/>
      <c r="O57" s="252"/>
      <c r="P57" s="262">
        <f>N57*O57</f>
        <v>0</v>
      </c>
      <c r="Q57" s="337"/>
      <c r="R57" s="252"/>
      <c r="S57" s="262">
        <f>Q57*R57</f>
        <v>0</v>
      </c>
      <c r="T57" s="251"/>
      <c r="U57" s="252"/>
      <c r="V57" s="262">
        <f>T57*U57</f>
        <v>0</v>
      </c>
      <c r="W57" s="337"/>
      <c r="X57" s="252"/>
      <c r="Y57" s="262">
        <f>W57*X57</f>
        <v>0</v>
      </c>
      <c r="Z57" s="251"/>
      <c r="AA57" s="252"/>
      <c r="AB57" s="262">
        <f>Z57*AA57</f>
        <v>0</v>
      </c>
      <c r="AC57" s="253">
        <f t="shared" si="17"/>
        <v>0</v>
      </c>
      <c r="AD57" s="254">
        <f t="shared" si="18"/>
        <v>0</v>
      </c>
      <c r="AE57" s="321">
        <f t="shared" si="19"/>
        <v>0</v>
      </c>
      <c r="AF57" s="256" t="e">
        <f t="shared" si="20"/>
        <v>#DIV/0!</v>
      </c>
      <c r="AG57" s="102"/>
      <c r="AH57" s="94"/>
      <c r="AI57" s="94"/>
    </row>
    <row r="58" spans="1:35" ht="24.75" customHeight="1" x14ac:dyDescent="0.2">
      <c r="A58" s="505" t="s">
        <v>114</v>
      </c>
      <c r="B58" s="451" t="s">
        <v>119</v>
      </c>
      <c r="C58" s="452" t="s">
        <v>169</v>
      </c>
      <c r="D58" s="121"/>
      <c r="E58" s="251"/>
      <c r="F58" s="252"/>
      <c r="G58" s="248">
        <f>E58*F58</f>
        <v>0</v>
      </c>
      <c r="H58" s="251"/>
      <c r="I58" s="252"/>
      <c r="J58" s="262">
        <f>H58*I58</f>
        <v>0</v>
      </c>
      <c r="K58" s="337"/>
      <c r="L58" s="252"/>
      <c r="M58" s="262">
        <f>K58*L58</f>
        <v>0</v>
      </c>
      <c r="N58" s="251"/>
      <c r="O58" s="252"/>
      <c r="P58" s="262">
        <f>N58*O58</f>
        <v>0</v>
      </c>
      <c r="Q58" s="337"/>
      <c r="R58" s="252"/>
      <c r="S58" s="262">
        <f>Q58*R58</f>
        <v>0</v>
      </c>
      <c r="T58" s="251"/>
      <c r="U58" s="252"/>
      <c r="V58" s="262">
        <f>T58*U58</f>
        <v>0</v>
      </c>
      <c r="W58" s="337"/>
      <c r="X58" s="252"/>
      <c r="Y58" s="262">
        <f>W58*X58</f>
        <v>0</v>
      </c>
      <c r="Z58" s="251"/>
      <c r="AA58" s="252"/>
      <c r="AB58" s="262">
        <f>Z58*AA58</f>
        <v>0</v>
      </c>
      <c r="AC58" s="253">
        <f t="shared" si="17"/>
        <v>0</v>
      </c>
      <c r="AD58" s="254">
        <f t="shared" si="18"/>
        <v>0</v>
      </c>
      <c r="AE58" s="321">
        <f t="shared" si="19"/>
        <v>0</v>
      </c>
      <c r="AF58" s="256" t="e">
        <f t="shared" si="20"/>
        <v>#DIV/0!</v>
      </c>
      <c r="AG58" s="102"/>
      <c r="AH58" s="94"/>
      <c r="AI58" s="94"/>
    </row>
    <row r="59" spans="1:35" ht="21" customHeight="1" x14ac:dyDescent="0.2">
      <c r="A59" s="506" t="s">
        <v>114</v>
      </c>
      <c r="B59" s="455" t="s">
        <v>122</v>
      </c>
      <c r="C59" s="456" t="s">
        <v>170</v>
      </c>
      <c r="D59" s="122"/>
      <c r="E59" s="263"/>
      <c r="F59" s="264"/>
      <c r="G59" s="265">
        <f>E59*F59</f>
        <v>0</v>
      </c>
      <c r="H59" s="263"/>
      <c r="I59" s="264"/>
      <c r="J59" s="266">
        <f>H59*I59</f>
        <v>0</v>
      </c>
      <c r="K59" s="338"/>
      <c r="L59" s="264"/>
      <c r="M59" s="266">
        <f>K59*L59</f>
        <v>0</v>
      </c>
      <c r="N59" s="263"/>
      <c r="O59" s="264"/>
      <c r="P59" s="266">
        <f>N59*O59</f>
        <v>0</v>
      </c>
      <c r="Q59" s="338"/>
      <c r="R59" s="264"/>
      <c r="S59" s="266">
        <f>Q59*R59</f>
        <v>0</v>
      </c>
      <c r="T59" s="263"/>
      <c r="U59" s="264"/>
      <c r="V59" s="266">
        <f>T59*U59</f>
        <v>0</v>
      </c>
      <c r="W59" s="338"/>
      <c r="X59" s="264"/>
      <c r="Y59" s="266">
        <f>W59*X59</f>
        <v>0</v>
      </c>
      <c r="Z59" s="263"/>
      <c r="AA59" s="264"/>
      <c r="AB59" s="266">
        <f>Z59*AA59</f>
        <v>0</v>
      </c>
      <c r="AC59" s="267">
        <f t="shared" si="17"/>
        <v>0</v>
      </c>
      <c r="AD59" s="268">
        <f t="shared" si="18"/>
        <v>0</v>
      </c>
      <c r="AE59" s="323">
        <f t="shared" si="19"/>
        <v>0</v>
      </c>
      <c r="AF59" s="281" t="e">
        <f t="shared" si="20"/>
        <v>#DIV/0!</v>
      </c>
      <c r="AG59" s="123"/>
      <c r="AH59" s="94"/>
      <c r="AI59" s="94"/>
    </row>
    <row r="60" spans="1:35" ht="15" customHeight="1" x14ac:dyDescent="0.2">
      <c r="A60" s="511" t="s">
        <v>171</v>
      </c>
      <c r="B60" s="471"/>
      <c r="C60" s="472"/>
      <c r="D60" s="118"/>
      <c r="E60" s="325">
        <f t="shared" ref="E60:AB60" si="22">E56+E52</f>
        <v>0</v>
      </c>
      <c r="F60" s="326">
        <f t="shared" si="22"/>
        <v>0</v>
      </c>
      <c r="G60" s="327">
        <f t="shared" si="22"/>
        <v>0</v>
      </c>
      <c r="H60" s="282">
        <f t="shared" si="22"/>
        <v>0</v>
      </c>
      <c r="I60" s="284">
        <f t="shared" si="22"/>
        <v>0</v>
      </c>
      <c r="J60" s="339">
        <f t="shared" si="22"/>
        <v>0</v>
      </c>
      <c r="K60" s="328">
        <f t="shared" si="22"/>
        <v>0</v>
      </c>
      <c r="L60" s="326">
        <f t="shared" si="22"/>
        <v>0</v>
      </c>
      <c r="M60" s="329">
        <f t="shared" si="22"/>
        <v>0</v>
      </c>
      <c r="N60" s="325">
        <f t="shared" si="22"/>
        <v>0</v>
      </c>
      <c r="O60" s="326">
        <f t="shared" si="22"/>
        <v>0</v>
      </c>
      <c r="P60" s="329">
        <f t="shared" si="22"/>
        <v>0</v>
      </c>
      <c r="Q60" s="328">
        <f t="shared" si="22"/>
        <v>0</v>
      </c>
      <c r="R60" s="326">
        <f t="shared" si="22"/>
        <v>0</v>
      </c>
      <c r="S60" s="329">
        <f t="shared" si="22"/>
        <v>0</v>
      </c>
      <c r="T60" s="325">
        <f t="shared" si="22"/>
        <v>0</v>
      </c>
      <c r="U60" s="326">
        <f t="shared" si="22"/>
        <v>0</v>
      </c>
      <c r="V60" s="329">
        <f t="shared" si="22"/>
        <v>0</v>
      </c>
      <c r="W60" s="328">
        <f t="shared" si="22"/>
        <v>0</v>
      </c>
      <c r="X60" s="326">
        <f t="shared" si="22"/>
        <v>0</v>
      </c>
      <c r="Y60" s="329">
        <f t="shared" si="22"/>
        <v>0</v>
      </c>
      <c r="Z60" s="325">
        <f t="shared" si="22"/>
        <v>0</v>
      </c>
      <c r="AA60" s="326">
        <f t="shared" si="22"/>
        <v>0</v>
      </c>
      <c r="AB60" s="329">
        <f t="shared" si="22"/>
        <v>0</v>
      </c>
      <c r="AC60" s="328">
        <f>AC52+AC56</f>
        <v>0</v>
      </c>
      <c r="AD60" s="330">
        <f>AD52+AD56</f>
        <v>0</v>
      </c>
      <c r="AE60" s="325">
        <f t="shared" si="19"/>
        <v>0</v>
      </c>
      <c r="AF60" s="340" t="e">
        <f t="shared" si="20"/>
        <v>#DIV/0!</v>
      </c>
      <c r="AG60" s="124"/>
      <c r="AH60" s="94"/>
      <c r="AI60" s="94"/>
    </row>
    <row r="61" spans="1:35" ht="15" customHeight="1" x14ac:dyDescent="0.2">
      <c r="A61" s="514" t="s">
        <v>109</v>
      </c>
      <c r="B61" s="474" t="s">
        <v>32</v>
      </c>
      <c r="C61" s="463" t="s">
        <v>172</v>
      </c>
      <c r="D61" s="120"/>
      <c r="E61" s="316"/>
      <c r="F61" s="317"/>
      <c r="G61" s="317"/>
      <c r="H61" s="316"/>
      <c r="I61" s="317"/>
      <c r="J61" s="318"/>
      <c r="K61" s="317"/>
      <c r="L61" s="317"/>
      <c r="M61" s="318"/>
      <c r="N61" s="316"/>
      <c r="O61" s="317"/>
      <c r="P61" s="318"/>
      <c r="Q61" s="317"/>
      <c r="R61" s="317"/>
      <c r="S61" s="318"/>
      <c r="T61" s="316"/>
      <c r="U61" s="317"/>
      <c r="V61" s="318"/>
      <c r="W61" s="317"/>
      <c r="X61" s="317"/>
      <c r="Y61" s="318"/>
      <c r="Z61" s="316"/>
      <c r="AA61" s="317"/>
      <c r="AB61" s="317"/>
      <c r="AC61" s="292"/>
      <c r="AD61" s="293"/>
      <c r="AE61" s="293"/>
      <c r="AF61" s="319"/>
      <c r="AG61" s="93"/>
      <c r="AH61" s="94"/>
      <c r="AI61" s="94"/>
    </row>
    <row r="62" spans="1:35" ht="15" customHeight="1" x14ac:dyDescent="0.2">
      <c r="A62" s="504" t="s">
        <v>111</v>
      </c>
      <c r="B62" s="453" t="s">
        <v>173</v>
      </c>
      <c r="C62" s="470" t="s">
        <v>174</v>
      </c>
      <c r="D62" s="117"/>
      <c r="E62" s="332">
        <f t="shared" ref="E62:AB62" si="23">SUM(E63:E65)</f>
        <v>2</v>
      </c>
      <c r="F62" s="333">
        <f t="shared" si="23"/>
        <v>5000</v>
      </c>
      <c r="G62" s="334">
        <f t="shared" si="23"/>
        <v>10000</v>
      </c>
      <c r="H62" s="239">
        <f t="shared" si="23"/>
        <v>2</v>
      </c>
      <c r="I62" s="240">
        <f t="shared" si="23"/>
        <v>5000</v>
      </c>
      <c r="J62" s="261">
        <f t="shared" si="23"/>
        <v>10000</v>
      </c>
      <c r="K62" s="341">
        <f t="shared" si="23"/>
        <v>0</v>
      </c>
      <c r="L62" s="333">
        <f t="shared" si="23"/>
        <v>0</v>
      </c>
      <c r="M62" s="342">
        <f t="shared" si="23"/>
        <v>0</v>
      </c>
      <c r="N62" s="332">
        <f t="shared" si="23"/>
        <v>0</v>
      </c>
      <c r="O62" s="333">
        <f t="shared" si="23"/>
        <v>0</v>
      </c>
      <c r="P62" s="342">
        <f t="shared" si="23"/>
        <v>0</v>
      </c>
      <c r="Q62" s="341">
        <f t="shared" si="23"/>
        <v>0</v>
      </c>
      <c r="R62" s="333">
        <f t="shared" si="23"/>
        <v>0</v>
      </c>
      <c r="S62" s="342">
        <f t="shared" si="23"/>
        <v>0</v>
      </c>
      <c r="T62" s="332">
        <f t="shared" si="23"/>
        <v>0</v>
      </c>
      <c r="U62" s="333">
        <f t="shared" si="23"/>
        <v>0</v>
      </c>
      <c r="V62" s="342">
        <f t="shared" si="23"/>
        <v>0</v>
      </c>
      <c r="W62" s="341">
        <f t="shared" si="23"/>
        <v>0</v>
      </c>
      <c r="X62" s="333">
        <f t="shared" si="23"/>
        <v>0</v>
      </c>
      <c r="Y62" s="342">
        <f t="shared" si="23"/>
        <v>0</v>
      </c>
      <c r="Z62" s="332">
        <f t="shared" si="23"/>
        <v>0</v>
      </c>
      <c r="AA62" s="333">
        <f t="shared" si="23"/>
        <v>0</v>
      </c>
      <c r="AB62" s="342">
        <f t="shared" si="23"/>
        <v>0</v>
      </c>
      <c r="AC62" s="242">
        <f t="shared" ref="AC62:AC81" si="24">G62+M62+S62+Y62</f>
        <v>10000</v>
      </c>
      <c r="AD62" s="243">
        <f t="shared" ref="AD62:AD81" si="25">J62+P62+V62+AB62</f>
        <v>10000</v>
      </c>
      <c r="AE62" s="243">
        <f t="shared" ref="AE62:AE88" si="26">AC62-AD62</f>
        <v>0</v>
      </c>
      <c r="AF62" s="245">
        <f t="shared" ref="AF62:AF88" si="27">AE62/AC62</f>
        <v>0</v>
      </c>
      <c r="AG62" s="97"/>
      <c r="AH62" s="98"/>
      <c r="AI62" s="98"/>
    </row>
    <row r="63" spans="1:35" ht="49.5" customHeight="1" x14ac:dyDescent="0.2">
      <c r="A63" s="505" t="s">
        <v>114</v>
      </c>
      <c r="B63" s="451" t="s">
        <v>115</v>
      </c>
      <c r="C63" s="452" t="s">
        <v>175</v>
      </c>
      <c r="D63" s="125" t="s">
        <v>155</v>
      </c>
      <c r="E63" s="343">
        <v>2</v>
      </c>
      <c r="F63" s="344">
        <v>5000</v>
      </c>
      <c r="G63" s="345">
        <f>E63*F63</f>
        <v>10000</v>
      </c>
      <c r="H63" s="346">
        <v>2</v>
      </c>
      <c r="I63" s="347">
        <v>5000</v>
      </c>
      <c r="J63" s="348">
        <f>H63*I63</f>
        <v>10000</v>
      </c>
      <c r="K63" s="337"/>
      <c r="L63" s="347"/>
      <c r="M63" s="262">
        <f>K63*L63</f>
        <v>0</v>
      </c>
      <c r="N63" s="251"/>
      <c r="O63" s="347"/>
      <c r="P63" s="262">
        <f>N63*O63</f>
        <v>0</v>
      </c>
      <c r="Q63" s="337"/>
      <c r="R63" s="347"/>
      <c r="S63" s="262">
        <f>Q63*R63</f>
        <v>0</v>
      </c>
      <c r="T63" s="251"/>
      <c r="U63" s="347"/>
      <c r="V63" s="262">
        <f>T63*U63</f>
        <v>0</v>
      </c>
      <c r="W63" s="337"/>
      <c r="X63" s="347"/>
      <c r="Y63" s="262">
        <f>W63*X63</f>
        <v>0</v>
      </c>
      <c r="Z63" s="251"/>
      <c r="AA63" s="347"/>
      <c r="AB63" s="262">
        <f>Z63*AA63</f>
        <v>0</v>
      </c>
      <c r="AC63" s="253">
        <f t="shared" si="24"/>
        <v>10000</v>
      </c>
      <c r="AD63" s="254">
        <f t="shared" si="25"/>
        <v>10000</v>
      </c>
      <c r="AE63" s="321">
        <f t="shared" si="26"/>
        <v>0</v>
      </c>
      <c r="AF63" s="256">
        <f t="shared" si="27"/>
        <v>0</v>
      </c>
      <c r="AG63" s="126"/>
      <c r="AH63" s="94"/>
      <c r="AI63" s="94"/>
    </row>
    <row r="64" spans="1:35" ht="34.5" customHeight="1" x14ac:dyDescent="0.2">
      <c r="A64" s="505" t="s">
        <v>114</v>
      </c>
      <c r="B64" s="451" t="s">
        <v>119</v>
      </c>
      <c r="C64" s="452" t="s">
        <v>176</v>
      </c>
      <c r="D64" s="125" t="s">
        <v>177</v>
      </c>
      <c r="E64" s="346"/>
      <c r="F64" s="347"/>
      <c r="G64" s="345">
        <f>E64*F64</f>
        <v>0</v>
      </c>
      <c r="H64" s="346"/>
      <c r="I64" s="347"/>
      <c r="J64" s="348">
        <f>H64*I64</f>
        <v>0</v>
      </c>
      <c r="K64" s="337"/>
      <c r="L64" s="347"/>
      <c r="M64" s="262">
        <f>K64*L64</f>
        <v>0</v>
      </c>
      <c r="N64" s="251"/>
      <c r="O64" s="347"/>
      <c r="P64" s="262">
        <f>N64*O64</f>
        <v>0</v>
      </c>
      <c r="Q64" s="337"/>
      <c r="R64" s="347"/>
      <c r="S64" s="262">
        <f>Q64*R64</f>
        <v>0</v>
      </c>
      <c r="T64" s="251"/>
      <c r="U64" s="347"/>
      <c r="V64" s="262">
        <f>T64*U64</f>
        <v>0</v>
      </c>
      <c r="W64" s="337"/>
      <c r="X64" s="347"/>
      <c r="Y64" s="262">
        <f>W64*X64</f>
        <v>0</v>
      </c>
      <c r="Z64" s="251"/>
      <c r="AA64" s="347"/>
      <c r="AB64" s="262">
        <f>Z64*AA64</f>
        <v>0</v>
      </c>
      <c r="AC64" s="253">
        <f t="shared" si="24"/>
        <v>0</v>
      </c>
      <c r="AD64" s="254">
        <f t="shared" si="25"/>
        <v>0</v>
      </c>
      <c r="AE64" s="321">
        <f t="shared" si="26"/>
        <v>0</v>
      </c>
      <c r="AF64" s="256" t="e">
        <f t="shared" si="27"/>
        <v>#DIV/0!</v>
      </c>
      <c r="AG64" s="102"/>
      <c r="AH64" s="94"/>
      <c r="AI64" s="94"/>
    </row>
    <row r="65" spans="1:35" ht="34.5" customHeight="1" x14ac:dyDescent="0.2">
      <c r="A65" s="506" t="s">
        <v>114</v>
      </c>
      <c r="B65" s="457" t="s">
        <v>122</v>
      </c>
      <c r="C65" s="458" t="s">
        <v>176</v>
      </c>
      <c r="D65" s="127" t="s">
        <v>177</v>
      </c>
      <c r="E65" s="349"/>
      <c r="F65" s="350"/>
      <c r="G65" s="351">
        <f>E65*F65</f>
        <v>0</v>
      </c>
      <c r="H65" s="352"/>
      <c r="I65" s="353"/>
      <c r="J65" s="354">
        <f>H65*I65</f>
        <v>0</v>
      </c>
      <c r="K65" s="355"/>
      <c r="L65" s="350"/>
      <c r="M65" s="356">
        <f>K65*L65</f>
        <v>0</v>
      </c>
      <c r="N65" s="277"/>
      <c r="O65" s="350"/>
      <c r="P65" s="356">
        <f>N65*O65</f>
        <v>0</v>
      </c>
      <c r="Q65" s="355"/>
      <c r="R65" s="350"/>
      <c r="S65" s="356">
        <f>Q65*R65</f>
        <v>0</v>
      </c>
      <c r="T65" s="277"/>
      <c r="U65" s="350"/>
      <c r="V65" s="356">
        <f>T65*U65</f>
        <v>0</v>
      </c>
      <c r="W65" s="355"/>
      <c r="X65" s="350"/>
      <c r="Y65" s="356">
        <f>W65*X65</f>
        <v>0</v>
      </c>
      <c r="Z65" s="277"/>
      <c r="AA65" s="350"/>
      <c r="AB65" s="356">
        <f>Z65*AA65</f>
        <v>0</v>
      </c>
      <c r="AC65" s="267">
        <f t="shared" si="24"/>
        <v>0</v>
      </c>
      <c r="AD65" s="268">
        <f t="shared" si="25"/>
        <v>0</v>
      </c>
      <c r="AE65" s="323">
        <f t="shared" si="26"/>
        <v>0</v>
      </c>
      <c r="AF65" s="256" t="e">
        <f t="shared" si="27"/>
        <v>#DIV/0!</v>
      </c>
      <c r="AG65" s="102"/>
      <c r="AH65" s="94"/>
      <c r="AI65" s="94"/>
    </row>
    <row r="66" spans="1:35" ht="27.75" customHeight="1" x14ac:dyDescent="0.2">
      <c r="A66" s="504" t="s">
        <v>111</v>
      </c>
      <c r="B66" s="453" t="s">
        <v>178</v>
      </c>
      <c r="C66" s="454" t="s">
        <v>179</v>
      </c>
      <c r="D66" s="96"/>
      <c r="E66" s="239">
        <f t="shared" ref="E66:AB66" si="28">SUM(E67:E69)</f>
        <v>0</v>
      </c>
      <c r="F66" s="240">
        <f t="shared" si="28"/>
        <v>0</v>
      </c>
      <c r="G66" s="241">
        <f t="shared" si="28"/>
        <v>0</v>
      </c>
      <c r="H66" s="239">
        <f t="shared" si="28"/>
        <v>0</v>
      </c>
      <c r="I66" s="240">
        <f t="shared" si="28"/>
        <v>0</v>
      </c>
      <c r="J66" s="261">
        <f t="shared" si="28"/>
        <v>0</v>
      </c>
      <c r="K66" s="336">
        <f t="shared" si="28"/>
        <v>0</v>
      </c>
      <c r="L66" s="240">
        <f t="shared" si="28"/>
        <v>0</v>
      </c>
      <c r="M66" s="261">
        <f t="shared" si="28"/>
        <v>0</v>
      </c>
      <c r="N66" s="239">
        <f t="shared" si="28"/>
        <v>0</v>
      </c>
      <c r="O66" s="240">
        <f t="shared" si="28"/>
        <v>0</v>
      </c>
      <c r="P66" s="261">
        <f t="shared" si="28"/>
        <v>0</v>
      </c>
      <c r="Q66" s="336">
        <f t="shared" si="28"/>
        <v>0</v>
      </c>
      <c r="R66" s="240">
        <f t="shared" si="28"/>
        <v>0</v>
      </c>
      <c r="S66" s="261">
        <f t="shared" si="28"/>
        <v>0</v>
      </c>
      <c r="T66" s="239">
        <f t="shared" si="28"/>
        <v>0</v>
      </c>
      <c r="U66" s="240">
        <f t="shared" si="28"/>
        <v>0</v>
      </c>
      <c r="V66" s="261">
        <f t="shared" si="28"/>
        <v>0</v>
      </c>
      <c r="W66" s="336">
        <f t="shared" si="28"/>
        <v>0</v>
      </c>
      <c r="X66" s="240">
        <f t="shared" si="28"/>
        <v>0</v>
      </c>
      <c r="Y66" s="261">
        <f t="shared" si="28"/>
        <v>0</v>
      </c>
      <c r="Z66" s="239">
        <f t="shared" si="28"/>
        <v>0</v>
      </c>
      <c r="AA66" s="240">
        <f t="shared" si="28"/>
        <v>0</v>
      </c>
      <c r="AB66" s="261">
        <f t="shared" si="28"/>
        <v>0</v>
      </c>
      <c r="AC66" s="242">
        <f t="shared" si="24"/>
        <v>0</v>
      </c>
      <c r="AD66" s="243">
        <f t="shared" si="25"/>
        <v>0</v>
      </c>
      <c r="AE66" s="243">
        <f t="shared" si="26"/>
        <v>0</v>
      </c>
      <c r="AF66" s="270" t="e">
        <f t="shared" si="27"/>
        <v>#DIV/0!</v>
      </c>
      <c r="AG66" s="104"/>
      <c r="AH66" s="98"/>
      <c r="AI66" s="98"/>
    </row>
    <row r="67" spans="1:35" ht="30" customHeight="1" x14ac:dyDescent="0.2">
      <c r="A67" s="505" t="s">
        <v>114</v>
      </c>
      <c r="B67" s="451" t="s">
        <v>115</v>
      </c>
      <c r="C67" s="475" t="s">
        <v>180</v>
      </c>
      <c r="D67" s="99" t="s">
        <v>181</v>
      </c>
      <c r="E67" s="251"/>
      <c r="F67" s="252"/>
      <c r="G67" s="248">
        <f>E67*F67</f>
        <v>0</v>
      </c>
      <c r="H67" s="251"/>
      <c r="I67" s="252"/>
      <c r="J67" s="262">
        <f>H67*I67</f>
        <v>0</v>
      </c>
      <c r="K67" s="337"/>
      <c r="L67" s="252"/>
      <c r="M67" s="262">
        <f>K67*L67</f>
        <v>0</v>
      </c>
      <c r="N67" s="251"/>
      <c r="O67" s="252"/>
      <c r="P67" s="262">
        <f>N67*O67</f>
        <v>0</v>
      </c>
      <c r="Q67" s="337"/>
      <c r="R67" s="252"/>
      <c r="S67" s="262">
        <f>Q67*R67</f>
        <v>0</v>
      </c>
      <c r="T67" s="251"/>
      <c r="U67" s="252"/>
      <c r="V67" s="262">
        <f>T67*U67</f>
        <v>0</v>
      </c>
      <c r="W67" s="337"/>
      <c r="X67" s="252"/>
      <c r="Y67" s="262">
        <f>W67*X67</f>
        <v>0</v>
      </c>
      <c r="Z67" s="251"/>
      <c r="AA67" s="252"/>
      <c r="AB67" s="262">
        <f>Z67*AA67</f>
        <v>0</v>
      </c>
      <c r="AC67" s="253">
        <f t="shared" si="24"/>
        <v>0</v>
      </c>
      <c r="AD67" s="254">
        <f t="shared" si="25"/>
        <v>0</v>
      </c>
      <c r="AE67" s="321">
        <f t="shared" si="26"/>
        <v>0</v>
      </c>
      <c r="AF67" s="256" t="e">
        <f t="shared" si="27"/>
        <v>#DIV/0!</v>
      </c>
      <c r="AG67" s="102"/>
      <c r="AH67" s="94"/>
      <c r="AI67" s="94"/>
    </row>
    <row r="68" spans="1:35" ht="30" customHeight="1" x14ac:dyDescent="0.2">
      <c r="A68" s="505" t="s">
        <v>114</v>
      </c>
      <c r="B68" s="451" t="s">
        <v>119</v>
      </c>
      <c r="C68" s="475" t="s">
        <v>163</v>
      </c>
      <c r="D68" s="99" t="s">
        <v>181</v>
      </c>
      <c r="E68" s="251"/>
      <c r="F68" s="252"/>
      <c r="G68" s="248">
        <f>E68*F68</f>
        <v>0</v>
      </c>
      <c r="H68" s="251"/>
      <c r="I68" s="252"/>
      <c r="J68" s="262">
        <f>H68*I68</f>
        <v>0</v>
      </c>
      <c r="K68" s="337"/>
      <c r="L68" s="252"/>
      <c r="M68" s="262">
        <f>K68*L68</f>
        <v>0</v>
      </c>
      <c r="N68" s="251"/>
      <c r="O68" s="252"/>
      <c r="P68" s="262">
        <f>N68*O68</f>
        <v>0</v>
      </c>
      <c r="Q68" s="337"/>
      <c r="R68" s="252"/>
      <c r="S68" s="262">
        <f>Q68*R68</f>
        <v>0</v>
      </c>
      <c r="T68" s="251"/>
      <c r="U68" s="252"/>
      <c r="V68" s="262">
        <f>T68*U68</f>
        <v>0</v>
      </c>
      <c r="W68" s="337"/>
      <c r="X68" s="252"/>
      <c r="Y68" s="262">
        <f>W68*X68</f>
        <v>0</v>
      </c>
      <c r="Z68" s="251"/>
      <c r="AA68" s="252"/>
      <c r="AB68" s="262">
        <f>Z68*AA68</f>
        <v>0</v>
      </c>
      <c r="AC68" s="253">
        <f t="shared" si="24"/>
        <v>0</v>
      </c>
      <c r="AD68" s="254">
        <f t="shared" si="25"/>
        <v>0</v>
      </c>
      <c r="AE68" s="321">
        <f t="shared" si="26"/>
        <v>0</v>
      </c>
      <c r="AF68" s="256" t="e">
        <f t="shared" si="27"/>
        <v>#DIV/0!</v>
      </c>
      <c r="AG68" s="102"/>
      <c r="AH68" s="94"/>
      <c r="AI68" s="94"/>
    </row>
    <row r="69" spans="1:35" ht="30" customHeight="1" x14ac:dyDescent="0.2">
      <c r="A69" s="513" t="s">
        <v>114</v>
      </c>
      <c r="B69" s="455" t="s">
        <v>122</v>
      </c>
      <c r="C69" s="476" t="s">
        <v>164</v>
      </c>
      <c r="D69" s="101" t="s">
        <v>181</v>
      </c>
      <c r="E69" s="277"/>
      <c r="F69" s="278"/>
      <c r="G69" s="335">
        <f>E69*F69</f>
        <v>0</v>
      </c>
      <c r="H69" s="263"/>
      <c r="I69" s="264"/>
      <c r="J69" s="266">
        <f>H69*I69</f>
        <v>0</v>
      </c>
      <c r="K69" s="355"/>
      <c r="L69" s="278"/>
      <c r="M69" s="356">
        <f>K69*L69</f>
        <v>0</v>
      </c>
      <c r="N69" s="277"/>
      <c r="O69" s="278"/>
      <c r="P69" s="356">
        <f>N69*O69</f>
        <v>0</v>
      </c>
      <c r="Q69" s="355"/>
      <c r="R69" s="278"/>
      <c r="S69" s="356">
        <f>Q69*R69</f>
        <v>0</v>
      </c>
      <c r="T69" s="277"/>
      <c r="U69" s="278"/>
      <c r="V69" s="356">
        <f>T69*U69</f>
        <v>0</v>
      </c>
      <c r="W69" s="355"/>
      <c r="X69" s="278"/>
      <c r="Y69" s="356">
        <f>W69*X69</f>
        <v>0</v>
      </c>
      <c r="Z69" s="277"/>
      <c r="AA69" s="278"/>
      <c r="AB69" s="356">
        <f>Z69*AA69</f>
        <v>0</v>
      </c>
      <c r="AC69" s="267">
        <f t="shared" si="24"/>
        <v>0</v>
      </c>
      <c r="AD69" s="268">
        <f t="shared" si="25"/>
        <v>0</v>
      </c>
      <c r="AE69" s="323">
        <f t="shared" si="26"/>
        <v>0</v>
      </c>
      <c r="AF69" s="256" t="e">
        <f t="shared" si="27"/>
        <v>#DIV/0!</v>
      </c>
      <c r="AG69" s="102"/>
      <c r="AH69" s="94"/>
      <c r="AI69" s="94"/>
    </row>
    <row r="70" spans="1:35" ht="15" customHeight="1" x14ac:dyDescent="0.2">
      <c r="A70" s="504" t="s">
        <v>111</v>
      </c>
      <c r="B70" s="453" t="s">
        <v>182</v>
      </c>
      <c r="C70" s="454" t="s">
        <v>183</v>
      </c>
      <c r="D70" s="96"/>
      <c r="E70" s="239">
        <f t="shared" ref="E70:AB70" si="29">SUM(E71:E73)</f>
        <v>8</v>
      </c>
      <c r="F70" s="240">
        <f t="shared" si="29"/>
        <v>600</v>
      </c>
      <c r="G70" s="241">
        <f t="shared" si="29"/>
        <v>4800</v>
      </c>
      <c r="H70" s="239">
        <f t="shared" si="29"/>
        <v>8</v>
      </c>
      <c r="I70" s="240">
        <f t="shared" si="29"/>
        <v>600</v>
      </c>
      <c r="J70" s="261">
        <f t="shared" si="29"/>
        <v>4800</v>
      </c>
      <c r="K70" s="336">
        <f t="shared" si="29"/>
        <v>0</v>
      </c>
      <c r="L70" s="240">
        <f t="shared" si="29"/>
        <v>0</v>
      </c>
      <c r="M70" s="261">
        <f t="shared" si="29"/>
        <v>0</v>
      </c>
      <c r="N70" s="239">
        <f t="shared" si="29"/>
        <v>0</v>
      </c>
      <c r="O70" s="240">
        <f t="shared" si="29"/>
        <v>0</v>
      </c>
      <c r="P70" s="261">
        <f t="shared" si="29"/>
        <v>0</v>
      </c>
      <c r="Q70" s="336">
        <f t="shared" si="29"/>
        <v>0</v>
      </c>
      <c r="R70" s="240">
        <f t="shared" si="29"/>
        <v>0</v>
      </c>
      <c r="S70" s="261">
        <f t="shared" si="29"/>
        <v>0</v>
      </c>
      <c r="T70" s="239">
        <f t="shared" si="29"/>
        <v>0</v>
      </c>
      <c r="U70" s="240">
        <f t="shared" si="29"/>
        <v>0</v>
      </c>
      <c r="V70" s="261">
        <f t="shared" si="29"/>
        <v>0</v>
      </c>
      <c r="W70" s="336">
        <f t="shared" si="29"/>
        <v>0</v>
      </c>
      <c r="X70" s="240">
        <f t="shared" si="29"/>
        <v>0</v>
      </c>
      <c r="Y70" s="261">
        <f t="shared" si="29"/>
        <v>0</v>
      </c>
      <c r="Z70" s="239">
        <f t="shared" si="29"/>
        <v>0</v>
      </c>
      <c r="AA70" s="240">
        <f t="shared" si="29"/>
        <v>0</v>
      </c>
      <c r="AB70" s="261">
        <f t="shared" si="29"/>
        <v>0</v>
      </c>
      <c r="AC70" s="242">
        <f t="shared" si="24"/>
        <v>4800</v>
      </c>
      <c r="AD70" s="243">
        <f t="shared" si="25"/>
        <v>4800</v>
      </c>
      <c r="AE70" s="243">
        <f t="shared" si="26"/>
        <v>0</v>
      </c>
      <c r="AF70" s="270">
        <f t="shared" si="27"/>
        <v>0</v>
      </c>
      <c r="AG70" s="104"/>
      <c r="AH70" s="98"/>
      <c r="AI70" s="98"/>
    </row>
    <row r="71" spans="1:35" ht="48" customHeight="1" x14ac:dyDescent="0.2">
      <c r="A71" s="505" t="s">
        <v>114</v>
      </c>
      <c r="B71" s="451" t="s">
        <v>115</v>
      </c>
      <c r="C71" s="475" t="s">
        <v>184</v>
      </c>
      <c r="D71" s="99" t="s">
        <v>185</v>
      </c>
      <c r="E71" s="271">
        <v>8</v>
      </c>
      <c r="F71" s="258">
        <v>600</v>
      </c>
      <c r="G71" s="248">
        <f>E71*F71</f>
        <v>4800</v>
      </c>
      <c r="H71" s="251">
        <v>8</v>
      </c>
      <c r="I71" s="252">
        <v>600</v>
      </c>
      <c r="J71" s="262">
        <f>H71*I71</f>
        <v>4800</v>
      </c>
      <c r="K71" s="337"/>
      <c r="L71" s="252"/>
      <c r="M71" s="262">
        <f>K71*L71</f>
        <v>0</v>
      </c>
      <c r="N71" s="251"/>
      <c r="O71" s="252"/>
      <c r="P71" s="262">
        <f>N71*O71</f>
        <v>0</v>
      </c>
      <c r="Q71" s="337"/>
      <c r="R71" s="252"/>
      <c r="S71" s="262">
        <f>Q71*R71</f>
        <v>0</v>
      </c>
      <c r="T71" s="251"/>
      <c r="U71" s="252"/>
      <c r="V71" s="262">
        <f>T71*U71</f>
        <v>0</v>
      </c>
      <c r="W71" s="337"/>
      <c r="X71" s="252"/>
      <c r="Y71" s="262">
        <f>W71*X71</f>
        <v>0</v>
      </c>
      <c r="Z71" s="251"/>
      <c r="AA71" s="252"/>
      <c r="AB71" s="262">
        <f>Z71*AA71</f>
        <v>0</v>
      </c>
      <c r="AC71" s="253">
        <f t="shared" si="24"/>
        <v>4800</v>
      </c>
      <c r="AD71" s="254">
        <f t="shared" si="25"/>
        <v>4800</v>
      </c>
      <c r="AE71" s="321">
        <f t="shared" si="26"/>
        <v>0</v>
      </c>
      <c r="AF71" s="256">
        <f t="shared" si="27"/>
        <v>0</v>
      </c>
      <c r="AG71" s="128"/>
      <c r="AH71" s="94"/>
      <c r="AI71" s="94"/>
    </row>
    <row r="72" spans="1:35" ht="41.25" customHeight="1" x14ac:dyDescent="0.2">
      <c r="A72" s="505" t="s">
        <v>114</v>
      </c>
      <c r="B72" s="451" t="s">
        <v>119</v>
      </c>
      <c r="C72" s="475" t="s">
        <v>186</v>
      </c>
      <c r="D72" s="99" t="s">
        <v>187</v>
      </c>
      <c r="E72" s="251"/>
      <c r="F72" s="252"/>
      <c r="G72" s="248">
        <f>E72*F72</f>
        <v>0</v>
      </c>
      <c r="H72" s="251"/>
      <c r="I72" s="252"/>
      <c r="J72" s="262">
        <f>H72*I72</f>
        <v>0</v>
      </c>
      <c r="K72" s="337"/>
      <c r="L72" s="252"/>
      <c r="M72" s="262">
        <f>K72*L72</f>
        <v>0</v>
      </c>
      <c r="N72" s="251"/>
      <c r="O72" s="252"/>
      <c r="P72" s="262">
        <f>N72*O72</f>
        <v>0</v>
      </c>
      <c r="Q72" s="337"/>
      <c r="R72" s="252"/>
      <c r="S72" s="262">
        <f>Q72*R72</f>
        <v>0</v>
      </c>
      <c r="T72" s="251"/>
      <c r="U72" s="252"/>
      <c r="V72" s="262">
        <f>T72*U72</f>
        <v>0</v>
      </c>
      <c r="W72" s="337"/>
      <c r="X72" s="252"/>
      <c r="Y72" s="262">
        <f>W72*X72</f>
        <v>0</v>
      </c>
      <c r="Z72" s="251"/>
      <c r="AA72" s="252"/>
      <c r="AB72" s="262">
        <f>Z72*AA72</f>
        <v>0</v>
      </c>
      <c r="AC72" s="253">
        <f t="shared" si="24"/>
        <v>0</v>
      </c>
      <c r="AD72" s="254">
        <f t="shared" si="25"/>
        <v>0</v>
      </c>
      <c r="AE72" s="321">
        <f t="shared" si="26"/>
        <v>0</v>
      </c>
      <c r="AF72" s="256" t="e">
        <f t="shared" si="27"/>
        <v>#DIV/0!</v>
      </c>
      <c r="AG72" s="102"/>
      <c r="AH72" s="94"/>
      <c r="AI72" s="94"/>
    </row>
    <row r="73" spans="1:35" ht="40.5" customHeight="1" x14ac:dyDescent="0.2">
      <c r="A73" s="513" t="s">
        <v>114</v>
      </c>
      <c r="B73" s="455" t="s">
        <v>122</v>
      </c>
      <c r="C73" s="476" t="s">
        <v>188</v>
      </c>
      <c r="D73" s="101" t="s">
        <v>187</v>
      </c>
      <c r="E73" s="277"/>
      <c r="F73" s="278"/>
      <c r="G73" s="335">
        <f>E73*F73</f>
        <v>0</v>
      </c>
      <c r="H73" s="263"/>
      <c r="I73" s="264"/>
      <c r="J73" s="266">
        <f>H73*I73</f>
        <v>0</v>
      </c>
      <c r="K73" s="355"/>
      <c r="L73" s="278"/>
      <c r="M73" s="356">
        <f>K73*L73</f>
        <v>0</v>
      </c>
      <c r="N73" s="277"/>
      <c r="O73" s="278"/>
      <c r="P73" s="356">
        <f>N73*O73</f>
        <v>0</v>
      </c>
      <c r="Q73" s="355"/>
      <c r="R73" s="278"/>
      <c r="S73" s="356">
        <f>Q73*R73</f>
        <v>0</v>
      </c>
      <c r="T73" s="277"/>
      <c r="U73" s="278"/>
      <c r="V73" s="356">
        <f>T73*U73</f>
        <v>0</v>
      </c>
      <c r="W73" s="355"/>
      <c r="X73" s="278"/>
      <c r="Y73" s="356">
        <f>W73*X73</f>
        <v>0</v>
      </c>
      <c r="Z73" s="277"/>
      <c r="AA73" s="278"/>
      <c r="AB73" s="356">
        <f>Z73*AA73</f>
        <v>0</v>
      </c>
      <c r="AC73" s="267">
        <f t="shared" si="24"/>
        <v>0</v>
      </c>
      <c r="AD73" s="268">
        <f t="shared" si="25"/>
        <v>0</v>
      </c>
      <c r="AE73" s="323">
        <f t="shared" si="26"/>
        <v>0</v>
      </c>
      <c r="AF73" s="256" t="e">
        <f t="shared" si="27"/>
        <v>#DIV/0!</v>
      </c>
      <c r="AG73" s="102"/>
      <c r="AH73" s="94"/>
      <c r="AI73" s="94"/>
    </row>
    <row r="74" spans="1:35" ht="15.75" customHeight="1" x14ac:dyDescent="0.2">
      <c r="A74" s="504" t="s">
        <v>111</v>
      </c>
      <c r="B74" s="453" t="s">
        <v>189</v>
      </c>
      <c r="C74" s="454" t="s">
        <v>190</v>
      </c>
      <c r="D74" s="96"/>
      <c r="E74" s="239">
        <f t="shared" ref="E74:AB74" si="30">SUM(E75:E77)</f>
        <v>0</v>
      </c>
      <c r="F74" s="240">
        <f t="shared" si="30"/>
        <v>0</v>
      </c>
      <c r="G74" s="241">
        <f t="shared" si="30"/>
        <v>0</v>
      </c>
      <c r="H74" s="239">
        <f t="shared" si="30"/>
        <v>0</v>
      </c>
      <c r="I74" s="240">
        <f t="shared" si="30"/>
        <v>0</v>
      </c>
      <c r="J74" s="261">
        <f t="shared" si="30"/>
        <v>0</v>
      </c>
      <c r="K74" s="336">
        <f t="shared" si="30"/>
        <v>0</v>
      </c>
      <c r="L74" s="240">
        <f t="shared" si="30"/>
        <v>0</v>
      </c>
      <c r="M74" s="261">
        <f t="shared" si="30"/>
        <v>0</v>
      </c>
      <c r="N74" s="239">
        <f t="shared" si="30"/>
        <v>0</v>
      </c>
      <c r="O74" s="240">
        <f t="shared" si="30"/>
        <v>0</v>
      </c>
      <c r="P74" s="261">
        <f t="shared" si="30"/>
        <v>0</v>
      </c>
      <c r="Q74" s="336">
        <f t="shared" si="30"/>
        <v>0</v>
      </c>
      <c r="R74" s="240">
        <f t="shared" si="30"/>
        <v>0</v>
      </c>
      <c r="S74" s="261">
        <f t="shared" si="30"/>
        <v>0</v>
      </c>
      <c r="T74" s="239">
        <f t="shared" si="30"/>
        <v>0</v>
      </c>
      <c r="U74" s="240">
        <f t="shared" si="30"/>
        <v>0</v>
      </c>
      <c r="V74" s="261">
        <f t="shared" si="30"/>
        <v>0</v>
      </c>
      <c r="W74" s="336">
        <f t="shared" si="30"/>
        <v>0</v>
      </c>
      <c r="X74" s="240">
        <f t="shared" si="30"/>
        <v>0</v>
      </c>
      <c r="Y74" s="261">
        <f t="shared" si="30"/>
        <v>0</v>
      </c>
      <c r="Z74" s="239">
        <f t="shared" si="30"/>
        <v>0</v>
      </c>
      <c r="AA74" s="240">
        <f t="shared" si="30"/>
        <v>0</v>
      </c>
      <c r="AB74" s="261">
        <f t="shared" si="30"/>
        <v>0</v>
      </c>
      <c r="AC74" s="242">
        <f t="shared" si="24"/>
        <v>0</v>
      </c>
      <c r="AD74" s="243">
        <f t="shared" si="25"/>
        <v>0</v>
      </c>
      <c r="AE74" s="243">
        <f t="shared" si="26"/>
        <v>0</v>
      </c>
      <c r="AF74" s="270" t="e">
        <f t="shared" si="27"/>
        <v>#DIV/0!</v>
      </c>
      <c r="AG74" s="104"/>
      <c r="AH74" s="98"/>
      <c r="AI74" s="98"/>
    </row>
    <row r="75" spans="1:35" ht="30" customHeight="1" x14ac:dyDescent="0.2">
      <c r="A75" s="505" t="s">
        <v>114</v>
      </c>
      <c r="B75" s="451" t="s">
        <v>115</v>
      </c>
      <c r="C75" s="452" t="s">
        <v>191</v>
      </c>
      <c r="D75" s="99" t="s">
        <v>181</v>
      </c>
      <c r="E75" s="251"/>
      <c r="F75" s="252"/>
      <c r="G75" s="248">
        <f>E75*F75</f>
        <v>0</v>
      </c>
      <c r="H75" s="251"/>
      <c r="I75" s="252"/>
      <c r="J75" s="262">
        <f>H75*I75</f>
        <v>0</v>
      </c>
      <c r="K75" s="337"/>
      <c r="L75" s="252"/>
      <c r="M75" s="262">
        <f>K75*L75</f>
        <v>0</v>
      </c>
      <c r="N75" s="251"/>
      <c r="O75" s="252"/>
      <c r="P75" s="262">
        <f>N75*O75</f>
        <v>0</v>
      </c>
      <c r="Q75" s="337"/>
      <c r="R75" s="252"/>
      <c r="S75" s="262">
        <f>Q75*R75</f>
        <v>0</v>
      </c>
      <c r="T75" s="251"/>
      <c r="U75" s="252"/>
      <c r="V75" s="262">
        <f>T75*U75</f>
        <v>0</v>
      </c>
      <c r="W75" s="337"/>
      <c r="X75" s="252"/>
      <c r="Y75" s="262">
        <f>W75*X75</f>
        <v>0</v>
      </c>
      <c r="Z75" s="251"/>
      <c r="AA75" s="252"/>
      <c r="AB75" s="262">
        <f>Z75*AA75</f>
        <v>0</v>
      </c>
      <c r="AC75" s="253">
        <f t="shared" si="24"/>
        <v>0</v>
      </c>
      <c r="AD75" s="254">
        <f t="shared" si="25"/>
        <v>0</v>
      </c>
      <c r="AE75" s="321">
        <f t="shared" si="26"/>
        <v>0</v>
      </c>
      <c r="AF75" s="256" t="e">
        <f t="shared" si="27"/>
        <v>#DIV/0!</v>
      </c>
      <c r="AG75" s="102"/>
      <c r="AH75" s="94"/>
      <c r="AI75" s="94"/>
    </row>
    <row r="76" spans="1:35" ht="30" customHeight="1" x14ac:dyDescent="0.2">
      <c r="A76" s="505" t="s">
        <v>114</v>
      </c>
      <c r="B76" s="451" t="s">
        <v>119</v>
      </c>
      <c r="C76" s="452" t="s">
        <v>191</v>
      </c>
      <c r="D76" s="99" t="s">
        <v>181</v>
      </c>
      <c r="E76" s="251"/>
      <c r="F76" s="252"/>
      <c r="G76" s="248">
        <f>E76*F76</f>
        <v>0</v>
      </c>
      <c r="H76" s="251"/>
      <c r="I76" s="252"/>
      <c r="J76" s="262">
        <f>H76*I76</f>
        <v>0</v>
      </c>
      <c r="K76" s="337"/>
      <c r="L76" s="252"/>
      <c r="M76" s="262">
        <f>K76*L76</f>
        <v>0</v>
      </c>
      <c r="N76" s="251"/>
      <c r="O76" s="252"/>
      <c r="P76" s="262">
        <f>N76*O76</f>
        <v>0</v>
      </c>
      <c r="Q76" s="337"/>
      <c r="R76" s="252"/>
      <c r="S76" s="262">
        <f>Q76*R76</f>
        <v>0</v>
      </c>
      <c r="T76" s="251"/>
      <c r="U76" s="252"/>
      <c r="V76" s="262">
        <f>T76*U76</f>
        <v>0</v>
      </c>
      <c r="W76" s="337"/>
      <c r="X76" s="252"/>
      <c r="Y76" s="262">
        <f>W76*X76</f>
        <v>0</v>
      </c>
      <c r="Z76" s="251"/>
      <c r="AA76" s="252"/>
      <c r="AB76" s="262">
        <f>Z76*AA76</f>
        <v>0</v>
      </c>
      <c r="AC76" s="253">
        <f t="shared" si="24"/>
        <v>0</v>
      </c>
      <c r="AD76" s="254">
        <f t="shared" si="25"/>
        <v>0</v>
      </c>
      <c r="AE76" s="321">
        <f t="shared" si="26"/>
        <v>0</v>
      </c>
      <c r="AF76" s="256" t="e">
        <f t="shared" si="27"/>
        <v>#DIV/0!</v>
      </c>
      <c r="AG76" s="102"/>
      <c r="AH76" s="94"/>
      <c r="AI76" s="94"/>
    </row>
    <row r="77" spans="1:35" ht="30" customHeight="1" x14ac:dyDescent="0.2">
      <c r="A77" s="513" t="s">
        <v>114</v>
      </c>
      <c r="B77" s="457" t="s">
        <v>122</v>
      </c>
      <c r="C77" s="458" t="s">
        <v>191</v>
      </c>
      <c r="D77" s="101" t="s">
        <v>181</v>
      </c>
      <c r="E77" s="277"/>
      <c r="F77" s="278"/>
      <c r="G77" s="335">
        <f>E77*F77</f>
        <v>0</v>
      </c>
      <c r="H77" s="263"/>
      <c r="I77" s="264"/>
      <c r="J77" s="266">
        <f>H77*I77</f>
        <v>0</v>
      </c>
      <c r="K77" s="355"/>
      <c r="L77" s="278"/>
      <c r="M77" s="356">
        <f>K77*L77</f>
        <v>0</v>
      </c>
      <c r="N77" s="277"/>
      <c r="O77" s="278"/>
      <c r="P77" s="356">
        <f>N77*O77</f>
        <v>0</v>
      </c>
      <c r="Q77" s="355"/>
      <c r="R77" s="278"/>
      <c r="S77" s="356">
        <f>Q77*R77</f>
        <v>0</v>
      </c>
      <c r="T77" s="277"/>
      <c r="U77" s="278"/>
      <c r="V77" s="356">
        <f>T77*U77</f>
        <v>0</v>
      </c>
      <c r="W77" s="355"/>
      <c r="X77" s="278"/>
      <c r="Y77" s="356">
        <f>W77*X77</f>
        <v>0</v>
      </c>
      <c r="Z77" s="277"/>
      <c r="AA77" s="278"/>
      <c r="AB77" s="356">
        <f>Z77*AA77</f>
        <v>0</v>
      </c>
      <c r="AC77" s="267">
        <f t="shared" si="24"/>
        <v>0</v>
      </c>
      <c r="AD77" s="268">
        <f t="shared" si="25"/>
        <v>0</v>
      </c>
      <c r="AE77" s="323">
        <f t="shared" si="26"/>
        <v>0</v>
      </c>
      <c r="AF77" s="256" t="e">
        <f t="shared" si="27"/>
        <v>#DIV/0!</v>
      </c>
      <c r="AG77" s="102"/>
      <c r="AH77" s="94"/>
      <c r="AI77" s="94"/>
    </row>
    <row r="78" spans="1:35" ht="15.75" customHeight="1" x14ac:dyDescent="0.2">
      <c r="A78" s="504" t="s">
        <v>111</v>
      </c>
      <c r="B78" s="453" t="s">
        <v>192</v>
      </c>
      <c r="C78" s="454" t="s">
        <v>193</v>
      </c>
      <c r="D78" s="96"/>
      <c r="E78" s="239">
        <f t="shared" ref="E78:AB78" si="31">SUM(E79:E81)</f>
        <v>0</v>
      </c>
      <c r="F78" s="240">
        <f t="shared" si="31"/>
        <v>0</v>
      </c>
      <c r="G78" s="241">
        <f t="shared" si="31"/>
        <v>0</v>
      </c>
      <c r="H78" s="239">
        <f t="shared" si="31"/>
        <v>0</v>
      </c>
      <c r="I78" s="240">
        <f t="shared" si="31"/>
        <v>0</v>
      </c>
      <c r="J78" s="261">
        <f t="shared" si="31"/>
        <v>0</v>
      </c>
      <c r="K78" s="336">
        <f t="shared" si="31"/>
        <v>0</v>
      </c>
      <c r="L78" s="240">
        <f t="shared" si="31"/>
        <v>0</v>
      </c>
      <c r="M78" s="261">
        <f t="shared" si="31"/>
        <v>0</v>
      </c>
      <c r="N78" s="239">
        <f t="shared" si="31"/>
        <v>0</v>
      </c>
      <c r="O78" s="240">
        <f t="shared" si="31"/>
        <v>0</v>
      </c>
      <c r="P78" s="261">
        <f t="shared" si="31"/>
        <v>0</v>
      </c>
      <c r="Q78" s="336">
        <f t="shared" si="31"/>
        <v>0</v>
      </c>
      <c r="R78" s="240">
        <f t="shared" si="31"/>
        <v>0</v>
      </c>
      <c r="S78" s="261">
        <f t="shared" si="31"/>
        <v>0</v>
      </c>
      <c r="T78" s="239">
        <f t="shared" si="31"/>
        <v>0</v>
      </c>
      <c r="U78" s="240">
        <f t="shared" si="31"/>
        <v>0</v>
      </c>
      <c r="V78" s="261">
        <f t="shared" si="31"/>
        <v>0</v>
      </c>
      <c r="W78" s="336">
        <f t="shared" si="31"/>
        <v>0</v>
      </c>
      <c r="X78" s="240">
        <f t="shared" si="31"/>
        <v>0</v>
      </c>
      <c r="Y78" s="261">
        <f t="shared" si="31"/>
        <v>0</v>
      </c>
      <c r="Z78" s="239">
        <f t="shared" si="31"/>
        <v>0</v>
      </c>
      <c r="AA78" s="240">
        <f t="shared" si="31"/>
        <v>0</v>
      </c>
      <c r="AB78" s="261">
        <f t="shared" si="31"/>
        <v>0</v>
      </c>
      <c r="AC78" s="242">
        <f t="shared" si="24"/>
        <v>0</v>
      </c>
      <c r="AD78" s="243">
        <f t="shared" si="25"/>
        <v>0</v>
      </c>
      <c r="AE78" s="243">
        <f t="shared" si="26"/>
        <v>0</v>
      </c>
      <c r="AF78" s="270" t="e">
        <f t="shared" si="27"/>
        <v>#DIV/0!</v>
      </c>
      <c r="AG78" s="104"/>
      <c r="AH78" s="98"/>
      <c r="AI78" s="98"/>
    </row>
    <row r="79" spans="1:35" ht="30" customHeight="1" x14ac:dyDescent="0.2">
      <c r="A79" s="505" t="s">
        <v>114</v>
      </c>
      <c r="B79" s="451" t="s">
        <v>115</v>
      </c>
      <c r="C79" s="452" t="s">
        <v>191</v>
      </c>
      <c r="D79" s="99" t="s">
        <v>181</v>
      </c>
      <c r="E79" s="251"/>
      <c r="F79" s="252"/>
      <c r="G79" s="248">
        <f>E79*F79</f>
        <v>0</v>
      </c>
      <c r="H79" s="251"/>
      <c r="I79" s="252"/>
      <c r="J79" s="262">
        <f>H79*I79</f>
        <v>0</v>
      </c>
      <c r="K79" s="337"/>
      <c r="L79" s="252"/>
      <c r="M79" s="262">
        <f>K79*L79</f>
        <v>0</v>
      </c>
      <c r="N79" s="251"/>
      <c r="O79" s="252"/>
      <c r="P79" s="262">
        <f>N79*O79</f>
        <v>0</v>
      </c>
      <c r="Q79" s="337"/>
      <c r="R79" s="252"/>
      <c r="S79" s="262">
        <f>Q79*R79</f>
        <v>0</v>
      </c>
      <c r="T79" s="251"/>
      <c r="U79" s="252"/>
      <c r="V79" s="262">
        <f>T79*U79</f>
        <v>0</v>
      </c>
      <c r="W79" s="337"/>
      <c r="X79" s="252"/>
      <c r="Y79" s="262">
        <f>W79*X79</f>
        <v>0</v>
      </c>
      <c r="Z79" s="251"/>
      <c r="AA79" s="252"/>
      <c r="AB79" s="262">
        <f>Z79*AA79</f>
        <v>0</v>
      </c>
      <c r="AC79" s="253">
        <f t="shared" si="24"/>
        <v>0</v>
      </c>
      <c r="AD79" s="254">
        <f t="shared" si="25"/>
        <v>0</v>
      </c>
      <c r="AE79" s="321">
        <f t="shared" si="26"/>
        <v>0</v>
      </c>
      <c r="AF79" s="256" t="e">
        <f t="shared" si="27"/>
        <v>#DIV/0!</v>
      </c>
      <c r="AG79" s="102"/>
      <c r="AH79" s="94"/>
      <c r="AI79" s="94"/>
    </row>
    <row r="80" spans="1:35" ht="30" customHeight="1" x14ac:dyDescent="0.2">
      <c r="A80" s="505" t="s">
        <v>114</v>
      </c>
      <c r="B80" s="451" t="s">
        <v>119</v>
      </c>
      <c r="C80" s="452" t="s">
        <v>191</v>
      </c>
      <c r="D80" s="99" t="s">
        <v>181</v>
      </c>
      <c r="E80" s="251"/>
      <c r="F80" s="252"/>
      <c r="G80" s="248">
        <f>E80*F80</f>
        <v>0</v>
      </c>
      <c r="H80" s="251"/>
      <c r="I80" s="252"/>
      <c r="J80" s="262">
        <f>H80*I80</f>
        <v>0</v>
      </c>
      <c r="K80" s="337"/>
      <c r="L80" s="252"/>
      <c r="M80" s="262">
        <f>K80*L80</f>
        <v>0</v>
      </c>
      <c r="N80" s="251"/>
      <c r="O80" s="252"/>
      <c r="P80" s="262">
        <f>N80*O80</f>
        <v>0</v>
      </c>
      <c r="Q80" s="337"/>
      <c r="R80" s="252"/>
      <c r="S80" s="262">
        <f>Q80*R80</f>
        <v>0</v>
      </c>
      <c r="T80" s="251"/>
      <c r="U80" s="252"/>
      <c r="V80" s="262">
        <f>T80*U80</f>
        <v>0</v>
      </c>
      <c r="W80" s="337"/>
      <c r="X80" s="252"/>
      <c r="Y80" s="262">
        <f>W80*X80</f>
        <v>0</v>
      </c>
      <c r="Z80" s="251"/>
      <c r="AA80" s="252"/>
      <c r="AB80" s="262">
        <f>Z80*AA80</f>
        <v>0</v>
      </c>
      <c r="AC80" s="253">
        <f t="shared" si="24"/>
        <v>0</v>
      </c>
      <c r="AD80" s="254">
        <f t="shared" si="25"/>
        <v>0</v>
      </c>
      <c r="AE80" s="321">
        <f t="shared" si="26"/>
        <v>0</v>
      </c>
      <c r="AF80" s="256" t="e">
        <f t="shared" si="27"/>
        <v>#DIV/0!</v>
      </c>
      <c r="AG80" s="102"/>
      <c r="AH80" s="94"/>
      <c r="AI80" s="94"/>
    </row>
    <row r="81" spans="1:35" ht="30" customHeight="1" x14ac:dyDescent="0.2">
      <c r="A81" s="513" t="s">
        <v>114</v>
      </c>
      <c r="B81" s="457" t="s">
        <v>122</v>
      </c>
      <c r="C81" s="458" t="s">
        <v>191</v>
      </c>
      <c r="D81" s="101" t="s">
        <v>181</v>
      </c>
      <c r="E81" s="277"/>
      <c r="F81" s="278"/>
      <c r="G81" s="335">
        <f>E81*F81</f>
        <v>0</v>
      </c>
      <c r="H81" s="263"/>
      <c r="I81" s="264"/>
      <c r="J81" s="266">
        <f>H81*I81</f>
        <v>0</v>
      </c>
      <c r="K81" s="355"/>
      <c r="L81" s="278"/>
      <c r="M81" s="356">
        <f>K81*L81</f>
        <v>0</v>
      </c>
      <c r="N81" s="277"/>
      <c r="O81" s="278"/>
      <c r="P81" s="356">
        <f>N81*O81</f>
        <v>0</v>
      </c>
      <c r="Q81" s="355"/>
      <c r="R81" s="278"/>
      <c r="S81" s="356">
        <f>Q81*R81</f>
        <v>0</v>
      </c>
      <c r="T81" s="277"/>
      <c r="U81" s="278"/>
      <c r="V81" s="356">
        <f>T81*U81</f>
        <v>0</v>
      </c>
      <c r="W81" s="355"/>
      <c r="X81" s="278"/>
      <c r="Y81" s="356">
        <f>W81*X81</f>
        <v>0</v>
      </c>
      <c r="Z81" s="277"/>
      <c r="AA81" s="278"/>
      <c r="AB81" s="356">
        <f>Z81*AA81</f>
        <v>0</v>
      </c>
      <c r="AC81" s="267">
        <f t="shared" si="24"/>
        <v>0</v>
      </c>
      <c r="AD81" s="268">
        <f t="shared" si="25"/>
        <v>0</v>
      </c>
      <c r="AE81" s="323">
        <f t="shared" si="26"/>
        <v>0</v>
      </c>
      <c r="AF81" s="281" t="e">
        <f t="shared" si="27"/>
        <v>#DIV/0!</v>
      </c>
      <c r="AG81" s="123"/>
      <c r="AH81" s="94"/>
      <c r="AI81" s="94"/>
    </row>
    <row r="82" spans="1:35" ht="15" customHeight="1" x14ac:dyDescent="0.2">
      <c r="A82" s="511" t="s">
        <v>194</v>
      </c>
      <c r="B82" s="471"/>
      <c r="C82" s="472"/>
      <c r="D82" s="118"/>
      <c r="E82" s="325">
        <f t="shared" ref="E82:AD82" si="32">E78+E74+E70+E66+E62</f>
        <v>10</v>
      </c>
      <c r="F82" s="326">
        <f t="shared" si="32"/>
        <v>5600</v>
      </c>
      <c r="G82" s="327">
        <f t="shared" si="32"/>
        <v>14800</v>
      </c>
      <c r="H82" s="282">
        <f t="shared" si="32"/>
        <v>10</v>
      </c>
      <c r="I82" s="284">
        <f t="shared" si="32"/>
        <v>5600</v>
      </c>
      <c r="J82" s="339">
        <f t="shared" si="32"/>
        <v>14800</v>
      </c>
      <c r="K82" s="328">
        <f t="shared" si="32"/>
        <v>0</v>
      </c>
      <c r="L82" s="326">
        <f t="shared" si="32"/>
        <v>0</v>
      </c>
      <c r="M82" s="329">
        <f t="shared" si="32"/>
        <v>0</v>
      </c>
      <c r="N82" s="325">
        <f t="shared" si="32"/>
        <v>0</v>
      </c>
      <c r="O82" s="326">
        <f t="shared" si="32"/>
        <v>0</v>
      </c>
      <c r="P82" s="329">
        <f t="shared" si="32"/>
        <v>0</v>
      </c>
      <c r="Q82" s="328">
        <f t="shared" si="32"/>
        <v>0</v>
      </c>
      <c r="R82" s="326">
        <f t="shared" si="32"/>
        <v>0</v>
      </c>
      <c r="S82" s="329">
        <f t="shared" si="32"/>
        <v>0</v>
      </c>
      <c r="T82" s="325">
        <f t="shared" si="32"/>
        <v>0</v>
      </c>
      <c r="U82" s="326">
        <f t="shared" si="32"/>
        <v>0</v>
      </c>
      <c r="V82" s="329">
        <f t="shared" si="32"/>
        <v>0</v>
      </c>
      <c r="W82" s="328">
        <f t="shared" si="32"/>
        <v>0</v>
      </c>
      <c r="X82" s="326">
        <f t="shared" si="32"/>
        <v>0</v>
      </c>
      <c r="Y82" s="329">
        <f t="shared" si="32"/>
        <v>0</v>
      </c>
      <c r="Z82" s="325">
        <f t="shared" si="32"/>
        <v>0</v>
      </c>
      <c r="AA82" s="326">
        <f t="shared" si="32"/>
        <v>0</v>
      </c>
      <c r="AB82" s="329">
        <f t="shared" si="32"/>
        <v>0</v>
      </c>
      <c r="AC82" s="282">
        <f t="shared" si="32"/>
        <v>14800</v>
      </c>
      <c r="AD82" s="287">
        <f t="shared" si="32"/>
        <v>14800</v>
      </c>
      <c r="AE82" s="282">
        <f t="shared" si="26"/>
        <v>0</v>
      </c>
      <c r="AF82" s="288">
        <f t="shared" si="27"/>
        <v>0</v>
      </c>
      <c r="AG82" s="107"/>
      <c r="AH82" s="94"/>
      <c r="AI82" s="94"/>
    </row>
    <row r="83" spans="1:35" ht="15.75" customHeight="1" x14ac:dyDescent="0.2">
      <c r="A83" s="514" t="s">
        <v>109</v>
      </c>
      <c r="B83" s="474" t="s">
        <v>33</v>
      </c>
      <c r="C83" s="463" t="s">
        <v>195</v>
      </c>
      <c r="D83" s="120"/>
      <c r="E83" s="316"/>
      <c r="F83" s="317"/>
      <c r="G83" s="317"/>
      <c r="H83" s="316"/>
      <c r="I83" s="317"/>
      <c r="J83" s="318"/>
      <c r="K83" s="317"/>
      <c r="L83" s="317"/>
      <c r="M83" s="318"/>
      <c r="N83" s="316"/>
      <c r="O83" s="317"/>
      <c r="P83" s="318"/>
      <c r="Q83" s="317"/>
      <c r="R83" s="317"/>
      <c r="S83" s="318"/>
      <c r="T83" s="316"/>
      <c r="U83" s="317"/>
      <c r="V83" s="318"/>
      <c r="W83" s="317"/>
      <c r="X83" s="317"/>
      <c r="Y83" s="318"/>
      <c r="Z83" s="316"/>
      <c r="AA83" s="317"/>
      <c r="AB83" s="318"/>
      <c r="AC83" s="357"/>
      <c r="AD83" s="357"/>
      <c r="AE83" s="358">
        <f t="shared" si="26"/>
        <v>0</v>
      </c>
      <c r="AF83" s="359" t="e">
        <f t="shared" si="27"/>
        <v>#DIV/0!</v>
      </c>
      <c r="AG83" s="129"/>
      <c r="AH83" s="94"/>
      <c r="AI83" s="94"/>
    </row>
    <row r="84" spans="1:35" ht="48" customHeight="1" x14ac:dyDescent="0.2">
      <c r="A84" s="504" t="s">
        <v>111</v>
      </c>
      <c r="B84" s="453" t="s">
        <v>196</v>
      </c>
      <c r="C84" s="470" t="s">
        <v>197</v>
      </c>
      <c r="D84" s="117"/>
      <c r="E84" s="332">
        <f t="shared" ref="E84:AB84" si="33">SUM(E85:E87)</f>
        <v>80</v>
      </c>
      <c r="F84" s="333">
        <f t="shared" si="33"/>
        <v>150</v>
      </c>
      <c r="G84" s="334">
        <f t="shared" si="33"/>
        <v>12000</v>
      </c>
      <c r="H84" s="239">
        <f t="shared" si="33"/>
        <v>85</v>
      </c>
      <c r="I84" s="240">
        <f t="shared" si="33"/>
        <v>141.17646999999999</v>
      </c>
      <c r="J84" s="261">
        <f t="shared" si="33"/>
        <v>11999.999949999999</v>
      </c>
      <c r="K84" s="341">
        <f t="shared" si="33"/>
        <v>0</v>
      </c>
      <c r="L84" s="333">
        <f t="shared" si="33"/>
        <v>0</v>
      </c>
      <c r="M84" s="342">
        <f t="shared" si="33"/>
        <v>0</v>
      </c>
      <c r="N84" s="332">
        <f t="shared" si="33"/>
        <v>0</v>
      </c>
      <c r="O84" s="333">
        <f t="shared" si="33"/>
        <v>0</v>
      </c>
      <c r="P84" s="342">
        <f t="shared" si="33"/>
        <v>0</v>
      </c>
      <c r="Q84" s="341">
        <f t="shared" si="33"/>
        <v>0</v>
      </c>
      <c r="R84" s="333">
        <f t="shared" si="33"/>
        <v>0</v>
      </c>
      <c r="S84" s="342">
        <f t="shared" si="33"/>
        <v>0</v>
      </c>
      <c r="T84" s="332">
        <f t="shared" si="33"/>
        <v>0</v>
      </c>
      <c r="U84" s="333">
        <f t="shared" si="33"/>
        <v>0</v>
      </c>
      <c r="V84" s="342">
        <f t="shared" si="33"/>
        <v>0</v>
      </c>
      <c r="W84" s="341">
        <f t="shared" si="33"/>
        <v>0</v>
      </c>
      <c r="X84" s="333">
        <f t="shared" si="33"/>
        <v>0</v>
      </c>
      <c r="Y84" s="342">
        <f t="shared" si="33"/>
        <v>0</v>
      </c>
      <c r="Z84" s="332">
        <f t="shared" si="33"/>
        <v>0</v>
      </c>
      <c r="AA84" s="333">
        <f t="shared" si="33"/>
        <v>0</v>
      </c>
      <c r="AB84" s="342">
        <f t="shared" si="33"/>
        <v>0</v>
      </c>
      <c r="AC84" s="242">
        <f>G84+M84+S84+Y84</f>
        <v>12000</v>
      </c>
      <c r="AD84" s="243">
        <f>J84+P84+V84+AB84</f>
        <v>11999.999949999999</v>
      </c>
      <c r="AE84" s="243">
        <f t="shared" si="26"/>
        <v>5.0000000555883162E-5</v>
      </c>
      <c r="AF84" s="270">
        <f t="shared" si="27"/>
        <v>4.1666667129902634E-9</v>
      </c>
      <c r="AG84" s="104"/>
      <c r="AH84" s="98"/>
      <c r="AI84" s="98"/>
    </row>
    <row r="85" spans="1:35" ht="36" customHeight="1" x14ac:dyDescent="0.2">
      <c r="A85" s="505" t="s">
        <v>114</v>
      </c>
      <c r="B85" s="451" t="s">
        <v>115</v>
      </c>
      <c r="C85" s="452" t="s">
        <v>198</v>
      </c>
      <c r="D85" s="99" t="s">
        <v>199</v>
      </c>
      <c r="E85" s="271">
        <v>80</v>
      </c>
      <c r="F85" s="258">
        <v>150</v>
      </c>
      <c r="G85" s="248">
        <f>E85*F85</f>
        <v>12000</v>
      </c>
      <c r="H85" s="360">
        <v>85</v>
      </c>
      <c r="I85" s="361">
        <v>141.17646999999999</v>
      </c>
      <c r="J85" s="262">
        <f>H85*I85</f>
        <v>11999.999949999999</v>
      </c>
      <c r="K85" s="337"/>
      <c r="L85" s="252"/>
      <c r="M85" s="262">
        <f>K85*L85</f>
        <v>0</v>
      </c>
      <c r="N85" s="251"/>
      <c r="O85" s="252"/>
      <c r="P85" s="262">
        <f>N85*O85</f>
        <v>0</v>
      </c>
      <c r="Q85" s="337"/>
      <c r="R85" s="252"/>
      <c r="S85" s="262">
        <f>Q85*R85</f>
        <v>0</v>
      </c>
      <c r="T85" s="251"/>
      <c r="U85" s="252"/>
      <c r="V85" s="262">
        <f>T85*U85</f>
        <v>0</v>
      </c>
      <c r="W85" s="337"/>
      <c r="X85" s="252"/>
      <c r="Y85" s="262">
        <f>W85*X85</f>
        <v>0</v>
      </c>
      <c r="Z85" s="251"/>
      <c r="AA85" s="252"/>
      <c r="AB85" s="262">
        <f>Z85*AA85</f>
        <v>0</v>
      </c>
      <c r="AC85" s="253">
        <f>G85+M85+S85+Y85</f>
        <v>12000</v>
      </c>
      <c r="AD85" s="254">
        <f>J85+P85+V85+AB85</f>
        <v>11999.999949999999</v>
      </c>
      <c r="AE85" s="321">
        <f t="shared" si="26"/>
        <v>5.0000000555883162E-5</v>
      </c>
      <c r="AF85" s="256">
        <f t="shared" si="27"/>
        <v>4.1666667129902634E-9</v>
      </c>
      <c r="AG85" s="100" t="s">
        <v>200</v>
      </c>
      <c r="AH85" s="94"/>
      <c r="AI85" s="94"/>
    </row>
    <row r="86" spans="1:35" ht="33.75" customHeight="1" x14ac:dyDescent="0.2">
      <c r="A86" s="505" t="s">
        <v>114</v>
      </c>
      <c r="B86" s="451" t="s">
        <v>119</v>
      </c>
      <c r="C86" s="452" t="s">
        <v>201</v>
      </c>
      <c r="D86" s="99" t="s">
        <v>199</v>
      </c>
      <c r="E86" s="251"/>
      <c r="F86" s="252"/>
      <c r="G86" s="248">
        <f>E86*F86</f>
        <v>0</v>
      </c>
      <c r="H86" s="251"/>
      <c r="I86" s="252"/>
      <c r="J86" s="262">
        <f>H86*I86</f>
        <v>0</v>
      </c>
      <c r="K86" s="337"/>
      <c r="L86" s="252"/>
      <c r="M86" s="262">
        <f>K86*L86</f>
        <v>0</v>
      </c>
      <c r="N86" s="251"/>
      <c r="O86" s="252"/>
      <c r="P86" s="262">
        <f>N86*O86</f>
        <v>0</v>
      </c>
      <c r="Q86" s="337"/>
      <c r="R86" s="252"/>
      <c r="S86" s="262">
        <f>Q86*R86</f>
        <v>0</v>
      </c>
      <c r="T86" s="251"/>
      <c r="U86" s="252"/>
      <c r="V86" s="262">
        <f>T86*U86</f>
        <v>0</v>
      </c>
      <c r="W86" s="337"/>
      <c r="X86" s="252"/>
      <c r="Y86" s="262">
        <f>W86*X86</f>
        <v>0</v>
      </c>
      <c r="Z86" s="251"/>
      <c r="AA86" s="252"/>
      <c r="AB86" s="262">
        <f>Z86*AA86</f>
        <v>0</v>
      </c>
      <c r="AC86" s="253">
        <f>G86+M86+S86+Y86</f>
        <v>0</v>
      </c>
      <c r="AD86" s="254">
        <f>J86+P86+V86+AB86</f>
        <v>0</v>
      </c>
      <c r="AE86" s="321">
        <f t="shared" si="26"/>
        <v>0</v>
      </c>
      <c r="AF86" s="256" t="e">
        <f t="shared" si="27"/>
        <v>#DIV/0!</v>
      </c>
      <c r="AG86" s="102"/>
      <c r="AH86" s="94"/>
      <c r="AI86" s="94"/>
    </row>
    <row r="87" spans="1:35" ht="33" customHeight="1" x14ac:dyDescent="0.2">
      <c r="A87" s="506" t="s">
        <v>114</v>
      </c>
      <c r="B87" s="455" t="s">
        <v>122</v>
      </c>
      <c r="C87" s="456" t="s">
        <v>201</v>
      </c>
      <c r="D87" s="103" t="s">
        <v>199</v>
      </c>
      <c r="E87" s="263"/>
      <c r="F87" s="264"/>
      <c r="G87" s="265">
        <f>E87*F87</f>
        <v>0</v>
      </c>
      <c r="H87" s="263"/>
      <c r="I87" s="264"/>
      <c r="J87" s="266">
        <f>H87*I87</f>
        <v>0</v>
      </c>
      <c r="K87" s="338"/>
      <c r="L87" s="264"/>
      <c r="M87" s="266">
        <f>K87*L87</f>
        <v>0</v>
      </c>
      <c r="N87" s="263"/>
      <c r="O87" s="264"/>
      <c r="P87" s="266">
        <f>N87*O87</f>
        <v>0</v>
      </c>
      <c r="Q87" s="338"/>
      <c r="R87" s="264"/>
      <c r="S87" s="266">
        <f>Q87*R87</f>
        <v>0</v>
      </c>
      <c r="T87" s="263"/>
      <c r="U87" s="264"/>
      <c r="V87" s="266">
        <f>T87*U87</f>
        <v>0</v>
      </c>
      <c r="W87" s="338"/>
      <c r="X87" s="264"/>
      <c r="Y87" s="266">
        <f>W87*X87</f>
        <v>0</v>
      </c>
      <c r="Z87" s="263"/>
      <c r="AA87" s="264"/>
      <c r="AB87" s="266">
        <f>Z87*AA87</f>
        <v>0</v>
      </c>
      <c r="AC87" s="362">
        <f>G87+M87+S87+Y87</f>
        <v>0</v>
      </c>
      <c r="AD87" s="363">
        <f>J87+P87+V87+AB87</f>
        <v>0</v>
      </c>
      <c r="AE87" s="364">
        <f t="shared" si="26"/>
        <v>0</v>
      </c>
      <c r="AF87" s="256" t="e">
        <f t="shared" si="27"/>
        <v>#DIV/0!</v>
      </c>
      <c r="AG87" s="102"/>
      <c r="AH87" s="94"/>
      <c r="AI87" s="94"/>
    </row>
    <row r="88" spans="1:35" ht="15" customHeight="1" x14ac:dyDescent="0.2">
      <c r="A88" s="511" t="s">
        <v>202</v>
      </c>
      <c r="B88" s="471"/>
      <c r="C88" s="472"/>
      <c r="D88" s="118"/>
      <c r="E88" s="325">
        <f t="shared" ref="E88:AB88" si="34">E84</f>
        <v>80</v>
      </c>
      <c r="F88" s="326">
        <f t="shared" si="34"/>
        <v>150</v>
      </c>
      <c r="G88" s="327">
        <f t="shared" si="34"/>
        <v>12000</v>
      </c>
      <c r="H88" s="282">
        <f t="shared" si="34"/>
        <v>85</v>
      </c>
      <c r="I88" s="284">
        <f t="shared" si="34"/>
        <v>141.17646999999999</v>
      </c>
      <c r="J88" s="339">
        <f t="shared" si="34"/>
        <v>11999.999949999999</v>
      </c>
      <c r="K88" s="328">
        <f t="shared" si="34"/>
        <v>0</v>
      </c>
      <c r="L88" s="326">
        <f t="shared" si="34"/>
        <v>0</v>
      </c>
      <c r="M88" s="329">
        <f t="shared" si="34"/>
        <v>0</v>
      </c>
      <c r="N88" s="325">
        <f t="shared" si="34"/>
        <v>0</v>
      </c>
      <c r="O88" s="326">
        <f t="shared" si="34"/>
        <v>0</v>
      </c>
      <c r="P88" s="329">
        <f t="shared" si="34"/>
        <v>0</v>
      </c>
      <c r="Q88" s="328">
        <f t="shared" si="34"/>
        <v>0</v>
      </c>
      <c r="R88" s="326">
        <f t="shared" si="34"/>
        <v>0</v>
      </c>
      <c r="S88" s="329">
        <f t="shared" si="34"/>
        <v>0</v>
      </c>
      <c r="T88" s="325">
        <f t="shared" si="34"/>
        <v>0</v>
      </c>
      <c r="U88" s="326">
        <f t="shared" si="34"/>
        <v>0</v>
      </c>
      <c r="V88" s="329">
        <f t="shared" si="34"/>
        <v>0</v>
      </c>
      <c r="W88" s="328">
        <f t="shared" si="34"/>
        <v>0</v>
      </c>
      <c r="X88" s="326">
        <f t="shared" si="34"/>
        <v>0</v>
      </c>
      <c r="Y88" s="329">
        <f t="shared" si="34"/>
        <v>0</v>
      </c>
      <c r="Z88" s="325">
        <f t="shared" si="34"/>
        <v>0</v>
      </c>
      <c r="AA88" s="326">
        <f t="shared" si="34"/>
        <v>0</v>
      </c>
      <c r="AB88" s="329">
        <f t="shared" si="34"/>
        <v>0</v>
      </c>
      <c r="AC88" s="325">
        <f>G88+M88+S88+Y88</f>
        <v>12000</v>
      </c>
      <c r="AD88" s="330">
        <f>J88+P88+V88+AB88</f>
        <v>11999.999949999999</v>
      </c>
      <c r="AE88" s="329">
        <f t="shared" si="26"/>
        <v>5.0000000555883162E-5</v>
      </c>
      <c r="AF88" s="331">
        <f t="shared" si="27"/>
        <v>4.1666667129902634E-9</v>
      </c>
      <c r="AG88" s="119"/>
      <c r="AH88" s="94"/>
      <c r="AI88" s="94"/>
    </row>
    <row r="89" spans="1:35" ht="15.75" customHeight="1" x14ac:dyDescent="0.2">
      <c r="A89" s="514" t="s">
        <v>109</v>
      </c>
      <c r="B89" s="474" t="s">
        <v>34</v>
      </c>
      <c r="C89" s="463" t="s">
        <v>203</v>
      </c>
      <c r="D89" s="130"/>
      <c r="E89" s="365"/>
      <c r="F89" s="366"/>
      <c r="G89" s="366"/>
      <c r="H89" s="316"/>
      <c r="I89" s="317"/>
      <c r="J89" s="318"/>
      <c r="K89" s="366"/>
      <c r="L89" s="366"/>
      <c r="M89" s="367"/>
      <c r="N89" s="365"/>
      <c r="O89" s="366"/>
      <c r="P89" s="367"/>
      <c r="Q89" s="366"/>
      <c r="R89" s="366"/>
      <c r="S89" s="367"/>
      <c r="T89" s="365"/>
      <c r="U89" s="366"/>
      <c r="V89" s="367"/>
      <c r="W89" s="366"/>
      <c r="X89" s="366"/>
      <c r="Y89" s="367"/>
      <c r="Z89" s="365"/>
      <c r="AA89" s="366"/>
      <c r="AB89" s="366"/>
      <c r="AC89" s="292"/>
      <c r="AD89" s="293"/>
      <c r="AE89" s="293"/>
      <c r="AF89" s="319"/>
      <c r="AG89" s="93"/>
      <c r="AH89" s="94"/>
      <c r="AI89" s="94"/>
    </row>
    <row r="90" spans="1:35" ht="24.75" customHeight="1" x14ac:dyDescent="0.2">
      <c r="A90" s="504" t="s">
        <v>111</v>
      </c>
      <c r="B90" s="453" t="s">
        <v>204</v>
      </c>
      <c r="C90" s="477" t="s">
        <v>205</v>
      </c>
      <c r="D90" s="117"/>
      <c r="E90" s="332">
        <f t="shared" ref="E90:AB90" si="35">SUM(E91:E93)</f>
        <v>0</v>
      </c>
      <c r="F90" s="333">
        <f t="shared" si="35"/>
        <v>0</v>
      </c>
      <c r="G90" s="334">
        <f t="shared" si="35"/>
        <v>0</v>
      </c>
      <c r="H90" s="239">
        <f t="shared" si="35"/>
        <v>0</v>
      </c>
      <c r="I90" s="240">
        <f t="shared" si="35"/>
        <v>0</v>
      </c>
      <c r="J90" s="261">
        <f t="shared" si="35"/>
        <v>0</v>
      </c>
      <c r="K90" s="341">
        <f t="shared" si="35"/>
        <v>0</v>
      </c>
      <c r="L90" s="333">
        <f t="shared" si="35"/>
        <v>0</v>
      </c>
      <c r="M90" s="342">
        <f t="shared" si="35"/>
        <v>0</v>
      </c>
      <c r="N90" s="332">
        <f t="shared" si="35"/>
        <v>0</v>
      </c>
      <c r="O90" s="333">
        <f t="shared" si="35"/>
        <v>0</v>
      </c>
      <c r="P90" s="342">
        <f t="shared" si="35"/>
        <v>0</v>
      </c>
      <c r="Q90" s="341">
        <f t="shared" si="35"/>
        <v>0</v>
      </c>
      <c r="R90" s="333">
        <f t="shared" si="35"/>
        <v>0</v>
      </c>
      <c r="S90" s="342">
        <f t="shared" si="35"/>
        <v>0</v>
      </c>
      <c r="T90" s="332">
        <f t="shared" si="35"/>
        <v>0</v>
      </c>
      <c r="U90" s="333">
        <f t="shared" si="35"/>
        <v>0</v>
      </c>
      <c r="V90" s="342">
        <f t="shared" si="35"/>
        <v>0</v>
      </c>
      <c r="W90" s="341">
        <f t="shared" si="35"/>
        <v>0</v>
      </c>
      <c r="X90" s="333">
        <f t="shared" si="35"/>
        <v>0</v>
      </c>
      <c r="Y90" s="342">
        <f t="shared" si="35"/>
        <v>0</v>
      </c>
      <c r="Z90" s="332">
        <f t="shared" si="35"/>
        <v>0</v>
      </c>
      <c r="AA90" s="333">
        <f t="shared" si="35"/>
        <v>0</v>
      </c>
      <c r="AB90" s="342">
        <f t="shared" si="35"/>
        <v>0</v>
      </c>
      <c r="AC90" s="242">
        <f t="shared" ref="AC90:AC102" si="36">G90+M90+S90+Y90</f>
        <v>0</v>
      </c>
      <c r="AD90" s="243">
        <f t="shared" ref="AD90:AD102" si="37">J90+P90+V90+AB90</f>
        <v>0</v>
      </c>
      <c r="AE90" s="243">
        <f t="shared" ref="AE90:AE102" si="38">AC90-AD90</f>
        <v>0</v>
      </c>
      <c r="AF90" s="245" t="e">
        <f t="shared" ref="AF90:AF102" si="39">AE90/AC90</f>
        <v>#DIV/0!</v>
      </c>
      <c r="AG90" s="97"/>
      <c r="AH90" s="98"/>
      <c r="AI90" s="98"/>
    </row>
    <row r="91" spans="1:35" ht="24" customHeight="1" x14ac:dyDescent="0.2">
      <c r="A91" s="505" t="s">
        <v>114</v>
      </c>
      <c r="B91" s="451" t="s">
        <v>115</v>
      </c>
      <c r="C91" s="452" t="s">
        <v>206</v>
      </c>
      <c r="D91" s="99" t="s">
        <v>151</v>
      </c>
      <c r="E91" s="251"/>
      <c r="F91" s="252"/>
      <c r="G91" s="248">
        <f>E91*F91</f>
        <v>0</v>
      </c>
      <c r="H91" s="251"/>
      <c r="I91" s="252"/>
      <c r="J91" s="262">
        <f>H91*I91</f>
        <v>0</v>
      </c>
      <c r="K91" s="337"/>
      <c r="L91" s="252"/>
      <c r="M91" s="262">
        <f>K91*L91</f>
        <v>0</v>
      </c>
      <c r="N91" s="251"/>
      <c r="O91" s="252"/>
      <c r="P91" s="262">
        <f>N91*O91</f>
        <v>0</v>
      </c>
      <c r="Q91" s="337"/>
      <c r="R91" s="252"/>
      <c r="S91" s="262">
        <f>Q91*R91</f>
        <v>0</v>
      </c>
      <c r="T91" s="251"/>
      <c r="U91" s="252"/>
      <c r="V91" s="262">
        <f>T91*U91</f>
        <v>0</v>
      </c>
      <c r="W91" s="337"/>
      <c r="X91" s="252"/>
      <c r="Y91" s="262">
        <f>W91*X91</f>
        <v>0</v>
      </c>
      <c r="Z91" s="251"/>
      <c r="AA91" s="252"/>
      <c r="AB91" s="262">
        <f>Z91*AA91</f>
        <v>0</v>
      </c>
      <c r="AC91" s="253">
        <f t="shared" si="36"/>
        <v>0</v>
      </c>
      <c r="AD91" s="254">
        <f t="shared" si="37"/>
        <v>0</v>
      </c>
      <c r="AE91" s="321">
        <f t="shared" si="38"/>
        <v>0</v>
      </c>
      <c r="AF91" s="256" t="e">
        <f t="shared" si="39"/>
        <v>#DIV/0!</v>
      </c>
      <c r="AG91" s="102"/>
      <c r="AH91" s="94"/>
      <c r="AI91" s="94"/>
    </row>
    <row r="92" spans="1:35" ht="18.75" customHeight="1" x14ac:dyDescent="0.2">
      <c r="A92" s="505" t="s">
        <v>114</v>
      </c>
      <c r="B92" s="451" t="s">
        <v>119</v>
      </c>
      <c r="C92" s="452" t="s">
        <v>206</v>
      </c>
      <c r="D92" s="99" t="s">
        <v>151</v>
      </c>
      <c r="E92" s="251"/>
      <c r="F92" s="252"/>
      <c r="G92" s="248">
        <f>E92*F92</f>
        <v>0</v>
      </c>
      <c r="H92" s="251"/>
      <c r="I92" s="252"/>
      <c r="J92" s="262">
        <f>H92*I92</f>
        <v>0</v>
      </c>
      <c r="K92" s="337"/>
      <c r="L92" s="252"/>
      <c r="M92" s="262">
        <f>K92*L92</f>
        <v>0</v>
      </c>
      <c r="N92" s="251"/>
      <c r="O92" s="252"/>
      <c r="P92" s="262">
        <f>N92*O92</f>
        <v>0</v>
      </c>
      <c r="Q92" s="337"/>
      <c r="R92" s="252"/>
      <c r="S92" s="262">
        <f>Q92*R92</f>
        <v>0</v>
      </c>
      <c r="T92" s="251"/>
      <c r="U92" s="252"/>
      <c r="V92" s="262">
        <f>T92*U92</f>
        <v>0</v>
      </c>
      <c r="W92" s="337"/>
      <c r="X92" s="252"/>
      <c r="Y92" s="262">
        <f>W92*X92</f>
        <v>0</v>
      </c>
      <c r="Z92" s="251"/>
      <c r="AA92" s="252"/>
      <c r="AB92" s="262">
        <f>Z92*AA92</f>
        <v>0</v>
      </c>
      <c r="AC92" s="253">
        <f t="shared" si="36"/>
        <v>0</v>
      </c>
      <c r="AD92" s="254">
        <f t="shared" si="37"/>
        <v>0</v>
      </c>
      <c r="AE92" s="321">
        <f t="shared" si="38"/>
        <v>0</v>
      </c>
      <c r="AF92" s="256" t="e">
        <f t="shared" si="39"/>
        <v>#DIV/0!</v>
      </c>
      <c r="AG92" s="102"/>
      <c r="AH92" s="94"/>
      <c r="AI92" s="94"/>
    </row>
    <row r="93" spans="1:35" ht="21.75" customHeight="1" x14ac:dyDescent="0.2">
      <c r="A93" s="513" t="s">
        <v>114</v>
      </c>
      <c r="B93" s="457" t="s">
        <v>122</v>
      </c>
      <c r="C93" s="458" t="s">
        <v>206</v>
      </c>
      <c r="D93" s="101" t="s">
        <v>151</v>
      </c>
      <c r="E93" s="277"/>
      <c r="F93" s="278"/>
      <c r="G93" s="335">
        <f>E93*F93</f>
        <v>0</v>
      </c>
      <c r="H93" s="263"/>
      <c r="I93" s="264"/>
      <c r="J93" s="266">
        <f>H93*I93</f>
        <v>0</v>
      </c>
      <c r="K93" s="355"/>
      <c r="L93" s="278"/>
      <c r="M93" s="356">
        <f>K93*L93</f>
        <v>0</v>
      </c>
      <c r="N93" s="277"/>
      <c r="O93" s="278"/>
      <c r="P93" s="356">
        <f>N93*O93</f>
        <v>0</v>
      </c>
      <c r="Q93" s="355"/>
      <c r="R93" s="278"/>
      <c r="S93" s="356">
        <f>Q93*R93</f>
        <v>0</v>
      </c>
      <c r="T93" s="277"/>
      <c r="U93" s="278"/>
      <c r="V93" s="356">
        <f>T93*U93</f>
        <v>0</v>
      </c>
      <c r="W93" s="355"/>
      <c r="X93" s="278"/>
      <c r="Y93" s="356">
        <f>W93*X93</f>
        <v>0</v>
      </c>
      <c r="Z93" s="277"/>
      <c r="AA93" s="278"/>
      <c r="AB93" s="356">
        <f>Z93*AA93</f>
        <v>0</v>
      </c>
      <c r="AC93" s="362">
        <f t="shared" si="36"/>
        <v>0</v>
      </c>
      <c r="AD93" s="363">
        <f t="shared" si="37"/>
        <v>0</v>
      </c>
      <c r="AE93" s="364">
        <f t="shared" si="38"/>
        <v>0</v>
      </c>
      <c r="AF93" s="256" t="e">
        <f t="shared" si="39"/>
        <v>#DIV/0!</v>
      </c>
      <c r="AG93" s="102"/>
      <c r="AH93" s="94"/>
      <c r="AI93" s="94"/>
    </row>
    <row r="94" spans="1:35" ht="24.75" customHeight="1" x14ac:dyDescent="0.2">
      <c r="A94" s="504" t="s">
        <v>111</v>
      </c>
      <c r="B94" s="453" t="s">
        <v>207</v>
      </c>
      <c r="C94" s="478" t="s">
        <v>208</v>
      </c>
      <c r="D94" s="96"/>
      <c r="E94" s="239">
        <f t="shared" ref="E94:AB94" si="40">SUM(E95:E97)</f>
        <v>5</v>
      </c>
      <c r="F94" s="240">
        <f t="shared" si="40"/>
        <v>2275</v>
      </c>
      <c r="G94" s="241">
        <f t="shared" si="40"/>
        <v>3025</v>
      </c>
      <c r="H94" s="239">
        <f t="shared" si="40"/>
        <v>5</v>
      </c>
      <c r="I94" s="240">
        <f t="shared" si="40"/>
        <v>2275</v>
      </c>
      <c r="J94" s="261">
        <f t="shared" si="40"/>
        <v>3025</v>
      </c>
      <c r="K94" s="336">
        <f t="shared" si="40"/>
        <v>0</v>
      </c>
      <c r="L94" s="240">
        <f t="shared" si="40"/>
        <v>0</v>
      </c>
      <c r="M94" s="261">
        <f t="shared" si="40"/>
        <v>0</v>
      </c>
      <c r="N94" s="239">
        <f t="shared" si="40"/>
        <v>0</v>
      </c>
      <c r="O94" s="240">
        <f t="shared" si="40"/>
        <v>0</v>
      </c>
      <c r="P94" s="261">
        <f t="shared" si="40"/>
        <v>0</v>
      </c>
      <c r="Q94" s="336">
        <f t="shared" si="40"/>
        <v>0</v>
      </c>
      <c r="R94" s="240">
        <f t="shared" si="40"/>
        <v>0</v>
      </c>
      <c r="S94" s="261">
        <f t="shared" si="40"/>
        <v>0</v>
      </c>
      <c r="T94" s="239">
        <f t="shared" si="40"/>
        <v>0</v>
      </c>
      <c r="U94" s="240">
        <f t="shared" si="40"/>
        <v>0</v>
      </c>
      <c r="V94" s="261">
        <f t="shared" si="40"/>
        <v>0</v>
      </c>
      <c r="W94" s="336">
        <f t="shared" si="40"/>
        <v>0</v>
      </c>
      <c r="X94" s="240">
        <f t="shared" si="40"/>
        <v>0</v>
      </c>
      <c r="Y94" s="261">
        <f t="shared" si="40"/>
        <v>0</v>
      </c>
      <c r="Z94" s="239">
        <f t="shared" si="40"/>
        <v>0</v>
      </c>
      <c r="AA94" s="240">
        <f t="shared" si="40"/>
        <v>0</v>
      </c>
      <c r="AB94" s="261">
        <f t="shared" si="40"/>
        <v>0</v>
      </c>
      <c r="AC94" s="242">
        <f t="shared" si="36"/>
        <v>3025</v>
      </c>
      <c r="AD94" s="243">
        <f t="shared" si="37"/>
        <v>3025</v>
      </c>
      <c r="AE94" s="243">
        <f t="shared" si="38"/>
        <v>0</v>
      </c>
      <c r="AF94" s="270">
        <f t="shared" si="39"/>
        <v>0</v>
      </c>
      <c r="AG94" s="104"/>
      <c r="AH94" s="98"/>
      <c r="AI94" s="98"/>
    </row>
    <row r="95" spans="1:35" ht="40.5" customHeight="1" x14ac:dyDescent="0.2">
      <c r="A95" s="505" t="s">
        <v>114</v>
      </c>
      <c r="B95" s="451" t="s">
        <v>115</v>
      </c>
      <c r="C95" s="452" t="s">
        <v>209</v>
      </c>
      <c r="D95" s="99" t="s">
        <v>151</v>
      </c>
      <c r="E95" s="271">
        <v>1</v>
      </c>
      <c r="F95" s="258">
        <v>2025</v>
      </c>
      <c r="G95" s="248">
        <f>E95*F95</f>
        <v>2025</v>
      </c>
      <c r="H95" s="271">
        <v>1</v>
      </c>
      <c r="I95" s="258">
        <v>2025</v>
      </c>
      <c r="J95" s="262">
        <f>H95*I95</f>
        <v>2025</v>
      </c>
      <c r="K95" s="337"/>
      <c r="L95" s="252"/>
      <c r="M95" s="262">
        <f>K95*L95</f>
        <v>0</v>
      </c>
      <c r="N95" s="251"/>
      <c r="O95" s="252"/>
      <c r="P95" s="262">
        <f>N95*O95</f>
        <v>0</v>
      </c>
      <c r="Q95" s="337"/>
      <c r="R95" s="252"/>
      <c r="S95" s="262">
        <f>Q95*R95</f>
        <v>0</v>
      </c>
      <c r="T95" s="251"/>
      <c r="U95" s="252"/>
      <c r="V95" s="262">
        <f>T95*U95</f>
        <v>0</v>
      </c>
      <c r="W95" s="337"/>
      <c r="X95" s="252"/>
      <c r="Y95" s="262">
        <f>W95*X95</f>
        <v>0</v>
      </c>
      <c r="Z95" s="251"/>
      <c r="AA95" s="252"/>
      <c r="AB95" s="262">
        <f>Z95*AA95</f>
        <v>0</v>
      </c>
      <c r="AC95" s="253">
        <f t="shared" si="36"/>
        <v>2025</v>
      </c>
      <c r="AD95" s="254">
        <f t="shared" si="37"/>
        <v>2025</v>
      </c>
      <c r="AE95" s="321">
        <f t="shared" si="38"/>
        <v>0</v>
      </c>
      <c r="AF95" s="256">
        <f t="shared" si="39"/>
        <v>0</v>
      </c>
      <c r="AG95" s="128"/>
      <c r="AH95" s="94"/>
      <c r="AI95" s="94"/>
    </row>
    <row r="96" spans="1:35" ht="39.75" customHeight="1" x14ac:dyDescent="0.2">
      <c r="A96" s="505" t="s">
        <v>114</v>
      </c>
      <c r="B96" s="451" t="s">
        <v>119</v>
      </c>
      <c r="C96" s="452" t="s">
        <v>210</v>
      </c>
      <c r="D96" s="99" t="s">
        <v>151</v>
      </c>
      <c r="E96" s="271">
        <v>4</v>
      </c>
      <c r="F96" s="258">
        <v>250</v>
      </c>
      <c r="G96" s="248">
        <f>E96*F96</f>
        <v>1000</v>
      </c>
      <c r="H96" s="271">
        <v>4</v>
      </c>
      <c r="I96" s="258">
        <v>250</v>
      </c>
      <c r="J96" s="262">
        <f>H96*I96</f>
        <v>1000</v>
      </c>
      <c r="K96" s="337"/>
      <c r="L96" s="252"/>
      <c r="M96" s="262">
        <f>K96*L96</f>
        <v>0</v>
      </c>
      <c r="N96" s="251"/>
      <c r="O96" s="252"/>
      <c r="P96" s="262">
        <f>N96*O96</f>
        <v>0</v>
      </c>
      <c r="Q96" s="337"/>
      <c r="R96" s="252"/>
      <c r="S96" s="262">
        <f>Q96*R96</f>
        <v>0</v>
      </c>
      <c r="T96" s="251"/>
      <c r="U96" s="252"/>
      <c r="V96" s="262">
        <f>T96*U96</f>
        <v>0</v>
      </c>
      <c r="W96" s="337"/>
      <c r="X96" s="252"/>
      <c r="Y96" s="262">
        <f>W96*X96</f>
        <v>0</v>
      </c>
      <c r="Z96" s="251"/>
      <c r="AA96" s="252"/>
      <c r="AB96" s="262">
        <f>Z96*AA96</f>
        <v>0</v>
      </c>
      <c r="AC96" s="253">
        <f t="shared" si="36"/>
        <v>1000</v>
      </c>
      <c r="AD96" s="254">
        <f t="shared" si="37"/>
        <v>1000</v>
      </c>
      <c r="AE96" s="321">
        <f t="shared" si="38"/>
        <v>0</v>
      </c>
      <c r="AF96" s="256">
        <f t="shared" si="39"/>
        <v>0</v>
      </c>
      <c r="AG96" s="128"/>
      <c r="AH96" s="94"/>
      <c r="AI96" s="94"/>
    </row>
    <row r="97" spans="1:35" ht="21.75" customHeight="1" x14ac:dyDescent="0.2">
      <c r="A97" s="513" t="s">
        <v>114</v>
      </c>
      <c r="B97" s="457" t="s">
        <v>122</v>
      </c>
      <c r="C97" s="458" t="s">
        <v>206</v>
      </c>
      <c r="D97" s="101" t="s">
        <v>151</v>
      </c>
      <c r="E97" s="277"/>
      <c r="F97" s="278"/>
      <c r="G97" s="335">
        <f>E97*F97</f>
        <v>0</v>
      </c>
      <c r="H97" s="263"/>
      <c r="I97" s="264"/>
      <c r="J97" s="266">
        <f>H97*I97</f>
        <v>0</v>
      </c>
      <c r="K97" s="355"/>
      <c r="L97" s="278"/>
      <c r="M97" s="356">
        <f>K97*L97</f>
        <v>0</v>
      </c>
      <c r="N97" s="277"/>
      <c r="O97" s="278"/>
      <c r="P97" s="356">
        <f>N97*O97</f>
        <v>0</v>
      </c>
      <c r="Q97" s="355"/>
      <c r="R97" s="278"/>
      <c r="S97" s="356">
        <f>Q97*R97</f>
        <v>0</v>
      </c>
      <c r="T97" s="277"/>
      <c r="U97" s="278"/>
      <c r="V97" s="356">
        <f>T97*U97</f>
        <v>0</v>
      </c>
      <c r="W97" s="355"/>
      <c r="X97" s="278"/>
      <c r="Y97" s="356">
        <f>W97*X97</f>
        <v>0</v>
      </c>
      <c r="Z97" s="277"/>
      <c r="AA97" s="278"/>
      <c r="AB97" s="356">
        <f>Z97*AA97</f>
        <v>0</v>
      </c>
      <c r="AC97" s="362">
        <f t="shared" si="36"/>
        <v>0</v>
      </c>
      <c r="AD97" s="363">
        <f t="shared" si="37"/>
        <v>0</v>
      </c>
      <c r="AE97" s="364">
        <f t="shared" si="38"/>
        <v>0</v>
      </c>
      <c r="AF97" s="256" t="e">
        <f t="shared" si="39"/>
        <v>#DIV/0!</v>
      </c>
      <c r="AG97" s="102"/>
      <c r="AH97" s="94"/>
      <c r="AI97" s="94"/>
    </row>
    <row r="98" spans="1:35" ht="24.75" customHeight="1" x14ac:dyDescent="0.2">
      <c r="A98" s="504" t="s">
        <v>111</v>
      </c>
      <c r="B98" s="453" t="s">
        <v>211</v>
      </c>
      <c r="C98" s="478" t="s">
        <v>212</v>
      </c>
      <c r="D98" s="96"/>
      <c r="E98" s="239">
        <f t="shared" ref="E98:AB98" si="41">SUM(E99:E101)</f>
        <v>0</v>
      </c>
      <c r="F98" s="240">
        <f t="shared" si="41"/>
        <v>0</v>
      </c>
      <c r="G98" s="241">
        <f t="shared" si="41"/>
        <v>0</v>
      </c>
      <c r="H98" s="239">
        <f t="shared" si="41"/>
        <v>0</v>
      </c>
      <c r="I98" s="240">
        <f t="shared" si="41"/>
        <v>0</v>
      </c>
      <c r="J98" s="261">
        <f t="shared" si="41"/>
        <v>0</v>
      </c>
      <c r="K98" s="336">
        <f t="shared" si="41"/>
        <v>0</v>
      </c>
      <c r="L98" s="240">
        <f t="shared" si="41"/>
        <v>0</v>
      </c>
      <c r="M98" s="261">
        <f t="shared" si="41"/>
        <v>0</v>
      </c>
      <c r="N98" s="239">
        <f t="shared" si="41"/>
        <v>0</v>
      </c>
      <c r="O98" s="240">
        <f t="shared" si="41"/>
        <v>0</v>
      </c>
      <c r="P98" s="261">
        <f t="shared" si="41"/>
        <v>0</v>
      </c>
      <c r="Q98" s="336">
        <f t="shared" si="41"/>
        <v>0</v>
      </c>
      <c r="R98" s="240">
        <f t="shared" si="41"/>
        <v>0</v>
      </c>
      <c r="S98" s="261">
        <f t="shared" si="41"/>
        <v>0</v>
      </c>
      <c r="T98" s="239">
        <f t="shared" si="41"/>
        <v>0</v>
      </c>
      <c r="U98" s="240">
        <f t="shared" si="41"/>
        <v>0</v>
      </c>
      <c r="V98" s="261">
        <f t="shared" si="41"/>
        <v>0</v>
      </c>
      <c r="W98" s="336">
        <f t="shared" si="41"/>
        <v>0</v>
      </c>
      <c r="X98" s="240">
        <f t="shared" si="41"/>
        <v>0</v>
      </c>
      <c r="Y98" s="261">
        <f t="shared" si="41"/>
        <v>0</v>
      </c>
      <c r="Z98" s="239">
        <f t="shared" si="41"/>
        <v>0</v>
      </c>
      <c r="AA98" s="240">
        <f t="shared" si="41"/>
        <v>0</v>
      </c>
      <c r="AB98" s="261">
        <f t="shared" si="41"/>
        <v>0</v>
      </c>
      <c r="AC98" s="242">
        <f t="shared" si="36"/>
        <v>0</v>
      </c>
      <c r="AD98" s="243">
        <f t="shared" si="37"/>
        <v>0</v>
      </c>
      <c r="AE98" s="243">
        <f t="shared" si="38"/>
        <v>0</v>
      </c>
      <c r="AF98" s="270" t="e">
        <f t="shared" si="39"/>
        <v>#DIV/0!</v>
      </c>
      <c r="AG98" s="104"/>
      <c r="AH98" s="98"/>
      <c r="AI98" s="98"/>
    </row>
    <row r="99" spans="1:35" ht="24" customHeight="1" x14ac:dyDescent="0.2">
      <c r="A99" s="505" t="s">
        <v>114</v>
      </c>
      <c r="B99" s="451" t="s">
        <v>115</v>
      </c>
      <c r="C99" s="452" t="s">
        <v>206</v>
      </c>
      <c r="D99" s="99" t="s">
        <v>151</v>
      </c>
      <c r="E99" s="251"/>
      <c r="F99" s="252"/>
      <c r="G99" s="248">
        <f>E99*F99</f>
        <v>0</v>
      </c>
      <c r="H99" s="251"/>
      <c r="I99" s="252"/>
      <c r="J99" s="262">
        <f>H99*I99</f>
        <v>0</v>
      </c>
      <c r="K99" s="337"/>
      <c r="L99" s="252"/>
      <c r="M99" s="262">
        <f>K99*L99</f>
        <v>0</v>
      </c>
      <c r="N99" s="251"/>
      <c r="O99" s="252"/>
      <c r="P99" s="262">
        <f>N99*O99</f>
        <v>0</v>
      </c>
      <c r="Q99" s="337"/>
      <c r="R99" s="252"/>
      <c r="S99" s="262">
        <f>Q99*R99</f>
        <v>0</v>
      </c>
      <c r="T99" s="251"/>
      <c r="U99" s="252"/>
      <c r="V99" s="262">
        <f>T99*U99</f>
        <v>0</v>
      </c>
      <c r="W99" s="337"/>
      <c r="X99" s="252"/>
      <c r="Y99" s="262">
        <f>W99*X99</f>
        <v>0</v>
      </c>
      <c r="Z99" s="251"/>
      <c r="AA99" s="252"/>
      <c r="AB99" s="262">
        <f>Z99*AA99</f>
        <v>0</v>
      </c>
      <c r="AC99" s="253">
        <f t="shared" si="36"/>
        <v>0</v>
      </c>
      <c r="AD99" s="254">
        <f t="shared" si="37"/>
        <v>0</v>
      </c>
      <c r="AE99" s="321">
        <f t="shared" si="38"/>
        <v>0</v>
      </c>
      <c r="AF99" s="256" t="e">
        <f t="shared" si="39"/>
        <v>#DIV/0!</v>
      </c>
      <c r="AG99" s="102"/>
      <c r="AH99" s="94"/>
      <c r="AI99" s="94"/>
    </row>
    <row r="100" spans="1:35" ht="18.75" customHeight="1" x14ac:dyDescent="0.2">
      <c r="A100" s="505" t="s">
        <v>114</v>
      </c>
      <c r="B100" s="451" t="s">
        <v>119</v>
      </c>
      <c r="C100" s="452" t="s">
        <v>206</v>
      </c>
      <c r="D100" s="99" t="s">
        <v>151</v>
      </c>
      <c r="E100" s="251"/>
      <c r="F100" s="252"/>
      <c r="G100" s="248">
        <f>E100*F100</f>
        <v>0</v>
      </c>
      <c r="H100" s="251"/>
      <c r="I100" s="252"/>
      <c r="J100" s="262">
        <f>H100*I100</f>
        <v>0</v>
      </c>
      <c r="K100" s="337"/>
      <c r="L100" s="252"/>
      <c r="M100" s="262">
        <f>K100*L100</f>
        <v>0</v>
      </c>
      <c r="N100" s="251"/>
      <c r="O100" s="252"/>
      <c r="P100" s="262">
        <f>N100*O100</f>
        <v>0</v>
      </c>
      <c r="Q100" s="337"/>
      <c r="R100" s="252"/>
      <c r="S100" s="262">
        <f>Q100*R100</f>
        <v>0</v>
      </c>
      <c r="T100" s="251"/>
      <c r="U100" s="252"/>
      <c r="V100" s="262">
        <f>T100*U100</f>
        <v>0</v>
      </c>
      <c r="W100" s="337"/>
      <c r="X100" s="252"/>
      <c r="Y100" s="262">
        <f>W100*X100</f>
        <v>0</v>
      </c>
      <c r="Z100" s="251"/>
      <c r="AA100" s="252"/>
      <c r="AB100" s="262">
        <f>Z100*AA100</f>
        <v>0</v>
      </c>
      <c r="AC100" s="253">
        <f t="shared" si="36"/>
        <v>0</v>
      </c>
      <c r="AD100" s="254">
        <f t="shared" si="37"/>
        <v>0</v>
      </c>
      <c r="AE100" s="321">
        <f t="shared" si="38"/>
        <v>0</v>
      </c>
      <c r="AF100" s="256" t="e">
        <f t="shared" si="39"/>
        <v>#DIV/0!</v>
      </c>
      <c r="AG100" s="102"/>
      <c r="AH100" s="94"/>
      <c r="AI100" s="94"/>
    </row>
    <row r="101" spans="1:35" ht="21.75" customHeight="1" x14ac:dyDescent="0.2">
      <c r="A101" s="506" t="s">
        <v>114</v>
      </c>
      <c r="B101" s="455" t="s">
        <v>122</v>
      </c>
      <c r="C101" s="456" t="s">
        <v>206</v>
      </c>
      <c r="D101" s="103" t="s">
        <v>151</v>
      </c>
      <c r="E101" s="263"/>
      <c r="F101" s="264"/>
      <c r="G101" s="265">
        <f>E101*F101</f>
        <v>0</v>
      </c>
      <c r="H101" s="263"/>
      <c r="I101" s="264"/>
      <c r="J101" s="266">
        <f>H101*I101</f>
        <v>0</v>
      </c>
      <c r="K101" s="338"/>
      <c r="L101" s="264"/>
      <c r="M101" s="266">
        <f>K101*L101</f>
        <v>0</v>
      </c>
      <c r="N101" s="263"/>
      <c r="O101" s="264"/>
      <c r="P101" s="266">
        <f>N101*O101</f>
        <v>0</v>
      </c>
      <c r="Q101" s="338"/>
      <c r="R101" s="264"/>
      <c r="S101" s="266">
        <f>Q101*R101</f>
        <v>0</v>
      </c>
      <c r="T101" s="263"/>
      <c r="U101" s="264"/>
      <c r="V101" s="266">
        <f>T101*U101</f>
        <v>0</v>
      </c>
      <c r="W101" s="338"/>
      <c r="X101" s="264"/>
      <c r="Y101" s="266">
        <f>W101*X101</f>
        <v>0</v>
      </c>
      <c r="Z101" s="263"/>
      <c r="AA101" s="264"/>
      <c r="AB101" s="266">
        <f>Z101*AA101</f>
        <v>0</v>
      </c>
      <c r="AC101" s="267">
        <f t="shared" si="36"/>
        <v>0</v>
      </c>
      <c r="AD101" s="268">
        <f t="shared" si="37"/>
        <v>0</v>
      </c>
      <c r="AE101" s="323">
        <f t="shared" si="38"/>
        <v>0</v>
      </c>
      <c r="AF101" s="281" t="e">
        <f t="shared" si="39"/>
        <v>#DIV/0!</v>
      </c>
      <c r="AG101" s="123"/>
      <c r="AH101" s="94"/>
      <c r="AI101" s="94"/>
    </row>
    <row r="102" spans="1:35" ht="15" customHeight="1" x14ac:dyDescent="0.2">
      <c r="A102" s="511" t="s">
        <v>213</v>
      </c>
      <c r="B102" s="471"/>
      <c r="C102" s="472"/>
      <c r="D102" s="118"/>
      <c r="E102" s="325">
        <f t="shared" ref="E102:AB102" si="42">E98+E94+E90</f>
        <v>5</v>
      </c>
      <c r="F102" s="326">
        <f t="shared" si="42"/>
        <v>2275</v>
      </c>
      <c r="G102" s="327">
        <f t="shared" si="42"/>
        <v>3025</v>
      </c>
      <c r="H102" s="325">
        <f t="shared" si="42"/>
        <v>5</v>
      </c>
      <c r="I102" s="326">
        <f t="shared" si="42"/>
        <v>2275</v>
      </c>
      <c r="J102" s="329">
        <f t="shared" si="42"/>
        <v>3025</v>
      </c>
      <c r="K102" s="328">
        <f t="shared" si="42"/>
        <v>0</v>
      </c>
      <c r="L102" s="326">
        <f t="shared" si="42"/>
        <v>0</v>
      </c>
      <c r="M102" s="329">
        <f t="shared" si="42"/>
        <v>0</v>
      </c>
      <c r="N102" s="325">
        <f t="shared" si="42"/>
        <v>0</v>
      </c>
      <c r="O102" s="326">
        <f t="shared" si="42"/>
        <v>0</v>
      </c>
      <c r="P102" s="329">
        <f t="shared" si="42"/>
        <v>0</v>
      </c>
      <c r="Q102" s="328">
        <f t="shared" si="42"/>
        <v>0</v>
      </c>
      <c r="R102" s="326">
        <f t="shared" si="42"/>
        <v>0</v>
      </c>
      <c r="S102" s="329">
        <f t="shared" si="42"/>
        <v>0</v>
      </c>
      <c r="T102" s="325">
        <f t="shared" si="42"/>
        <v>0</v>
      </c>
      <c r="U102" s="326">
        <f t="shared" si="42"/>
        <v>0</v>
      </c>
      <c r="V102" s="329">
        <f t="shared" si="42"/>
        <v>0</v>
      </c>
      <c r="W102" s="328">
        <f t="shared" si="42"/>
        <v>0</v>
      </c>
      <c r="X102" s="326">
        <f t="shared" si="42"/>
        <v>0</v>
      </c>
      <c r="Y102" s="329">
        <f t="shared" si="42"/>
        <v>0</v>
      </c>
      <c r="Z102" s="325">
        <f t="shared" si="42"/>
        <v>0</v>
      </c>
      <c r="AA102" s="326">
        <f t="shared" si="42"/>
        <v>0</v>
      </c>
      <c r="AB102" s="329">
        <f t="shared" si="42"/>
        <v>0</v>
      </c>
      <c r="AC102" s="282">
        <f t="shared" si="36"/>
        <v>3025</v>
      </c>
      <c r="AD102" s="287">
        <f t="shared" si="37"/>
        <v>3025</v>
      </c>
      <c r="AE102" s="339">
        <f t="shared" si="38"/>
        <v>0</v>
      </c>
      <c r="AF102" s="368">
        <f t="shared" si="39"/>
        <v>0</v>
      </c>
      <c r="AG102" s="124"/>
      <c r="AH102" s="94"/>
      <c r="AI102" s="94"/>
    </row>
    <row r="103" spans="1:35" ht="15.75" customHeight="1" x14ac:dyDescent="0.2">
      <c r="A103" s="515" t="s">
        <v>109</v>
      </c>
      <c r="B103" s="479" t="s">
        <v>35</v>
      </c>
      <c r="C103" s="463" t="s">
        <v>214</v>
      </c>
      <c r="D103" s="120"/>
      <c r="E103" s="316"/>
      <c r="F103" s="317"/>
      <c r="G103" s="317"/>
      <c r="H103" s="316"/>
      <c r="I103" s="317"/>
      <c r="J103" s="318"/>
      <c r="K103" s="317"/>
      <c r="L103" s="317"/>
      <c r="M103" s="318"/>
      <c r="N103" s="316"/>
      <c r="O103" s="317"/>
      <c r="P103" s="318"/>
      <c r="Q103" s="317"/>
      <c r="R103" s="317"/>
      <c r="S103" s="318"/>
      <c r="T103" s="316"/>
      <c r="U103" s="317"/>
      <c r="V103" s="318"/>
      <c r="W103" s="317"/>
      <c r="X103" s="317"/>
      <c r="Y103" s="318"/>
      <c r="Z103" s="316"/>
      <c r="AA103" s="317"/>
      <c r="AB103" s="317"/>
      <c r="AC103" s="292"/>
      <c r="AD103" s="293"/>
      <c r="AE103" s="293"/>
      <c r="AF103" s="319"/>
      <c r="AG103" s="93"/>
      <c r="AH103" s="94"/>
      <c r="AI103" s="94"/>
    </row>
    <row r="104" spans="1:35" ht="15.75" customHeight="1" x14ac:dyDescent="0.2">
      <c r="A104" s="504" t="s">
        <v>111</v>
      </c>
      <c r="B104" s="453" t="s">
        <v>215</v>
      </c>
      <c r="C104" s="477" t="s">
        <v>216</v>
      </c>
      <c r="D104" s="117"/>
      <c r="E104" s="332">
        <f t="shared" ref="E104:AB104" si="43">SUM(E105:E114)</f>
        <v>306</v>
      </c>
      <c r="F104" s="333">
        <f t="shared" si="43"/>
        <v>4325</v>
      </c>
      <c r="G104" s="334">
        <f t="shared" si="43"/>
        <v>17700</v>
      </c>
      <c r="H104" s="369">
        <f t="shared" si="43"/>
        <v>346</v>
      </c>
      <c r="I104" s="370">
        <f t="shared" si="43"/>
        <v>4375</v>
      </c>
      <c r="J104" s="342">
        <f t="shared" si="43"/>
        <v>17700</v>
      </c>
      <c r="K104" s="341">
        <f t="shared" si="43"/>
        <v>0</v>
      </c>
      <c r="L104" s="333">
        <f t="shared" si="43"/>
        <v>0</v>
      </c>
      <c r="M104" s="342">
        <f t="shared" si="43"/>
        <v>0</v>
      </c>
      <c r="N104" s="332">
        <f t="shared" si="43"/>
        <v>0</v>
      </c>
      <c r="O104" s="333">
        <f t="shared" si="43"/>
        <v>0</v>
      </c>
      <c r="P104" s="342">
        <f t="shared" si="43"/>
        <v>0</v>
      </c>
      <c r="Q104" s="341">
        <f t="shared" si="43"/>
        <v>0</v>
      </c>
      <c r="R104" s="333">
        <f t="shared" si="43"/>
        <v>0</v>
      </c>
      <c r="S104" s="342">
        <f t="shared" si="43"/>
        <v>0</v>
      </c>
      <c r="T104" s="332">
        <f t="shared" si="43"/>
        <v>0</v>
      </c>
      <c r="U104" s="333">
        <f t="shared" si="43"/>
        <v>0</v>
      </c>
      <c r="V104" s="342">
        <f t="shared" si="43"/>
        <v>0</v>
      </c>
      <c r="W104" s="341">
        <f t="shared" si="43"/>
        <v>0</v>
      </c>
      <c r="X104" s="333">
        <f t="shared" si="43"/>
        <v>0</v>
      </c>
      <c r="Y104" s="342">
        <f t="shared" si="43"/>
        <v>0</v>
      </c>
      <c r="Z104" s="332">
        <f t="shared" si="43"/>
        <v>0</v>
      </c>
      <c r="AA104" s="333">
        <f t="shared" si="43"/>
        <v>0</v>
      </c>
      <c r="AB104" s="342">
        <f t="shared" si="43"/>
        <v>0</v>
      </c>
      <c r="AC104" s="242">
        <f t="shared" ref="AC104:AC115" si="44">G104+M104+S104+Y104</f>
        <v>17700</v>
      </c>
      <c r="AD104" s="243">
        <f t="shared" ref="AD104:AD115" si="45">J104+P104+V104+AB104</f>
        <v>17700</v>
      </c>
      <c r="AE104" s="243">
        <f t="shared" ref="AE104:AE115" si="46">AC104-AD104</f>
        <v>0</v>
      </c>
      <c r="AF104" s="245">
        <f t="shared" ref="AF104:AF115" si="47">AE104/AC104</f>
        <v>0</v>
      </c>
      <c r="AG104" s="573" t="s">
        <v>217</v>
      </c>
      <c r="AH104" s="98"/>
      <c r="AI104" s="98"/>
    </row>
    <row r="105" spans="1:35" ht="38.25" customHeight="1" x14ac:dyDescent="0.2">
      <c r="A105" s="505" t="s">
        <v>114</v>
      </c>
      <c r="B105" s="451" t="s">
        <v>115</v>
      </c>
      <c r="C105" s="452" t="s">
        <v>218</v>
      </c>
      <c r="D105" s="99" t="s">
        <v>151</v>
      </c>
      <c r="E105" s="371">
        <v>4</v>
      </c>
      <c r="F105" s="372">
        <v>800</v>
      </c>
      <c r="G105" s="248">
        <f t="shared" ref="G105:G114" si="48">E105*F105</f>
        <v>3200</v>
      </c>
      <c r="H105" s="360">
        <v>4</v>
      </c>
      <c r="I105" s="361">
        <v>250</v>
      </c>
      <c r="J105" s="262">
        <f t="shared" ref="J105:J114" si="49">H105*I105</f>
        <v>1000</v>
      </c>
      <c r="K105" s="337"/>
      <c r="L105" s="252"/>
      <c r="M105" s="262">
        <f t="shared" ref="M105:M114" si="50">K105*L105</f>
        <v>0</v>
      </c>
      <c r="N105" s="251"/>
      <c r="O105" s="252"/>
      <c r="P105" s="262">
        <f t="shared" ref="P105:P114" si="51">N105*O105</f>
        <v>0</v>
      </c>
      <c r="Q105" s="337"/>
      <c r="R105" s="252"/>
      <c r="S105" s="262">
        <f t="shared" ref="S105:S114" si="52">Q105*R105</f>
        <v>0</v>
      </c>
      <c r="T105" s="251"/>
      <c r="U105" s="252"/>
      <c r="V105" s="262">
        <f t="shared" ref="V105:V114" si="53">T105*U105</f>
        <v>0</v>
      </c>
      <c r="W105" s="337"/>
      <c r="X105" s="252"/>
      <c r="Y105" s="262">
        <f t="shared" ref="Y105:Y114" si="54">W105*X105</f>
        <v>0</v>
      </c>
      <c r="Z105" s="251"/>
      <c r="AA105" s="252"/>
      <c r="AB105" s="262">
        <f t="shared" ref="AB105:AB114" si="55">Z105*AA105</f>
        <v>0</v>
      </c>
      <c r="AC105" s="253">
        <f t="shared" si="44"/>
        <v>3200</v>
      </c>
      <c r="AD105" s="254">
        <f t="shared" si="45"/>
        <v>1000</v>
      </c>
      <c r="AE105" s="321">
        <f t="shared" si="46"/>
        <v>2200</v>
      </c>
      <c r="AF105" s="256">
        <f t="shared" si="47"/>
        <v>0.6875</v>
      </c>
      <c r="AG105" s="574"/>
      <c r="AH105" s="94"/>
      <c r="AI105" s="94"/>
    </row>
    <row r="106" spans="1:35" ht="75" customHeight="1" x14ac:dyDescent="0.2">
      <c r="A106" s="505" t="s">
        <v>114</v>
      </c>
      <c r="B106" s="451" t="s">
        <v>119</v>
      </c>
      <c r="C106" s="480" t="s">
        <v>219</v>
      </c>
      <c r="D106" s="99" t="s">
        <v>151</v>
      </c>
      <c r="E106" s="371">
        <v>300</v>
      </c>
      <c r="F106" s="372">
        <v>25</v>
      </c>
      <c r="G106" s="248">
        <f t="shared" si="48"/>
        <v>7500</v>
      </c>
      <c r="H106" s="360">
        <v>340</v>
      </c>
      <c r="I106" s="361">
        <v>25</v>
      </c>
      <c r="J106" s="262">
        <f t="shared" si="49"/>
        <v>8500</v>
      </c>
      <c r="K106" s="337"/>
      <c r="L106" s="252"/>
      <c r="M106" s="262">
        <f t="shared" si="50"/>
        <v>0</v>
      </c>
      <c r="N106" s="251"/>
      <c r="O106" s="252"/>
      <c r="P106" s="262">
        <f t="shared" si="51"/>
        <v>0</v>
      </c>
      <c r="Q106" s="337"/>
      <c r="R106" s="252"/>
      <c r="S106" s="262">
        <f t="shared" si="52"/>
        <v>0</v>
      </c>
      <c r="T106" s="251"/>
      <c r="U106" s="252"/>
      <c r="V106" s="262">
        <f t="shared" si="53"/>
        <v>0</v>
      </c>
      <c r="W106" s="337"/>
      <c r="X106" s="252"/>
      <c r="Y106" s="262">
        <f t="shared" si="54"/>
        <v>0</v>
      </c>
      <c r="Z106" s="251"/>
      <c r="AA106" s="252"/>
      <c r="AB106" s="262">
        <f t="shared" si="55"/>
        <v>0</v>
      </c>
      <c r="AC106" s="253">
        <f t="shared" si="44"/>
        <v>7500</v>
      </c>
      <c r="AD106" s="254">
        <f t="shared" si="45"/>
        <v>8500</v>
      </c>
      <c r="AE106" s="321">
        <f t="shared" si="46"/>
        <v>-1000</v>
      </c>
      <c r="AF106" s="256">
        <f t="shared" si="47"/>
        <v>-0.13333333333333333</v>
      </c>
      <c r="AG106" s="574"/>
      <c r="AH106" s="94"/>
      <c r="AI106" s="94"/>
    </row>
    <row r="107" spans="1:35" ht="40.5" customHeight="1" x14ac:dyDescent="0.2">
      <c r="A107" s="505" t="s">
        <v>114</v>
      </c>
      <c r="B107" s="451" t="s">
        <v>122</v>
      </c>
      <c r="C107" s="480" t="s">
        <v>220</v>
      </c>
      <c r="D107" s="99" t="s">
        <v>151</v>
      </c>
      <c r="E107" s="371">
        <v>2</v>
      </c>
      <c r="F107" s="372">
        <v>3500</v>
      </c>
      <c r="G107" s="248">
        <f t="shared" si="48"/>
        <v>7000</v>
      </c>
      <c r="H107" s="360">
        <v>2</v>
      </c>
      <c r="I107" s="361">
        <v>4100</v>
      </c>
      <c r="J107" s="262">
        <f t="shared" si="49"/>
        <v>8200</v>
      </c>
      <c r="K107" s="337"/>
      <c r="L107" s="252"/>
      <c r="M107" s="262">
        <f t="shared" si="50"/>
        <v>0</v>
      </c>
      <c r="N107" s="251"/>
      <c r="O107" s="252"/>
      <c r="P107" s="262">
        <f t="shared" si="51"/>
        <v>0</v>
      </c>
      <c r="Q107" s="337"/>
      <c r="R107" s="252"/>
      <c r="S107" s="262">
        <f t="shared" si="52"/>
        <v>0</v>
      </c>
      <c r="T107" s="251"/>
      <c r="U107" s="252"/>
      <c r="V107" s="262">
        <f t="shared" si="53"/>
        <v>0</v>
      </c>
      <c r="W107" s="337"/>
      <c r="X107" s="252"/>
      <c r="Y107" s="262">
        <f t="shared" si="54"/>
        <v>0</v>
      </c>
      <c r="Z107" s="251"/>
      <c r="AA107" s="252"/>
      <c r="AB107" s="262">
        <f t="shared" si="55"/>
        <v>0</v>
      </c>
      <c r="AC107" s="253">
        <f t="shared" si="44"/>
        <v>7000</v>
      </c>
      <c r="AD107" s="254">
        <f t="shared" si="45"/>
        <v>8200</v>
      </c>
      <c r="AE107" s="321">
        <f t="shared" si="46"/>
        <v>-1200</v>
      </c>
      <c r="AF107" s="256">
        <f t="shared" si="47"/>
        <v>-0.17142857142857143</v>
      </c>
      <c r="AG107" s="575"/>
      <c r="AH107" s="94"/>
      <c r="AI107" s="94"/>
    </row>
    <row r="108" spans="1:35" ht="15.75" customHeight="1" x14ac:dyDescent="0.2">
      <c r="A108" s="505" t="s">
        <v>114</v>
      </c>
      <c r="B108" s="451" t="s">
        <v>133</v>
      </c>
      <c r="C108" s="452" t="s">
        <v>221</v>
      </c>
      <c r="D108" s="99" t="s">
        <v>151</v>
      </c>
      <c r="E108" s="251"/>
      <c r="F108" s="252"/>
      <c r="G108" s="248">
        <f t="shared" si="48"/>
        <v>0</v>
      </c>
      <c r="H108" s="251"/>
      <c r="I108" s="252"/>
      <c r="J108" s="262">
        <f t="shared" si="49"/>
        <v>0</v>
      </c>
      <c r="K108" s="337"/>
      <c r="L108" s="252"/>
      <c r="M108" s="262">
        <f t="shared" si="50"/>
        <v>0</v>
      </c>
      <c r="N108" s="251"/>
      <c r="O108" s="252"/>
      <c r="P108" s="262">
        <f t="shared" si="51"/>
        <v>0</v>
      </c>
      <c r="Q108" s="337"/>
      <c r="R108" s="252"/>
      <c r="S108" s="262">
        <f t="shared" si="52"/>
        <v>0</v>
      </c>
      <c r="T108" s="251"/>
      <c r="U108" s="252"/>
      <c r="V108" s="262">
        <f t="shared" si="53"/>
        <v>0</v>
      </c>
      <c r="W108" s="337"/>
      <c r="X108" s="252"/>
      <c r="Y108" s="262">
        <f t="shared" si="54"/>
        <v>0</v>
      </c>
      <c r="Z108" s="251"/>
      <c r="AA108" s="252"/>
      <c r="AB108" s="262">
        <f t="shared" si="55"/>
        <v>0</v>
      </c>
      <c r="AC108" s="253">
        <f t="shared" si="44"/>
        <v>0</v>
      </c>
      <c r="AD108" s="254">
        <f t="shared" si="45"/>
        <v>0</v>
      </c>
      <c r="AE108" s="321">
        <f t="shared" si="46"/>
        <v>0</v>
      </c>
      <c r="AF108" s="256" t="e">
        <f t="shared" si="47"/>
        <v>#DIV/0!</v>
      </c>
      <c r="AG108" s="102"/>
      <c r="AH108" s="94"/>
      <c r="AI108" s="94"/>
    </row>
    <row r="109" spans="1:35" ht="15.75" customHeight="1" x14ac:dyDescent="0.2">
      <c r="A109" s="505" t="s">
        <v>114</v>
      </c>
      <c r="B109" s="481" t="s">
        <v>135</v>
      </c>
      <c r="C109" s="452" t="s">
        <v>222</v>
      </c>
      <c r="D109" s="99" t="s">
        <v>151</v>
      </c>
      <c r="E109" s="251"/>
      <c r="F109" s="252"/>
      <c r="G109" s="248">
        <f t="shared" si="48"/>
        <v>0</v>
      </c>
      <c r="H109" s="251"/>
      <c r="I109" s="252"/>
      <c r="J109" s="262">
        <f t="shared" si="49"/>
        <v>0</v>
      </c>
      <c r="K109" s="337"/>
      <c r="L109" s="252"/>
      <c r="M109" s="262">
        <f t="shared" si="50"/>
        <v>0</v>
      </c>
      <c r="N109" s="251"/>
      <c r="O109" s="252"/>
      <c r="P109" s="262">
        <f t="shared" si="51"/>
        <v>0</v>
      </c>
      <c r="Q109" s="337"/>
      <c r="R109" s="252"/>
      <c r="S109" s="262">
        <f t="shared" si="52"/>
        <v>0</v>
      </c>
      <c r="T109" s="251"/>
      <c r="U109" s="252"/>
      <c r="V109" s="262">
        <f t="shared" si="53"/>
        <v>0</v>
      </c>
      <c r="W109" s="337"/>
      <c r="X109" s="252"/>
      <c r="Y109" s="262">
        <f t="shared" si="54"/>
        <v>0</v>
      </c>
      <c r="Z109" s="251"/>
      <c r="AA109" s="252"/>
      <c r="AB109" s="262">
        <f t="shared" si="55"/>
        <v>0</v>
      </c>
      <c r="AC109" s="253">
        <f t="shared" si="44"/>
        <v>0</v>
      </c>
      <c r="AD109" s="254">
        <f t="shared" si="45"/>
        <v>0</v>
      </c>
      <c r="AE109" s="321">
        <f t="shared" si="46"/>
        <v>0</v>
      </c>
      <c r="AF109" s="256" t="e">
        <f t="shared" si="47"/>
        <v>#DIV/0!</v>
      </c>
      <c r="AG109" s="102"/>
      <c r="AH109" s="94"/>
      <c r="AI109" s="94"/>
    </row>
    <row r="110" spans="1:35" ht="15.75" customHeight="1" x14ac:dyDescent="0.2">
      <c r="A110" s="505" t="s">
        <v>114</v>
      </c>
      <c r="B110" s="451" t="s">
        <v>143</v>
      </c>
      <c r="C110" s="452" t="s">
        <v>223</v>
      </c>
      <c r="D110" s="99" t="s">
        <v>151</v>
      </c>
      <c r="E110" s="251"/>
      <c r="F110" s="252"/>
      <c r="G110" s="248">
        <f t="shared" si="48"/>
        <v>0</v>
      </c>
      <c r="H110" s="251"/>
      <c r="I110" s="252"/>
      <c r="J110" s="262">
        <f t="shared" si="49"/>
        <v>0</v>
      </c>
      <c r="K110" s="337"/>
      <c r="L110" s="252"/>
      <c r="M110" s="262">
        <f t="shared" si="50"/>
        <v>0</v>
      </c>
      <c r="N110" s="251"/>
      <c r="O110" s="252"/>
      <c r="P110" s="262">
        <f t="shared" si="51"/>
        <v>0</v>
      </c>
      <c r="Q110" s="337"/>
      <c r="R110" s="252"/>
      <c r="S110" s="262">
        <f t="shared" si="52"/>
        <v>0</v>
      </c>
      <c r="T110" s="251"/>
      <c r="U110" s="252"/>
      <c r="V110" s="262">
        <f t="shared" si="53"/>
        <v>0</v>
      </c>
      <c r="W110" s="337"/>
      <c r="X110" s="252"/>
      <c r="Y110" s="262">
        <f t="shared" si="54"/>
        <v>0</v>
      </c>
      <c r="Z110" s="251"/>
      <c r="AA110" s="252"/>
      <c r="AB110" s="262">
        <f t="shared" si="55"/>
        <v>0</v>
      </c>
      <c r="AC110" s="253">
        <f t="shared" si="44"/>
        <v>0</v>
      </c>
      <c r="AD110" s="254">
        <f t="shared" si="45"/>
        <v>0</v>
      </c>
      <c r="AE110" s="321">
        <f t="shared" si="46"/>
        <v>0</v>
      </c>
      <c r="AF110" s="256" t="e">
        <f t="shared" si="47"/>
        <v>#DIV/0!</v>
      </c>
      <c r="AG110" s="102"/>
      <c r="AH110" s="94"/>
      <c r="AI110" s="94"/>
    </row>
    <row r="111" spans="1:35" ht="15.75" customHeight="1" x14ac:dyDescent="0.2">
      <c r="A111" s="505" t="s">
        <v>114</v>
      </c>
      <c r="B111" s="451" t="s">
        <v>144</v>
      </c>
      <c r="C111" s="452" t="s">
        <v>224</v>
      </c>
      <c r="D111" s="99" t="s">
        <v>151</v>
      </c>
      <c r="E111" s="251"/>
      <c r="F111" s="252"/>
      <c r="G111" s="248">
        <f t="shared" si="48"/>
        <v>0</v>
      </c>
      <c r="H111" s="251"/>
      <c r="I111" s="252"/>
      <c r="J111" s="262">
        <f t="shared" si="49"/>
        <v>0</v>
      </c>
      <c r="K111" s="337"/>
      <c r="L111" s="252"/>
      <c r="M111" s="262">
        <f t="shared" si="50"/>
        <v>0</v>
      </c>
      <c r="N111" s="251"/>
      <c r="O111" s="252"/>
      <c r="P111" s="262">
        <f t="shared" si="51"/>
        <v>0</v>
      </c>
      <c r="Q111" s="337"/>
      <c r="R111" s="252"/>
      <c r="S111" s="262">
        <f t="shared" si="52"/>
        <v>0</v>
      </c>
      <c r="T111" s="251"/>
      <c r="U111" s="252"/>
      <c r="V111" s="262">
        <f t="shared" si="53"/>
        <v>0</v>
      </c>
      <c r="W111" s="337"/>
      <c r="X111" s="252"/>
      <c r="Y111" s="262">
        <f t="shared" si="54"/>
        <v>0</v>
      </c>
      <c r="Z111" s="251"/>
      <c r="AA111" s="252"/>
      <c r="AB111" s="262">
        <f t="shared" si="55"/>
        <v>0</v>
      </c>
      <c r="AC111" s="253">
        <f t="shared" si="44"/>
        <v>0</v>
      </c>
      <c r="AD111" s="254">
        <f t="shared" si="45"/>
        <v>0</v>
      </c>
      <c r="AE111" s="321">
        <f t="shared" si="46"/>
        <v>0</v>
      </c>
      <c r="AF111" s="256" t="e">
        <f t="shared" si="47"/>
        <v>#DIV/0!</v>
      </c>
      <c r="AG111" s="102"/>
      <c r="AH111" s="94"/>
      <c r="AI111" s="94"/>
    </row>
    <row r="112" spans="1:35" ht="15.75" customHeight="1" x14ac:dyDescent="0.2">
      <c r="A112" s="505" t="s">
        <v>114</v>
      </c>
      <c r="B112" s="451" t="s">
        <v>225</v>
      </c>
      <c r="C112" s="452" t="s">
        <v>226</v>
      </c>
      <c r="D112" s="99" t="s">
        <v>151</v>
      </c>
      <c r="E112" s="251"/>
      <c r="F112" s="252"/>
      <c r="G112" s="248">
        <f t="shared" si="48"/>
        <v>0</v>
      </c>
      <c r="H112" s="251"/>
      <c r="I112" s="252"/>
      <c r="J112" s="262">
        <f t="shared" si="49"/>
        <v>0</v>
      </c>
      <c r="K112" s="337"/>
      <c r="L112" s="252"/>
      <c r="M112" s="262">
        <f t="shared" si="50"/>
        <v>0</v>
      </c>
      <c r="N112" s="251"/>
      <c r="O112" s="252"/>
      <c r="P112" s="262">
        <f t="shared" si="51"/>
        <v>0</v>
      </c>
      <c r="Q112" s="337"/>
      <c r="R112" s="252"/>
      <c r="S112" s="262">
        <f t="shared" si="52"/>
        <v>0</v>
      </c>
      <c r="T112" s="251"/>
      <c r="U112" s="252"/>
      <c r="V112" s="262">
        <f t="shared" si="53"/>
        <v>0</v>
      </c>
      <c r="W112" s="337"/>
      <c r="X112" s="252"/>
      <c r="Y112" s="262">
        <f t="shared" si="54"/>
        <v>0</v>
      </c>
      <c r="Z112" s="251"/>
      <c r="AA112" s="252"/>
      <c r="AB112" s="262">
        <f t="shared" si="55"/>
        <v>0</v>
      </c>
      <c r="AC112" s="253">
        <f t="shared" si="44"/>
        <v>0</v>
      </c>
      <c r="AD112" s="254">
        <f t="shared" si="45"/>
        <v>0</v>
      </c>
      <c r="AE112" s="321">
        <f t="shared" si="46"/>
        <v>0</v>
      </c>
      <c r="AF112" s="256" t="e">
        <f t="shared" si="47"/>
        <v>#DIV/0!</v>
      </c>
      <c r="AG112" s="102"/>
      <c r="AH112" s="94"/>
      <c r="AI112" s="94"/>
    </row>
    <row r="113" spans="1:35" ht="15.75" customHeight="1" x14ac:dyDescent="0.2">
      <c r="A113" s="513" t="s">
        <v>114</v>
      </c>
      <c r="B113" s="457" t="s">
        <v>227</v>
      </c>
      <c r="C113" s="458" t="s">
        <v>228</v>
      </c>
      <c r="D113" s="99" t="s">
        <v>151</v>
      </c>
      <c r="E113" s="277"/>
      <c r="F113" s="278"/>
      <c r="G113" s="248">
        <f t="shared" si="48"/>
        <v>0</v>
      </c>
      <c r="H113" s="277"/>
      <c r="I113" s="278"/>
      <c r="J113" s="262">
        <f t="shared" si="49"/>
        <v>0</v>
      </c>
      <c r="K113" s="337"/>
      <c r="L113" s="252"/>
      <c r="M113" s="262">
        <f t="shared" si="50"/>
        <v>0</v>
      </c>
      <c r="N113" s="251"/>
      <c r="O113" s="252"/>
      <c r="P113" s="262">
        <f t="shared" si="51"/>
        <v>0</v>
      </c>
      <c r="Q113" s="337"/>
      <c r="R113" s="252"/>
      <c r="S113" s="262">
        <f t="shared" si="52"/>
        <v>0</v>
      </c>
      <c r="T113" s="251"/>
      <c r="U113" s="252"/>
      <c r="V113" s="262">
        <f t="shared" si="53"/>
        <v>0</v>
      </c>
      <c r="W113" s="337"/>
      <c r="X113" s="252"/>
      <c r="Y113" s="262">
        <f t="shared" si="54"/>
        <v>0</v>
      </c>
      <c r="Z113" s="251"/>
      <c r="AA113" s="252"/>
      <c r="AB113" s="262">
        <f t="shared" si="55"/>
        <v>0</v>
      </c>
      <c r="AC113" s="253">
        <f t="shared" si="44"/>
        <v>0</v>
      </c>
      <c r="AD113" s="254">
        <f t="shared" si="45"/>
        <v>0</v>
      </c>
      <c r="AE113" s="321">
        <f t="shared" si="46"/>
        <v>0</v>
      </c>
      <c r="AF113" s="256" t="e">
        <f t="shared" si="47"/>
        <v>#DIV/0!</v>
      </c>
      <c r="AG113" s="102"/>
      <c r="AH113" s="94"/>
      <c r="AI113" s="94"/>
    </row>
    <row r="114" spans="1:35" ht="15.75" customHeight="1" x14ac:dyDescent="0.2">
      <c r="A114" s="506" t="s">
        <v>114</v>
      </c>
      <c r="B114" s="455" t="s">
        <v>229</v>
      </c>
      <c r="C114" s="456" t="s">
        <v>230</v>
      </c>
      <c r="D114" s="103" t="s">
        <v>151</v>
      </c>
      <c r="E114" s="263"/>
      <c r="F114" s="264"/>
      <c r="G114" s="265">
        <f t="shared" si="48"/>
        <v>0</v>
      </c>
      <c r="H114" s="263"/>
      <c r="I114" s="264"/>
      <c r="J114" s="266">
        <f t="shared" si="49"/>
        <v>0</v>
      </c>
      <c r="K114" s="338"/>
      <c r="L114" s="264"/>
      <c r="M114" s="266">
        <f t="shared" si="50"/>
        <v>0</v>
      </c>
      <c r="N114" s="263"/>
      <c r="O114" s="264"/>
      <c r="P114" s="266">
        <f t="shared" si="51"/>
        <v>0</v>
      </c>
      <c r="Q114" s="338"/>
      <c r="R114" s="264"/>
      <c r="S114" s="266">
        <f t="shared" si="52"/>
        <v>0</v>
      </c>
      <c r="T114" s="263"/>
      <c r="U114" s="264"/>
      <c r="V114" s="266">
        <f t="shared" si="53"/>
        <v>0</v>
      </c>
      <c r="W114" s="338"/>
      <c r="X114" s="264"/>
      <c r="Y114" s="266">
        <f t="shared" si="54"/>
        <v>0</v>
      </c>
      <c r="Z114" s="263"/>
      <c r="AA114" s="264"/>
      <c r="AB114" s="266">
        <f t="shared" si="55"/>
        <v>0</v>
      </c>
      <c r="AC114" s="267">
        <f t="shared" si="44"/>
        <v>0</v>
      </c>
      <c r="AD114" s="268">
        <f t="shared" si="45"/>
        <v>0</v>
      </c>
      <c r="AE114" s="323">
        <f t="shared" si="46"/>
        <v>0</v>
      </c>
      <c r="AF114" s="256" t="e">
        <f t="shared" si="47"/>
        <v>#DIV/0!</v>
      </c>
      <c r="AG114" s="102"/>
      <c r="AH114" s="94"/>
      <c r="AI114" s="94"/>
    </row>
    <row r="115" spans="1:35" ht="15" customHeight="1" x14ac:dyDescent="0.2">
      <c r="A115" s="511" t="s">
        <v>231</v>
      </c>
      <c r="B115" s="471"/>
      <c r="C115" s="472"/>
      <c r="D115" s="118"/>
      <c r="E115" s="325">
        <f t="shared" ref="E115:AB115" si="56">E104</f>
        <v>306</v>
      </c>
      <c r="F115" s="326">
        <f t="shared" si="56"/>
        <v>4325</v>
      </c>
      <c r="G115" s="327">
        <f t="shared" si="56"/>
        <v>17700</v>
      </c>
      <c r="H115" s="282">
        <f t="shared" si="56"/>
        <v>346</v>
      </c>
      <c r="I115" s="284">
        <f t="shared" si="56"/>
        <v>4375</v>
      </c>
      <c r="J115" s="339">
        <f t="shared" si="56"/>
        <v>17700</v>
      </c>
      <c r="K115" s="328">
        <f t="shared" si="56"/>
        <v>0</v>
      </c>
      <c r="L115" s="326">
        <f t="shared" si="56"/>
        <v>0</v>
      </c>
      <c r="M115" s="329">
        <f t="shared" si="56"/>
        <v>0</v>
      </c>
      <c r="N115" s="325">
        <f t="shared" si="56"/>
        <v>0</v>
      </c>
      <c r="O115" s="326">
        <f t="shared" si="56"/>
        <v>0</v>
      </c>
      <c r="P115" s="329">
        <f t="shared" si="56"/>
        <v>0</v>
      </c>
      <c r="Q115" s="328">
        <f t="shared" si="56"/>
        <v>0</v>
      </c>
      <c r="R115" s="326">
        <f t="shared" si="56"/>
        <v>0</v>
      </c>
      <c r="S115" s="329">
        <f t="shared" si="56"/>
        <v>0</v>
      </c>
      <c r="T115" s="325">
        <f t="shared" si="56"/>
        <v>0</v>
      </c>
      <c r="U115" s="326">
        <f t="shared" si="56"/>
        <v>0</v>
      </c>
      <c r="V115" s="329">
        <f t="shared" si="56"/>
        <v>0</v>
      </c>
      <c r="W115" s="328">
        <f t="shared" si="56"/>
        <v>0</v>
      </c>
      <c r="X115" s="326">
        <f t="shared" si="56"/>
        <v>0</v>
      </c>
      <c r="Y115" s="329">
        <f t="shared" si="56"/>
        <v>0</v>
      </c>
      <c r="Z115" s="325">
        <f t="shared" si="56"/>
        <v>0</v>
      </c>
      <c r="AA115" s="326">
        <f t="shared" si="56"/>
        <v>0</v>
      </c>
      <c r="AB115" s="329">
        <f t="shared" si="56"/>
        <v>0</v>
      </c>
      <c r="AC115" s="325">
        <f t="shared" si="44"/>
        <v>17700</v>
      </c>
      <c r="AD115" s="330">
        <f t="shared" si="45"/>
        <v>17700</v>
      </c>
      <c r="AE115" s="329">
        <f t="shared" si="46"/>
        <v>0</v>
      </c>
      <c r="AF115" s="373">
        <f t="shared" si="47"/>
        <v>0</v>
      </c>
      <c r="AG115" s="119"/>
      <c r="AH115" s="94"/>
      <c r="AI115" s="94"/>
    </row>
    <row r="116" spans="1:35" ht="30" customHeight="1" x14ac:dyDescent="0.2">
      <c r="A116" s="515" t="s">
        <v>109</v>
      </c>
      <c r="B116" s="479" t="s">
        <v>36</v>
      </c>
      <c r="C116" s="482" t="s">
        <v>232</v>
      </c>
      <c r="D116" s="131"/>
      <c r="E116" s="374"/>
      <c r="F116" s="375"/>
      <c r="G116" s="375"/>
      <c r="H116" s="374"/>
      <c r="I116" s="375"/>
      <c r="J116" s="375"/>
      <c r="K116" s="375"/>
      <c r="L116" s="375"/>
      <c r="M116" s="376"/>
      <c r="N116" s="374"/>
      <c r="O116" s="375"/>
      <c r="P116" s="376"/>
      <c r="Q116" s="375"/>
      <c r="R116" s="375"/>
      <c r="S116" s="376"/>
      <c r="T116" s="374"/>
      <c r="U116" s="375"/>
      <c r="V116" s="376"/>
      <c r="W116" s="375"/>
      <c r="X116" s="375"/>
      <c r="Y116" s="376"/>
      <c r="Z116" s="374"/>
      <c r="AA116" s="375"/>
      <c r="AB116" s="375"/>
      <c r="AC116" s="365"/>
      <c r="AD116" s="366"/>
      <c r="AE116" s="366"/>
      <c r="AF116" s="377"/>
      <c r="AG116" s="132"/>
      <c r="AH116" s="94"/>
      <c r="AI116" s="94"/>
    </row>
    <row r="117" spans="1:35" ht="77.25" customHeight="1" x14ac:dyDescent="0.2">
      <c r="A117" s="516" t="s">
        <v>114</v>
      </c>
      <c r="B117" s="483" t="s">
        <v>115</v>
      </c>
      <c r="C117" s="484" t="s">
        <v>233</v>
      </c>
      <c r="D117" s="134"/>
      <c r="E117" s="378"/>
      <c r="F117" s="379"/>
      <c r="G117" s="380">
        <v>29000</v>
      </c>
      <c r="H117" s="378">
        <v>1</v>
      </c>
      <c r="I117" s="379">
        <v>29000</v>
      </c>
      <c r="J117" s="381">
        <f>H117*I117</f>
        <v>29000</v>
      </c>
      <c r="K117" s="382"/>
      <c r="L117" s="379"/>
      <c r="M117" s="381">
        <f>K117*L117</f>
        <v>0</v>
      </c>
      <c r="N117" s="378"/>
      <c r="O117" s="379"/>
      <c r="P117" s="381">
        <f>N117*O117</f>
        <v>0</v>
      </c>
      <c r="Q117" s="382"/>
      <c r="R117" s="379"/>
      <c r="S117" s="381">
        <f>Q117*R117</f>
        <v>0</v>
      </c>
      <c r="T117" s="378"/>
      <c r="U117" s="379"/>
      <c r="V117" s="381">
        <f>T117*U117</f>
        <v>0</v>
      </c>
      <c r="W117" s="382"/>
      <c r="X117" s="379"/>
      <c r="Y117" s="381">
        <f>W117*X117</f>
        <v>0</v>
      </c>
      <c r="Z117" s="378"/>
      <c r="AA117" s="379"/>
      <c r="AB117" s="381">
        <f>Z117*AA117</f>
        <v>0</v>
      </c>
      <c r="AC117" s="383">
        <f>G117+M117+S117+Y117</f>
        <v>29000</v>
      </c>
      <c r="AD117" s="384">
        <f>J117+P117+V117+AB117</f>
        <v>29000</v>
      </c>
      <c r="AE117" s="385">
        <f>AC117-AD117</f>
        <v>0</v>
      </c>
      <c r="AF117" s="386">
        <f>AE117/AC117</f>
        <v>0</v>
      </c>
      <c r="AG117" s="135"/>
      <c r="AH117" s="94"/>
      <c r="AI117" s="94"/>
    </row>
    <row r="118" spans="1:35" ht="30" customHeight="1" x14ac:dyDescent="0.2">
      <c r="A118" s="505" t="s">
        <v>114</v>
      </c>
      <c r="B118" s="485" t="s">
        <v>119</v>
      </c>
      <c r="C118" s="238" t="s">
        <v>234</v>
      </c>
      <c r="D118" s="136"/>
      <c r="E118" s="251"/>
      <c r="F118" s="252"/>
      <c r="G118" s="248">
        <f>E118*F118</f>
        <v>0</v>
      </c>
      <c r="H118" s="251"/>
      <c r="I118" s="252"/>
      <c r="J118" s="262">
        <f>H118*I118</f>
        <v>0</v>
      </c>
      <c r="K118" s="337"/>
      <c r="L118" s="252"/>
      <c r="M118" s="262">
        <f>K118*L118</f>
        <v>0</v>
      </c>
      <c r="N118" s="251"/>
      <c r="O118" s="252"/>
      <c r="P118" s="262">
        <f>N118*O118</f>
        <v>0</v>
      </c>
      <c r="Q118" s="337"/>
      <c r="R118" s="252"/>
      <c r="S118" s="262">
        <f>Q118*R118</f>
        <v>0</v>
      </c>
      <c r="T118" s="251"/>
      <c r="U118" s="252"/>
      <c r="V118" s="262">
        <f>T118*U118</f>
        <v>0</v>
      </c>
      <c r="W118" s="337"/>
      <c r="X118" s="252"/>
      <c r="Y118" s="262">
        <f>W118*X118</f>
        <v>0</v>
      </c>
      <c r="Z118" s="251"/>
      <c r="AA118" s="252"/>
      <c r="AB118" s="262">
        <f>Z118*AA118</f>
        <v>0</v>
      </c>
      <c r="AC118" s="253">
        <f>G118+M118+S118+Y118</f>
        <v>0</v>
      </c>
      <c r="AD118" s="254">
        <f>J118+P118+V118+AB118</f>
        <v>0</v>
      </c>
      <c r="AE118" s="321">
        <f>AC118-AD118</f>
        <v>0</v>
      </c>
      <c r="AF118" s="387" t="e">
        <f>AE118/AC118</f>
        <v>#DIV/0!</v>
      </c>
      <c r="AG118" s="137"/>
      <c r="AH118" s="94"/>
      <c r="AI118" s="94"/>
    </row>
    <row r="119" spans="1:35" ht="63" customHeight="1" x14ac:dyDescent="0.2">
      <c r="A119" s="505" t="s">
        <v>114</v>
      </c>
      <c r="B119" s="485" t="s">
        <v>122</v>
      </c>
      <c r="C119" s="238" t="s">
        <v>235</v>
      </c>
      <c r="D119" s="136"/>
      <c r="E119" s="251"/>
      <c r="F119" s="252"/>
      <c r="G119" s="248">
        <v>20000</v>
      </c>
      <c r="H119" s="251">
        <v>1</v>
      </c>
      <c r="I119" s="252">
        <v>20000</v>
      </c>
      <c r="J119" s="262">
        <f>H119*I119</f>
        <v>20000</v>
      </c>
      <c r="K119" s="337"/>
      <c r="L119" s="252"/>
      <c r="M119" s="262">
        <f>K119*L119</f>
        <v>0</v>
      </c>
      <c r="N119" s="251"/>
      <c r="O119" s="252"/>
      <c r="P119" s="262">
        <f>N119*O119</f>
        <v>0</v>
      </c>
      <c r="Q119" s="337"/>
      <c r="R119" s="252"/>
      <c r="S119" s="262">
        <f>Q119*R119</f>
        <v>0</v>
      </c>
      <c r="T119" s="251"/>
      <c r="U119" s="252"/>
      <c r="V119" s="262">
        <f>T119*U119</f>
        <v>0</v>
      </c>
      <c r="W119" s="337"/>
      <c r="X119" s="252"/>
      <c r="Y119" s="262">
        <f>W119*X119</f>
        <v>0</v>
      </c>
      <c r="Z119" s="251"/>
      <c r="AA119" s="252"/>
      <c r="AB119" s="262">
        <f>Z119*AA119</f>
        <v>0</v>
      </c>
      <c r="AC119" s="253">
        <f>G119+M119+S119+Y119</f>
        <v>20000</v>
      </c>
      <c r="AD119" s="254">
        <f>J119+P119+V119+AB119</f>
        <v>20000</v>
      </c>
      <c r="AE119" s="321">
        <f>AC119-AD119</f>
        <v>0</v>
      </c>
      <c r="AF119" s="387">
        <f>AE119/AC119</f>
        <v>0</v>
      </c>
      <c r="AG119" s="128"/>
      <c r="AH119" s="94"/>
      <c r="AI119" s="94"/>
    </row>
    <row r="120" spans="1:35" ht="30" customHeight="1" x14ac:dyDescent="0.2">
      <c r="A120" s="506" t="s">
        <v>114</v>
      </c>
      <c r="B120" s="486" t="s">
        <v>133</v>
      </c>
      <c r="C120" s="487" t="s">
        <v>236</v>
      </c>
      <c r="D120" s="138"/>
      <c r="E120" s="263"/>
      <c r="F120" s="264"/>
      <c r="G120" s="265">
        <f>E120*F120</f>
        <v>0</v>
      </c>
      <c r="H120" s="263"/>
      <c r="I120" s="264"/>
      <c r="J120" s="266">
        <f>H120*I120</f>
        <v>0</v>
      </c>
      <c r="K120" s="338"/>
      <c r="L120" s="264"/>
      <c r="M120" s="266">
        <f>K120*L120</f>
        <v>0</v>
      </c>
      <c r="N120" s="263"/>
      <c r="O120" s="264"/>
      <c r="P120" s="266">
        <f>N120*O120</f>
        <v>0</v>
      </c>
      <c r="Q120" s="338"/>
      <c r="R120" s="264"/>
      <c r="S120" s="266">
        <f>Q120*R120</f>
        <v>0</v>
      </c>
      <c r="T120" s="263"/>
      <c r="U120" s="264"/>
      <c r="V120" s="266">
        <f>T120*U120</f>
        <v>0</v>
      </c>
      <c r="W120" s="338"/>
      <c r="X120" s="264"/>
      <c r="Y120" s="266">
        <f>W120*X120</f>
        <v>0</v>
      </c>
      <c r="Z120" s="263"/>
      <c r="AA120" s="264"/>
      <c r="AB120" s="266">
        <f>Z120*AA120</f>
        <v>0</v>
      </c>
      <c r="AC120" s="267">
        <f>G120+M120+S120+Y120</f>
        <v>0</v>
      </c>
      <c r="AD120" s="268">
        <f>J120+P120+V120+AB120</f>
        <v>0</v>
      </c>
      <c r="AE120" s="323">
        <f>AC120-AD120</f>
        <v>0</v>
      </c>
      <c r="AF120" s="387" t="e">
        <f>AE120/AC120</f>
        <v>#DIV/0!</v>
      </c>
      <c r="AG120" s="137"/>
      <c r="AH120" s="94"/>
      <c r="AI120" s="94"/>
    </row>
    <row r="121" spans="1:35" ht="15" customHeight="1" x14ac:dyDescent="0.2">
      <c r="A121" s="517" t="s">
        <v>237</v>
      </c>
      <c r="B121" s="488"/>
      <c r="C121" s="489"/>
      <c r="D121" s="139"/>
      <c r="E121" s="388">
        <f t="shared" ref="E121:AB121" si="57">SUM(E117:E120)</f>
        <v>0</v>
      </c>
      <c r="F121" s="389">
        <f t="shared" si="57"/>
        <v>0</v>
      </c>
      <c r="G121" s="390">
        <f t="shared" si="57"/>
        <v>49000</v>
      </c>
      <c r="H121" s="391">
        <f t="shared" si="57"/>
        <v>2</v>
      </c>
      <c r="I121" s="392">
        <f t="shared" si="57"/>
        <v>49000</v>
      </c>
      <c r="J121" s="393">
        <f t="shared" si="57"/>
        <v>49000</v>
      </c>
      <c r="K121" s="394">
        <f t="shared" si="57"/>
        <v>0</v>
      </c>
      <c r="L121" s="389">
        <f t="shared" si="57"/>
        <v>0</v>
      </c>
      <c r="M121" s="395">
        <f t="shared" si="57"/>
        <v>0</v>
      </c>
      <c r="N121" s="388">
        <f t="shared" si="57"/>
        <v>0</v>
      </c>
      <c r="O121" s="389">
        <f t="shared" si="57"/>
        <v>0</v>
      </c>
      <c r="P121" s="395">
        <f t="shared" si="57"/>
        <v>0</v>
      </c>
      <c r="Q121" s="394">
        <f t="shared" si="57"/>
        <v>0</v>
      </c>
      <c r="R121" s="389">
        <f t="shared" si="57"/>
        <v>0</v>
      </c>
      <c r="S121" s="395">
        <f t="shared" si="57"/>
        <v>0</v>
      </c>
      <c r="T121" s="388">
        <f t="shared" si="57"/>
        <v>0</v>
      </c>
      <c r="U121" s="389">
        <f t="shared" si="57"/>
        <v>0</v>
      </c>
      <c r="V121" s="395">
        <f t="shared" si="57"/>
        <v>0</v>
      </c>
      <c r="W121" s="394">
        <f t="shared" si="57"/>
        <v>0</v>
      </c>
      <c r="X121" s="389">
        <f t="shared" si="57"/>
        <v>0</v>
      </c>
      <c r="Y121" s="395">
        <f t="shared" si="57"/>
        <v>0</v>
      </c>
      <c r="Z121" s="388">
        <f t="shared" si="57"/>
        <v>0</v>
      </c>
      <c r="AA121" s="389">
        <f t="shared" si="57"/>
        <v>0</v>
      </c>
      <c r="AB121" s="395">
        <f t="shared" si="57"/>
        <v>0</v>
      </c>
      <c r="AC121" s="325">
        <f>G121+M121+S121+Y121</f>
        <v>49000</v>
      </c>
      <c r="AD121" s="330">
        <f>J121+P121+V121+AB121</f>
        <v>49000</v>
      </c>
      <c r="AE121" s="329">
        <f>AC121-AD121</f>
        <v>0</v>
      </c>
      <c r="AF121" s="373">
        <f>AE121/AC121</f>
        <v>0</v>
      </c>
      <c r="AG121" s="119"/>
      <c r="AH121" s="94"/>
      <c r="AI121" s="94"/>
    </row>
    <row r="122" spans="1:35" ht="15" customHeight="1" x14ac:dyDescent="0.2">
      <c r="A122" s="515" t="s">
        <v>109</v>
      </c>
      <c r="B122" s="490" t="s">
        <v>37</v>
      </c>
      <c r="C122" s="463" t="s">
        <v>238</v>
      </c>
      <c r="D122" s="140"/>
      <c r="E122" s="316"/>
      <c r="F122" s="317"/>
      <c r="G122" s="317"/>
      <c r="H122" s="316"/>
      <c r="I122" s="317"/>
      <c r="J122" s="318"/>
      <c r="K122" s="317"/>
      <c r="L122" s="317"/>
      <c r="M122" s="318"/>
      <c r="N122" s="316"/>
      <c r="O122" s="317"/>
      <c r="P122" s="318"/>
      <c r="Q122" s="317"/>
      <c r="R122" s="317"/>
      <c r="S122" s="318"/>
      <c r="T122" s="316"/>
      <c r="U122" s="317"/>
      <c r="V122" s="318"/>
      <c r="W122" s="317"/>
      <c r="X122" s="317"/>
      <c r="Y122" s="318"/>
      <c r="Z122" s="316"/>
      <c r="AA122" s="317"/>
      <c r="AB122" s="317"/>
      <c r="AC122" s="365"/>
      <c r="AD122" s="366"/>
      <c r="AE122" s="366"/>
      <c r="AF122" s="377"/>
      <c r="AG122" s="132"/>
      <c r="AH122" s="94"/>
      <c r="AI122" s="94"/>
    </row>
    <row r="123" spans="1:35" ht="30" customHeight="1" x14ac:dyDescent="0.2">
      <c r="A123" s="518" t="s">
        <v>114</v>
      </c>
      <c r="B123" s="491" t="s">
        <v>115</v>
      </c>
      <c r="C123" s="492" t="s">
        <v>239</v>
      </c>
      <c r="D123" s="141"/>
      <c r="E123" s="396"/>
      <c r="F123" s="397"/>
      <c r="G123" s="398">
        <f>E123*F123</f>
        <v>0</v>
      </c>
      <c r="H123" s="378"/>
      <c r="I123" s="379"/>
      <c r="J123" s="381">
        <f>H123*I123</f>
        <v>0</v>
      </c>
      <c r="K123" s="399"/>
      <c r="L123" s="397"/>
      <c r="M123" s="400">
        <f>K123*L123</f>
        <v>0</v>
      </c>
      <c r="N123" s="396"/>
      <c r="O123" s="397"/>
      <c r="P123" s="400">
        <f>N123*O123</f>
        <v>0</v>
      </c>
      <c r="Q123" s="399"/>
      <c r="R123" s="397"/>
      <c r="S123" s="400">
        <f>Q123*R123</f>
        <v>0</v>
      </c>
      <c r="T123" s="396"/>
      <c r="U123" s="397"/>
      <c r="V123" s="400">
        <f>T123*U123</f>
        <v>0</v>
      </c>
      <c r="W123" s="399"/>
      <c r="X123" s="397"/>
      <c r="Y123" s="400">
        <f>W123*X123</f>
        <v>0</v>
      </c>
      <c r="Z123" s="396"/>
      <c r="AA123" s="397"/>
      <c r="AB123" s="400">
        <f>Z123*AA123</f>
        <v>0</v>
      </c>
      <c r="AC123" s="383">
        <f>G123+M123+S123+Y123</f>
        <v>0</v>
      </c>
      <c r="AD123" s="384">
        <f>J123+P123+V123+AB123</f>
        <v>0</v>
      </c>
      <c r="AE123" s="385">
        <f>AC123-AD123</f>
        <v>0</v>
      </c>
      <c r="AF123" s="386" t="e">
        <f>AE123/AC123</f>
        <v>#DIV/0!</v>
      </c>
      <c r="AG123" s="142"/>
      <c r="AH123" s="94"/>
      <c r="AI123" s="94"/>
    </row>
    <row r="124" spans="1:35" ht="30" customHeight="1" x14ac:dyDescent="0.2">
      <c r="A124" s="519" t="s">
        <v>114</v>
      </c>
      <c r="B124" s="491" t="s">
        <v>119</v>
      </c>
      <c r="C124" s="493" t="s">
        <v>240</v>
      </c>
      <c r="D124" s="101"/>
      <c r="E124" s="277"/>
      <c r="F124" s="278"/>
      <c r="G124" s="248">
        <f>E124*F124</f>
        <v>0</v>
      </c>
      <c r="H124" s="277"/>
      <c r="I124" s="278"/>
      <c r="J124" s="262">
        <f>H124*I124</f>
        <v>0</v>
      </c>
      <c r="K124" s="355"/>
      <c r="L124" s="278"/>
      <c r="M124" s="356">
        <f>K124*L124</f>
        <v>0</v>
      </c>
      <c r="N124" s="277"/>
      <c r="O124" s="278"/>
      <c r="P124" s="356">
        <f>N124*O124</f>
        <v>0</v>
      </c>
      <c r="Q124" s="355"/>
      <c r="R124" s="278"/>
      <c r="S124" s="356">
        <f>Q124*R124</f>
        <v>0</v>
      </c>
      <c r="T124" s="277"/>
      <c r="U124" s="278"/>
      <c r="V124" s="356">
        <f>T124*U124</f>
        <v>0</v>
      </c>
      <c r="W124" s="355"/>
      <c r="X124" s="278"/>
      <c r="Y124" s="356">
        <f>W124*X124</f>
        <v>0</v>
      </c>
      <c r="Z124" s="277"/>
      <c r="AA124" s="278"/>
      <c r="AB124" s="356">
        <f>Z124*AA124</f>
        <v>0</v>
      </c>
      <c r="AC124" s="267">
        <f>G124+M124+S124+Y124</f>
        <v>0</v>
      </c>
      <c r="AD124" s="268">
        <f>J124+P124+V124+AB124</f>
        <v>0</v>
      </c>
      <c r="AE124" s="323">
        <f>AC124-AD124</f>
        <v>0</v>
      </c>
      <c r="AF124" s="387" t="e">
        <f>AE124/AC124</f>
        <v>#DIV/0!</v>
      </c>
      <c r="AG124" s="137"/>
      <c r="AH124" s="94"/>
      <c r="AI124" s="94"/>
    </row>
    <row r="125" spans="1:35" ht="15" customHeight="1" x14ac:dyDescent="0.2">
      <c r="A125" s="511" t="s">
        <v>241</v>
      </c>
      <c r="B125" s="471"/>
      <c r="C125" s="472"/>
      <c r="D125" s="118"/>
      <c r="E125" s="325">
        <f t="shared" ref="E125:AB125" si="58">SUM(E123:E124)</f>
        <v>0</v>
      </c>
      <c r="F125" s="326">
        <f t="shared" si="58"/>
        <v>0</v>
      </c>
      <c r="G125" s="327">
        <f t="shared" si="58"/>
        <v>0</v>
      </c>
      <c r="H125" s="282">
        <f t="shared" si="58"/>
        <v>0</v>
      </c>
      <c r="I125" s="284">
        <f t="shared" si="58"/>
        <v>0</v>
      </c>
      <c r="J125" s="339">
        <f t="shared" si="58"/>
        <v>0</v>
      </c>
      <c r="K125" s="328">
        <f t="shared" si="58"/>
        <v>0</v>
      </c>
      <c r="L125" s="326">
        <f t="shared" si="58"/>
        <v>0</v>
      </c>
      <c r="M125" s="329">
        <f t="shared" si="58"/>
        <v>0</v>
      </c>
      <c r="N125" s="325">
        <f t="shared" si="58"/>
        <v>0</v>
      </c>
      <c r="O125" s="326">
        <f t="shared" si="58"/>
        <v>0</v>
      </c>
      <c r="P125" s="329">
        <f t="shared" si="58"/>
        <v>0</v>
      </c>
      <c r="Q125" s="328">
        <f t="shared" si="58"/>
        <v>0</v>
      </c>
      <c r="R125" s="326">
        <f t="shared" si="58"/>
        <v>0</v>
      </c>
      <c r="S125" s="329">
        <f t="shared" si="58"/>
        <v>0</v>
      </c>
      <c r="T125" s="325">
        <f t="shared" si="58"/>
        <v>0</v>
      </c>
      <c r="U125" s="326">
        <f t="shared" si="58"/>
        <v>0</v>
      </c>
      <c r="V125" s="329">
        <f t="shared" si="58"/>
        <v>0</v>
      </c>
      <c r="W125" s="328">
        <f t="shared" si="58"/>
        <v>0</v>
      </c>
      <c r="X125" s="326">
        <f t="shared" si="58"/>
        <v>0</v>
      </c>
      <c r="Y125" s="329">
        <f t="shared" si="58"/>
        <v>0</v>
      </c>
      <c r="Z125" s="325">
        <f t="shared" si="58"/>
        <v>0</v>
      </c>
      <c r="AA125" s="326">
        <f t="shared" si="58"/>
        <v>0</v>
      </c>
      <c r="AB125" s="329">
        <f t="shared" si="58"/>
        <v>0</v>
      </c>
      <c r="AC125" s="282">
        <f>G125+M125+S125+Y125</f>
        <v>0</v>
      </c>
      <c r="AD125" s="287">
        <f>J125+P125+V125+AB125</f>
        <v>0</v>
      </c>
      <c r="AE125" s="339">
        <f>AC125-AD125</f>
        <v>0</v>
      </c>
      <c r="AF125" s="401" t="e">
        <f>AE125/AC125</f>
        <v>#DIV/0!</v>
      </c>
      <c r="AG125" s="143"/>
      <c r="AH125" s="94"/>
      <c r="AI125" s="94"/>
    </row>
    <row r="126" spans="1:35" ht="54.75" customHeight="1" x14ac:dyDescent="0.2">
      <c r="A126" s="520" t="s">
        <v>109</v>
      </c>
      <c r="B126" s="490" t="s">
        <v>38</v>
      </c>
      <c r="C126" s="463" t="s">
        <v>242</v>
      </c>
      <c r="D126" s="140"/>
      <c r="E126" s="316"/>
      <c r="F126" s="317"/>
      <c r="G126" s="317"/>
      <c r="H126" s="316"/>
      <c r="I126" s="317"/>
      <c r="J126" s="318"/>
      <c r="K126" s="317"/>
      <c r="L126" s="317"/>
      <c r="M126" s="318"/>
      <c r="N126" s="316"/>
      <c r="O126" s="317"/>
      <c r="P126" s="318"/>
      <c r="Q126" s="317"/>
      <c r="R126" s="317"/>
      <c r="S126" s="318"/>
      <c r="T126" s="316"/>
      <c r="U126" s="317"/>
      <c r="V126" s="318"/>
      <c r="W126" s="317"/>
      <c r="X126" s="317"/>
      <c r="Y126" s="318"/>
      <c r="Z126" s="316"/>
      <c r="AA126" s="317"/>
      <c r="AB126" s="318"/>
      <c r="AC126" s="365"/>
      <c r="AD126" s="366"/>
      <c r="AE126" s="366"/>
      <c r="AF126" s="377"/>
      <c r="AG126" s="132"/>
      <c r="AH126" s="94"/>
      <c r="AI126" s="94"/>
    </row>
    <row r="127" spans="1:35" ht="30" customHeight="1" x14ac:dyDescent="0.2">
      <c r="A127" s="518" t="s">
        <v>114</v>
      </c>
      <c r="B127" s="491" t="s">
        <v>115</v>
      </c>
      <c r="C127" s="492" t="s">
        <v>243</v>
      </c>
      <c r="D127" s="141" t="s">
        <v>244</v>
      </c>
      <c r="E127" s="396"/>
      <c r="F127" s="397"/>
      <c r="G127" s="398">
        <f>E127*F127</f>
        <v>0</v>
      </c>
      <c r="H127" s="378"/>
      <c r="I127" s="379"/>
      <c r="J127" s="381">
        <f>H127*I127</f>
        <v>0</v>
      </c>
      <c r="K127" s="399"/>
      <c r="L127" s="397"/>
      <c r="M127" s="400">
        <f>K127*L127</f>
        <v>0</v>
      </c>
      <c r="N127" s="396"/>
      <c r="O127" s="397"/>
      <c r="P127" s="400">
        <f>N127*O127</f>
        <v>0</v>
      </c>
      <c r="Q127" s="399"/>
      <c r="R127" s="397"/>
      <c r="S127" s="400">
        <f>Q127*R127</f>
        <v>0</v>
      </c>
      <c r="T127" s="396"/>
      <c r="U127" s="397"/>
      <c r="V127" s="400">
        <f>T127*U127</f>
        <v>0</v>
      </c>
      <c r="W127" s="399"/>
      <c r="X127" s="397"/>
      <c r="Y127" s="400">
        <f>W127*X127</f>
        <v>0</v>
      </c>
      <c r="Z127" s="396"/>
      <c r="AA127" s="397"/>
      <c r="AB127" s="400">
        <f>Z127*AA127</f>
        <v>0</v>
      </c>
      <c r="AC127" s="383">
        <f>G127+M127+S127+Y127</f>
        <v>0</v>
      </c>
      <c r="AD127" s="384">
        <f>J127+P127+V127+AB127</f>
        <v>0</v>
      </c>
      <c r="AE127" s="385">
        <f>AC127-AD127</f>
        <v>0</v>
      </c>
      <c r="AF127" s="387" t="e">
        <f>AE127/AC127</f>
        <v>#DIV/0!</v>
      </c>
      <c r="AG127" s="137"/>
      <c r="AH127" s="94"/>
      <c r="AI127" s="94"/>
    </row>
    <row r="128" spans="1:35" ht="30" customHeight="1" x14ac:dyDescent="0.2">
      <c r="A128" s="519" t="s">
        <v>114</v>
      </c>
      <c r="B128" s="491" t="s">
        <v>119</v>
      </c>
      <c r="C128" s="493" t="s">
        <v>243</v>
      </c>
      <c r="D128" s="101" t="s">
        <v>244</v>
      </c>
      <c r="E128" s="277"/>
      <c r="F128" s="278"/>
      <c r="G128" s="248">
        <f>E128*F128</f>
        <v>0</v>
      </c>
      <c r="H128" s="277"/>
      <c r="I128" s="278"/>
      <c r="J128" s="262">
        <f>H128*I128</f>
        <v>0</v>
      </c>
      <c r="K128" s="355"/>
      <c r="L128" s="278"/>
      <c r="M128" s="356">
        <f>K128*L128</f>
        <v>0</v>
      </c>
      <c r="N128" s="277"/>
      <c r="O128" s="278"/>
      <c r="P128" s="356">
        <f>N128*O128</f>
        <v>0</v>
      </c>
      <c r="Q128" s="355"/>
      <c r="R128" s="278"/>
      <c r="S128" s="356">
        <f>Q128*R128</f>
        <v>0</v>
      </c>
      <c r="T128" s="277"/>
      <c r="U128" s="278"/>
      <c r="V128" s="356">
        <f>T128*U128</f>
        <v>0</v>
      </c>
      <c r="W128" s="355"/>
      <c r="X128" s="278"/>
      <c r="Y128" s="356">
        <f>W128*X128</f>
        <v>0</v>
      </c>
      <c r="Z128" s="277"/>
      <c r="AA128" s="278"/>
      <c r="AB128" s="356">
        <f>Z128*AA128</f>
        <v>0</v>
      </c>
      <c r="AC128" s="267">
        <f>G128+M128+S128+Y128</f>
        <v>0</v>
      </c>
      <c r="AD128" s="268">
        <f>J128+P128+V128+AB128</f>
        <v>0</v>
      </c>
      <c r="AE128" s="323">
        <f>AC128-AD128</f>
        <v>0</v>
      </c>
      <c r="AF128" s="387" t="e">
        <f>AE128/AC128</f>
        <v>#DIV/0!</v>
      </c>
      <c r="AG128" s="137"/>
      <c r="AH128" s="94"/>
      <c r="AI128" s="94"/>
    </row>
    <row r="129" spans="1:35" ht="42" customHeight="1" x14ac:dyDescent="0.2">
      <c r="A129" s="552" t="s">
        <v>245</v>
      </c>
      <c r="B129" s="553"/>
      <c r="C129" s="554"/>
      <c r="D129" s="144"/>
      <c r="E129" s="402">
        <f t="shared" ref="E129:AB129" si="59">SUM(E127:E128)</f>
        <v>0</v>
      </c>
      <c r="F129" s="403">
        <f t="shared" si="59"/>
        <v>0</v>
      </c>
      <c r="G129" s="404">
        <f t="shared" si="59"/>
        <v>0</v>
      </c>
      <c r="H129" s="405">
        <f t="shared" si="59"/>
        <v>0</v>
      </c>
      <c r="I129" s="406">
        <f t="shared" si="59"/>
        <v>0</v>
      </c>
      <c r="J129" s="406">
        <f t="shared" si="59"/>
        <v>0</v>
      </c>
      <c r="K129" s="407">
        <f t="shared" si="59"/>
        <v>0</v>
      </c>
      <c r="L129" s="403">
        <f t="shared" si="59"/>
        <v>0</v>
      </c>
      <c r="M129" s="403">
        <f t="shared" si="59"/>
        <v>0</v>
      </c>
      <c r="N129" s="402">
        <f t="shared" si="59"/>
        <v>0</v>
      </c>
      <c r="O129" s="403">
        <f t="shared" si="59"/>
        <v>0</v>
      </c>
      <c r="P129" s="403">
        <f t="shared" si="59"/>
        <v>0</v>
      </c>
      <c r="Q129" s="407">
        <f t="shared" si="59"/>
        <v>0</v>
      </c>
      <c r="R129" s="403">
        <f t="shared" si="59"/>
        <v>0</v>
      </c>
      <c r="S129" s="403">
        <f t="shared" si="59"/>
        <v>0</v>
      </c>
      <c r="T129" s="402">
        <f t="shared" si="59"/>
        <v>0</v>
      </c>
      <c r="U129" s="403">
        <f t="shared" si="59"/>
        <v>0</v>
      </c>
      <c r="V129" s="403">
        <f t="shared" si="59"/>
        <v>0</v>
      </c>
      <c r="W129" s="407">
        <f t="shared" si="59"/>
        <v>0</v>
      </c>
      <c r="X129" s="403">
        <f t="shared" si="59"/>
        <v>0</v>
      </c>
      <c r="Y129" s="403">
        <f t="shared" si="59"/>
        <v>0</v>
      </c>
      <c r="Z129" s="402">
        <f t="shared" si="59"/>
        <v>0</v>
      </c>
      <c r="AA129" s="403">
        <f t="shared" si="59"/>
        <v>0</v>
      </c>
      <c r="AB129" s="403">
        <f t="shared" si="59"/>
        <v>0</v>
      </c>
      <c r="AC129" s="282">
        <f>G129+M129+S129+Y129</f>
        <v>0</v>
      </c>
      <c r="AD129" s="287">
        <f>J129+P129+V129+AB129</f>
        <v>0</v>
      </c>
      <c r="AE129" s="339">
        <f>AC129-AD129</f>
        <v>0</v>
      </c>
      <c r="AF129" s="408" t="e">
        <f>AE129/AC129</f>
        <v>#DIV/0!</v>
      </c>
      <c r="AG129" s="145"/>
      <c r="AH129" s="94"/>
      <c r="AI129" s="94"/>
    </row>
    <row r="130" spans="1:35" ht="15.75" customHeight="1" x14ac:dyDescent="0.2">
      <c r="A130" s="512" t="s">
        <v>109</v>
      </c>
      <c r="B130" s="479" t="s">
        <v>39</v>
      </c>
      <c r="C130" s="482" t="s">
        <v>246</v>
      </c>
      <c r="D130" s="146"/>
      <c r="E130" s="409"/>
      <c r="F130" s="410"/>
      <c r="G130" s="410"/>
      <c r="H130" s="409"/>
      <c r="I130" s="410"/>
      <c r="J130" s="410"/>
      <c r="K130" s="410"/>
      <c r="L130" s="410"/>
      <c r="M130" s="411"/>
      <c r="N130" s="409"/>
      <c r="O130" s="410"/>
      <c r="P130" s="411"/>
      <c r="Q130" s="410"/>
      <c r="R130" s="410"/>
      <c r="S130" s="411"/>
      <c r="T130" s="409"/>
      <c r="U130" s="410"/>
      <c r="V130" s="411"/>
      <c r="W130" s="410"/>
      <c r="X130" s="410"/>
      <c r="Y130" s="411"/>
      <c r="Z130" s="409"/>
      <c r="AA130" s="410"/>
      <c r="AB130" s="411"/>
      <c r="AC130" s="409"/>
      <c r="AD130" s="410"/>
      <c r="AE130" s="410"/>
      <c r="AF130" s="377"/>
      <c r="AG130" s="132"/>
      <c r="AH130" s="94"/>
      <c r="AI130" s="94"/>
    </row>
    <row r="131" spans="1:35" ht="30" customHeight="1" x14ac:dyDescent="0.2">
      <c r="A131" s="516" t="s">
        <v>114</v>
      </c>
      <c r="B131" s="483" t="s">
        <v>115</v>
      </c>
      <c r="C131" s="484" t="s">
        <v>247</v>
      </c>
      <c r="D131" s="134" t="s">
        <v>185</v>
      </c>
      <c r="E131" s="378"/>
      <c r="F131" s="379"/>
      <c r="G131" s="380">
        <f>E131*F131</f>
        <v>0</v>
      </c>
      <c r="H131" s="378"/>
      <c r="I131" s="379"/>
      <c r="J131" s="381">
        <f>H131*I131</f>
        <v>0</v>
      </c>
      <c r="K131" s="382"/>
      <c r="L131" s="379"/>
      <c r="M131" s="381">
        <f>K131*L131</f>
        <v>0</v>
      </c>
      <c r="N131" s="378"/>
      <c r="O131" s="379"/>
      <c r="P131" s="381">
        <f>N131*O131</f>
        <v>0</v>
      </c>
      <c r="Q131" s="382"/>
      <c r="R131" s="379"/>
      <c r="S131" s="381">
        <f>Q131*R131</f>
        <v>0</v>
      </c>
      <c r="T131" s="378"/>
      <c r="U131" s="379"/>
      <c r="V131" s="381">
        <f>T131*U131</f>
        <v>0</v>
      </c>
      <c r="W131" s="382"/>
      <c r="X131" s="379"/>
      <c r="Y131" s="381">
        <f>W131*X131</f>
        <v>0</v>
      </c>
      <c r="Z131" s="378"/>
      <c r="AA131" s="379"/>
      <c r="AB131" s="380">
        <f>Z131*AA131</f>
        <v>0</v>
      </c>
      <c r="AC131" s="383">
        <f>G131+M131+S131+Y131</f>
        <v>0</v>
      </c>
      <c r="AD131" s="412">
        <f>J131+P131+V131+AB131</f>
        <v>0</v>
      </c>
      <c r="AE131" s="413">
        <f>AC131-AD131</f>
        <v>0</v>
      </c>
      <c r="AF131" s="414" t="e">
        <f>AE131/AC131</f>
        <v>#DIV/0!</v>
      </c>
      <c r="AG131" s="137"/>
      <c r="AH131" s="94"/>
      <c r="AI131" s="94"/>
    </row>
    <row r="132" spans="1:35" ht="30" customHeight="1" x14ac:dyDescent="0.2">
      <c r="A132" s="505" t="s">
        <v>114</v>
      </c>
      <c r="B132" s="485" t="s">
        <v>119</v>
      </c>
      <c r="C132" s="238" t="s">
        <v>248</v>
      </c>
      <c r="D132" s="136" t="s">
        <v>249</v>
      </c>
      <c r="E132" s="251"/>
      <c r="F132" s="252"/>
      <c r="G132" s="248">
        <f>E132*F132</f>
        <v>0</v>
      </c>
      <c r="H132" s="251"/>
      <c r="I132" s="252"/>
      <c r="J132" s="262">
        <f>H132*I132</f>
        <v>0</v>
      </c>
      <c r="K132" s="337"/>
      <c r="L132" s="252"/>
      <c r="M132" s="262">
        <f>K132*L132</f>
        <v>0</v>
      </c>
      <c r="N132" s="251"/>
      <c r="O132" s="252"/>
      <c r="P132" s="262">
        <f>N132*O132</f>
        <v>0</v>
      </c>
      <c r="Q132" s="337"/>
      <c r="R132" s="252"/>
      <c r="S132" s="262">
        <f>Q132*R132</f>
        <v>0</v>
      </c>
      <c r="T132" s="251"/>
      <c r="U132" s="252"/>
      <c r="V132" s="262">
        <f>T132*U132</f>
        <v>0</v>
      </c>
      <c r="W132" s="337"/>
      <c r="X132" s="252"/>
      <c r="Y132" s="262">
        <f>W132*X132</f>
        <v>0</v>
      </c>
      <c r="Z132" s="251"/>
      <c r="AA132" s="252"/>
      <c r="AB132" s="248">
        <f>Z132*AA132</f>
        <v>0</v>
      </c>
      <c r="AC132" s="253">
        <f>G132+M132+S132+Y132</f>
        <v>0</v>
      </c>
      <c r="AD132" s="415">
        <f>J132+P132+V132+AB132</f>
        <v>0</v>
      </c>
      <c r="AE132" s="416">
        <f>AC132-AD132</f>
        <v>0</v>
      </c>
      <c r="AF132" s="414" t="e">
        <f>AE132/AC132</f>
        <v>#DIV/0!</v>
      </c>
      <c r="AG132" s="137"/>
      <c r="AH132" s="94"/>
      <c r="AI132" s="94"/>
    </row>
    <row r="133" spans="1:35" ht="30" customHeight="1" x14ac:dyDescent="0.2">
      <c r="A133" s="506" t="s">
        <v>114</v>
      </c>
      <c r="B133" s="486" t="s">
        <v>122</v>
      </c>
      <c r="C133" s="487" t="s">
        <v>250</v>
      </c>
      <c r="D133" s="138" t="s">
        <v>249</v>
      </c>
      <c r="E133" s="263"/>
      <c r="F133" s="264"/>
      <c r="G133" s="265">
        <f>E133*F133</f>
        <v>0</v>
      </c>
      <c r="H133" s="263"/>
      <c r="I133" s="264"/>
      <c r="J133" s="266">
        <f>H133*I133</f>
        <v>0</v>
      </c>
      <c r="K133" s="338"/>
      <c r="L133" s="264"/>
      <c r="M133" s="266">
        <f>K133*L133</f>
        <v>0</v>
      </c>
      <c r="N133" s="263"/>
      <c r="O133" s="264"/>
      <c r="P133" s="266">
        <f>N133*O133</f>
        <v>0</v>
      </c>
      <c r="Q133" s="338"/>
      <c r="R133" s="264"/>
      <c r="S133" s="266">
        <f>Q133*R133</f>
        <v>0</v>
      </c>
      <c r="T133" s="263"/>
      <c r="U133" s="264"/>
      <c r="V133" s="266">
        <f>T133*U133</f>
        <v>0</v>
      </c>
      <c r="W133" s="338"/>
      <c r="X133" s="264"/>
      <c r="Y133" s="266">
        <f>W133*X133</f>
        <v>0</v>
      </c>
      <c r="Z133" s="263"/>
      <c r="AA133" s="264"/>
      <c r="AB133" s="265">
        <f>Z133*AA133</f>
        <v>0</v>
      </c>
      <c r="AC133" s="362">
        <f>G133+M133+S133+Y133</f>
        <v>0</v>
      </c>
      <c r="AD133" s="417">
        <f>J133+P133+V133+AB133</f>
        <v>0</v>
      </c>
      <c r="AE133" s="416">
        <f>AC133-AD133</f>
        <v>0</v>
      </c>
      <c r="AF133" s="414" t="e">
        <f>AE133/AC133</f>
        <v>#DIV/0!</v>
      </c>
      <c r="AG133" s="137"/>
      <c r="AH133" s="94"/>
      <c r="AI133" s="94"/>
    </row>
    <row r="134" spans="1:35" ht="15.75" customHeight="1" x14ac:dyDescent="0.2">
      <c r="A134" s="555" t="s">
        <v>251</v>
      </c>
      <c r="B134" s="556"/>
      <c r="C134" s="557"/>
      <c r="D134" s="147"/>
      <c r="E134" s="418">
        <f t="shared" ref="E134:AB134" si="60">SUM(E131:E133)</f>
        <v>0</v>
      </c>
      <c r="F134" s="419">
        <f t="shared" si="60"/>
        <v>0</v>
      </c>
      <c r="G134" s="420">
        <f t="shared" si="60"/>
        <v>0</v>
      </c>
      <c r="H134" s="421">
        <f t="shared" si="60"/>
        <v>0</v>
      </c>
      <c r="I134" s="422">
        <f t="shared" si="60"/>
        <v>0</v>
      </c>
      <c r="J134" s="422">
        <f t="shared" si="60"/>
        <v>0</v>
      </c>
      <c r="K134" s="423">
        <f t="shared" si="60"/>
        <v>0</v>
      </c>
      <c r="L134" s="419">
        <f t="shared" si="60"/>
        <v>0</v>
      </c>
      <c r="M134" s="419">
        <f t="shared" si="60"/>
        <v>0</v>
      </c>
      <c r="N134" s="418">
        <f t="shared" si="60"/>
        <v>0</v>
      </c>
      <c r="O134" s="419">
        <f t="shared" si="60"/>
        <v>0</v>
      </c>
      <c r="P134" s="419">
        <f t="shared" si="60"/>
        <v>0</v>
      </c>
      <c r="Q134" s="423">
        <f t="shared" si="60"/>
        <v>0</v>
      </c>
      <c r="R134" s="419">
        <f t="shared" si="60"/>
        <v>0</v>
      </c>
      <c r="S134" s="419">
        <f t="shared" si="60"/>
        <v>0</v>
      </c>
      <c r="T134" s="418">
        <f t="shared" si="60"/>
        <v>0</v>
      </c>
      <c r="U134" s="419">
        <f t="shared" si="60"/>
        <v>0</v>
      </c>
      <c r="V134" s="419">
        <f t="shared" si="60"/>
        <v>0</v>
      </c>
      <c r="W134" s="423">
        <f t="shared" si="60"/>
        <v>0</v>
      </c>
      <c r="X134" s="419">
        <f t="shared" si="60"/>
        <v>0</v>
      </c>
      <c r="Y134" s="419">
        <f t="shared" si="60"/>
        <v>0</v>
      </c>
      <c r="Z134" s="418">
        <f t="shared" si="60"/>
        <v>0</v>
      </c>
      <c r="AA134" s="419">
        <f t="shared" si="60"/>
        <v>0</v>
      </c>
      <c r="AB134" s="419">
        <f t="shared" si="60"/>
        <v>0</v>
      </c>
      <c r="AC134" s="391">
        <f>G134+M134+S134+Y134</f>
        <v>0</v>
      </c>
      <c r="AD134" s="424">
        <f>J134+P134+V134+AB134</f>
        <v>0</v>
      </c>
      <c r="AE134" s="425">
        <f>AC134-AD134</f>
        <v>0</v>
      </c>
      <c r="AF134" s="426" t="e">
        <f>AE134/AC134</f>
        <v>#DIV/0!</v>
      </c>
      <c r="AG134" s="145"/>
      <c r="AH134" s="94"/>
      <c r="AI134" s="94"/>
    </row>
    <row r="135" spans="1:35" ht="15" customHeight="1" x14ac:dyDescent="0.2">
      <c r="A135" s="512" t="s">
        <v>109</v>
      </c>
      <c r="B135" s="479" t="s">
        <v>40</v>
      </c>
      <c r="C135" s="482" t="s">
        <v>252</v>
      </c>
      <c r="D135" s="131"/>
      <c r="E135" s="374"/>
      <c r="F135" s="375"/>
      <c r="G135" s="375"/>
      <c r="H135" s="374"/>
      <c r="I135" s="375"/>
      <c r="J135" s="376"/>
      <c r="K135" s="375"/>
      <c r="L135" s="375"/>
      <c r="M135" s="376"/>
      <c r="N135" s="374"/>
      <c r="O135" s="375"/>
      <c r="P135" s="376"/>
      <c r="Q135" s="375"/>
      <c r="R135" s="375"/>
      <c r="S135" s="376"/>
      <c r="T135" s="374"/>
      <c r="U135" s="375"/>
      <c r="V135" s="376"/>
      <c r="W135" s="375"/>
      <c r="X135" s="375"/>
      <c r="Y135" s="376"/>
      <c r="Z135" s="374"/>
      <c r="AA135" s="375"/>
      <c r="AB135" s="376"/>
      <c r="AC135" s="409"/>
      <c r="AD135" s="410"/>
      <c r="AE135" s="427"/>
      <c r="AF135" s="428"/>
      <c r="AG135" s="148"/>
      <c r="AH135" s="94"/>
      <c r="AI135" s="94"/>
    </row>
    <row r="136" spans="1:35" ht="30" customHeight="1" x14ac:dyDescent="0.2">
      <c r="A136" s="516" t="s">
        <v>114</v>
      </c>
      <c r="B136" s="483" t="s">
        <v>115</v>
      </c>
      <c r="C136" s="484" t="s">
        <v>253</v>
      </c>
      <c r="D136" s="134" t="s">
        <v>254</v>
      </c>
      <c r="E136" s="378"/>
      <c r="F136" s="379"/>
      <c r="G136" s="380">
        <f>E136*F136</f>
        <v>0</v>
      </c>
      <c r="H136" s="378"/>
      <c r="I136" s="379"/>
      <c r="J136" s="381">
        <f>H136*I136</f>
        <v>0</v>
      </c>
      <c r="K136" s="382"/>
      <c r="L136" s="379"/>
      <c r="M136" s="381">
        <f>K136*L136</f>
        <v>0</v>
      </c>
      <c r="N136" s="378"/>
      <c r="O136" s="379"/>
      <c r="P136" s="381">
        <f>N136*O136</f>
        <v>0</v>
      </c>
      <c r="Q136" s="382"/>
      <c r="R136" s="379"/>
      <c r="S136" s="381">
        <f>Q136*R136</f>
        <v>0</v>
      </c>
      <c r="T136" s="378"/>
      <c r="U136" s="379"/>
      <c r="V136" s="381">
        <f>T136*U136</f>
        <v>0</v>
      </c>
      <c r="W136" s="382"/>
      <c r="X136" s="379"/>
      <c r="Y136" s="381">
        <f>W136*X136</f>
        <v>0</v>
      </c>
      <c r="Z136" s="378"/>
      <c r="AA136" s="379"/>
      <c r="AB136" s="380">
        <f>Z136*AA136</f>
        <v>0</v>
      </c>
      <c r="AC136" s="383">
        <f>G136+M136+S136+Y136</f>
        <v>0</v>
      </c>
      <c r="AD136" s="412">
        <f>J136+P136+V136+AB136</f>
        <v>0</v>
      </c>
      <c r="AE136" s="383">
        <f>AC136-AD136</f>
        <v>0</v>
      </c>
      <c r="AF136" s="386" t="e">
        <f>AE136/AC136</f>
        <v>#DIV/0!</v>
      </c>
      <c r="AG136" s="142"/>
      <c r="AH136" s="94"/>
      <c r="AI136" s="94"/>
    </row>
    <row r="137" spans="1:35" ht="30" customHeight="1" x14ac:dyDescent="0.2">
      <c r="A137" s="505" t="s">
        <v>114</v>
      </c>
      <c r="B137" s="485" t="s">
        <v>119</v>
      </c>
      <c r="C137" s="238" t="s">
        <v>255</v>
      </c>
      <c r="D137" s="136" t="s">
        <v>254</v>
      </c>
      <c r="E137" s="251"/>
      <c r="F137" s="252"/>
      <c r="G137" s="248">
        <f>E137*F137</f>
        <v>0</v>
      </c>
      <c r="H137" s="251"/>
      <c r="I137" s="252"/>
      <c r="J137" s="262">
        <f>H137*I137</f>
        <v>0</v>
      </c>
      <c r="K137" s="337"/>
      <c r="L137" s="252"/>
      <c r="M137" s="262">
        <f>K137*L137</f>
        <v>0</v>
      </c>
      <c r="N137" s="251"/>
      <c r="O137" s="252"/>
      <c r="P137" s="262">
        <f>N137*O137</f>
        <v>0</v>
      </c>
      <c r="Q137" s="337"/>
      <c r="R137" s="252"/>
      <c r="S137" s="262">
        <f>Q137*R137</f>
        <v>0</v>
      </c>
      <c r="T137" s="251"/>
      <c r="U137" s="252"/>
      <c r="V137" s="262">
        <f>T137*U137</f>
        <v>0</v>
      </c>
      <c r="W137" s="337"/>
      <c r="X137" s="252"/>
      <c r="Y137" s="262">
        <f>W137*X137</f>
        <v>0</v>
      </c>
      <c r="Z137" s="251"/>
      <c r="AA137" s="252"/>
      <c r="AB137" s="248">
        <f>Z137*AA137</f>
        <v>0</v>
      </c>
      <c r="AC137" s="253">
        <f>G137+M137+S137+Y137</f>
        <v>0</v>
      </c>
      <c r="AD137" s="415">
        <f>J137+P137+V137+AB137</f>
        <v>0</v>
      </c>
      <c r="AE137" s="253">
        <f>AC137-AD137</f>
        <v>0</v>
      </c>
      <c r="AF137" s="387" t="e">
        <f>AE137/AC137</f>
        <v>#DIV/0!</v>
      </c>
      <c r="AG137" s="137"/>
      <c r="AH137" s="94"/>
      <c r="AI137" s="94"/>
    </row>
    <row r="138" spans="1:35" ht="30" customHeight="1" x14ac:dyDescent="0.2">
      <c r="A138" s="505" t="s">
        <v>114</v>
      </c>
      <c r="B138" s="485" t="s">
        <v>122</v>
      </c>
      <c r="C138" s="238" t="s">
        <v>256</v>
      </c>
      <c r="D138" s="136" t="s">
        <v>254</v>
      </c>
      <c r="E138" s="251"/>
      <c r="F138" s="252"/>
      <c r="G138" s="248">
        <v>20000</v>
      </c>
      <c r="H138" s="251"/>
      <c r="I138" s="252"/>
      <c r="J138" s="429">
        <v>20000</v>
      </c>
      <c r="K138" s="337"/>
      <c r="L138" s="252"/>
      <c r="M138" s="262">
        <f>K138*L138</f>
        <v>0</v>
      </c>
      <c r="N138" s="251"/>
      <c r="O138" s="252"/>
      <c r="P138" s="262">
        <f>N138*O138</f>
        <v>0</v>
      </c>
      <c r="Q138" s="337"/>
      <c r="R138" s="252"/>
      <c r="S138" s="262">
        <f>Q138*R138</f>
        <v>0</v>
      </c>
      <c r="T138" s="251"/>
      <c r="U138" s="252"/>
      <c r="V138" s="262">
        <f>T138*U138</f>
        <v>0</v>
      </c>
      <c r="W138" s="337"/>
      <c r="X138" s="252"/>
      <c r="Y138" s="262">
        <f>W138*X138</f>
        <v>0</v>
      </c>
      <c r="Z138" s="251"/>
      <c r="AA138" s="252"/>
      <c r="AB138" s="248">
        <f>Z138*AA138</f>
        <v>0</v>
      </c>
      <c r="AC138" s="253">
        <f>G138+M138+S138+Y138</f>
        <v>20000</v>
      </c>
      <c r="AD138" s="415">
        <f>J138+P138+V138+AB138</f>
        <v>20000</v>
      </c>
      <c r="AE138" s="253">
        <f>AC138-AD138</f>
        <v>0</v>
      </c>
      <c r="AF138" s="387">
        <f>AE138/AC138</f>
        <v>0</v>
      </c>
      <c r="AG138" s="137"/>
      <c r="AH138" s="94"/>
      <c r="AI138" s="94"/>
    </row>
    <row r="139" spans="1:35" ht="30" customHeight="1" x14ac:dyDescent="0.2">
      <c r="A139" s="506" t="s">
        <v>114</v>
      </c>
      <c r="B139" s="486" t="s">
        <v>133</v>
      </c>
      <c r="C139" s="487" t="s">
        <v>257</v>
      </c>
      <c r="D139" s="138" t="s">
        <v>254</v>
      </c>
      <c r="E139" s="263"/>
      <c r="F139" s="264"/>
      <c r="G139" s="265">
        <f>E139*F139</f>
        <v>0</v>
      </c>
      <c r="H139" s="263"/>
      <c r="I139" s="264"/>
      <c r="J139" s="266">
        <f>H139*I139</f>
        <v>0</v>
      </c>
      <c r="K139" s="338"/>
      <c r="L139" s="264"/>
      <c r="M139" s="266">
        <f>K139*L139</f>
        <v>0</v>
      </c>
      <c r="N139" s="263"/>
      <c r="O139" s="264"/>
      <c r="P139" s="266">
        <f>N139*O139</f>
        <v>0</v>
      </c>
      <c r="Q139" s="338"/>
      <c r="R139" s="264"/>
      <c r="S139" s="266">
        <f>Q139*R139</f>
        <v>0</v>
      </c>
      <c r="T139" s="263"/>
      <c r="U139" s="264"/>
      <c r="V139" s="266">
        <f>T139*U139</f>
        <v>0</v>
      </c>
      <c r="W139" s="338"/>
      <c r="X139" s="264"/>
      <c r="Y139" s="266">
        <f>W139*X139</f>
        <v>0</v>
      </c>
      <c r="Z139" s="263"/>
      <c r="AA139" s="264"/>
      <c r="AB139" s="265">
        <f>Z139*AA139</f>
        <v>0</v>
      </c>
      <c r="AC139" s="362">
        <f>G139+M139+S139+Y139</f>
        <v>0</v>
      </c>
      <c r="AD139" s="417">
        <f>J139+P139+V139+AB139</f>
        <v>0</v>
      </c>
      <c r="AE139" s="362">
        <f>AC139-AD139</f>
        <v>0</v>
      </c>
      <c r="AF139" s="430" t="e">
        <f>AE139/AC139</f>
        <v>#DIV/0!</v>
      </c>
      <c r="AG139" s="149"/>
      <c r="AH139" s="94"/>
      <c r="AI139" s="94"/>
    </row>
    <row r="140" spans="1:35" ht="15" customHeight="1" x14ac:dyDescent="0.2">
      <c r="A140" s="555" t="s">
        <v>258</v>
      </c>
      <c r="B140" s="556"/>
      <c r="C140" s="557"/>
      <c r="D140" s="139"/>
      <c r="E140" s="418">
        <f t="shared" ref="E140:AB140" si="61">SUM(E136:E139)</f>
        <v>0</v>
      </c>
      <c r="F140" s="419">
        <f t="shared" si="61"/>
        <v>0</v>
      </c>
      <c r="G140" s="420">
        <f t="shared" si="61"/>
        <v>20000</v>
      </c>
      <c r="H140" s="421">
        <f t="shared" si="61"/>
        <v>0</v>
      </c>
      <c r="I140" s="422">
        <f t="shared" si="61"/>
        <v>0</v>
      </c>
      <c r="J140" s="422">
        <f t="shared" si="61"/>
        <v>20000</v>
      </c>
      <c r="K140" s="423">
        <f t="shared" si="61"/>
        <v>0</v>
      </c>
      <c r="L140" s="419">
        <f t="shared" si="61"/>
        <v>0</v>
      </c>
      <c r="M140" s="419">
        <f t="shared" si="61"/>
        <v>0</v>
      </c>
      <c r="N140" s="418">
        <f t="shared" si="61"/>
        <v>0</v>
      </c>
      <c r="O140" s="419">
        <f t="shared" si="61"/>
        <v>0</v>
      </c>
      <c r="P140" s="419">
        <f t="shared" si="61"/>
        <v>0</v>
      </c>
      <c r="Q140" s="423">
        <f t="shared" si="61"/>
        <v>0</v>
      </c>
      <c r="R140" s="419">
        <f t="shared" si="61"/>
        <v>0</v>
      </c>
      <c r="S140" s="419">
        <f t="shared" si="61"/>
        <v>0</v>
      </c>
      <c r="T140" s="418">
        <f t="shared" si="61"/>
        <v>0</v>
      </c>
      <c r="U140" s="419">
        <f t="shared" si="61"/>
        <v>0</v>
      </c>
      <c r="V140" s="419">
        <f t="shared" si="61"/>
        <v>0</v>
      </c>
      <c r="W140" s="423">
        <f t="shared" si="61"/>
        <v>0</v>
      </c>
      <c r="X140" s="419">
        <f t="shared" si="61"/>
        <v>0</v>
      </c>
      <c r="Y140" s="419">
        <f t="shared" si="61"/>
        <v>0</v>
      </c>
      <c r="Z140" s="418">
        <f t="shared" si="61"/>
        <v>0</v>
      </c>
      <c r="AA140" s="419">
        <f t="shared" si="61"/>
        <v>0</v>
      </c>
      <c r="AB140" s="419">
        <f t="shared" si="61"/>
        <v>0</v>
      </c>
      <c r="AC140" s="391">
        <f>G140+M140+S140+Y140</f>
        <v>20000</v>
      </c>
      <c r="AD140" s="424">
        <f>J140+P140+V140+AB140</f>
        <v>20000</v>
      </c>
      <c r="AE140" s="431">
        <f>AC140-AD140</f>
        <v>0</v>
      </c>
      <c r="AF140" s="432">
        <f>AE140/AC140</f>
        <v>0</v>
      </c>
      <c r="AG140" s="150"/>
      <c r="AH140" s="94"/>
      <c r="AI140" s="94"/>
    </row>
    <row r="141" spans="1:35" ht="15" customHeight="1" x14ac:dyDescent="0.2">
      <c r="A141" s="521" t="s">
        <v>109</v>
      </c>
      <c r="B141" s="479" t="s">
        <v>259</v>
      </c>
      <c r="C141" s="463" t="s">
        <v>260</v>
      </c>
      <c r="D141" s="130"/>
      <c r="E141" s="365"/>
      <c r="F141" s="366"/>
      <c r="G141" s="366"/>
      <c r="H141" s="365"/>
      <c r="I141" s="366"/>
      <c r="J141" s="366"/>
      <c r="K141" s="366"/>
      <c r="L141" s="366"/>
      <c r="M141" s="367"/>
      <c r="N141" s="365"/>
      <c r="O141" s="366"/>
      <c r="P141" s="367"/>
      <c r="Q141" s="366"/>
      <c r="R141" s="366"/>
      <c r="S141" s="367"/>
      <c r="T141" s="365"/>
      <c r="U141" s="366"/>
      <c r="V141" s="367"/>
      <c r="W141" s="366"/>
      <c r="X141" s="366"/>
      <c r="Y141" s="367"/>
      <c r="Z141" s="365"/>
      <c r="AA141" s="366"/>
      <c r="AB141" s="367"/>
      <c r="AC141" s="365"/>
      <c r="AD141" s="366"/>
      <c r="AE141" s="410"/>
      <c r="AF141" s="428"/>
      <c r="AG141" s="148"/>
      <c r="AH141" s="94"/>
      <c r="AI141" s="94"/>
    </row>
    <row r="142" spans="1:35" ht="30" customHeight="1" x14ac:dyDescent="0.2">
      <c r="A142" s="504" t="s">
        <v>111</v>
      </c>
      <c r="B142" s="453" t="s">
        <v>261</v>
      </c>
      <c r="C142" s="477" t="s">
        <v>262</v>
      </c>
      <c r="D142" s="117"/>
      <c r="E142" s="332">
        <f t="shared" ref="E142:AB142" si="62">SUM(E143:E145)</f>
        <v>0</v>
      </c>
      <c r="F142" s="333">
        <f t="shared" si="62"/>
        <v>0</v>
      </c>
      <c r="G142" s="334">
        <f t="shared" si="62"/>
        <v>30000</v>
      </c>
      <c r="H142" s="239">
        <f t="shared" si="62"/>
        <v>1</v>
      </c>
      <c r="I142" s="240">
        <f t="shared" si="62"/>
        <v>30000</v>
      </c>
      <c r="J142" s="261">
        <f t="shared" si="62"/>
        <v>30000</v>
      </c>
      <c r="K142" s="341">
        <f t="shared" si="62"/>
        <v>0</v>
      </c>
      <c r="L142" s="333">
        <f t="shared" si="62"/>
        <v>0</v>
      </c>
      <c r="M142" s="342">
        <f t="shared" si="62"/>
        <v>0</v>
      </c>
      <c r="N142" s="332">
        <f t="shared" si="62"/>
        <v>0</v>
      </c>
      <c r="O142" s="333">
        <f t="shared" si="62"/>
        <v>0</v>
      </c>
      <c r="P142" s="342">
        <f t="shared" si="62"/>
        <v>0</v>
      </c>
      <c r="Q142" s="341">
        <f t="shared" si="62"/>
        <v>0</v>
      </c>
      <c r="R142" s="333">
        <f t="shared" si="62"/>
        <v>0</v>
      </c>
      <c r="S142" s="342">
        <f t="shared" si="62"/>
        <v>0</v>
      </c>
      <c r="T142" s="332">
        <f t="shared" si="62"/>
        <v>0</v>
      </c>
      <c r="U142" s="333">
        <f t="shared" si="62"/>
        <v>0</v>
      </c>
      <c r="V142" s="342">
        <f t="shared" si="62"/>
        <v>0</v>
      </c>
      <c r="W142" s="341">
        <f t="shared" si="62"/>
        <v>0</v>
      </c>
      <c r="X142" s="333">
        <f t="shared" si="62"/>
        <v>0</v>
      </c>
      <c r="Y142" s="342">
        <f t="shared" si="62"/>
        <v>0</v>
      </c>
      <c r="Z142" s="332">
        <f t="shared" si="62"/>
        <v>0</v>
      </c>
      <c r="AA142" s="333">
        <f t="shared" si="62"/>
        <v>0</v>
      </c>
      <c r="AB142" s="342">
        <f t="shared" si="62"/>
        <v>0</v>
      </c>
      <c r="AC142" s="242">
        <f t="shared" ref="AC142:AC161" si="63">G142+M142+S142+Y142</f>
        <v>30000</v>
      </c>
      <c r="AD142" s="299">
        <f t="shared" ref="AD142:AD161" si="64">J142+P142+V142+AB142</f>
        <v>30000</v>
      </c>
      <c r="AE142" s="433">
        <f t="shared" ref="AE142:AE162" si="65">AC142-AD142</f>
        <v>0</v>
      </c>
      <c r="AF142" s="434">
        <f t="shared" ref="AF142:AF162" si="66">AE142/AC142</f>
        <v>0</v>
      </c>
      <c r="AG142" s="151"/>
      <c r="AH142" s="98"/>
      <c r="AI142" s="98"/>
    </row>
    <row r="143" spans="1:35" ht="30" customHeight="1" x14ac:dyDescent="0.2">
      <c r="A143" s="505" t="s">
        <v>114</v>
      </c>
      <c r="B143" s="451" t="s">
        <v>115</v>
      </c>
      <c r="C143" s="452" t="s">
        <v>263</v>
      </c>
      <c r="D143" s="99" t="s">
        <v>254</v>
      </c>
      <c r="E143" s="251"/>
      <c r="F143" s="252"/>
      <c r="G143" s="248">
        <v>30000</v>
      </c>
      <c r="H143" s="251">
        <v>1</v>
      </c>
      <c r="I143" s="252">
        <v>30000</v>
      </c>
      <c r="J143" s="262">
        <f>H143*I143</f>
        <v>30000</v>
      </c>
      <c r="K143" s="337"/>
      <c r="L143" s="252"/>
      <c r="M143" s="262">
        <f>K143*L143</f>
        <v>0</v>
      </c>
      <c r="N143" s="251"/>
      <c r="O143" s="252"/>
      <c r="P143" s="262">
        <f>N143*O143</f>
        <v>0</v>
      </c>
      <c r="Q143" s="337"/>
      <c r="R143" s="252"/>
      <c r="S143" s="262">
        <f>Q143*R143</f>
        <v>0</v>
      </c>
      <c r="T143" s="251"/>
      <c r="U143" s="252"/>
      <c r="V143" s="262">
        <f>T143*U143</f>
        <v>0</v>
      </c>
      <c r="W143" s="337"/>
      <c r="X143" s="252"/>
      <c r="Y143" s="262">
        <f>W143*X143</f>
        <v>0</v>
      </c>
      <c r="Z143" s="251"/>
      <c r="AA143" s="252"/>
      <c r="AB143" s="262">
        <f>Z143*AA143</f>
        <v>0</v>
      </c>
      <c r="AC143" s="253">
        <f t="shared" si="63"/>
        <v>30000</v>
      </c>
      <c r="AD143" s="415">
        <f t="shared" si="64"/>
        <v>30000</v>
      </c>
      <c r="AE143" s="253">
        <f t="shared" si="65"/>
        <v>0</v>
      </c>
      <c r="AF143" s="387">
        <f t="shared" si="66"/>
        <v>0</v>
      </c>
      <c r="AG143" s="128"/>
      <c r="AH143" s="94"/>
      <c r="AI143" s="94"/>
    </row>
    <row r="144" spans="1:35" ht="30" customHeight="1" x14ac:dyDescent="0.2">
      <c r="A144" s="505" t="s">
        <v>114</v>
      </c>
      <c r="B144" s="451" t="s">
        <v>119</v>
      </c>
      <c r="C144" s="452" t="s">
        <v>264</v>
      </c>
      <c r="D144" s="99" t="s">
        <v>151</v>
      </c>
      <c r="E144" s="251"/>
      <c r="F144" s="252"/>
      <c r="G144" s="248">
        <f>E144*F144</f>
        <v>0</v>
      </c>
      <c r="H144" s="251"/>
      <c r="I144" s="252"/>
      <c r="J144" s="262">
        <f>H144*I144</f>
        <v>0</v>
      </c>
      <c r="K144" s="337"/>
      <c r="L144" s="252"/>
      <c r="M144" s="262">
        <f>K144*L144</f>
        <v>0</v>
      </c>
      <c r="N144" s="251"/>
      <c r="O144" s="252"/>
      <c r="P144" s="262">
        <f>N144*O144</f>
        <v>0</v>
      </c>
      <c r="Q144" s="337"/>
      <c r="R144" s="252"/>
      <c r="S144" s="262">
        <f>Q144*R144</f>
        <v>0</v>
      </c>
      <c r="T144" s="251"/>
      <c r="U144" s="252"/>
      <c r="V144" s="262">
        <f>T144*U144</f>
        <v>0</v>
      </c>
      <c r="W144" s="337"/>
      <c r="X144" s="252"/>
      <c r="Y144" s="262">
        <f>W144*X144</f>
        <v>0</v>
      </c>
      <c r="Z144" s="251"/>
      <c r="AA144" s="252"/>
      <c r="AB144" s="262">
        <f>Z144*AA144</f>
        <v>0</v>
      </c>
      <c r="AC144" s="253">
        <f t="shared" si="63"/>
        <v>0</v>
      </c>
      <c r="AD144" s="415">
        <f t="shared" si="64"/>
        <v>0</v>
      </c>
      <c r="AE144" s="253">
        <f t="shared" si="65"/>
        <v>0</v>
      </c>
      <c r="AF144" s="387" t="e">
        <f t="shared" si="66"/>
        <v>#DIV/0!</v>
      </c>
      <c r="AG144" s="137"/>
      <c r="AH144" s="94"/>
      <c r="AI144" s="94"/>
    </row>
    <row r="145" spans="1:35" ht="30" customHeight="1" x14ac:dyDescent="0.2">
      <c r="A145" s="513" t="s">
        <v>114</v>
      </c>
      <c r="B145" s="457" t="s">
        <v>122</v>
      </c>
      <c r="C145" s="458" t="s">
        <v>264</v>
      </c>
      <c r="D145" s="101" t="s">
        <v>151</v>
      </c>
      <c r="E145" s="277"/>
      <c r="F145" s="278"/>
      <c r="G145" s="335">
        <f>E145*F145</f>
        <v>0</v>
      </c>
      <c r="H145" s="277"/>
      <c r="I145" s="278"/>
      <c r="J145" s="356">
        <f>H145*I145</f>
        <v>0</v>
      </c>
      <c r="K145" s="355"/>
      <c r="L145" s="278"/>
      <c r="M145" s="356">
        <f>K145*L145</f>
        <v>0</v>
      </c>
      <c r="N145" s="277"/>
      <c r="O145" s="278"/>
      <c r="P145" s="356">
        <f>N145*O145</f>
        <v>0</v>
      </c>
      <c r="Q145" s="355"/>
      <c r="R145" s="278"/>
      <c r="S145" s="356">
        <f>Q145*R145</f>
        <v>0</v>
      </c>
      <c r="T145" s="277"/>
      <c r="U145" s="278"/>
      <c r="V145" s="356">
        <f>T145*U145</f>
        <v>0</v>
      </c>
      <c r="W145" s="355"/>
      <c r="X145" s="278"/>
      <c r="Y145" s="356">
        <f>W145*X145</f>
        <v>0</v>
      </c>
      <c r="Z145" s="277"/>
      <c r="AA145" s="278"/>
      <c r="AB145" s="356">
        <f>Z145*AA145</f>
        <v>0</v>
      </c>
      <c r="AC145" s="362">
        <f t="shared" si="63"/>
        <v>0</v>
      </c>
      <c r="AD145" s="417">
        <f t="shared" si="64"/>
        <v>0</v>
      </c>
      <c r="AE145" s="267">
        <f t="shared" si="65"/>
        <v>0</v>
      </c>
      <c r="AF145" s="435" t="e">
        <f t="shared" si="66"/>
        <v>#DIV/0!</v>
      </c>
      <c r="AG145" s="152"/>
      <c r="AH145" s="94"/>
      <c r="AI145" s="94"/>
    </row>
    <row r="146" spans="1:35" ht="15" customHeight="1" x14ac:dyDescent="0.2">
      <c r="A146" s="504" t="s">
        <v>111</v>
      </c>
      <c r="B146" s="453" t="s">
        <v>265</v>
      </c>
      <c r="C146" s="478" t="s">
        <v>266</v>
      </c>
      <c r="D146" s="96"/>
      <c r="E146" s="239">
        <f t="shared" ref="E146:AB146" si="67">SUM(E147:E149)</f>
        <v>0</v>
      </c>
      <c r="F146" s="240">
        <f t="shared" si="67"/>
        <v>0</v>
      </c>
      <c r="G146" s="241">
        <f t="shared" si="67"/>
        <v>0</v>
      </c>
      <c r="H146" s="239">
        <f t="shared" si="67"/>
        <v>0</v>
      </c>
      <c r="I146" s="240">
        <f t="shared" si="67"/>
        <v>0</v>
      </c>
      <c r="J146" s="261">
        <f t="shared" si="67"/>
        <v>0</v>
      </c>
      <c r="K146" s="336">
        <f t="shared" si="67"/>
        <v>0</v>
      </c>
      <c r="L146" s="240">
        <f t="shared" si="67"/>
        <v>0</v>
      </c>
      <c r="M146" s="261">
        <f t="shared" si="67"/>
        <v>0</v>
      </c>
      <c r="N146" s="239">
        <f t="shared" si="67"/>
        <v>0</v>
      </c>
      <c r="O146" s="240">
        <f t="shared" si="67"/>
        <v>0</v>
      </c>
      <c r="P146" s="261">
        <f t="shared" si="67"/>
        <v>0</v>
      </c>
      <c r="Q146" s="336">
        <f t="shared" si="67"/>
        <v>0</v>
      </c>
      <c r="R146" s="240">
        <f t="shared" si="67"/>
        <v>0</v>
      </c>
      <c r="S146" s="261">
        <f t="shared" si="67"/>
        <v>0</v>
      </c>
      <c r="T146" s="239">
        <f t="shared" si="67"/>
        <v>0</v>
      </c>
      <c r="U146" s="240">
        <f t="shared" si="67"/>
        <v>0</v>
      </c>
      <c r="V146" s="261">
        <f t="shared" si="67"/>
        <v>0</v>
      </c>
      <c r="W146" s="336">
        <f t="shared" si="67"/>
        <v>0</v>
      </c>
      <c r="X146" s="240">
        <f t="shared" si="67"/>
        <v>0</v>
      </c>
      <c r="Y146" s="261">
        <f t="shared" si="67"/>
        <v>0</v>
      </c>
      <c r="Z146" s="239">
        <f t="shared" si="67"/>
        <v>0</v>
      </c>
      <c r="AA146" s="240">
        <f t="shared" si="67"/>
        <v>0</v>
      </c>
      <c r="AB146" s="261">
        <f t="shared" si="67"/>
        <v>0</v>
      </c>
      <c r="AC146" s="242">
        <f t="shared" si="63"/>
        <v>0</v>
      </c>
      <c r="AD146" s="299">
        <f t="shared" si="64"/>
        <v>0</v>
      </c>
      <c r="AE146" s="433">
        <f t="shared" si="65"/>
        <v>0</v>
      </c>
      <c r="AF146" s="434" t="e">
        <f t="shared" si="66"/>
        <v>#DIV/0!</v>
      </c>
      <c r="AG146" s="151"/>
      <c r="AH146" s="98"/>
      <c r="AI146" s="98"/>
    </row>
    <row r="147" spans="1:35" ht="30" customHeight="1" x14ac:dyDescent="0.2">
      <c r="A147" s="505" t="s">
        <v>114</v>
      </c>
      <c r="B147" s="451" t="s">
        <v>115</v>
      </c>
      <c r="C147" s="452" t="s">
        <v>267</v>
      </c>
      <c r="D147" s="99" t="s">
        <v>151</v>
      </c>
      <c r="E147" s="251"/>
      <c r="F147" s="252"/>
      <c r="G147" s="248">
        <f>E147*F147</f>
        <v>0</v>
      </c>
      <c r="H147" s="251"/>
      <c r="I147" s="252"/>
      <c r="J147" s="262">
        <f>H147*I147</f>
        <v>0</v>
      </c>
      <c r="K147" s="337"/>
      <c r="L147" s="252"/>
      <c r="M147" s="262">
        <f>K147*L147</f>
        <v>0</v>
      </c>
      <c r="N147" s="251"/>
      <c r="O147" s="252"/>
      <c r="P147" s="262">
        <f>N147*O147</f>
        <v>0</v>
      </c>
      <c r="Q147" s="337"/>
      <c r="R147" s="252"/>
      <c r="S147" s="262">
        <f>Q147*R147</f>
        <v>0</v>
      </c>
      <c r="T147" s="251"/>
      <c r="U147" s="252"/>
      <c r="V147" s="262">
        <f>T147*U147</f>
        <v>0</v>
      </c>
      <c r="W147" s="337"/>
      <c r="X147" s="252"/>
      <c r="Y147" s="262">
        <f>W147*X147</f>
        <v>0</v>
      </c>
      <c r="Z147" s="251"/>
      <c r="AA147" s="252"/>
      <c r="AB147" s="262">
        <f>Z147*AA147</f>
        <v>0</v>
      </c>
      <c r="AC147" s="253">
        <f t="shared" si="63"/>
        <v>0</v>
      </c>
      <c r="AD147" s="415">
        <f t="shared" si="64"/>
        <v>0</v>
      </c>
      <c r="AE147" s="253">
        <f t="shared" si="65"/>
        <v>0</v>
      </c>
      <c r="AF147" s="387" t="e">
        <f t="shared" si="66"/>
        <v>#DIV/0!</v>
      </c>
      <c r="AG147" s="137"/>
      <c r="AH147" s="94"/>
      <c r="AI147" s="94"/>
    </row>
    <row r="148" spans="1:35" ht="30" customHeight="1" x14ac:dyDescent="0.2">
      <c r="A148" s="505" t="s">
        <v>114</v>
      </c>
      <c r="B148" s="451" t="s">
        <v>119</v>
      </c>
      <c r="C148" s="452" t="s">
        <v>267</v>
      </c>
      <c r="D148" s="99" t="s">
        <v>151</v>
      </c>
      <c r="E148" s="251"/>
      <c r="F148" s="252"/>
      <c r="G148" s="248">
        <f>E148*F148</f>
        <v>0</v>
      </c>
      <c r="H148" s="251"/>
      <c r="I148" s="252"/>
      <c r="J148" s="262">
        <f>H148*I148</f>
        <v>0</v>
      </c>
      <c r="K148" s="337"/>
      <c r="L148" s="252"/>
      <c r="M148" s="262">
        <f>K148*L148</f>
        <v>0</v>
      </c>
      <c r="N148" s="251"/>
      <c r="O148" s="252"/>
      <c r="P148" s="262">
        <f>N148*O148</f>
        <v>0</v>
      </c>
      <c r="Q148" s="337"/>
      <c r="R148" s="252"/>
      <c r="S148" s="262">
        <f>Q148*R148</f>
        <v>0</v>
      </c>
      <c r="T148" s="251"/>
      <c r="U148" s="252"/>
      <c r="V148" s="262">
        <f>T148*U148</f>
        <v>0</v>
      </c>
      <c r="W148" s="337"/>
      <c r="X148" s="252"/>
      <c r="Y148" s="262">
        <f>W148*X148</f>
        <v>0</v>
      </c>
      <c r="Z148" s="251"/>
      <c r="AA148" s="252"/>
      <c r="AB148" s="262">
        <f>Z148*AA148</f>
        <v>0</v>
      </c>
      <c r="AC148" s="253">
        <f t="shared" si="63"/>
        <v>0</v>
      </c>
      <c r="AD148" s="415">
        <f t="shared" si="64"/>
        <v>0</v>
      </c>
      <c r="AE148" s="253">
        <f t="shared" si="65"/>
        <v>0</v>
      </c>
      <c r="AF148" s="387" t="e">
        <f t="shared" si="66"/>
        <v>#DIV/0!</v>
      </c>
      <c r="AG148" s="137"/>
      <c r="AH148" s="94"/>
      <c r="AI148" s="94"/>
    </row>
    <row r="149" spans="1:35" ht="30" customHeight="1" x14ac:dyDescent="0.2">
      <c r="A149" s="513" t="s">
        <v>114</v>
      </c>
      <c r="B149" s="457" t="s">
        <v>122</v>
      </c>
      <c r="C149" s="458" t="s">
        <v>267</v>
      </c>
      <c r="D149" s="101" t="s">
        <v>151</v>
      </c>
      <c r="E149" s="277"/>
      <c r="F149" s="278"/>
      <c r="G149" s="335">
        <f>E149*F149</f>
        <v>0</v>
      </c>
      <c r="H149" s="277"/>
      <c r="I149" s="278"/>
      <c r="J149" s="356">
        <f>H149*I149</f>
        <v>0</v>
      </c>
      <c r="K149" s="355"/>
      <c r="L149" s="278"/>
      <c r="M149" s="356">
        <f>K149*L149</f>
        <v>0</v>
      </c>
      <c r="N149" s="277"/>
      <c r="O149" s="278"/>
      <c r="P149" s="356">
        <f>N149*O149</f>
        <v>0</v>
      </c>
      <c r="Q149" s="355"/>
      <c r="R149" s="278"/>
      <c r="S149" s="356">
        <f>Q149*R149</f>
        <v>0</v>
      </c>
      <c r="T149" s="277"/>
      <c r="U149" s="278"/>
      <c r="V149" s="356">
        <f>T149*U149</f>
        <v>0</v>
      </c>
      <c r="W149" s="355"/>
      <c r="X149" s="278"/>
      <c r="Y149" s="356">
        <f>W149*X149</f>
        <v>0</v>
      </c>
      <c r="Z149" s="277"/>
      <c r="AA149" s="278"/>
      <c r="AB149" s="356">
        <f>Z149*AA149</f>
        <v>0</v>
      </c>
      <c r="AC149" s="267">
        <f t="shared" si="63"/>
        <v>0</v>
      </c>
      <c r="AD149" s="436">
        <f t="shared" si="64"/>
        <v>0</v>
      </c>
      <c r="AE149" s="267">
        <f t="shared" si="65"/>
        <v>0</v>
      </c>
      <c r="AF149" s="435" t="e">
        <f t="shared" si="66"/>
        <v>#DIV/0!</v>
      </c>
      <c r="AG149" s="152"/>
      <c r="AH149" s="94"/>
      <c r="AI149" s="94"/>
    </row>
    <row r="150" spans="1:35" ht="15" customHeight="1" x14ac:dyDescent="0.2">
      <c r="A150" s="504" t="s">
        <v>111</v>
      </c>
      <c r="B150" s="453" t="s">
        <v>268</v>
      </c>
      <c r="C150" s="478" t="s">
        <v>269</v>
      </c>
      <c r="D150" s="96"/>
      <c r="E150" s="239">
        <f t="shared" ref="E150:AB150" si="68">SUM(E151:E155)</f>
        <v>0</v>
      </c>
      <c r="F150" s="240">
        <f t="shared" si="68"/>
        <v>0</v>
      </c>
      <c r="G150" s="241">
        <f t="shared" si="68"/>
        <v>0</v>
      </c>
      <c r="H150" s="239">
        <f t="shared" si="68"/>
        <v>0</v>
      </c>
      <c r="I150" s="240">
        <f t="shared" si="68"/>
        <v>0</v>
      </c>
      <c r="J150" s="261">
        <f t="shared" si="68"/>
        <v>0</v>
      </c>
      <c r="K150" s="336">
        <f t="shared" si="68"/>
        <v>0</v>
      </c>
      <c r="L150" s="240">
        <f t="shared" si="68"/>
        <v>0</v>
      </c>
      <c r="M150" s="261">
        <f t="shared" si="68"/>
        <v>0</v>
      </c>
      <c r="N150" s="239">
        <f t="shared" si="68"/>
        <v>0</v>
      </c>
      <c r="O150" s="240">
        <f t="shared" si="68"/>
        <v>0</v>
      </c>
      <c r="P150" s="261">
        <f t="shared" si="68"/>
        <v>0</v>
      </c>
      <c r="Q150" s="336">
        <f t="shared" si="68"/>
        <v>0</v>
      </c>
      <c r="R150" s="240">
        <f t="shared" si="68"/>
        <v>0</v>
      </c>
      <c r="S150" s="261">
        <f t="shared" si="68"/>
        <v>0</v>
      </c>
      <c r="T150" s="239">
        <f t="shared" si="68"/>
        <v>0</v>
      </c>
      <c r="U150" s="240">
        <f t="shared" si="68"/>
        <v>0</v>
      </c>
      <c r="V150" s="261">
        <f t="shared" si="68"/>
        <v>0</v>
      </c>
      <c r="W150" s="336">
        <f t="shared" si="68"/>
        <v>0</v>
      </c>
      <c r="X150" s="240">
        <f t="shared" si="68"/>
        <v>0</v>
      </c>
      <c r="Y150" s="261">
        <f t="shared" si="68"/>
        <v>0</v>
      </c>
      <c r="Z150" s="239">
        <f t="shared" si="68"/>
        <v>0</v>
      </c>
      <c r="AA150" s="240">
        <f t="shared" si="68"/>
        <v>0</v>
      </c>
      <c r="AB150" s="241">
        <f t="shared" si="68"/>
        <v>0</v>
      </c>
      <c r="AC150" s="433">
        <f t="shared" si="63"/>
        <v>0</v>
      </c>
      <c r="AD150" s="437">
        <f t="shared" si="64"/>
        <v>0</v>
      </c>
      <c r="AE150" s="433">
        <f t="shared" si="65"/>
        <v>0</v>
      </c>
      <c r="AF150" s="434" t="e">
        <f t="shared" si="66"/>
        <v>#DIV/0!</v>
      </c>
      <c r="AG150" s="151"/>
      <c r="AH150" s="98"/>
      <c r="AI150" s="98"/>
    </row>
    <row r="151" spans="1:35" ht="30" customHeight="1" x14ac:dyDescent="0.2">
      <c r="A151" s="505" t="s">
        <v>114</v>
      </c>
      <c r="B151" s="451" t="s">
        <v>115</v>
      </c>
      <c r="C151" s="452" t="s">
        <v>270</v>
      </c>
      <c r="D151" s="494" t="s">
        <v>271</v>
      </c>
      <c r="E151" s="251"/>
      <c r="F151" s="252"/>
      <c r="G151" s="248">
        <f>E151*F151</f>
        <v>0</v>
      </c>
      <c r="H151" s="251"/>
      <c r="I151" s="252"/>
      <c r="J151" s="262">
        <f>H151*I151</f>
        <v>0</v>
      </c>
      <c r="K151" s="337"/>
      <c r="L151" s="252"/>
      <c r="M151" s="262">
        <f>K151*L151</f>
        <v>0</v>
      </c>
      <c r="N151" s="251"/>
      <c r="O151" s="252"/>
      <c r="P151" s="262">
        <f>N151*O151</f>
        <v>0</v>
      </c>
      <c r="Q151" s="337"/>
      <c r="R151" s="252"/>
      <c r="S151" s="262">
        <f>Q151*R151</f>
        <v>0</v>
      </c>
      <c r="T151" s="251"/>
      <c r="U151" s="252"/>
      <c r="V151" s="262">
        <f>T151*U151</f>
        <v>0</v>
      </c>
      <c r="W151" s="337"/>
      <c r="X151" s="252"/>
      <c r="Y151" s="262">
        <f>W151*X151</f>
        <v>0</v>
      </c>
      <c r="Z151" s="251"/>
      <c r="AA151" s="252"/>
      <c r="AB151" s="248">
        <f>Z151*AA151</f>
        <v>0</v>
      </c>
      <c r="AC151" s="253">
        <f t="shared" si="63"/>
        <v>0</v>
      </c>
      <c r="AD151" s="415">
        <f t="shared" si="64"/>
        <v>0</v>
      </c>
      <c r="AE151" s="253">
        <f t="shared" si="65"/>
        <v>0</v>
      </c>
      <c r="AF151" s="387" t="e">
        <f t="shared" si="66"/>
        <v>#DIV/0!</v>
      </c>
      <c r="AG151" s="137"/>
      <c r="AH151" s="94"/>
      <c r="AI151" s="94"/>
    </row>
    <row r="152" spans="1:35" ht="30" customHeight="1" x14ac:dyDescent="0.2">
      <c r="A152" s="505" t="s">
        <v>114</v>
      </c>
      <c r="B152" s="451" t="s">
        <v>119</v>
      </c>
      <c r="C152" s="452" t="s">
        <v>272</v>
      </c>
      <c r="D152" s="494" t="s">
        <v>271</v>
      </c>
      <c r="E152" s="251"/>
      <c r="F152" s="252"/>
      <c r="G152" s="248">
        <f>E152*F152</f>
        <v>0</v>
      </c>
      <c r="H152" s="251"/>
      <c r="I152" s="252"/>
      <c r="J152" s="262">
        <f>H152*I152</f>
        <v>0</v>
      </c>
      <c r="K152" s="337"/>
      <c r="L152" s="252"/>
      <c r="M152" s="262">
        <f>K152*L152</f>
        <v>0</v>
      </c>
      <c r="N152" s="251"/>
      <c r="O152" s="252"/>
      <c r="P152" s="262">
        <f>N152*O152</f>
        <v>0</v>
      </c>
      <c r="Q152" s="337"/>
      <c r="R152" s="252"/>
      <c r="S152" s="262">
        <f>Q152*R152</f>
        <v>0</v>
      </c>
      <c r="T152" s="251"/>
      <c r="U152" s="252"/>
      <c r="V152" s="262">
        <f>T152*U152</f>
        <v>0</v>
      </c>
      <c r="W152" s="337"/>
      <c r="X152" s="252"/>
      <c r="Y152" s="262">
        <f>W152*X152</f>
        <v>0</v>
      </c>
      <c r="Z152" s="251"/>
      <c r="AA152" s="252"/>
      <c r="AB152" s="248">
        <f>Z152*AA152</f>
        <v>0</v>
      </c>
      <c r="AC152" s="253">
        <f t="shared" si="63"/>
        <v>0</v>
      </c>
      <c r="AD152" s="415">
        <f t="shared" si="64"/>
        <v>0</v>
      </c>
      <c r="AE152" s="253">
        <f t="shared" si="65"/>
        <v>0</v>
      </c>
      <c r="AF152" s="387" t="e">
        <f t="shared" si="66"/>
        <v>#DIV/0!</v>
      </c>
      <c r="AG152" s="137"/>
      <c r="AH152" s="94"/>
      <c r="AI152" s="94"/>
    </row>
    <row r="153" spans="1:35" ht="30" customHeight="1" x14ac:dyDescent="0.2">
      <c r="A153" s="505" t="s">
        <v>114</v>
      </c>
      <c r="B153" s="451" t="s">
        <v>122</v>
      </c>
      <c r="C153" s="452" t="s">
        <v>273</v>
      </c>
      <c r="D153" s="494" t="s">
        <v>271</v>
      </c>
      <c r="E153" s="251"/>
      <c r="F153" s="252"/>
      <c r="G153" s="248">
        <f>E153*F153</f>
        <v>0</v>
      </c>
      <c r="H153" s="251"/>
      <c r="I153" s="252"/>
      <c r="J153" s="262">
        <f>H153*I153</f>
        <v>0</v>
      </c>
      <c r="K153" s="337"/>
      <c r="L153" s="252"/>
      <c r="M153" s="262">
        <f>K153*L153</f>
        <v>0</v>
      </c>
      <c r="N153" s="251"/>
      <c r="O153" s="252"/>
      <c r="P153" s="262">
        <f>N153*O153</f>
        <v>0</v>
      </c>
      <c r="Q153" s="337"/>
      <c r="R153" s="252"/>
      <c r="S153" s="262">
        <f>Q153*R153</f>
        <v>0</v>
      </c>
      <c r="T153" s="251"/>
      <c r="U153" s="252"/>
      <c r="V153" s="262">
        <f>T153*U153</f>
        <v>0</v>
      </c>
      <c r="W153" s="337"/>
      <c r="X153" s="252"/>
      <c r="Y153" s="262">
        <f>W153*X153</f>
        <v>0</v>
      </c>
      <c r="Z153" s="251"/>
      <c r="AA153" s="252"/>
      <c r="AB153" s="248">
        <f>Z153*AA153</f>
        <v>0</v>
      </c>
      <c r="AC153" s="253">
        <f t="shared" si="63"/>
        <v>0</v>
      </c>
      <c r="AD153" s="415">
        <f t="shared" si="64"/>
        <v>0</v>
      </c>
      <c r="AE153" s="253">
        <f t="shared" si="65"/>
        <v>0</v>
      </c>
      <c r="AF153" s="387" t="e">
        <f t="shared" si="66"/>
        <v>#DIV/0!</v>
      </c>
      <c r="AG153" s="137"/>
      <c r="AH153" s="94"/>
      <c r="AI153" s="94"/>
    </row>
    <row r="154" spans="1:35" ht="30" customHeight="1" x14ac:dyDescent="0.2">
      <c r="A154" s="505" t="s">
        <v>114</v>
      </c>
      <c r="B154" s="451" t="s">
        <v>133</v>
      </c>
      <c r="C154" s="452" t="s">
        <v>274</v>
      </c>
      <c r="D154" s="494" t="s">
        <v>271</v>
      </c>
      <c r="E154" s="251"/>
      <c r="F154" s="252"/>
      <c r="G154" s="248">
        <f>E154*F154</f>
        <v>0</v>
      </c>
      <c r="H154" s="251"/>
      <c r="I154" s="252"/>
      <c r="J154" s="262">
        <f>H154*I154</f>
        <v>0</v>
      </c>
      <c r="K154" s="337"/>
      <c r="L154" s="252"/>
      <c r="M154" s="262">
        <f>K154*L154</f>
        <v>0</v>
      </c>
      <c r="N154" s="251"/>
      <c r="O154" s="252"/>
      <c r="P154" s="262">
        <f>N154*O154</f>
        <v>0</v>
      </c>
      <c r="Q154" s="337"/>
      <c r="R154" s="252"/>
      <c r="S154" s="262">
        <f>Q154*R154</f>
        <v>0</v>
      </c>
      <c r="T154" s="251"/>
      <c r="U154" s="252"/>
      <c r="V154" s="262">
        <f>T154*U154</f>
        <v>0</v>
      </c>
      <c r="W154" s="337"/>
      <c r="X154" s="252"/>
      <c r="Y154" s="262">
        <f>W154*X154</f>
        <v>0</v>
      </c>
      <c r="Z154" s="251"/>
      <c r="AA154" s="252"/>
      <c r="AB154" s="248">
        <f>Z154*AA154</f>
        <v>0</v>
      </c>
      <c r="AC154" s="253">
        <f t="shared" si="63"/>
        <v>0</v>
      </c>
      <c r="AD154" s="415">
        <f t="shared" si="64"/>
        <v>0</v>
      </c>
      <c r="AE154" s="253">
        <f t="shared" si="65"/>
        <v>0</v>
      </c>
      <c r="AF154" s="387" t="e">
        <f t="shared" si="66"/>
        <v>#DIV/0!</v>
      </c>
      <c r="AG154" s="137"/>
      <c r="AH154" s="94"/>
      <c r="AI154" s="94"/>
    </row>
    <row r="155" spans="1:35" ht="30" customHeight="1" x14ac:dyDescent="0.2">
      <c r="A155" s="506" t="s">
        <v>114</v>
      </c>
      <c r="B155" s="455" t="s">
        <v>135</v>
      </c>
      <c r="C155" s="456" t="s">
        <v>275</v>
      </c>
      <c r="D155" s="495" t="s">
        <v>271</v>
      </c>
      <c r="E155" s="263"/>
      <c r="F155" s="264"/>
      <c r="G155" s="265">
        <f>E155*F155</f>
        <v>0</v>
      </c>
      <c r="H155" s="263"/>
      <c r="I155" s="264"/>
      <c r="J155" s="266">
        <f>H155*I155</f>
        <v>0</v>
      </c>
      <c r="K155" s="338"/>
      <c r="L155" s="264"/>
      <c r="M155" s="266">
        <f>K155*L155</f>
        <v>0</v>
      </c>
      <c r="N155" s="263"/>
      <c r="O155" s="264"/>
      <c r="P155" s="266">
        <f>N155*O155</f>
        <v>0</v>
      </c>
      <c r="Q155" s="338"/>
      <c r="R155" s="264"/>
      <c r="S155" s="266">
        <f>Q155*R155</f>
        <v>0</v>
      </c>
      <c r="T155" s="263"/>
      <c r="U155" s="264"/>
      <c r="V155" s="266">
        <f>T155*U155</f>
        <v>0</v>
      </c>
      <c r="W155" s="338"/>
      <c r="X155" s="264"/>
      <c r="Y155" s="266">
        <f>W155*X155</f>
        <v>0</v>
      </c>
      <c r="Z155" s="263"/>
      <c r="AA155" s="264"/>
      <c r="AB155" s="265">
        <f>Z155*AA155</f>
        <v>0</v>
      </c>
      <c r="AC155" s="267">
        <f t="shared" si="63"/>
        <v>0</v>
      </c>
      <c r="AD155" s="436">
        <f t="shared" si="64"/>
        <v>0</v>
      </c>
      <c r="AE155" s="267">
        <f t="shared" si="65"/>
        <v>0</v>
      </c>
      <c r="AF155" s="435" t="e">
        <f t="shared" si="66"/>
        <v>#DIV/0!</v>
      </c>
      <c r="AG155" s="152"/>
      <c r="AH155" s="94"/>
      <c r="AI155" s="94"/>
    </row>
    <row r="156" spans="1:35" ht="15" customHeight="1" x14ac:dyDescent="0.2">
      <c r="A156" s="504" t="s">
        <v>111</v>
      </c>
      <c r="B156" s="453" t="s">
        <v>276</v>
      </c>
      <c r="C156" s="478" t="s">
        <v>260</v>
      </c>
      <c r="D156" s="96"/>
      <c r="E156" s="239">
        <f t="shared" ref="E156:AB156" si="69">SUM(E157:E160)</f>
        <v>27</v>
      </c>
      <c r="F156" s="240">
        <f t="shared" si="69"/>
        <v>37100</v>
      </c>
      <c r="G156" s="241">
        <f t="shared" si="69"/>
        <v>70500</v>
      </c>
      <c r="H156" s="239">
        <f t="shared" si="69"/>
        <v>4</v>
      </c>
      <c r="I156" s="240">
        <f t="shared" si="69"/>
        <v>70500</v>
      </c>
      <c r="J156" s="261">
        <f t="shared" si="69"/>
        <v>70500</v>
      </c>
      <c r="K156" s="336">
        <f t="shared" si="69"/>
        <v>0</v>
      </c>
      <c r="L156" s="240">
        <f t="shared" si="69"/>
        <v>0</v>
      </c>
      <c r="M156" s="261">
        <f t="shared" si="69"/>
        <v>0</v>
      </c>
      <c r="N156" s="239">
        <f t="shared" si="69"/>
        <v>0</v>
      </c>
      <c r="O156" s="240">
        <f t="shared" si="69"/>
        <v>0</v>
      </c>
      <c r="P156" s="261">
        <f t="shared" si="69"/>
        <v>0</v>
      </c>
      <c r="Q156" s="336">
        <f t="shared" si="69"/>
        <v>0</v>
      </c>
      <c r="R156" s="240">
        <f t="shared" si="69"/>
        <v>0</v>
      </c>
      <c r="S156" s="261">
        <f t="shared" si="69"/>
        <v>0</v>
      </c>
      <c r="T156" s="239">
        <f t="shared" si="69"/>
        <v>0</v>
      </c>
      <c r="U156" s="240">
        <f t="shared" si="69"/>
        <v>0</v>
      </c>
      <c r="V156" s="261">
        <f t="shared" si="69"/>
        <v>0</v>
      </c>
      <c r="W156" s="336">
        <f t="shared" si="69"/>
        <v>0</v>
      </c>
      <c r="X156" s="240">
        <f t="shared" si="69"/>
        <v>0</v>
      </c>
      <c r="Y156" s="261">
        <f t="shared" si="69"/>
        <v>0</v>
      </c>
      <c r="Z156" s="239">
        <f t="shared" si="69"/>
        <v>0</v>
      </c>
      <c r="AA156" s="240">
        <f t="shared" si="69"/>
        <v>0</v>
      </c>
      <c r="AB156" s="241">
        <f t="shared" si="69"/>
        <v>0</v>
      </c>
      <c r="AC156" s="433">
        <f t="shared" si="63"/>
        <v>70500</v>
      </c>
      <c r="AD156" s="437">
        <f t="shared" si="64"/>
        <v>70500</v>
      </c>
      <c r="AE156" s="433">
        <f t="shared" si="65"/>
        <v>0</v>
      </c>
      <c r="AF156" s="434">
        <f t="shared" si="66"/>
        <v>0</v>
      </c>
      <c r="AG156" s="151"/>
      <c r="AH156" s="98"/>
      <c r="AI156" s="98"/>
    </row>
    <row r="157" spans="1:35" ht="101.25" customHeight="1" x14ac:dyDescent="0.2">
      <c r="A157" s="505" t="s">
        <v>114</v>
      </c>
      <c r="B157" s="451" t="s">
        <v>143</v>
      </c>
      <c r="C157" s="452" t="s">
        <v>277</v>
      </c>
      <c r="D157" s="99" t="s">
        <v>254</v>
      </c>
      <c r="E157" s="271">
        <v>1</v>
      </c>
      <c r="F157" s="438">
        <v>32000</v>
      </c>
      <c r="G157" s="248">
        <f>E157*F157</f>
        <v>32000</v>
      </c>
      <c r="H157" s="251">
        <v>1</v>
      </c>
      <c r="I157" s="252">
        <v>32000</v>
      </c>
      <c r="J157" s="262">
        <f>H157*I157</f>
        <v>32000</v>
      </c>
      <c r="K157" s="337"/>
      <c r="L157" s="252"/>
      <c r="M157" s="262">
        <f>K157*L157</f>
        <v>0</v>
      </c>
      <c r="N157" s="251"/>
      <c r="O157" s="252"/>
      <c r="P157" s="262">
        <f>N157*O157</f>
        <v>0</v>
      </c>
      <c r="Q157" s="337"/>
      <c r="R157" s="252"/>
      <c r="S157" s="262">
        <f>Q157*R157</f>
        <v>0</v>
      </c>
      <c r="T157" s="251"/>
      <c r="U157" s="252"/>
      <c r="V157" s="262">
        <f>T157*U157</f>
        <v>0</v>
      </c>
      <c r="W157" s="337"/>
      <c r="X157" s="252"/>
      <c r="Y157" s="262">
        <f>W157*X157</f>
        <v>0</v>
      </c>
      <c r="Z157" s="251"/>
      <c r="AA157" s="252"/>
      <c r="AB157" s="248">
        <f>Z157*AA157</f>
        <v>0</v>
      </c>
      <c r="AC157" s="253">
        <f t="shared" si="63"/>
        <v>32000</v>
      </c>
      <c r="AD157" s="415">
        <f t="shared" si="64"/>
        <v>32000</v>
      </c>
      <c r="AE157" s="253">
        <f t="shared" si="65"/>
        <v>0</v>
      </c>
      <c r="AF157" s="387">
        <f t="shared" si="66"/>
        <v>0</v>
      </c>
      <c r="AG157" s="128"/>
      <c r="AH157" s="94"/>
      <c r="AI157" s="94"/>
    </row>
    <row r="158" spans="1:35" ht="30" customHeight="1" x14ac:dyDescent="0.2">
      <c r="A158" s="505" t="s">
        <v>114</v>
      </c>
      <c r="B158" s="451" t="s">
        <v>144</v>
      </c>
      <c r="C158" s="458" t="s">
        <v>278</v>
      </c>
      <c r="D158" s="99" t="s">
        <v>254</v>
      </c>
      <c r="E158" s="275">
        <v>1</v>
      </c>
      <c r="F158" s="273">
        <v>2500</v>
      </c>
      <c r="G158" s="248">
        <f>E158*F158</f>
        <v>2500</v>
      </c>
      <c r="H158" s="251">
        <v>1</v>
      </c>
      <c r="I158" s="252">
        <v>2500</v>
      </c>
      <c r="J158" s="262">
        <f>H158*I158</f>
        <v>2500</v>
      </c>
      <c r="K158" s="337"/>
      <c r="L158" s="252"/>
      <c r="M158" s="262">
        <f>K158*L158</f>
        <v>0</v>
      </c>
      <c r="N158" s="251"/>
      <c r="O158" s="252"/>
      <c r="P158" s="262">
        <f>N158*O158</f>
        <v>0</v>
      </c>
      <c r="Q158" s="337"/>
      <c r="R158" s="252"/>
      <c r="S158" s="262">
        <f>Q158*R158</f>
        <v>0</v>
      </c>
      <c r="T158" s="251"/>
      <c r="U158" s="252"/>
      <c r="V158" s="262">
        <f>T158*U158</f>
        <v>0</v>
      </c>
      <c r="W158" s="337"/>
      <c r="X158" s="252"/>
      <c r="Y158" s="262">
        <f>W158*X158</f>
        <v>0</v>
      </c>
      <c r="Z158" s="251"/>
      <c r="AA158" s="252"/>
      <c r="AB158" s="248">
        <f>Z158*AA158</f>
        <v>0</v>
      </c>
      <c r="AC158" s="253">
        <f t="shared" si="63"/>
        <v>2500</v>
      </c>
      <c r="AD158" s="415">
        <f t="shared" si="64"/>
        <v>2500</v>
      </c>
      <c r="AE158" s="253">
        <f t="shared" si="65"/>
        <v>0</v>
      </c>
      <c r="AF158" s="387">
        <f t="shared" si="66"/>
        <v>0</v>
      </c>
      <c r="AG158" s="137"/>
      <c r="AH158" s="94"/>
      <c r="AI158" s="94"/>
    </row>
    <row r="159" spans="1:35" ht="70.5" customHeight="1" x14ac:dyDescent="0.2">
      <c r="A159" s="505" t="s">
        <v>114</v>
      </c>
      <c r="B159" s="451" t="s">
        <v>225</v>
      </c>
      <c r="C159" s="452" t="s">
        <v>279</v>
      </c>
      <c r="D159" s="99" t="s">
        <v>254</v>
      </c>
      <c r="E159" s="271">
        <v>15</v>
      </c>
      <c r="F159" s="258">
        <v>2000</v>
      </c>
      <c r="G159" s="248">
        <f>E159*F159</f>
        <v>30000</v>
      </c>
      <c r="H159" s="360">
        <v>1</v>
      </c>
      <c r="I159" s="361">
        <v>30000</v>
      </c>
      <c r="J159" s="262">
        <f>H159*I159</f>
        <v>30000</v>
      </c>
      <c r="K159" s="337"/>
      <c r="L159" s="252"/>
      <c r="M159" s="262">
        <f>K159*L159</f>
        <v>0</v>
      </c>
      <c r="N159" s="251"/>
      <c r="O159" s="252"/>
      <c r="P159" s="262">
        <f>N159*O159</f>
        <v>0</v>
      </c>
      <c r="Q159" s="337"/>
      <c r="R159" s="252"/>
      <c r="S159" s="262">
        <f>Q159*R159</f>
        <v>0</v>
      </c>
      <c r="T159" s="251"/>
      <c r="U159" s="252"/>
      <c r="V159" s="262">
        <f>T159*U159</f>
        <v>0</v>
      </c>
      <c r="W159" s="337"/>
      <c r="X159" s="252"/>
      <c r="Y159" s="262">
        <f>W159*X159</f>
        <v>0</v>
      </c>
      <c r="Z159" s="251"/>
      <c r="AA159" s="252"/>
      <c r="AB159" s="248">
        <f>Z159*AA159</f>
        <v>0</v>
      </c>
      <c r="AC159" s="253">
        <f t="shared" si="63"/>
        <v>30000</v>
      </c>
      <c r="AD159" s="415">
        <f t="shared" si="64"/>
        <v>30000</v>
      </c>
      <c r="AE159" s="253">
        <f t="shared" si="65"/>
        <v>0</v>
      </c>
      <c r="AF159" s="387">
        <f t="shared" si="66"/>
        <v>0</v>
      </c>
      <c r="AG159" s="154" t="s">
        <v>280</v>
      </c>
      <c r="AH159" s="94"/>
      <c r="AI159" s="94"/>
    </row>
    <row r="160" spans="1:35" ht="69.75" customHeight="1" x14ac:dyDescent="0.2">
      <c r="A160" s="505" t="s">
        <v>114</v>
      </c>
      <c r="B160" s="451" t="s">
        <v>227</v>
      </c>
      <c r="C160" s="458" t="s">
        <v>281</v>
      </c>
      <c r="D160" s="99" t="s">
        <v>254</v>
      </c>
      <c r="E160" s="275">
        <v>10</v>
      </c>
      <c r="F160" s="273">
        <v>600</v>
      </c>
      <c r="G160" s="248">
        <f>E160*F160</f>
        <v>6000</v>
      </c>
      <c r="H160" s="360">
        <v>1</v>
      </c>
      <c r="I160" s="361">
        <v>6000</v>
      </c>
      <c r="J160" s="262">
        <f>H160*I160</f>
        <v>6000</v>
      </c>
      <c r="K160" s="337"/>
      <c r="L160" s="252"/>
      <c r="M160" s="262">
        <f>K160*L160</f>
        <v>0</v>
      </c>
      <c r="N160" s="251"/>
      <c r="O160" s="252"/>
      <c r="P160" s="262">
        <f>N160*O160</f>
        <v>0</v>
      </c>
      <c r="Q160" s="337"/>
      <c r="R160" s="252"/>
      <c r="S160" s="262">
        <f>Q160*R160</f>
        <v>0</v>
      </c>
      <c r="T160" s="251"/>
      <c r="U160" s="252"/>
      <c r="V160" s="262">
        <f>T160*U160</f>
        <v>0</v>
      </c>
      <c r="W160" s="337"/>
      <c r="X160" s="252"/>
      <c r="Y160" s="262">
        <f>W160*X160</f>
        <v>0</v>
      </c>
      <c r="Z160" s="251"/>
      <c r="AA160" s="252"/>
      <c r="AB160" s="248">
        <f>Z160*AA160</f>
        <v>0</v>
      </c>
      <c r="AC160" s="253">
        <f t="shared" si="63"/>
        <v>6000</v>
      </c>
      <c r="AD160" s="415">
        <f t="shared" si="64"/>
        <v>6000</v>
      </c>
      <c r="AE160" s="253">
        <f t="shared" si="65"/>
        <v>0</v>
      </c>
      <c r="AF160" s="387">
        <f t="shared" si="66"/>
        <v>0</v>
      </c>
      <c r="AG160" s="155" t="s">
        <v>282</v>
      </c>
      <c r="AH160" s="94"/>
      <c r="AI160" s="94"/>
    </row>
    <row r="161" spans="1:35" ht="15.75" customHeight="1" x14ac:dyDescent="0.2">
      <c r="A161" s="545" t="s">
        <v>283</v>
      </c>
      <c r="B161" s="546"/>
      <c r="C161" s="547"/>
      <c r="D161" s="156"/>
      <c r="E161" s="405">
        <f t="shared" ref="E161:AB161" si="70">E156+E150+E146+E142</f>
        <v>27</v>
      </c>
      <c r="F161" s="405">
        <f t="shared" si="70"/>
        <v>37100</v>
      </c>
      <c r="G161" s="405">
        <f t="shared" si="70"/>
        <v>100500</v>
      </c>
      <c r="H161" s="405">
        <f t="shared" si="70"/>
        <v>5</v>
      </c>
      <c r="I161" s="405">
        <f t="shared" si="70"/>
        <v>100500</v>
      </c>
      <c r="J161" s="405">
        <f t="shared" si="70"/>
        <v>100500</v>
      </c>
      <c r="K161" s="439">
        <f t="shared" si="70"/>
        <v>0</v>
      </c>
      <c r="L161" s="405">
        <f t="shared" si="70"/>
        <v>0</v>
      </c>
      <c r="M161" s="405">
        <f t="shared" si="70"/>
        <v>0</v>
      </c>
      <c r="N161" s="405">
        <f t="shared" si="70"/>
        <v>0</v>
      </c>
      <c r="O161" s="405">
        <f t="shared" si="70"/>
        <v>0</v>
      </c>
      <c r="P161" s="405">
        <f t="shared" si="70"/>
        <v>0</v>
      </c>
      <c r="Q161" s="439">
        <f t="shared" si="70"/>
        <v>0</v>
      </c>
      <c r="R161" s="405">
        <f t="shared" si="70"/>
        <v>0</v>
      </c>
      <c r="S161" s="405">
        <f t="shared" si="70"/>
        <v>0</v>
      </c>
      <c r="T161" s="405">
        <f t="shared" si="70"/>
        <v>0</v>
      </c>
      <c r="U161" s="405">
        <f t="shared" si="70"/>
        <v>0</v>
      </c>
      <c r="V161" s="405">
        <f t="shared" si="70"/>
        <v>0</v>
      </c>
      <c r="W161" s="439">
        <f t="shared" si="70"/>
        <v>0</v>
      </c>
      <c r="X161" s="405">
        <f t="shared" si="70"/>
        <v>0</v>
      </c>
      <c r="Y161" s="405">
        <f t="shared" si="70"/>
        <v>0</v>
      </c>
      <c r="Z161" s="405">
        <f t="shared" si="70"/>
        <v>0</v>
      </c>
      <c r="AA161" s="405">
        <f t="shared" si="70"/>
        <v>0</v>
      </c>
      <c r="AB161" s="405">
        <f t="shared" si="70"/>
        <v>0</v>
      </c>
      <c r="AC161" s="391">
        <f t="shared" si="63"/>
        <v>100500</v>
      </c>
      <c r="AD161" s="424">
        <f t="shared" si="64"/>
        <v>100500</v>
      </c>
      <c r="AE161" s="431">
        <f t="shared" si="65"/>
        <v>0</v>
      </c>
      <c r="AF161" s="440">
        <f t="shared" si="66"/>
        <v>0</v>
      </c>
      <c r="AG161" s="157"/>
      <c r="AH161" s="94"/>
      <c r="AI161" s="94"/>
    </row>
    <row r="162" spans="1:35" ht="15.75" customHeight="1" x14ac:dyDescent="0.2">
      <c r="A162" s="522" t="s">
        <v>284</v>
      </c>
      <c r="B162" s="158"/>
      <c r="C162" s="159"/>
      <c r="D162" s="160"/>
      <c r="E162" s="441"/>
      <c r="F162" s="441"/>
      <c r="G162" s="442">
        <f>G26+G36+G50+G60+G82+G88+G102+G115+G121+G125+G129+G134+G140+G161</f>
        <v>395230.4</v>
      </c>
      <c r="H162" s="443"/>
      <c r="I162" s="443"/>
      <c r="J162" s="442">
        <f>J26+J36+J50+J60+J82+J88+J102+J115+J121+J125+J129+J134+J140+J161</f>
        <v>395230.39994999999</v>
      </c>
      <c r="K162" s="441"/>
      <c r="L162" s="441"/>
      <c r="M162" s="442">
        <f>M26+M36+M50+M60+M82+M88+M102+M115+M121+M125+M129+M134+M140+M161</f>
        <v>0</v>
      </c>
      <c r="N162" s="441"/>
      <c r="O162" s="441"/>
      <c r="P162" s="442">
        <f>P26+P36+P50+P60+P82+P88+P102+P115+P121+P125+P129+P134+P140+P161</f>
        <v>0</v>
      </c>
      <c r="Q162" s="441"/>
      <c r="R162" s="441"/>
      <c r="S162" s="442">
        <f>S26+S36+S50+S60+S82+S88+S102+S115+S121+S125+S129+S134+S140+S161</f>
        <v>0</v>
      </c>
      <c r="T162" s="441"/>
      <c r="U162" s="441"/>
      <c r="V162" s="442">
        <f>V26+V36+V50+V60+V82+V88+V102+V115+V121+V125+V129+V134+V140+V161</f>
        <v>0</v>
      </c>
      <c r="W162" s="441"/>
      <c r="X162" s="441"/>
      <c r="Y162" s="442">
        <f>Y26+Y36+Y50+Y60+Y82+Y88+Y102+Y115+Y121+Y125+Y129+Y134+Y140+Y161</f>
        <v>0</v>
      </c>
      <c r="Z162" s="441"/>
      <c r="AA162" s="441"/>
      <c r="AB162" s="442">
        <f>AB26+AB36+AB50+AB60+AB82+AB88+AB102+AB115+AB121+AB125+AB129+AB134+AB140+AB161</f>
        <v>0</v>
      </c>
      <c r="AC162" s="442">
        <f>AC26+AC36+AC50+AC60+AC82+AC88+AC102+AC115+AC121+AC125+AC129+AC134+AC140+AC161</f>
        <v>395230.4</v>
      </c>
      <c r="AD162" s="442">
        <f>AD26+AD36+AD50+AD60+AD82+AD88+AD102+AD115+AD121+AD125+AD129+AD134+AD140+AD161</f>
        <v>395230.39994999999</v>
      </c>
      <c r="AE162" s="442">
        <f t="shared" si="65"/>
        <v>5.0000031478703022E-5</v>
      </c>
      <c r="AF162" s="444">
        <f t="shared" si="66"/>
        <v>1.2650856684785134E-10</v>
      </c>
      <c r="AG162" s="161"/>
      <c r="AH162" s="162"/>
      <c r="AI162" s="162"/>
    </row>
    <row r="163" spans="1:35" ht="15.75" customHeight="1" x14ac:dyDescent="0.25">
      <c r="A163" s="548"/>
      <c r="B163" s="532"/>
      <c r="C163" s="532"/>
      <c r="D163" s="163"/>
      <c r="E163" s="445"/>
      <c r="F163" s="445"/>
      <c r="G163" s="445"/>
      <c r="H163" s="445"/>
      <c r="I163" s="445"/>
      <c r="J163" s="445"/>
      <c r="K163" s="445"/>
      <c r="L163" s="445"/>
      <c r="M163" s="445"/>
      <c r="N163" s="445"/>
      <c r="O163" s="445"/>
      <c r="P163" s="445"/>
      <c r="Q163" s="445"/>
      <c r="R163" s="445"/>
      <c r="S163" s="445"/>
      <c r="T163" s="445"/>
      <c r="U163" s="445"/>
      <c r="V163" s="445"/>
      <c r="W163" s="445"/>
      <c r="X163" s="445"/>
      <c r="Y163" s="445"/>
      <c r="Z163" s="445"/>
      <c r="AA163" s="445"/>
      <c r="AB163" s="445"/>
      <c r="AC163" s="446"/>
      <c r="AD163" s="446"/>
      <c r="AE163" s="446"/>
      <c r="AF163" s="447"/>
      <c r="AG163" s="164"/>
      <c r="AH163" s="3"/>
      <c r="AI163" s="3"/>
    </row>
    <row r="164" spans="1:35" ht="15.75" customHeight="1" x14ac:dyDescent="0.25">
      <c r="A164" s="549" t="s">
        <v>285</v>
      </c>
      <c r="B164" s="546"/>
      <c r="C164" s="550"/>
      <c r="D164" s="165"/>
      <c r="E164" s="448"/>
      <c r="F164" s="448"/>
      <c r="G164" s="448">
        <f>Фінансування!C20-Витрати!G162</f>
        <v>0</v>
      </c>
      <c r="H164" s="448"/>
      <c r="I164" s="448"/>
      <c r="J164" s="448">
        <f>Фінансування!C21-Витрати!J162</f>
        <v>5.0000031478703022E-5</v>
      </c>
      <c r="K164" s="448"/>
      <c r="L164" s="448"/>
      <c r="M164" s="448"/>
      <c r="N164" s="448"/>
      <c r="O164" s="448"/>
      <c r="P164" s="448"/>
      <c r="Q164" s="448"/>
      <c r="R164" s="448"/>
      <c r="S164" s="448"/>
      <c r="T164" s="448"/>
      <c r="U164" s="448"/>
      <c r="V164" s="448"/>
      <c r="W164" s="448"/>
      <c r="X164" s="448"/>
      <c r="Y164" s="448"/>
      <c r="Z164" s="448"/>
      <c r="AA164" s="448"/>
      <c r="AB164" s="448"/>
      <c r="AC164" s="448">
        <f>Фінансування!N20-Витрати!AC162</f>
        <v>0</v>
      </c>
      <c r="AD164" s="448">
        <f>Фінансування!N21-Витрати!AD162</f>
        <v>5.0000031478703022E-5</v>
      </c>
      <c r="AE164" s="449"/>
      <c r="AF164" s="450"/>
      <c r="AG164" s="166"/>
      <c r="AH164" s="3"/>
      <c r="AI164" s="3"/>
    </row>
    <row r="165" spans="1:35" ht="15.75" customHeight="1" x14ac:dyDescent="0.2">
      <c r="A165" s="523"/>
      <c r="B165" s="167"/>
      <c r="C165" s="168"/>
      <c r="D165" s="15"/>
      <c r="E165" s="15"/>
      <c r="F165" s="15"/>
      <c r="G165" s="15"/>
      <c r="H165" s="15"/>
      <c r="I165" s="15"/>
      <c r="J165" s="15"/>
      <c r="K165" s="169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70"/>
      <c r="AD165" s="170"/>
      <c r="AE165" s="170"/>
      <c r="AF165" s="170"/>
      <c r="AG165" s="171"/>
    </row>
    <row r="166" spans="1:35" ht="15.75" customHeight="1" x14ac:dyDescent="0.2">
      <c r="A166" s="523"/>
      <c r="B166" s="167"/>
      <c r="C166" s="168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1"/>
      <c r="AD166" s="11"/>
      <c r="AE166" s="11"/>
      <c r="AF166" s="11"/>
      <c r="AG166" s="50"/>
    </row>
    <row r="167" spans="1:35" ht="15.75" customHeight="1" x14ac:dyDescent="0.2">
      <c r="A167" s="523"/>
      <c r="B167" s="167"/>
      <c r="C167" s="168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1"/>
      <c r="AD167" s="11"/>
      <c r="AE167" s="11"/>
      <c r="AF167" s="11"/>
      <c r="AG167" s="50"/>
    </row>
    <row r="168" spans="1:35" ht="15.75" customHeight="1" x14ac:dyDescent="0.2">
      <c r="A168" s="523"/>
      <c r="B168" s="167"/>
      <c r="C168" s="168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1"/>
      <c r="AD168" s="11"/>
      <c r="AE168" s="11"/>
      <c r="AF168" s="11"/>
      <c r="AG168" s="50"/>
    </row>
    <row r="169" spans="1:35" ht="15.75" customHeight="1" x14ac:dyDescent="0.25">
      <c r="A169" s="523"/>
      <c r="B169" s="167"/>
      <c r="C169" s="48" t="s">
        <v>286</v>
      </c>
      <c r="D169" s="45" t="s">
        <v>46</v>
      </c>
      <c r="E169" s="172"/>
      <c r="G169" s="172"/>
      <c r="H169" s="172"/>
      <c r="I169" s="172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1"/>
      <c r="AD169" s="11"/>
      <c r="AE169" s="11"/>
      <c r="AF169" s="11"/>
      <c r="AG169" s="50"/>
    </row>
    <row r="170" spans="1:35" ht="15.75" customHeight="1" x14ac:dyDescent="0.25">
      <c r="A170" s="523"/>
      <c r="B170" s="167"/>
      <c r="D170" s="48" t="s">
        <v>48</v>
      </c>
      <c r="G170" s="48" t="s">
        <v>50</v>
      </c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1"/>
      <c r="AD170" s="11"/>
      <c r="AE170" s="11"/>
      <c r="AF170" s="11"/>
      <c r="AG170" s="50"/>
    </row>
    <row r="171" spans="1:35" ht="15.75" customHeight="1" x14ac:dyDescent="0.2">
      <c r="A171" s="523"/>
      <c r="B171" s="167"/>
      <c r="C171" s="168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1"/>
      <c r="AD171" s="11"/>
      <c r="AE171" s="11"/>
      <c r="AF171" s="11"/>
      <c r="AG171" s="50"/>
    </row>
    <row r="172" spans="1:35" ht="15.75" customHeight="1" x14ac:dyDescent="0.2">
      <c r="A172" s="523"/>
      <c r="B172" s="167"/>
      <c r="C172" s="168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1"/>
      <c r="AD172" s="11"/>
      <c r="AE172" s="11"/>
      <c r="AF172" s="11"/>
      <c r="AG172" s="50"/>
    </row>
    <row r="173" spans="1:35" ht="15.75" customHeight="1" x14ac:dyDescent="0.25">
      <c r="A173" s="524"/>
      <c r="B173" s="173"/>
      <c r="C173" s="174"/>
      <c r="AG173" s="174"/>
    </row>
    <row r="174" spans="1:35" ht="15.75" customHeight="1" x14ac:dyDescent="0.25">
      <c r="A174" s="524"/>
      <c r="B174" s="173"/>
      <c r="C174" s="174"/>
      <c r="AG174" s="174"/>
    </row>
    <row r="175" spans="1:35" ht="15.75" customHeight="1" x14ac:dyDescent="0.25">
      <c r="A175" s="524"/>
      <c r="B175" s="173"/>
      <c r="C175" s="174"/>
      <c r="AG175" s="174"/>
    </row>
    <row r="176" spans="1:35" ht="15.75" customHeight="1" x14ac:dyDescent="0.25">
      <c r="A176" s="524"/>
      <c r="B176" s="173"/>
      <c r="C176" s="174"/>
      <c r="AG176" s="174"/>
    </row>
    <row r="177" spans="1:33" ht="15.75" customHeight="1" x14ac:dyDescent="0.25">
      <c r="A177" s="524"/>
      <c r="B177" s="173"/>
      <c r="C177" s="174"/>
      <c r="AG177" s="174"/>
    </row>
    <row r="178" spans="1:33" ht="15.75" customHeight="1" x14ac:dyDescent="0.25">
      <c r="A178" s="524"/>
      <c r="B178" s="173"/>
      <c r="C178" s="174"/>
      <c r="AG178" s="174"/>
    </row>
    <row r="179" spans="1:33" ht="15.75" customHeight="1" x14ac:dyDescent="0.25">
      <c r="A179" s="524"/>
      <c r="B179" s="173"/>
      <c r="C179" s="174"/>
      <c r="AG179" s="174"/>
    </row>
    <row r="180" spans="1:33" ht="15.75" customHeight="1" x14ac:dyDescent="0.25">
      <c r="A180" s="524"/>
      <c r="B180" s="173"/>
      <c r="C180" s="174"/>
      <c r="AG180" s="174"/>
    </row>
    <row r="181" spans="1:33" ht="15.75" customHeight="1" x14ac:dyDescent="0.25">
      <c r="A181" s="524"/>
      <c r="B181" s="173"/>
      <c r="C181" s="174"/>
      <c r="AG181" s="174"/>
    </row>
    <row r="182" spans="1:33" ht="15.75" customHeight="1" x14ac:dyDescent="0.25">
      <c r="A182" s="524"/>
      <c r="B182" s="173"/>
      <c r="C182" s="174"/>
      <c r="AG182" s="174"/>
    </row>
    <row r="183" spans="1:33" ht="15.75" customHeight="1" x14ac:dyDescent="0.25">
      <c r="A183" s="524"/>
      <c r="B183" s="173"/>
      <c r="C183" s="174"/>
      <c r="AG183" s="174"/>
    </row>
    <row r="184" spans="1:33" ht="15.75" customHeight="1" x14ac:dyDescent="0.25">
      <c r="A184" s="524"/>
      <c r="B184" s="173"/>
      <c r="C184" s="174"/>
      <c r="AG184" s="174"/>
    </row>
    <row r="185" spans="1:33" ht="15.75" customHeight="1" x14ac:dyDescent="0.25">
      <c r="A185" s="524"/>
      <c r="B185" s="173"/>
      <c r="C185" s="174"/>
      <c r="AG185" s="174"/>
    </row>
    <row r="186" spans="1:33" ht="15.75" customHeight="1" x14ac:dyDescent="0.25">
      <c r="A186" s="524"/>
      <c r="B186" s="173"/>
      <c r="C186" s="174"/>
      <c r="AG186" s="174"/>
    </row>
    <row r="187" spans="1:33" ht="15.75" customHeight="1" x14ac:dyDescent="0.25">
      <c r="A187" s="524"/>
      <c r="B187" s="173"/>
      <c r="C187" s="174"/>
      <c r="AG187" s="174"/>
    </row>
    <row r="188" spans="1:33" ht="15.75" customHeight="1" x14ac:dyDescent="0.25">
      <c r="A188" s="524"/>
      <c r="B188" s="173"/>
      <c r="C188" s="174"/>
      <c r="AG188" s="174"/>
    </row>
    <row r="189" spans="1:33" ht="15.75" customHeight="1" x14ac:dyDescent="0.25">
      <c r="A189" s="524"/>
      <c r="B189" s="173"/>
      <c r="C189" s="174"/>
      <c r="AG189" s="174"/>
    </row>
    <row r="190" spans="1:33" ht="15.75" customHeight="1" x14ac:dyDescent="0.25">
      <c r="A190" s="524"/>
      <c r="B190" s="173"/>
      <c r="C190" s="174"/>
      <c r="AG190" s="174"/>
    </row>
    <row r="191" spans="1:33" ht="15.75" customHeight="1" x14ac:dyDescent="0.25">
      <c r="A191" s="524"/>
      <c r="B191" s="173"/>
      <c r="C191" s="174"/>
      <c r="AG191" s="174"/>
    </row>
    <row r="192" spans="1:33" ht="15.75" customHeight="1" x14ac:dyDescent="0.25">
      <c r="A192" s="524"/>
      <c r="B192" s="173"/>
      <c r="C192" s="174"/>
      <c r="AG192" s="174"/>
    </row>
    <row r="193" spans="1:33" ht="15.75" customHeight="1" x14ac:dyDescent="0.25">
      <c r="A193" s="524"/>
      <c r="B193" s="173"/>
      <c r="C193" s="174"/>
      <c r="AG193" s="174"/>
    </row>
    <row r="194" spans="1:33" ht="15.75" customHeight="1" x14ac:dyDescent="0.25">
      <c r="A194" s="524"/>
      <c r="B194" s="173"/>
      <c r="C194" s="174"/>
      <c r="AG194" s="174"/>
    </row>
    <row r="195" spans="1:33" ht="15.75" customHeight="1" x14ac:dyDescent="0.25">
      <c r="A195" s="524"/>
      <c r="B195" s="173"/>
      <c r="C195" s="174"/>
      <c r="AG195" s="174"/>
    </row>
    <row r="196" spans="1:33" ht="15.75" customHeight="1" x14ac:dyDescent="0.25">
      <c r="A196" s="524"/>
      <c r="B196" s="173"/>
      <c r="C196" s="174"/>
      <c r="AG196" s="174"/>
    </row>
    <row r="197" spans="1:33" ht="15.75" customHeight="1" x14ac:dyDescent="0.25">
      <c r="A197" s="524"/>
      <c r="B197" s="173"/>
      <c r="C197" s="174"/>
      <c r="AG197" s="174"/>
    </row>
    <row r="198" spans="1:33" ht="15.75" customHeight="1" x14ac:dyDescent="0.25">
      <c r="A198" s="524"/>
      <c r="B198" s="173"/>
      <c r="C198" s="174"/>
      <c r="AG198" s="174"/>
    </row>
    <row r="199" spans="1:33" ht="15.75" customHeight="1" x14ac:dyDescent="0.25">
      <c r="A199" s="524"/>
      <c r="B199" s="173"/>
      <c r="C199" s="174"/>
      <c r="AG199" s="174"/>
    </row>
    <row r="200" spans="1:33" ht="15.75" customHeight="1" x14ac:dyDescent="0.25">
      <c r="A200" s="524"/>
      <c r="B200" s="173"/>
      <c r="C200" s="174"/>
      <c r="AG200" s="174"/>
    </row>
    <row r="201" spans="1:33" ht="15.75" customHeight="1" x14ac:dyDescent="0.25">
      <c r="A201" s="524"/>
      <c r="B201" s="173"/>
      <c r="C201" s="174"/>
      <c r="AG201" s="174"/>
    </row>
    <row r="202" spans="1:33" ht="15.75" customHeight="1" x14ac:dyDescent="0.25">
      <c r="A202" s="524"/>
      <c r="B202" s="173"/>
      <c r="C202" s="174"/>
      <c r="AG202" s="174"/>
    </row>
    <row r="203" spans="1:33" ht="15.75" customHeight="1" x14ac:dyDescent="0.25">
      <c r="A203" s="524"/>
      <c r="B203" s="173"/>
      <c r="C203" s="174"/>
      <c r="AG203" s="174"/>
    </row>
    <row r="204" spans="1:33" ht="15.75" customHeight="1" x14ac:dyDescent="0.25">
      <c r="A204" s="524"/>
      <c r="B204" s="173"/>
      <c r="C204" s="174"/>
      <c r="AG204" s="174"/>
    </row>
    <row r="205" spans="1:33" ht="15.75" customHeight="1" x14ac:dyDescent="0.25">
      <c r="A205" s="524"/>
      <c r="B205" s="173"/>
      <c r="C205" s="174"/>
      <c r="AG205" s="174"/>
    </row>
    <row r="206" spans="1:33" ht="15.75" customHeight="1" x14ac:dyDescent="0.25">
      <c r="A206" s="524"/>
      <c r="B206" s="173"/>
      <c r="C206" s="174"/>
      <c r="AG206" s="174"/>
    </row>
    <row r="207" spans="1:33" ht="15.75" customHeight="1" x14ac:dyDescent="0.25">
      <c r="A207" s="524"/>
      <c r="B207" s="173"/>
      <c r="C207" s="174"/>
      <c r="AG207" s="174"/>
    </row>
    <row r="208" spans="1:33" ht="15.75" customHeight="1" x14ac:dyDescent="0.25">
      <c r="A208" s="524"/>
      <c r="B208" s="173"/>
      <c r="C208" s="174"/>
      <c r="AG208" s="174"/>
    </row>
    <row r="209" spans="1:33" ht="15.75" customHeight="1" x14ac:dyDescent="0.25">
      <c r="A209" s="524"/>
      <c r="B209" s="173"/>
      <c r="C209" s="174"/>
      <c r="AG209" s="174"/>
    </row>
    <row r="210" spans="1:33" ht="15.75" customHeight="1" x14ac:dyDescent="0.25">
      <c r="A210" s="524"/>
      <c r="B210" s="173"/>
      <c r="C210" s="174"/>
      <c r="AG210" s="174"/>
    </row>
    <row r="211" spans="1:33" ht="15.75" customHeight="1" x14ac:dyDescent="0.25">
      <c r="A211" s="524"/>
      <c r="B211" s="173"/>
      <c r="C211" s="174"/>
      <c r="AG211" s="174"/>
    </row>
    <row r="212" spans="1:33" ht="15.75" customHeight="1" x14ac:dyDescent="0.25">
      <c r="A212" s="524"/>
      <c r="B212" s="173"/>
      <c r="C212" s="174"/>
      <c r="AG212" s="174"/>
    </row>
    <row r="213" spans="1:33" ht="15.75" customHeight="1" x14ac:dyDescent="0.25">
      <c r="A213" s="524"/>
      <c r="B213" s="173"/>
      <c r="C213" s="174"/>
      <c r="AG213" s="174"/>
    </row>
    <row r="214" spans="1:33" ht="15.75" customHeight="1" x14ac:dyDescent="0.25">
      <c r="A214" s="524"/>
      <c r="B214" s="173"/>
      <c r="C214" s="174"/>
      <c r="AG214" s="174"/>
    </row>
    <row r="215" spans="1:33" ht="15.75" customHeight="1" x14ac:dyDescent="0.25">
      <c r="A215" s="524"/>
      <c r="B215" s="173"/>
      <c r="C215" s="174"/>
      <c r="AG215" s="174"/>
    </row>
    <row r="216" spans="1:33" ht="15.75" customHeight="1" x14ac:dyDescent="0.25">
      <c r="A216" s="524"/>
      <c r="B216" s="173"/>
      <c r="C216" s="174"/>
      <c r="AG216" s="174"/>
    </row>
    <row r="217" spans="1:33" ht="15.75" customHeight="1" x14ac:dyDescent="0.25">
      <c r="A217" s="524"/>
      <c r="B217" s="173"/>
      <c r="C217" s="174"/>
      <c r="AG217" s="174"/>
    </row>
    <row r="218" spans="1:33" ht="15.75" customHeight="1" x14ac:dyDescent="0.25">
      <c r="A218" s="524"/>
      <c r="B218" s="173"/>
      <c r="C218" s="174"/>
      <c r="AG218" s="174"/>
    </row>
    <row r="219" spans="1:33" ht="15.75" customHeight="1" x14ac:dyDescent="0.25">
      <c r="A219" s="524"/>
      <c r="B219" s="173"/>
      <c r="C219" s="174"/>
      <c r="AG219" s="174"/>
    </row>
    <row r="220" spans="1:33" ht="15.75" customHeight="1" x14ac:dyDescent="0.25">
      <c r="A220" s="524"/>
      <c r="B220" s="173"/>
      <c r="C220" s="174"/>
      <c r="AG220" s="174"/>
    </row>
    <row r="221" spans="1:33" ht="15.75" customHeight="1" x14ac:dyDescent="0.25">
      <c r="A221" s="524"/>
      <c r="B221" s="173"/>
      <c r="C221" s="174"/>
      <c r="AG221" s="174"/>
    </row>
    <row r="222" spans="1:33" ht="15.75" customHeight="1" x14ac:dyDescent="0.25">
      <c r="A222" s="524"/>
      <c r="B222" s="173"/>
      <c r="C222" s="174"/>
      <c r="AG222" s="174"/>
    </row>
    <row r="223" spans="1:33" ht="15.75" customHeight="1" x14ac:dyDescent="0.25">
      <c r="A223" s="524"/>
      <c r="B223" s="173"/>
      <c r="C223" s="174"/>
      <c r="AG223" s="174"/>
    </row>
    <row r="224" spans="1:33" ht="15.75" customHeight="1" x14ac:dyDescent="0.25">
      <c r="A224" s="524"/>
      <c r="B224" s="173"/>
      <c r="C224" s="174"/>
      <c r="AG224" s="174"/>
    </row>
    <row r="225" spans="1:33" ht="15.75" customHeight="1" x14ac:dyDescent="0.25">
      <c r="A225" s="524"/>
      <c r="B225" s="173"/>
      <c r="C225" s="174"/>
      <c r="AG225" s="174"/>
    </row>
    <row r="226" spans="1:33" ht="15.75" customHeight="1" x14ac:dyDescent="0.25">
      <c r="A226" s="524"/>
      <c r="B226" s="173"/>
      <c r="C226" s="174"/>
      <c r="AG226" s="174"/>
    </row>
    <row r="227" spans="1:33" ht="15.75" customHeight="1" x14ac:dyDescent="0.25">
      <c r="A227" s="524"/>
      <c r="B227" s="173"/>
      <c r="C227" s="174"/>
      <c r="AG227" s="174"/>
    </row>
    <row r="228" spans="1:33" ht="15.75" customHeight="1" x14ac:dyDescent="0.25">
      <c r="A228" s="524"/>
      <c r="B228" s="173"/>
      <c r="C228" s="174"/>
      <c r="AG228" s="174"/>
    </row>
    <row r="229" spans="1:33" ht="15.75" customHeight="1" x14ac:dyDescent="0.25">
      <c r="A229" s="524"/>
      <c r="B229" s="173"/>
      <c r="C229" s="174"/>
      <c r="AG229" s="174"/>
    </row>
    <row r="230" spans="1:33" ht="15.75" customHeight="1" x14ac:dyDescent="0.25">
      <c r="A230" s="524"/>
      <c r="B230" s="173"/>
      <c r="C230" s="174"/>
      <c r="AG230" s="174"/>
    </row>
    <row r="231" spans="1:33" ht="15.75" customHeight="1" x14ac:dyDescent="0.25">
      <c r="A231" s="524"/>
      <c r="B231" s="173"/>
      <c r="C231" s="174"/>
      <c r="AG231" s="174"/>
    </row>
    <row r="232" spans="1:33" ht="15.75" customHeight="1" x14ac:dyDescent="0.25">
      <c r="A232" s="524"/>
      <c r="B232" s="173"/>
      <c r="C232" s="174"/>
      <c r="AG232" s="174"/>
    </row>
    <row r="233" spans="1:33" ht="15.75" customHeight="1" x14ac:dyDescent="0.25">
      <c r="A233" s="524"/>
      <c r="B233" s="173"/>
      <c r="C233" s="174"/>
      <c r="AG233" s="174"/>
    </row>
    <row r="234" spans="1:33" ht="15.75" customHeight="1" x14ac:dyDescent="0.25">
      <c r="A234" s="524"/>
      <c r="B234" s="173"/>
      <c r="C234" s="174"/>
      <c r="AG234" s="174"/>
    </row>
    <row r="235" spans="1:33" ht="15.75" customHeight="1" x14ac:dyDescent="0.25">
      <c r="A235" s="524"/>
      <c r="B235" s="173"/>
      <c r="C235" s="174"/>
      <c r="AG235" s="174"/>
    </row>
    <row r="236" spans="1:33" ht="15.75" customHeight="1" x14ac:dyDescent="0.25">
      <c r="A236" s="524"/>
      <c r="B236" s="173"/>
      <c r="C236" s="174"/>
      <c r="AG236" s="174"/>
    </row>
    <row r="237" spans="1:33" ht="15.75" customHeight="1" x14ac:dyDescent="0.25">
      <c r="A237" s="524"/>
      <c r="B237" s="173"/>
      <c r="C237" s="174"/>
      <c r="AG237" s="174"/>
    </row>
    <row r="238" spans="1:33" ht="15.75" customHeight="1" x14ac:dyDescent="0.25">
      <c r="A238" s="524"/>
      <c r="B238" s="173"/>
      <c r="C238" s="174"/>
      <c r="AG238" s="174"/>
    </row>
    <row r="239" spans="1:33" ht="15.75" customHeight="1" x14ac:dyDescent="0.25">
      <c r="A239" s="524"/>
      <c r="B239" s="173"/>
      <c r="C239" s="174"/>
      <c r="AG239" s="174"/>
    </row>
    <row r="240" spans="1:33" ht="15.75" customHeight="1" x14ac:dyDescent="0.25">
      <c r="A240" s="524"/>
      <c r="B240" s="173"/>
      <c r="C240" s="174"/>
      <c r="AG240" s="174"/>
    </row>
    <row r="241" spans="1:33" ht="15.75" customHeight="1" x14ac:dyDescent="0.25">
      <c r="A241" s="524"/>
      <c r="B241" s="173"/>
      <c r="C241" s="174"/>
      <c r="AG241" s="174"/>
    </row>
    <row r="242" spans="1:33" ht="15.75" customHeight="1" x14ac:dyDescent="0.25">
      <c r="A242" s="524"/>
      <c r="B242" s="173"/>
      <c r="C242" s="174"/>
      <c r="AG242" s="174"/>
    </row>
    <row r="243" spans="1:33" ht="15.75" customHeight="1" x14ac:dyDescent="0.25">
      <c r="A243" s="524"/>
      <c r="B243" s="173"/>
      <c r="C243" s="174"/>
      <c r="AG243" s="174"/>
    </row>
    <row r="244" spans="1:33" ht="15.75" customHeight="1" x14ac:dyDescent="0.25">
      <c r="A244" s="524"/>
      <c r="B244" s="173"/>
      <c r="C244" s="174"/>
      <c r="AG244" s="174"/>
    </row>
    <row r="245" spans="1:33" ht="15.75" customHeight="1" x14ac:dyDescent="0.25">
      <c r="A245" s="524"/>
      <c r="B245" s="173"/>
      <c r="C245" s="174"/>
      <c r="AG245" s="174"/>
    </row>
    <row r="246" spans="1:33" ht="15.75" customHeight="1" x14ac:dyDescent="0.25">
      <c r="A246" s="524"/>
      <c r="B246" s="173"/>
      <c r="C246" s="174"/>
      <c r="AG246" s="174"/>
    </row>
    <row r="247" spans="1:33" ht="15.75" customHeight="1" x14ac:dyDescent="0.25">
      <c r="A247" s="524"/>
      <c r="B247" s="173"/>
      <c r="C247" s="174"/>
      <c r="AG247" s="174"/>
    </row>
    <row r="248" spans="1:33" ht="15.75" customHeight="1" x14ac:dyDescent="0.25">
      <c r="A248" s="524"/>
      <c r="B248" s="173"/>
      <c r="C248" s="174"/>
      <c r="AG248" s="174"/>
    </row>
    <row r="249" spans="1:33" ht="15.75" customHeight="1" x14ac:dyDescent="0.25">
      <c r="A249" s="524"/>
      <c r="B249" s="173"/>
      <c r="C249" s="174"/>
      <c r="AG249" s="174"/>
    </row>
    <row r="250" spans="1:33" ht="15.75" customHeight="1" x14ac:dyDescent="0.25">
      <c r="A250" s="524"/>
      <c r="B250" s="173"/>
      <c r="C250" s="174"/>
      <c r="AG250" s="174"/>
    </row>
    <row r="251" spans="1:33" ht="15.75" customHeight="1" x14ac:dyDescent="0.25">
      <c r="A251" s="524"/>
      <c r="B251" s="173"/>
      <c r="C251" s="174"/>
      <c r="AG251" s="174"/>
    </row>
    <row r="252" spans="1:33" ht="15.75" customHeight="1" x14ac:dyDescent="0.25">
      <c r="A252" s="524"/>
      <c r="B252" s="173"/>
      <c r="C252" s="174"/>
      <c r="AG252" s="174"/>
    </row>
    <row r="253" spans="1:33" ht="15.75" customHeight="1" x14ac:dyDescent="0.25">
      <c r="A253" s="524"/>
      <c r="B253" s="173"/>
      <c r="C253" s="174"/>
      <c r="AG253" s="174"/>
    </row>
    <row r="254" spans="1:33" ht="15.75" customHeight="1" x14ac:dyDescent="0.25">
      <c r="A254" s="524"/>
      <c r="B254" s="173"/>
      <c r="C254" s="174"/>
      <c r="AG254" s="174"/>
    </row>
    <row r="255" spans="1:33" ht="15.75" customHeight="1" x14ac:dyDescent="0.25">
      <c r="A255" s="524"/>
      <c r="B255" s="173"/>
      <c r="C255" s="174"/>
      <c r="AG255" s="174"/>
    </row>
    <row r="256" spans="1:33" ht="15.75" customHeight="1" x14ac:dyDescent="0.25">
      <c r="A256" s="524"/>
      <c r="B256" s="173"/>
      <c r="C256" s="174"/>
      <c r="AG256" s="174"/>
    </row>
    <row r="257" spans="1:33" ht="15.75" customHeight="1" x14ac:dyDescent="0.25">
      <c r="A257" s="524"/>
      <c r="B257" s="173"/>
      <c r="C257" s="174"/>
      <c r="AG257" s="174"/>
    </row>
    <row r="258" spans="1:33" ht="15.75" customHeight="1" x14ac:dyDescent="0.25">
      <c r="A258" s="524"/>
      <c r="B258" s="173"/>
      <c r="C258" s="174"/>
      <c r="AG258" s="174"/>
    </row>
    <row r="259" spans="1:33" ht="15.75" customHeight="1" x14ac:dyDescent="0.25">
      <c r="A259" s="524"/>
      <c r="B259" s="173"/>
      <c r="C259" s="174"/>
      <c r="AG259" s="174"/>
    </row>
    <row r="260" spans="1:33" ht="15.75" customHeight="1" x14ac:dyDescent="0.25">
      <c r="A260" s="524"/>
      <c r="B260" s="173"/>
      <c r="C260" s="174"/>
      <c r="AG260" s="174"/>
    </row>
    <row r="261" spans="1:33" ht="15.75" customHeight="1" x14ac:dyDescent="0.25">
      <c r="A261" s="524"/>
      <c r="B261" s="173"/>
      <c r="C261" s="174"/>
      <c r="AG261" s="174"/>
    </row>
    <row r="262" spans="1:33" ht="15.75" customHeight="1" x14ac:dyDescent="0.25">
      <c r="A262" s="524"/>
      <c r="B262" s="173"/>
      <c r="C262" s="174"/>
      <c r="AG262" s="174"/>
    </row>
    <row r="263" spans="1:33" ht="15.75" customHeight="1" x14ac:dyDescent="0.25">
      <c r="A263" s="524"/>
      <c r="B263" s="173"/>
      <c r="C263" s="174"/>
      <c r="AG263" s="174"/>
    </row>
    <row r="264" spans="1:33" ht="15.75" customHeight="1" x14ac:dyDescent="0.25">
      <c r="A264" s="524"/>
      <c r="B264" s="173"/>
      <c r="C264" s="174"/>
      <c r="AG264" s="174"/>
    </row>
    <row r="265" spans="1:33" ht="15.75" customHeight="1" x14ac:dyDescent="0.25">
      <c r="A265" s="524"/>
      <c r="B265" s="173"/>
      <c r="C265" s="174"/>
      <c r="AG265" s="174"/>
    </row>
    <row r="266" spans="1:33" ht="15.75" customHeight="1" x14ac:dyDescent="0.25">
      <c r="A266" s="524"/>
      <c r="B266" s="173"/>
      <c r="C266" s="174"/>
      <c r="AG266" s="174"/>
    </row>
    <row r="267" spans="1:33" ht="15.75" customHeight="1" x14ac:dyDescent="0.25">
      <c r="A267" s="524"/>
      <c r="B267" s="173"/>
      <c r="C267" s="174"/>
      <c r="AG267" s="174"/>
    </row>
    <row r="268" spans="1:33" ht="15.75" customHeight="1" x14ac:dyDescent="0.25">
      <c r="A268" s="524"/>
      <c r="B268" s="173"/>
      <c r="C268" s="174"/>
      <c r="AG268" s="174"/>
    </row>
    <row r="269" spans="1:33" ht="15.75" customHeight="1" x14ac:dyDescent="0.25">
      <c r="A269" s="524"/>
      <c r="B269" s="173"/>
      <c r="C269" s="174"/>
      <c r="AG269" s="174"/>
    </row>
    <row r="270" spans="1:33" ht="15.75" customHeight="1" x14ac:dyDescent="0.25">
      <c r="A270" s="524"/>
      <c r="B270" s="173"/>
      <c r="C270" s="174"/>
      <c r="AG270" s="174"/>
    </row>
    <row r="271" spans="1:33" ht="15.75" customHeight="1" x14ac:dyDescent="0.25">
      <c r="A271" s="524"/>
      <c r="B271" s="173"/>
      <c r="C271" s="174"/>
      <c r="AG271" s="174"/>
    </row>
    <row r="272" spans="1:33" ht="15.75" customHeight="1" x14ac:dyDescent="0.25">
      <c r="A272" s="524"/>
      <c r="B272" s="173"/>
      <c r="C272" s="174"/>
      <c r="AG272" s="174"/>
    </row>
    <row r="273" spans="1:33" ht="15.75" customHeight="1" x14ac:dyDescent="0.25">
      <c r="A273" s="524"/>
      <c r="B273" s="173"/>
      <c r="C273" s="174"/>
      <c r="AG273" s="174"/>
    </row>
    <row r="274" spans="1:33" ht="15.75" customHeight="1" x14ac:dyDescent="0.25">
      <c r="A274" s="524"/>
      <c r="B274" s="173"/>
      <c r="C274" s="174"/>
      <c r="AG274" s="174"/>
    </row>
    <row r="275" spans="1:33" ht="15.75" customHeight="1" x14ac:dyDescent="0.25">
      <c r="A275" s="524"/>
      <c r="B275" s="173"/>
      <c r="C275" s="174"/>
      <c r="AG275" s="174"/>
    </row>
    <row r="276" spans="1:33" ht="15.75" customHeight="1" x14ac:dyDescent="0.25">
      <c r="A276" s="524"/>
      <c r="B276" s="173"/>
      <c r="C276" s="174"/>
      <c r="AG276" s="174"/>
    </row>
    <row r="277" spans="1:33" ht="15.75" customHeight="1" x14ac:dyDescent="0.25">
      <c r="A277" s="524"/>
      <c r="B277" s="173"/>
      <c r="C277" s="174"/>
      <c r="AG277" s="174"/>
    </row>
    <row r="278" spans="1:33" ht="15.75" customHeight="1" x14ac:dyDescent="0.25">
      <c r="A278" s="524"/>
      <c r="B278" s="173"/>
      <c r="C278" s="174"/>
      <c r="AG278" s="174"/>
    </row>
    <row r="279" spans="1:33" ht="15.75" customHeight="1" x14ac:dyDescent="0.25">
      <c r="A279" s="524"/>
      <c r="B279" s="173"/>
      <c r="C279" s="174"/>
      <c r="AG279" s="174"/>
    </row>
    <row r="280" spans="1:33" ht="15.75" customHeight="1" x14ac:dyDescent="0.25">
      <c r="A280" s="524"/>
      <c r="B280" s="173"/>
      <c r="C280" s="174"/>
      <c r="AG280" s="174"/>
    </row>
    <row r="281" spans="1:33" ht="15.75" customHeight="1" x14ac:dyDescent="0.25">
      <c r="A281" s="524"/>
      <c r="B281" s="173"/>
      <c r="C281" s="174"/>
      <c r="AG281" s="174"/>
    </row>
    <row r="282" spans="1:33" ht="15.75" customHeight="1" x14ac:dyDescent="0.25">
      <c r="A282" s="524"/>
      <c r="B282" s="173"/>
      <c r="C282" s="174"/>
      <c r="AG282" s="174"/>
    </row>
    <row r="283" spans="1:33" ht="15.75" customHeight="1" x14ac:dyDescent="0.25">
      <c r="A283" s="524"/>
      <c r="B283" s="173"/>
      <c r="C283" s="174"/>
      <c r="AG283" s="174"/>
    </row>
    <row r="284" spans="1:33" ht="15.75" customHeight="1" x14ac:dyDescent="0.25">
      <c r="A284" s="524"/>
      <c r="B284" s="173"/>
      <c r="C284" s="174"/>
      <c r="AG284" s="174"/>
    </row>
    <row r="285" spans="1:33" ht="15.75" customHeight="1" x14ac:dyDescent="0.25">
      <c r="A285" s="524"/>
      <c r="B285" s="173"/>
      <c r="C285" s="174"/>
      <c r="AG285" s="174"/>
    </row>
    <row r="286" spans="1:33" ht="15.75" customHeight="1" x14ac:dyDescent="0.25">
      <c r="A286" s="524"/>
      <c r="B286" s="173"/>
      <c r="C286" s="174"/>
      <c r="AG286" s="174"/>
    </row>
    <row r="287" spans="1:33" ht="15.75" customHeight="1" x14ac:dyDescent="0.25">
      <c r="A287" s="524"/>
      <c r="B287" s="173"/>
      <c r="C287" s="174"/>
      <c r="AG287" s="174"/>
    </row>
    <row r="288" spans="1:33" ht="15.75" customHeight="1" x14ac:dyDescent="0.25">
      <c r="A288" s="524"/>
      <c r="B288" s="173"/>
      <c r="C288" s="174"/>
      <c r="AG288" s="174"/>
    </row>
    <row r="289" spans="1:33" ht="15.75" customHeight="1" x14ac:dyDescent="0.25">
      <c r="A289" s="524"/>
      <c r="B289" s="173"/>
      <c r="C289" s="174"/>
      <c r="AG289" s="174"/>
    </row>
    <row r="290" spans="1:33" ht="15.75" customHeight="1" x14ac:dyDescent="0.25">
      <c r="A290" s="524"/>
      <c r="B290" s="173"/>
      <c r="C290" s="174"/>
      <c r="AG290" s="174"/>
    </row>
    <row r="291" spans="1:33" ht="15.75" customHeight="1" x14ac:dyDescent="0.25">
      <c r="A291" s="524"/>
      <c r="B291" s="173"/>
      <c r="C291" s="174"/>
      <c r="AG291" s="174"/>
    </row>
    <row r="292" spans="1:33" ht="15.75" customHeight="1" x14ac:dyDescent="0.25">
      <c r="A292" s="524"/>
      <c r="B292" s="173"/>
      <c r="C292" s="174"/>
      <c r="AG292" s="174"/>
    </row>
    <row r="293" spans="1:33" ht="15.75" customHeight="1" x14ac:dyDescent="0.25">
      <c r="A293" s="524"/>
      <c r="B293" s="173"/>
      <c r="C293" s="174"/>
      <c r="AG293" s="174"/>
    </row>
    <row r="294" spans="1:33" ht="15.75" customHeight="1" x14ac:dyDescent="0.25">
      <c r="A294" s="524"/>
      <c r="B294" s="173"/>
      <c r="C294" s="174"/>
      <c r="AG294" s="174"/>
    </row>
    <row r="295" spans="1:33" ht="15.75" customHeight="1" x14ac:dyDescent="0.25">
      <c r="A295" s="524"/>
      <c r="B295" s="173"/>
      <c r="C295" s="174"/>
      <c r="AG295" s="174"/>
    </row>
    <row r="296" spans="1:33" ht="15.75" customHeight="1" x14ac:dyDescent="0.25">
      <c r="A296" s="524"/>
      <c r="B296" s="173"/>
      <c r="C296" s="174"/>
      <c r="AG296" s="174"/>
    </row>
    <row r="297" spans="1:33" ht="15.75" customHeight="1" x14ac:dyDescent="0.25">
      <c r="A297" s="524"/>
      <c r="B297" s="173"/>
      <c r="C297" s="174"/>
      <c r="AG297" s="174"/>
    </row>
    <row r="298" spans="1:33" ht="15.75" customHeight="1" x14ac:dyDescent="0.25">
      <c r="A298" s="524"/>
      <c r="B298" s="173"/>
      <c r="C298" s="174"/>
      <c r="AG298" s="174"/>
    </row>
    <row r="299" spans="1:33" ht="15.75" customHeight="1" x14ac:dyDescent="0.25">
      <c r="A299" s="524"/>
      <c r="B299" s="173"/>
      <c r="C299" s="174"/>
      <c r="AG299" s="174"/>
    </row>
    <row r="300" spans="1:33" ht="15.75" customHeight="1" x14ac:dyDescent="0.25">
      <c r="A300" s="524"/>
      <c r="B300" s="173"/>
      <c r="C300" s="174"/>
      <c r="AG300" s="174"/>
    </row>
    <row r="301" spans="1:33" ht="15.75" customHeight="1" x14ac:dyDescent="0.25">
      <c r="A301" s="524"/>
      <c r="B301" s="173"/>
      <c r="C301" s="174"/>
      <c r="AG301" s="174"/>
    </row>
    <row r="302" spans="1:33" ht="15.75" customHeight="1" x14ac:dyDescent="0.25">
      <c r="A302" s="524"/>
      <c r="B302" s="173"/>
      <c r="C302" s="174"/>
      <c r="AG302" s="174"/>
    </row>
    <row r="303" spans="1:33" ht="15.75" customHeight="1" x14ac:dyDescent="0.25">
      <c r="A303" s="524"/>
      <c r="B303" s="173"/>
      <c r="C303" s="174"/>
      <c r="AG303" s="174"/>
    </row>
    <row r="304" spans="1:33" ht="15.75" customHeight="1" x14ac:dyDescent="0.25">
      <c r="A304" s="524"/>
      <c r="B304" s="173"/>
      <c r="C304" s="174"/>
      <c r="AG304" s="174"/>
    </row>
    <row r="305" spans="1:33" ht="15.75" customHeight="1" x14ac:dyDescent="0.25">
      <c r="A305" s="524"/>
      <c r="B305" s="173"/>
      <c r="C305" s="174"/>
      <c r="AG305" s="174"/>
    </row>
    <row r="306" spans="1:33" ht="15.75" customHeight="1" x14ac:dyDescent="0.25">
      <c r="A306" s="524"/>
      <c r="B306" s="173"/>
      <c r="C306" s="174"/>
      <c r="AG306" s="174"/>
    </row>
    <row r="307" spans="1:33" ht="15.75" customHeight="1" x14ac:dyDescent="0.25">
      <c r="A307" s="524"/>
      <c r="B307" s="173"/>
      <c r="C307" s="174"/>
      <c r="AG307" s="174"/>
    </row>
    <row r="308" spans="1:33" ht="15.75" customHeight="1" x14ac:dyDescent="0.25">
      <c r="A308" s="524"/>
      <c r="B308" s="173"/>
      <c r="C308" s="174"/>
      <c r="AG308" s="174"/>
    </row>
    <row r="309" spans="1:33" ht="15.75" customHeight="1" x14ac:dyDescent="0.25">
      <c r="A309" s="524"/>
      <c r="B309" s="173"/>
      <c r="C309" s="174"/>
      <c r="AG309" s="174"/>
    </row>
    <row r="310" spans="1:33" ht="15.75" customHeight="1" x14ac:dyDescent="0.25">
      <c r="A310" s="524"/>
      <c r="B310" s="173"/>
      <c r="C310" s="174"/>
      <c r="AG310" s="174"/>
    </row>
    <row r="311" spans="1:33" ht="15.75" customHeight="1" x14ac:dyDescent="0.25">
      <c r="A311" s="524"/>
      <c r="B311" s="173"/>
      <c r="C311" s="174"/>
      <c r="AG311" s="174"/>
    </row>
    <row r="312" spans="1:33" ht="15.75" customHeight="1" x14ac:dyDescent="0.25">
      <c r="A312" s="524"/>
      <c r="B312" s="173"/>
      <c r="C312" s="174"/>
      <c r="AG312" s="174"/>
    </row>
    <row r="313" spans="1:33" ht="15.75" customHeight="1" x14ac:dyDescent="0.25">
      <c r="A313" s="524"/>
      <c r="B313" s="173"/>
      <c r="C313" s="174"/>
      <c r="AG313" s="174"/>
    </row>
    <row r="314" spans="1:33" ht="15.75" customHeight="1" x14ac:dyDescent="0.25">
      <c r="A314" s="524"/>
      <c r="B314" s="173"/>
      <c r="C314" s="174"/>
      <c r="AG314" s="174"/>
    </row>
    <row r="315" spans="1:33" ht="15.75" customHeight="1" x14ac:dyDescent="0.25">
      <c r="A315" s="524"/>
      <c r="B315" s="173"/>
      <c r="C315" s="174"/>
      <c r="AG315" s="174"/>
    </row>
    <row r="316" spans="1:33" ht="15.75" customHeight="1" x14ac:dyDescent="0.25">
      <c r="A316" s="524"/>
      <c r="B316" s="173"/>
      <c r="C316" s="174"/>
      <c r="AG316" s="174"/>
    </row>
    <row r="317" spans="1:33" ht="15.75" customHeight="1" x14ac:dyDescent="0.25">
      <c r="A317" s="524"/>
      <c r="B317" s="173"/>
      <c r="C317" s="174"/>
      <c r="AG317" s="174"/>
    </row>
    <row r="318" spans="1:33" ht="15.75" customHeight="1" x14ac:dyDescent="0.25">
      <c r="A318" s="524"/>
      <c r="B318" s="173"/>
      <c r="C318" s="174"/>
      <c r="AG318" s="174"/>
    </row>
    <row r="319" spans="1:33" ht="15.75" customHeight="1" x14ac:dyDescent="0.25">
      <c r="A319" s="524"/>
      <c r="B319" s="173"/>
      <c r="C319" s="174"/>
      <c r="AG319" s="174"/>
    </row>
    <row r="320" spans="1:33" ht="15.75" customHeight="1" x14ac:dyDescent="0.25">
      <c r="A320" s="524"/>
      <c r="B320" s="173"/>
      <c r="C320" s="174"/>
      <c r="AG320" s="174"/>
    </row>
    <row r="321" spans="1:33" ht="15.75" customHeight="1" x14ac:dyDescent="0.25">
      <c r="A321" s="524"/>
      <c r="B321" s="173"/>
      <c r="C321" s="174"/>
      <c r="AG321" s="174"/>
    </row>
    <row r="322" spans="1:33" ht="15.75" customHeight="1" x14ac:dyDescent="0.25">
      <c r="A322" s="524"/>
      <c r="B322" s="173"/>
      <c r="C322" s="174"/>
      <c r="AG322" s="174"/>
    </row>
    <row r="323" spans="1:33" ht="15.75" customHeight="1" x14ac:dyDescent="0.25">
      <c r="A323" s="524"/>
      <c r="B323" s="173"/>
      <c r="C323" s="174"/>
      <c r="AG323" s="174"/>
    </row>
    <row r="324" spans="1:33" ht="15.75" customHeight="1" x14ac:dyDescent="0.25">
      <c r="A324" s="524"/>
      <c r="B324" s="173"/>
      <c r="C324" s="174"/>
      <c r="AG324" s="174"/>
    </row>
    <row r="325" spans="1:33" ht="15.75" customHeight="1" x14ac:dyDescent="0.25">
      <c r="A325" s="524"/>
      <c r="B325" s="173"/>
      <c r="C325" s="174"/>
      <c r="AG325" s="174"/>
    </row>
    <row r="326" spans="1:33" ht="15.75" customHeight="1" x14ac:dyDescent="0.25">
      <c r="A326" s="524"/>
      <c r="B326" s="173"/>
      <c r="C326" s="174"/>
      <c r="AG326" s="174"/>
    </row>
    <row r="327" spans="1:33" ht="15.75" customHeight="1" x14ac:dyDescent="0.25">
      <c r="A327" s="524"/>
      <c r="B327" s="173"/>
      <c r="C327" s="174"/>
      <c r="AG327" s="174"/>
    </row>
    <row r="328" spans="1:33" ht="15.75" customHeight="1" x14ac:dyDescent="0.25">
      <c r="A328" s="524"/>
      <c r="B328" s="173"/>
      <c r="C328" s="174"/>
      <c r="AG328" s="174"/>
    </row>
    <row r="329" spans="1:33" ht="15.75" customHeight="1" x14ac:dyDescent="0.25">
      <c r="A329" s="524"/>
      <c r="B329" s="173"/>
      <c r="C329" s="174"/>
      <c r="AG329" s="174"/>
    </row>
    <row r="330" spans="1:33" ht="15.75" customHeight="1" x14ac:dyDescent="0.25">
      <c r="A330" s="524"/>
      <c r="B330" s="173"/>
      <c r="C330" s="174"/>
      <c r="AG330" s="174"/>
    </row>
    <row r="331" spans="1:33" ht="15.75" customHeight="1" x14ac:dyDescent="0.25">
      <c r="A331" s="524"/>
      <c r="B331" s="173"/>
      <c r="C331" s="174"/>
      <c r="AG331" s="174"/>
    </row>
    <row r="332" spans="1:33" ht="15.75" customHeight="1" x14ac:dyDescent="0.25">
      <c r="A332" s="524"/>
      <c r="B332" s="173"/>
      <c r="C332" s="174"/>
      <c r="AG332" s="174"/>
    </row>
    <row r="333" spans="1:33" ht="15.75" customHeight="1" x14ac:dyDescent="0.25">
      <c r="A333" s="524"/>
      <c r="B333" s="173"/>
      <c r="C333" s="174"/>
      <c r="AG333" s="174"/>
    </row>
    <row r="334" spans="1:33" ht="15.75" customHeight="1" x14ac:dyDescent="0.25">
      <c r="A334" s="524"/>
      <c r="B334" s="173"/>
      <c r="C334" s="174"/>
      <c r="AG334" s="174"/>
    </row>
    <row r="335" spans="1:33" ht="15.75" customHeight="1" x14ac:dyDescent="0.25">
      <c r="A335" s="524"/>
      <c r="B335" s="173"/>
      <c r="C335" s="174"/>
      <c r="AG335" s="174"/>
    </row>
    <row r="336" spans="1:33" ht="15.75" customHeight="1" x14ac:dyDescent="0.25">
      <c r="A336" s="524"/>
      <c r="B336" s="173"/>
      <c r="C336" s="174"/>
      <c r="AG336" s="174"/>
    </row>
    <row r="337" spans="1:33" ht="15.75" customHeight="1" x14ac:dyDescent="0.25">
      <c r="A337" s="524"/>
      <c r="B337" s="173"/>
      <c r="C337" s="174"/>
      <c r="AG337" s="174"/>
    </row>
    <row r="338" spans="1:33" ht="15.75" customHeight="1" x14ac:dyDescent="0.25">
      <c r="A338" s="524"/>
      <c r="B338" s="173"/>
      <c r="C338" s="174"/>
      <c r="AG338" s="174"/>
    </row>
    <row r="339" spans="1:33" ht="15.75" customHeight="1" x14ac:dyDescent="0.25">
      <c r="A339" s="524"/>
      <c r="B339" s="173"/>
      <c r="C339" s="174"/>
      <c r="AG339" s="174"/>
    </row>
    <row r="340" spans="1:33" ht="15.75" customHeight="1" x14ac:dyDescent="0.25">
      <c r="A340" s="524"/>
      <c r="B340" s="173"/>
      <c r="C340" s="174"/>
      <c r="AG340" s="174"/>
    </row>
    <row r="341" spans="1:33" ht="15.75" customHeight="1" x14ac:dyDescent="0.25">
      <c r="A341" s="524"/>
      <c r="B341" s="173"/>
      <c r="C341" s="174"/>
      <c r="AG341" s="174"/>
    </row>
    <row r="342" spans="1:33" ht="15.75" customHeight="1" x14ac:dyDescent="0.25">
      <c r="A342" s="524"/>
      <c r="B342" s="173"/>
      <c r="C342" s="174"/>
      <c r="AG342" s="174"/>
    </row>
    <row r="343" spans="1:33" ht="15.75" customHeight="1" x14ac:dyDescent="0.25">
      <c r="A343" s="524"/>
      <c r="B343" s="173"/>
      <c r="C343" s="174"/>
      <c r="AG343" s="174"/>
    </row>
    <row r="344" spans="1:33" ht="15.75" customHeight="1" x14ac:dyDescent="0.25">
      <c r="A344" s="524"/>
      <c r="B344" s="173"/>
      <c r="C344" s="174"/>
      <c r="AG344" s="174"/>
    </row>
    <row r="345" spans="1:33" ht="15.75" customHeight="1" x14ac:dyDescent="0.25">
      <c r="A345" s="524"/>
      <c r="B345" s="173"/>
      <c r="C345" s="174"/>
      <c r="AG345" s="174"/>
    </row>
    <row r="346" spans="1:33" ht="15.75" customHeight="1" x14ac:dyDescent="0.25">
      <c r="A346" s="524"/>
      <c r="B346" s="173"/>
      <c r="C346" s="174"/>
      <c r="AG346" s="174"/>
    </row>
    <row r="347" spans="1:33" ht="15.75" customHeight="1" x14ac:dyDescent="0.25">
      <c r="A347" s="524"/>
      <c r="B347" s="173"/>
      <c r="C347" s="174"/>
      <c r="AG347" s="174"/>
    </row>
    <row r="348" spans="1:33" ht="15.75" customHeight="1" x14ac:dyDescent="0.25">
      <c r="A348" s="524"/>
      <c r="B348" s="173"/>
      <c r="C348" s="174"/>
      <c r="AG348" s="174"/>
    </row>
    <row r="349" spans="1:33" ht="15.75" customHeight="1" x14ac:dyDescent="0.25">
      <c r="A349" s="524"/>
      <c r="B349" s="173"/>
      <c r="C349" s="174"/>
      <c r="AG349" s="174"/>
    </row>
    <row r="350" spans="1:33" ht="15.75" customHeight="1" x14ac:dyDescent="0.25">
      <c r="A350" s="524"/>
      <c r="B350" s="173"/>
      <c r="C350" s="174"/>
      <c r="AG350" s="174"/>
    </row>
    <row r="351" spans="1:33" ht="15.75" customHeight="1" x14ac:dyDescent="0.25">
      <c r="A351" s="524"/>
      <c r="B351" s="173"/>
      <c r="C351" s="174"/>
      <c r="AG351" s="174"/>
    </row>
    <row r="352" spans="1:33" ht="15.75" customHeight="1" x14ac:dyDescent="0.25">
      <c r="A352" s="524"/>
      <c r="B352" s="173"/>
      <c r="C352" s="174"/>
      <c r="AG352" s="174"/>
    </row>
    <row r="353" spans="1:33" ht="15.75" customHeight="1" x14ac:dyDescent="0.25">
      <c r="A353" s="524"/>
      <c r="B353" s="173"/>
      <c r="C353" s="174"/>
      <c r="AG353" s="174"/>
    </row>
    <row r="354" spans="1:33" ht="15.75" customHeight="1" x14ac:dyDescent="0.25">
      <c r="A354" s="524"/>
      <c r="B354" s="173"/>
      <c r="C354" s="174"/>
      <c r="AG354" s="174"/>
    </row>
    <row r="355" spans="1:33" ht="15.75" customHeight="1" x14ac:dyDescent="0.25">
      <c r="A355" s="524"/>
      <c r="B355" s="173"/>
      <c r="C355" s="174"/>
      <c r="AG355" s="174"/>
    </row>
    <row r="356" spans="1:33" ht="15.75" customHeight="1" x14ac:dyDescent="0.25">
      <c r="A356" s="524"/>
      <c r="B356" s="173"/>
      <c r="C356" s="174"/>
      <c r="AG356" s="174"/>
    </row>
    <row r="357" spans="1:33" ht="15.75" customHeight="1" x14ac:dyDescent="0.25">
      <c r="A357" s="524"/>
      <c r="B357" s="173"/>
      <c r="C357" s="174"/>
      <c r="AG357" s="174"/>
    </row>
    <row r="358" spans="1:33" ht="15.75" customHeight="1" x14ac:dyDescent="0.25">
      <c r="A358" s="524"/>
      <c r="B358" s="173"/>
      <c r="C358" s="174"/>
      <c r="AG358" s="174"/>
    </row>
    <row r="359" spans="1:33" ht="15.75" customHeight="1" x14ac:dyDescent="0.25">
      <c r="A359" s="524"/>
      <c r="B359" s="173"/>
      <c r="C359" s="174"/>
      <c r="AG359" s="174"/>
    </row>
    <row r="360" spans="1:33" ht="15.75" customHeight="1" x14ac:dyDescent="0.25">
      <c r="A360" s="524"/>
      <c r="B360" s="173"/>
      <c r="C360" s="174"/>
      <c r="AG360" s="174"/>
    </row>
    <row r="361" spans="1:33" ht="15.75" customHeight="1" x14ac:dyDescent="0.25">
      <c r="A361" s="524"/>
      <c r="B361" s="173"/>
      <c r="C361" s="174"/>
      <c r="AG361" s="174"/>
    </row>
    <row r="362" spans="1:33" ht="15.75" customHeight="1" x14ac:dyDescent="0.25">
      <c r="A362" s="524"/>
      <c r="B362" s="173"/>
      <c r="C362" s="174"/>
      <c r="AG362" s="174"/>
    </row>
    <row r="363" spans="1:33" ht="15.75" customHeight="1" x14ac:dyDescent="0.25">
      <c r="A363" s="524"/>
      <c r="B363" s="173"/>
      <c r="C363" s="174"/>
      <c r="AG363" s="174"/>
    </row>
    <row r="364" spans="1:33" ht="15.75" customHeight="1" x14ac:dyDescent="0.25">
      <c r="A364" s="524"/>
      <c r="B364" s="173"/>
      <c r="C364" s="174"/>
      <c r="AG364" s="174"/>
    </row>
    <row r="365" spans="1:33" ht="15.75" customHeight="1" x14ac:dyDescent="0.25">
      <c r="A365" s="524"/>
      <c r="B365" s="173"/>
      <c r="C365" s="174"/>
      <c r="AG365" s="174"/>
    </row>
    <row r="366" spans="1:33" ht="15.75" customHeight="1" x14ac:dyDescent="0.25">
      <c r="A366" s="524"/>
      <c r="B366" s="173"/>
      <c r="C366" s="174"/>
      <c r="AG366" s="174"/>
    </row>
    <row r="367" spans="1:33" ht="15.75" customHeight="1" x14ac:dyDescent="0.25">
      <c r="A367" s="524"/>
      <c r="B367" s="173"/>
      <c r="C367" s="174"/>
      <c r="AG367" s="174"/>
    </row>
    <row r="368" spans="1:33" ht="15.75" customHeight="1" x14ac:dyDescent="0.25">
      <c r="A368" s="524"/>
      <c r="B368" s="173"/>
      <c r="C368" s="174"/>
      <c r="AG368" s="174"/>
    </row>
    <row r="369" spans="1:33" ht="15.75" customHeight="1" x14ac:dyDescent="0.25">
      <c r="A369" s="524"/>
      <c r="B369" s="173"/>
      <c r="C369" s="174"/>
      <c r="AG369" s="174"/>
    </row>
    <row r="370" spans="1:33" ht="15.75" customHeight="1" x14ac:dyDescent="0.25">
      <c r="A370" s="524"/>
      <c r="B370" s="173"/>
      <c r="C370" s="174"/>
      <c r="AG370" s="174"/>
    </row>
    <row r="371" spans="1:33" ht="15.75" customHeight="1" x14ac:dyDescent="0.2"/>
    <row r="372" spans="1:33" ht="15.75" customHeight="1" x14ac:dyDescent="0.2"/>
    <row r="373" spans="1:33" ht="15.75" customHeight="1" x14ac:dyDescent="0.2"/>
    <row r="374" spans="1:33" ht="15.75" customHeight="1" x14ac:dyDescent="0.2"/>
    <row r="375" spans="1:33" ht="15.75" customHeight="1" x14ac:dyDescent="0.2"/>
    <row r="376" spans="1:33" ht="15.75" customHeight="1" x14ac:dyDescent="0.2"/>
    <row r="377" spans="1:33" ht="15.75" customHeight="1" x14ac:dyDescent="0.2"/>
    <row r="378" spans="1:33" ht="15.75" customHeight="1" x14ac:dyDescent="0.2"/>
    <row r="379" spans="1:33" ht="15.75" customHeight="1" x14ac:dyDescent="0.2"/>
    <row r="380" spans="1:33" ht="15.75" customHeight="1" x14ac:dyDescent="0.2"/>
    <row r="381" spans="1:33" ht="15.75" customHeight="1" x14ac:dyDescent="0.2"/>
    <row r="382" spans="1:33" ht="15.75" customHeight="1" x14ac:dyDescent="0.2"/>
    <row r="383" spans="1:33" ht="15.75" customHeight="1" x14ac:dyDescent="0.2"/>
    <row r="384" spans="1:33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autoFilter ref="A9:AF162"/>
  <mergeCells count="28">
    <mergeCell ref="AG6:AG8"/>
    <mergeCell ref="AG104:AG107"/>
    <mergeCell ref="W6:AB6"/>
    <mergeCell ref="AC6:AF6"/>
    <mergeCell ref="W7:Y7"/>
    <mergeCell ref="Z7:AB7"/>
    <mergeCell ref="AC7:AC8"/>
    <mergeCell ref="AD7:AD8"/>
    <mergeCell ref="AE7:AF7"/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61:C161"/>
    <mergeCell ref="A163:C163"/>
    <mergeCell ref="A164:C164"/>
    <mergeCell ref="K7:M7"/>
    <mergeCell ref="N7:P7"/>
    <mergeCell ref="E7:G7"/>
    <mergeCell ref="H7:J7"/>
    <mergeCell ref="A129:C129"/>
    <mergeCell ref="A134:C134"/>
    <mergeCell ref="A140:C140"/>
  </mergeCells>
  <pageMargins left="0.23622047244094488" right="0.23622047244094488" top="0.19685039370078741" bottom="0.19685039370078741" header="3.937007874015748E-2" footer="3.937007874015748E-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9"/>
  <sheetViews>
    <sheetView tabSelected="1" zoomScale="85" zoomScaleNormal="85" workbookViewId="0">
      <selection activeCell="A4" sqref="A4:I4"/>
    </sheetView>
  </sheetViews>
  <sheetFormatPr defaultColWidth="12.625" defaultRowHeight="15" customHeight="1" x14ac:dyDescent="0.2"/>
  <cols>
    <col min="1" max="1" width="10.25" customWidth="1"/>
    <col min="2" max="2" width="38.625" customWidth="1"/>
    <col min="3" max="3" width="14.375" customWidth="1"/>
    <col min="4" max="4" width="16.75" customWidth="1"/>
    <col min="5" max="5" width="14.375" customWidth="1"/>
    <col min="6" max="6" width="14.25" customWidth="1"/>
    <col min="7" max="7" width="12.875" customWidth="1"/>
    <col min="8" max="8" width="12" customWidth="1"/>
    <col min="9" max="9" width="19.5" customWidth="1"/>
    <col min="10" max="25" width="6.625" customWidth="1"/>
  </cols>
  <sheetData>
    <row r="1" spans="1:25" x14ac:dyDescent="0.25">
      <c r="A1" s="174"/>
      <c r="B1" s="174"/>
      <c r="C1" s="3"/>
      <c r="D1" s="174"/>
      <c r="E1" s="3"/>
      <c r="F1" s="174"/>
      <c r="G1" s="174"/>
      <c r="H1" s="48"/>
      <c r="I1" s="175" t="s">
        <v>287</v>
      </c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5" x14ac:dyDescent="0.25">
      <c r="A2" s="174"/>
      <c r="B2" s="174"/>
      <c r="C2" s="3"/>
      <c r="D2" s="174"/>
      <c r="E2" s="3"/>
      <c r="F2" s="174"/>
      <c r="G2" s="580" t="s">
        <v>288</v>
      </c>
      <c r="H2" s="532"/>
      <c r="I2" s="532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x14ac:dyDescent="0.25">
      <c r="A3" s="174"/>
      <c r="B3" s="174"/>
      <c r="C3" s="3"/>
      <c r="D3" s="174"/>
      <c r="E3" s="3"/>
      <c r="F3" s="174"/>
      <c r="G3" s="174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 ht="15.75" x14ac:dyDescent="0.3">
      <c r="A4" s="581" t="s">
        <v>289</v>
      </c>
      <c r="B4" s="532"/>
      <c r="C4" s="532"/>
      <c r="D4" s="532"/>
      <c r="E4" s="532"/>
      <c r="F4" s="532"/>
      <c r="G4" s="532"/>
      <c r="H4" s="532"/>
      <c r="I4" s="532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ht="15.75" x14ac:dyDescent="0.3">
      <c r="A5" s="581" t="s">
        <v>290</v>
      </c>
      <c r="B5" s="532"/>
      <c r="C5" s="532"/>
      <c r="D5" s="532"/>
      <c r="E5" s="532"/>
      <c r="F5" s="532"/>
      <c r="G5" s="532"/>
      <c r="H5" s="532"/>
      <c r="I5" s="532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ht="23.25" customHeight="1" x14ac:dyDescent="0.3">
      <c r="A6" s="581" t="s">
        <v>291</v>
      </c>
      <c r="B6" s="532"/>
      <c r="C6" s="532"/>
      <c r="D6" s="532"/>
      <c r="E6" s="532"/>
      <c r="F6" s="532"/>
      <c r="G6" s="532"/>
      <c r="H6" s="532"/>
      <c r="I6" s="532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x14ac:dyDescent="0.25">
      <c r="A7" s="174"/>
      <c r="B7" s="174"/>
      <c r="C7" s="3"/>
      <c r="D7" s="174"/>
      <c r="E7" s="3"/>
      <c r="F7" s="174"/>
      <c r="G7" s="174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5" ht="15" customHeight="1" x14ac:dyDescent="0.2">
      <c r="A8" s="582" t="s">
        <v>292</v>
      </c>
      <c r="B8" s="583"/>
      <c r="C8" s="579"/>
      <c r="D8" s="584" t="s">
        <v>293</v>
      </c>
      <c r="E8" s="583"/>
      <c r="F8" s="583"/>
      <c r="G8" s="583"/>
      <c r="H8" s="583"/>
      <c r="I8" s="579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60" x14ac:dyDescent="0.25">
      <c r="A9" s="176" t="s">
        <v>294</v>
      </c>
      <c r="B9" s="176" t="s">
        <v>55</v>
      </c>
      <c r="C9" s="177" t="s">
        <v>295</v>
      </c>
      <c r="D9" s="176" t="s">
        <v>296</v>
      </c>
      <c r="E9" s="177" t="s">
        <v>295</v>
      </c>
      <c r="F9" s="178" t="s">
        <v>297</v>
      </c>
      <c r="G9" s="179" t="s">
        <v>298</v>
      </c>
      <c r="H9" s="176" t="s">
        <v>299</v>
      </c>
      <c r="I9" s="176" t="s">
        <v>300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38.25" x14ac:dyDescent="0.25">
      <c r="A10" s="180" t="s">
        <v>301</v>
      </c>
      <c r="B10" s="181" t="s">
        <v>302</v>
      </c>
      <c r="C10" s="182">
        <f>34040</f>
        <v>34040</v>
      </c>
      <c r="D10" s="181" t="s">
        <v>303</v>
      </c>
      <c r="E10" s="182">
        <f>34040</f>
        <v>34040</v>
      </c>
      <c r="F10" s="183" t="s">
        <v>304</v>
      </c>
      <c r="G10" s="184"/>
      <c r="H10" s="182"/>
      <c r="I10" s="184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</row>
    <row r="11" spans="1:25" ht="38.25" x14ac:dyDescent="0.25">
      <c r="A11" s="180" t="s">
        <v>305</v>
      </c>
      <c r="B11" s="181" t="s">
        <v>302</v>
      </c>
      <c r="C11" s="185">
        <v>22712</v>
      </c>
      <c r="D11" s="181" t="s">
        <v>306</v>
      </c>
      <c r="E11" s="185">
        <v>22712</v>
      </c>
      <c r="F11" s="183" t="s">
        <v>307</v>
      </c>
      <c r="G11" s="184"/>
      <c r="H11" s="182"/>
      <c r="I11" s="184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spans="1:25" ht="45" x14ac:dyDescent="0.25">
      <c r="A12" s="180" t="s">
        <v>308</v>
      </c>
      <c r="B12" s="181" t="s">
        <v>309</v>
      </c>
      <c r="C12" s="182">
        <v>25000</v>
      </c>
      <c r="D12" s="186" t="s">
        <v>310</v>
      </c>
      <c r="E12" s="185">
        <v>25000</v>
      </c>
      <c r="F12" s="183" t="s">
        <v>311</v>
      </c>
      <c r="G12" s="183" t="s">
        <v>312</v>
      </c>
      <c r="H12" s="185">
        <v>25000</v>
      </c>
      <c r="I12" s="183" t="s">
        <v>313</v>
      </c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</row>
    <row r="13" spans="1:25" ht="45" x14ac:dyDescent="0.25">
      <c r="A13" s="180" t="s">
        <v>314</v>
      </c>
      <c r="B13" s="181" t="s">
        <v>309</v>
      </c>
      <c r="C13" s="182">
        <v>6808</v>
      </c>
      <c r="D13" s="181" t="s">
        <v>315</v>
      </c>
      <c r="E13" s="182">
        <v>6808</v>
      </c>
      <c r="F13" s="183" t="s">
        <v>316</v>
      </c>
      <c r="G13" s="183" t="s">
        <v>317</v>
      </c>
      <c r="H13" s="185">
        <v>6808</v>
      </c>
      <c r="I13" s="183" t="s">
        <v>318</v>
      </c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</row>
    <row r="14" spans="1:25" ht="45" x14ac:dyDescent="0.25">
      <c r="A14" s="180" t="s">
        <v>319</v>
      </c>
      <c r="B14" s="181" t="s">
        <v>309</v>
      </c>
      <c r="C14" s="182">
        <v>6510</v>
      </c>
      <c r="D14" s="187" t="s">
        <v>320</v>
      </c>
      <c r="E14" s="182">
        <v>6510</v>
      </c>
      <c r="F14" s="183" t="s">
        <v>321</v>
      </c>
      <c r="G14" s="183" t="s">
        <v>322</v>
      </c>
      <c r="H14" s="185">
        <v>6510</v>
      </c>
      <c r="I14" s="183" t="s">
        <v>323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</row>
    <row r="15" spans="1:25" ht="38.25" x14ac:dyDescent="0.25">
      <c r="A15" s="180" t="s">
        <v>324</v>
      </c>
      <c r="B15" s="181" t="s">
        <v>309</v>
      </c>
      <c r="C15" s="188">
        <v>24000</v>
      </c>
      <c r="D15" s="189" t="s">
        <v>325</v>
      </c>
      <c r="E15" s="188">
        <v>24000</v>
      </c>
      <c r="F15" s="190" t="s">
        <v>326</v>
      </c>
      <c r="G15" s="190" t="s">
        <v>327</v>
      </c>
      <c r="H15" s="182"/>
      <c r="I15" s="184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</row>
    <row r="16" spans="1:25" ht="45" x14ac:dyDescent="0.25">
      <c r="A16" s="180" t="s">
        <v>328</v>
      </c>
      <c r="B16" s="181" t="s">
        <v>309</v>
      </c>
      <c r="C16" s="182">
        <v>27000</v>
      </c>
      <c r="D16" s="191" t="s">
        <v>329</v>
      </c>
      <c r="E16" s="182">
        <v>27000</v>
      </c>
      <c r="F16" s="183" t="s">
        <v>330</v>
      </c>
      <c r="G16" s="183" t="s">
        <v>331</v>
      </c>
      <c r="H16" s="185">
        <v>27000</v>
      </c>
      <c r="I16" s="183" t="s">
        <v>332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</row>
    <row r="17" spans="1:25" ht="45" x14ac:dyDescent="0.25">
      <c r="A17" s="153" t="s">
        <v>333</v>
      </c>
      <c r="B17" s="192" t="s">
        <v>140</v>
      </c>
      <c r="C17" s="193">
        <v>7488.8</v>
      </c>
      <c r="D17" s="181" t="s">
        <v>303</v>
      </c>
      <c r="E17" s="182">
        <v>7488.8</v>
      </c>
      <c r="F17" s="183" t="s">
        <v>304</v>
      </c>
      <c r="G17" s="190" t="s">
        <v>334</v>
      </c>
      <c r="H17" s="182"/>
      <c r="I17" s="184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</row>
    <row r="18" spans="1:25" ht="45" x14ac:dyDescent="0.25">
      <c r="A18" s="153" t="s">
        <v>335</v>
      </c>
      <c r="B18" s="192" t="s">
        <v>140</v>
      </c>
      <c r="C18" s="182">
        <v>4996.6400000000003</v>
      </c>
      <c r="D18" s="181" t="s">
        <v>306</v>
      </c>
      <c r="E18" s="182">
        <v>4996.6400000000003</v>
      </c>
      <c r="F18" s="183" t="s">
        <v>307</v>
      </c>
      <c r="G18" s="190" t="s">
        <v>336</v>
      </c>
      <c r="H18" s="182"/>
      <c r="I18" s="184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</row>
    <row r="19" spans="1:25" ht="45" x14ac:dyDescent="0.25">
      <c r="A19" s="153" t="s">
        <v>337</v>
      </c>
      <c r="B19" s="192" t="s">
        <v>140</v>
      </c>
      <c r="C19" s="194">
        <v>5280</v>
      </c>
      <c r="D19" s="189" t="s">
        <v>325</v>
      </c>
      <c r="E19" s="194">
        <v>5280</v>
      </c>
      <c r="F19" s="190" t="s">
        <v>326</v>
      </c>
      <c r="G19" s="190" t="s">
        <v>338</v>
      </c>
      <c r="H19" s="188"/>
      <c r="I19" s="195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spans="1:25" ht="45" x14ac:dyDescent="0.25">
      <c r="A20" s="153" t="s">
        <v>339</v>
      </c>
      <c r="B20" s="192" t="s">
        <v>140</v>
      </c>
      <c r="C20" s="188">
        <v>5500</v>
      </c>
      <c r="D20" s="196" t="s">
        <v>310</v>
      </c>
      <c r="E20" s="188">
        <v>5500</v>
      </c>
      <c r="F20" s="190" t="s">
        <v>311</v>
      </c>
      <c r="G20" s="190" t="s">
        <v>340</v>
      </c>
      <c r="H20" s="194">
        <v>5500</v>
      </c>
      <c r="I20" s="190" t="s">
        <v>341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1:25" ht="45" x14ac:dyDescent="0.25">
      <c r="A21" s="153" t="s">
        <v>342</v>
      </c>
      <c r="B21" s="192" t="s">
        <v>140</v>
      </c>
      <c r="C21" s="188">
        <v>1497.76</v>
      </c>
      <c r="D21" s="197" t="s">
        <v>315</v>
      </c>
      <c r="E21" s="188">
        <v>1497.76</v>
      </c>
      <c r="F21" s="190" t="s">
        <v>316</v>
      </c>
      <c r="G21" s="190" t="s">
        <v>343</v>
      </c>
      <c r="H21" s="194">
        <v>1497.76</v>
      </c>
      <c r="I21" s="190" t="s">
        <v>344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45" x14ac:dyDescent="0.25">
      <c r="A22" s="153" t="s">
        <v>345</v>
      </c>
      <c r="B22" s="192" t="s">
        <v>140</v>
      </c>
      <c r="C22" s="194">
        <v>1432.2</v>
      </c>
      <c r="D22" s="198" t="s">
        <v>320</v>
      </c>
      <c r="E22" s="194">
        <v>1432.2</v>
      </c>
      <c r="F22" s="190" t="s">
        <v>321</v>
      </c>
      <c r="G22" s="190" t="s">
        <v>346</v>
      </c>
      <c r="H22" s="194">
        <v>1432.2</v>
      </c>
      <c r="I22" s="190" t="s">
        <v>344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</row>
    <row r="23" spans="1:25" ht="15.75" customHeight="1" x14ac:dyDescent="0.25">
      <c r="A23" s="153" t="s">
        <v>347</v>
      </c>
      <c r="B23" s="192" t="s">
        <v>140</v>
      </c>
      <c r="C23" s="188">
        <v>5940</v>
      </c>
      <c r="D23" s="199" t="s">
        <v>329</v>
      </c>
      <c r="E23" s="188">
        <v>5940</v>
      </c>
      <c r="F23" s="190" t="s">
        <v>330</v>
      </c>
      <c r="G23" s="190" t="s">
        <v>348</v>
      </c>
      <c r="H23" s="194">
        <v>5940</v>
      </c>
      <c r="I23" s="190" t="s">
        <v>349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</row>
    <row r="24" spans="1:25" ht="15.75" customHeight="1" x14ac:dyDescent="0.25">
      <c r="A24" s="200" t="s">
        <v>350</v>
      </c>
      <c r="B24" s="201" t="s">
        <v>174</v>
      </c>
      <c r="C24" s="202">
        <v>10000</v>
      </c>
      <c r="D24" s="195" t="s">
        <v>351</v>
      </c>
      <c r="E24" s="188">
        <v>10000</v>
      </c>
      <c r="F24" s="195" t="s">
        <v>352</v>
      </c>
      <c r="G24" s="195" t="s">
        <v>353</v>
      </c>
      <c r="H24" s="188">
        <v>10000</v>
      </c>
      <c r="I24" s="195" t="s">
        <v>354</v>
      </c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</row>
    <row r="25" spans="1:25" ht="15.75" customHeight="1" x14ac:dyDescent="0.25">
      <c r="A25" s="200" t="s">
        <v>355</v>
      </c>
      <c r="B25" s="203" t="s">
        <v>183</v>
      </c>
      <c r="C25" s="182">
        <v>4800</v>
      </c>
      <c r="D25" s="184" t="s">
        <v>356</v>
      </c>
      <c r="E25" s="182">
        <v>4800</v>
      </c>
      <c r="F25" s="184" t="s">
        <v>357</v>
      </c>
      <c r="G25" s="184" t="s">
        <v>358</v>
      </c>
      <c r="H25" s="182">
        <v>4800</v>
      </c>
      <c r="I25" s="184" t="s">
        <v>359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</row>
    <row r="26" spans="1:25" ht="15.75" customHeight="1" x14ac:dyDescent="0.25">
      <c r="A26" s="200" t="s">
        <v>360</v>
      </c>
      <c r="B26" s="201" t="s">
        <v>197</v>
      </c>
      <c r="C26" s="182">
        <v>12000</v>
      </c>
      <c r="D26" s="184" t="s">
        <v>361</v>
      </c>
      <c r="E26" s="185">
        <v>12000</v>
      </c>
      <c r="F26" s="183" t="s">
        <v>362</v>
      </c>
      <c r="G26" s="183" t="s">
        <v>363</v>
      </c>
      <c r="H26" s="185">
        <v>12000</v>
      </c>
      <c r="I26" s="183" t="s">
        <v>364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</row>
    <row r="27" spans="1:25" ht="15.75" customHeight="1" x14ac:dyDescent="0.25">
      <c r="A27" s="200" t="s">
        <v>365</v>
      </c>
      <c r="B27" s="204" t="s">
        <v>208</v>
      </c>
      <c r="C27" s="182">
        <v>3025</v>
      </c>
      <c r="D27" s="184" t="s">
        <v>366</v>
      </c>
      <c r="E27" s="182">
        <v>3025</v>
      </c>
      <c r="F27" s="184" t="s">
        <v>367</v>
      </c>
      <c r="G27" s="184" t="s">
        <v>368</v>
      </c>
      <c r="H27" s="182">
        <v>3025</v>
      </c>
      <c r="I27" s="184" t="s">
        <v>369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spans="1:25" ht="15.75" customHeight="1" x14ac:dyDescent="0.25">
      <c r="A28" s="200" t="s">
        <v>370</v>
      </c>
      <c r="B28" s="205" t="s">
        <v>371</v>
      </c>
      <c r="C28" s="182">
        <v>17700</v>
      </c>
      <c r="D28" s="184" t="s">
        <v>372</v>
      </c>
      <c r="E28" s="182">
        <v>17700</v>
      </c>
      <c r="F28" s="184" t="s">
        <v>373</v>
      </c>
      <c r="G28" s="184" t="s">
        <v>374</v>
      </c>
      <c r="H28" s="182">
        <v>17700</v>
      </c>
      <c r="I28" s="184" t="s">
        <v>375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25" ht="15.75" customHeight="1" x14ac:dyDescent="0.25">
      <c r="A29" s="206" t="s">
        <v>376</v>
      </c>
      <c r="B29" s="133" t="s">
        <v>233</v>
      </c>
      <c r="C29" s="193">
        <v>29000</v>
      </c>
      <c r="D29" s="184" t="s">
        <v>377</v>
      </c>
      <c r="E29" s="182">
        <v>29000</v>
      </c>
      <c r="F29" s="184" t="s">
        <v>378</v>
      </c>
      <c r="G29" s="184" t="s">
        <v>379</v>
      </c>
      <c r="H29" s="182">
        <v>29000</v>
      </c>
      <c r="I29" s="184" t="s">
        <v>380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25" ht="15.75" customHeight="1" x14ac:dyDescent="0.25">
      <c r="A30" s="207" t="s">
        <v>381</v>
      </c>
      <c r="B30" s="208" t="s">
        <v>235</v>
      </c>
      <c r="C30" s="193">
        <v>20000</v>
      </c>
      <c r="D30" s="184" t="s">
        <v>382</v>
      </c>
      <c r="E30" s="182">
        <v>20000</v>
      </c>
      <c r="F30" s="184" t="s">
        <v>383</v>
      </c>
      <c r="G30" s="184" t="s">
        <v>384</v>
      </c>
      <c r="H30" s="182">
        <v>20000</v>
      </c>
      <c r="I30" s="184" t="s">
        <v>385</v>
      </c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25" ht="15.75" customHeight="1" x14ac:dyDescent="0.25">
      <c r="A31" s="209" t="s">
        <v>386</v>
      </c>
      <c r="B31" s="210" t="s">
        <v>256</v>
      </c>
      <c r="C31" s="193">
        <v>20000</v>
      </c>
      <c r="D31" s="183" t="s">
        <v>387</v>
      </c>
      <c r="E31" s="185">
        <v>20000</v>
      </c>
      <c r="F31" s="183" t="s">
        <v>388</v>
      </c>
      <c r="G31" s="183" t="s">
        <v>389</v>
      </c>
      <c r="H31" s="185">
        <v>20000</v>
      </c>
      <c r="I31" s="183" t="s">
        <v>390</v>
      </c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25" ht="15.75" customHeight="1" x14ac:dyDescent="0.25">
      <c r="A32" s="211" t="s">
        <v>261</v>
      </c>
      <c r="B32" s="212" t="s">
        <v>262</v>
      </c>
      <c r="C32" s="182">
        <v>30000</v>
      </c>
      <c r="D32" s="184" t="s">
        <v>377</v>
      </c>
      <c r="E32" s="182">
        <v>30000</v>
      </c>
      <c r="F32" s="184" t="s">
        <v>391</v>
      </c>
      <c r="G32" s="184" t="s">
        <v>392</v>
      </c>
      <c r="H32" s="182">
        <v>30000</v>
      </c>
      <c r="I32" s="184" t="s">
        <v>393</v>
      </c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:25" ht="15.75" customHeight="1" x14ac:dyDescent="0.25">
      <c r="A33" s="200"/>
      <c r="B33" s="213" t="s">
        <v>394</v>
      </c>
      <c r="C33" s="182"/>
      <c r="D33" s="184"/>
      <c r="E33" s="182"/>
      <c r="F33" s="184"/>
      <c r="G33" s="184"/>
      <c r="H33" s="182"/>
      <c r="I33" s="184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spans="1:25" ht="15.75" customHeight="1" x14ac:dyDescent="0.25">
      <c r="A34" s="200"/>
      <c r="B34" s="214" t="s">
        <v>395</v>
      </c>
      <c r="C34" s="182"/>
      <c r="D34" s="184"/>
      <c r="E34" s="182"/>
      <c r="F34" s="184"/>
      <c r="G34" s="184"/>
      <c r="H34" s="182"/>
      <c r="I34" s="184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spans="1:25" ht="28.5" customHeight="1" thickBot="1" x14ac:dyDescent="0.3">
      <c r="A35" s="200" t="s">
        <v>396</v>
      </c>
      <c r="B35" s="215" t="s">
        <v>277</v>
      </c>
      <c r="C35" s="182">
        <v>32000</v>
      </c>
      <c r="D35" s="184" t="s">
        <v>397</v>
      </c>
      <c r="E35" s="182">
        <v>32000</v>
      </c>
      <c r="F35" s="184" t="s">
        <v>398</v>
      </c>
      <c r="G35" s="184" t="s">
        <v>399</v>
      </c>
      <c r="H35" s="182">
        <v>32000</v>
      </c>
      <c r="I35" s="184" t="s">
        <v>400</v>
      </c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:25" s="234" customFormat="1" ht="14.25" customHeight="1" thickBot="1" x14ac:dyDescent="0.3">
      <c r="A36" s="211"/>
      <c r="B36" s="214" t="s">
        <v>423</v>
      </c>
      <c r="C36" s="216"/>
      <c r="D36" s="184"/>
      <c r="E36" s="182"/>
      <c r="F36" s="184"/>
      <c r="G36" s="184"/>
      <c r="H36" s="182"/>
      <c r="I36" s="184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:25" ht="20.25" customHeight="1" thickBot="1" x14ac:dyDescent="0.3">
      <c r="A37" s="211"/>
      <c r="B37" s="213" t="s">
        <v>394</v>
      </c>
      <c r="C37" s="216"/>
      <c r="D37" s="184"/>
      <c r="E37" s="182"/>
      <c r="F37" s="184"/>
      <c r="G37" s="184"/>
      <c r="H37" s="182"/>
      <c r="I37" s="184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:25" ht="15.75" customHeight="1" x14ac:dyDescent="0.25">
      <c r="A38" s="211"/>
      <c r="B38" s="214" t="s">
        <v>395</v>
      </c>
      <c r="C38" s="182"/>
      <c r="D38" s="184"/>
      <c r="E38" s="182"/>
      <c r="F38" s="184"/>
      <c r="G38" s="184"/>
      <c r="H38" s="182"/>
      <c r="I38" s="184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:25" ht="15.75" customHeight="1" x14ac:dyDescent="0.25">
      <c r="A39" s="200" t="s">
        <v>401</v>
      </c>
      <c r="B39" s="217" t="s">
        <v>278</v>
      </c>
      <c r="C39" s="182">
        <v>2500</v>
      </c>
      <c r="D39" s="184" t="s">
        <v>402</v>
      </c>
      <c r="E39" s="182">
        <v>2500</v>
      </c>
      <c r="F39" s="184" t="s">
        <v>403</v>
      </c>
      <c r="G39" s="184" t="s">
        <v>404</v>
      </c>
      <c r="H39" s="182">
        <v>2500</v>
      </c>
      <c r="I39" s="184" t="s">
        <v>405</v>
      </c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ht="15.75" customHeight="1" thickBot="1" x14ac:dyDescent="0.3">
      <c r="A40" s="200" t="s">
        <v>406</v>
      </c>
      <c r="B40" s="215" t="s">
        <v>279</v>
      </c>
      <c r="C40" s="182">
        <v>30000</v>
      </c>
      <c r="D40" s="184" t="s">
        <v>407</v>
      </c>
      <c r="E40" s="182">
        <v>30000</v>
      </c>
      <c r="F40" s="184" t="s">
        <v>408</v>
      </c>
      <c r="G40" s="184" t="s">
        <v>409</v>
      </c>
      <c r="H40" s="182">
        <v>30000</v>
      </c>
      <c r="I40" s="184" t="s">
        <v>410</v>
      </c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s="234" customFormat="1" ht="15.75" customHeight="1" thickBot="1" x14ac:dyDescent="0.3">
      <c r="A41" s="211"/>
      <c r="B41" s="214" t="s">
        <v>423</v>
      </c>
      <c r="C41" s="182"/>
      <c r="D41" s="184"/>
      <c r="E41" s="182"/>
      <c r="F41" s="184"/>
      <c r="G41" s="184"/>
      <c r="H41" s="182"/>
      <c r="I41" s="184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:25" ht="15.75" customHeight="1" thickBot="1" x14ac:dyDescent="0.3">
      <c r="A42" s="211"/>
      <c r="B42" s="213" t="s">
        <v>394</v>
      </c>
      <c r="C42" s="182"/>
      <c r="D42" s="184"/>
      <c r="E42" s="185"/>
      <c r="F42" s="184"/>
      <c r="G42" s="184"/>
      <c r="H42" s="182"/>
      <c r="I42" s="184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:25" ht="15.75" customHeight="1" x14ac:dyDescent="0.25">
      <c r="A43" s="211"/>
      <c r="B43" s="214" t="s">
        <v>411</v>
      </c>
      <c r="C43" s="182"/>
      <c r="D43" s="184"/>
      <c r="E43" s="182"/>
      <c r="F43" s="184"/>
      <c r="G43" s="184"/>
      <c r="H43" s="182"/>
      <c r="I43" s="184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:25" ht="29.25" customHeight="1" x14ac:dyDescent="0.25">
      <c r="A44" s="200" t="s">
        <v>412</v>
      </c>
      <c r="B44" s="217" t="s">
        <v>281</v>
      </c>
      <c r="C44" s="182">
        <v>6000</v>
      </c>
      <c r="D44" s="184" t="s">
        <v>397</v>
      </c>
      <c r="E44" s="182">
        <v>6000</v>
      </c>
      <c r="F44" s="184" t="s">
        <v>413</v>
      </c>
      <c r="G44" s="184" t="s">
        <v>414</v>
      </c>
      <c r="H44" s="182">
        <v>6000</v>
      </c>
      <c r="I44" s="184" t="s">
        <v>415</v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:25" ht="29.25" customHeight="1" x14ac:dyDescent="0.25">
      <c r="A45" s="211"/>
      <c r="B45" s="218" t="s">
        <v>416</v>
      </c>
      <c r="C45" s="182"/>
      <c r="D45" s="184"/>
      <c r="E45" s="182"/>
      <c r="F45" s="184"/>
      <c r="G45" s="184"/>
      <c r="H45" s="182"/>
      <c r="I45" s="184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:25" ht="15" customHeight="1" x14ac:dyDescent="0.25">
      <c r="A46" s="578" t="s">
        <v>417</v>
      </c>
      <c r="B46" s="583"/>
      <c r="C46" s="219">
        <f>C10+C11+C12+C13+C14+C15+C16+C17+C18+C19+C20+C21+C22+C23+C24+C25+C26+C27+C28+C29+C30+C31+C32+C35+C39+C40+C44</f>
        <v>395230.4</v>
      </c>
      <c r="D46" s="220"/>
      <c r="E46" s="219">
        <f>E10+E11+E12+E13+E14+E15+E16+E17+E18+E19+E20+E21+E22+E23+E24+E25+E26+E27+E28+E29+E30+E31+E32+E35+E39+E40+E44</f>
        <v>395230.4</v>
      </c>
      <c r="F46" s="220"/>
      <c r="G46" s="220"/>
      <c r="H46" s="219">
        <f>H10+H11+H12+H13+H14+H15+H16+H17+H18+H19+H20+H21+H22+H23+H24+H25+H26+H27+H28+H29+H30+H31+H32+H35+H39+H40+H44</f>
        <v>296712.95999999996</v>
      </c>
      <c r="I46" s="220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74"/>
      <c r="B47" s="174"/>
      <c r="C47" s="3"/>
      <c r="D47" s="174"/>
      <c r="E47" s="3"/>
      <c r="F47" s="174"/>
      <c r="G47" s="174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:25" ht="15.75" customHeight="1" x14ac:dyDescent="0.25">
      <c r="A48" s="174"/>
      <c r="B48" s="174"/>
      <c r="C48" s="3"/>
      <c r="D48" s="526"/>
      <c r="E48" s="526"/>
      <c r="F48" s="174"/>
      <c r="G48" s="174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:25" ht="15" hidden="1" customHeight="1" x14ac:dyDescent="0.2">
      <c r="A49" s="582" t="s">
        <v>418</v>
      </c>
      <c r="B49" s="583"/>
      <c r="C49" s="579"/>
      <c r="D49" s="585" t="s">
        <v>293</v>
      </c>
      <c r="E49" s="586"/>
      <c r="F49" s="583"/>
      <c r="G49" s="583"/>
      <c r="H49" s="583"/>
      <c r="I49" s="579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15.75" hidden="1" customHeight="1" x14ac:dyDescent="0.25">
      <c r="A50" s="178" t="s">
        <v>294</v>
      </c>
      <c r="B50" s="179" t="s">
        <v>55</v>
      </c>
      <c r="C50" s="221" t="s">
        <v>295</v>
      </c>
      <c r="D50" s="179" t="s">
        <v>296</v>
      </c>
      <c r="E50" s="221" t="s">
        <v>295</v>
      </c>
      <c r="F50" s="179" t="s">
        <v>297</v>
      </c>
      <c r="G50" s="179" t="s">
        <v>298</v>
      </c>
      <c r="H50" s="179" t="s">
        <v>299</v>
      </c>
      <c r="I50" s="179" t="s">
        <v>300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ht="15.75" hidden="1" customHeight="1" x14ac:dyDescent="0.25">
      <c r="A51" s="222" t="s">
        <v>112</v>
      </c>
      <c r="B51" s="184"/>
      <c r="C51" s="182"/>
      <c r="D51" s="184"/>
      <c r="E51" s="182"/>
      <c r="F51" s="184"/>
      <c r="G51" s="184"/>
      <c r="H51" s="182"/>
      <c r="I51" s="184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:25" ht="15.75" hidden="1" customHeight="1" x14ac:dyDescent="0.25">
      <c r="A52" s="222" t="s">
        <v>139</v>
      </c>
      <c r="B52" s="184"/>
      <c r="C52" s="182"/>
      <c r="D52" s="184"/>
      <c r="E52" s="182"/>
      <c r="F52" s="184"/>
      <c r="G52" s="184"/>
      <c r="H52" s="182"/>
      <c r="I52" s="184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:25" ht="15.75" hidden="1" customHeight="1" x14ac:dyDescent="0.25">
      <c r="A53" s="222" t="s">
        <v>419</v>
      </c>
      <c r="B53" s="184"/>
      <c r="C53" s="182"/>
      <c r="D53" s="184"/>
      <c r="E53" s="182"/>
      <c r="F53" s="184"/>
      <c r="G53" s="184"/>
      <c r="H53" s="182"/>
      <c r="I53" s="184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:25" ht="15.75" hidden="1" customHeight="1" x14ac:dyDescent="0.25">
      <c r="A54" s="222" t="s">
        <v>148</v>
      </c>
      <c r="B54" s="184"/>
      <c r="C54" s="182"/>
      <c r="D54" s="184"/>
      <c r="E54" s="182"/>
      <c r="F54" s="184"/>
      <c r="G54" s="184"/>
      <c r="H54" s="182"/>
      <c r="I54" s="184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:25" ht="15.75" hidden="1" customHeight="1" x14ac:dyDescent="0.25">
      <c r="A55" s="222" t="s">
        <v>161</v>
      </c>
      <c r="B55" s="184"/>
      <c r="C55" s="182"/>
      <c r="D55" s="184"/>
      <c r="E55" s="182"/>
      <c r="F55" s="184"/>
      <c r="G55" s="184"/>
      <c r="H55" s="182"/>
      <c r="I55" s="184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ht="15.75" hidden="1" customHeight="1" x14ac:dyDescent="0.25">
      <c r="A56" s="222"/>
      <c r="B56" s="184"/>
      <c r="C56" s="182"/>
      <c r="D56" s="184"/>
      <c r="E56" s="182"/>
      <c r="F56" s="184"/>
      <c r="G56" s="184"/>
      <c r="H56" s="182"/>
      <c r="I56" s="184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:25" ht="15" hidden="1" customHeight="1" x14ac:dyDescent="0.25">
      <c r="A57" s="578" t="s">
        <v>417</v>
      </c>
      <c r="B57" s="583"/>
      <c r="C57" s="220"/>
      <c r="D57" s="220"/>
      <c r="E57" s="220"/>
      <c r="F57" s="220"/>
      <c r="G57" s="220"/>
      <c r="H57" s="223"/>
      <c r="I57" s="220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hidden="1" customHeight="1" x14ac:dyDescent="0.25">
      <c r="A58" s="174"/>
      <c r="B58" s="174"/>
      <c r="C58" s="3"/>
      <c r="D58" s="174"/>
      <c r="E58" s="3"/>
      <c r="F58" s="174"/>
      <c r="G58" s="174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:25" ht="15.75" hidden="1" customHeight="1" x14ac:dyDescent="0.25">
      <c r="A59" s="587" t="s">
        <v>420</v>
      </c>
      <c r="B59" s="532"/>
      <c r="C59" s="532"/>
      <c r="D59" s="588" t="s">
        <v>293</v>
      </c>
      <c r="E59" s="583"/>
      <c r="F59" s="583"/>
      <c r="G59" s="583"/>
      <c r="H59" s="583"/>
      <c r="I59" s="579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</row>
    <row r="60" spans="1:25" ht="57" hidden="1" customHeight="1" x14ac:dyDescent="0.25">
      <c r="A60" s="179" t="s">
        <v>294</v>
      </c>
      <c r="B60" s="179" t="s">
        <v>55</v>
      </c>
      <c r="C60" s="221" t="s">
        <v>295</v>
      </c>
      <c r="D60" s="179" t="s">
        <v>296</v>
      </c>
      <c r="E60" s="221" t="s">
        <v>295</v>
      </c>
      <c r="F60" s="179" t="s">
        <v>297</v>
      </c>
      <c r="G60" s="179" t="s">
        <v>298</v>
      </c>
      <c r="H60" s="179" t="s">
        <v>299</v>
      </c>
      <c r="I60" s="179" t="s">
        <v>300</v>
      </c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spans="1:25" ht="15.75" hidden="1" customHeight="1" x14ac:dyDescent="0.25">
      <c r="A61" s="225" t="s">
        <v>112</v>
      </c>
      <c r="B61" s="226"/>
      <c r="C61" s="227"/>
      <c r="D61" s="226"/>
      <c r="E61" s="227"/>
      <c r="F61" s="226"/>
      <c r="G61" s="226"/>
      <c r="H61" s="227"/>
      <c r="I61" s="226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spans="1:25" ht="15.75" hidden="1" customHeight="1" x14ac:dyDescent="0.25">
      <c r="A62" s="225" t="s">
        <v>139</v>
      </c>
      <c r="B62" s="226"/>
      <c r="C62" s="227"/>
      <c r="D62" s="226"/>
      <c r="E62" s="227"/>
      <c r="F62" s="226"/>
      <c r="G62" s="226"/>
      <c r="H62" s="227"/>
      <c r="I62" s="226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</row>
    <row r="63" spans="1:25" ht="15.75" hidden="1" customHeight="1" x14ac:dyDescent="0.25">
      <c r="A63" s="225" t="s">
        <v>419</v>
      </c>
      <c r="B63" s="226"/>
      <c r="C63" s="227"/>
      <c r="D63" s="226"/>
      <c r="E63" s="227"/>
      <c r="F63" s="226"/>
      <c r="G63" s="226"/>
      <c r="H63" s="227"/>
      <c r="I63" s="226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</row>
    <row r="64" spans="1:25" ht="15.75" hidden="1" customHeight="1" x14ac:dyDescent="0.25">
      <c r="A64" s="225" t="s">
        <v>148</v>
      </c>
      <c r="B64" s="226"/>
      <c r="C64" s="227"/>
      <c r="D64" s="226"/>
      <c r="E64" s="227"/>
      <c r="F64" s="226"/>
      <c r="G64" s="226"/>
      <c r="H64" s="227"/>
      <c r="I64" s="226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</row>
    <row r="65" spans="1:25" ht="15.75" hidden="1" customHeight="1" x14ac:dyDescent="0.25">
      <c r="A65" s="225" t="s">
        <v>161</v>
      </c>
      <c r="B65" s="226"/>
      <c r="C65" s="227"/>
      <c r="D65" s="226"/>
      <c r="E65" s="227"/>
      <c r="F65" s="226"/>
      <c r="G65" s="226"/>
      <c r="H65" s="227"/>
      <c r="I65" s="226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:25" ht="15.75" hidden="1" customHeight="1" x14ac:dyDescent="0.25">
      <c r="A66" s="225"/>
      <c r="B66" s="226"/>
      <c r="C66" s="227"/>
      <c r="D66" s="226"/>
      <c r="E66" s="227"/>
      <c r="F66" s="226"/>
      <c r="G66" s="226"/>
      <c r="H66" s="227"/>
      <c r="I66" s="226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</row>
    <row r="67" spans="1:25" ht="15.75" hidden="1" customHeight="1" x14ac:dyDescent="0.25">
      <c r="A67" s="578" t="s">
        <v>417</v>
      </c>
      <c r="B67" s="579"/>
      <c r="C67" s="227"/>
      <c r="D67" s="226"/>
      <c r="E67" s="227"/>
      <c r="F67" s="226"/>
      <c r="G67" s="226"/>
      <c r="H67" s="227"/>
      <c r="I67" s="226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</row>
    <row r="68" spans="1:25" ht="15.75" customHeight="1" x14ac:dyDescent="0.25">
      <c r="A68" s="228" t="s">
        <v>421</v>
      </c>
      <c r="B68" s="229"/>
      <c r="C68" s="230"/>
      <c r="D68" s="229"/>
      <c r="E68" s="230"/>
      <c r="F68" s="229"/>
      <c r="G68" s="229"/>
      <c r="H68" s="229"/>
      <c r="I68" s="229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</row>
    <row r="69" spans="1:25" ht="15.75" customHeight="1" x14ac:dyDescent="0.25">
      <c r="A69" s="231" t="s">
        <v>422</v>
      </c>
      <c r="B69" s="232"/>
      <c r="C69" s="230"/>
      <c r="D69" s="232"/>
      <c r="E69" s="230"/>
      <c r="F69" s="232"/>
      <c r="G69" s="232"/>
      <c r="H69" s="232"/>
      <c r="I69" s="232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5" ht="15.75" customHeight="1" x14ac:dyDescent="0.25">
      <c r="A70" s="174"/>
      <c r="B70" s="174"/>
      <c r="C70" s="3"/>
      <c r="D70" s="174"/>
      <c r="E70" s="3"/>
      <c r="F70" s="174"/>
      <c r="G70" s="174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5" ht="15.75" customHeight="1" x14ac:dyDescent="0.25">
      <c r="A71" s="174"/>
      <c r="B71" s="174"/>
      <c r="C71" s="3"/>
      <c r="D71" s="174"/>
      <c r="E71" s="3"/>
      <c r="F71" s="174"/>
      <c r="G71" s="174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</row>
    <row r="72" spans="1:25" ht="15.75" customHeight="1" x14ac:dyDescent="0.25">
      <c r="A72" s="174"/>
      <c r="B72" s="174"/>
      <c r="C72" s="3"/>
      <c r="D72" s="174"/>
      <c r="E72" s="3"/>
      <c r="F72" s="174"/>
      <c r="G72" s="174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</row>
    <row r="73" spans="1:25" ht="15.75" customHeight="1" x14ac:dyDescent="0.25">
      <c r="A73" s="174"/>
      <c r="B73" s="174"/>
      <c r="C73" s="3"/>
      <c r="D73" s="174"/>
      <c r="E73" s="3"/>
      <c r="F73" s="174"/>
      <c r="G73" s="174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</row>
    <row r="74" spans="1:25" ht="15.75" customHeight="1" x14ac:dyDescent="0.25">
      <c r="A74" s="174"/>
      <c r="B74" s="174"/>
      <c r="C74" s="3"/>
      <c r="D74" s="174"/>
      <c r="E74" s="3"/>
      <c r="F74" s="174"/>
      <c r="G74" s="174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</row>
    <row r="75" spans="1:25" ht="15.75" customHeight="1" x14ac:dyDescent="0.25">
      <c r="A75" s="174"/>
      <c r="B75" s="174"/>
      <c r="C75" s="3"/>
      <c r="D75" s="174"/>
      <c r="E75" s="3"/>
      <c r="F75" s="174"/>
      <c r="G75" s="174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6" spans="1:25" ht="15.75" customHeight="1" x14ac:dyDescent="0.25">
      <c r="A76" s="174"/>
      <c r="B76" s="174"/>
      <c r="C76" s="3"/>
      <c r="D76" s="174"/>
      <c r="E76" s="3"/>
      <c r="F76" s="174"/>
      <c r="G76" s="174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</row>
    <row r="77" spans="1:25" ht="15.75" customHeight="1" x14ac:dyDescent="0.25">
      <c r="A77" s="174"/>
      <c r="B77" s="174"/>
      <c r="C77" s="3"/>
      <c r="D77" s="174"/>
      <c r="E77" s="3"/>
      <c r="F77" s="174"/>
      <c r="G77" s="174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</row>
    <row r="78" spans="1:25" ht="15.75" customHeight="1" x14ac:dyDescent="0.25">
      <c r="A78" s="174"/>
      <c r="B78" s="174"/>
      <c r="C78" s="3"/>
      <c r="D78" s="174"/>
      <c r="E78" s="3"/>
      <c r="F78" s="174"/>
      <c r="G78" s="174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</row>
    <row r="79" spans="1:25" ht="15.75" customHeight="1" x14ac:dyDescent="0.25">
      <c r="A79" s="174"/>
      <c r="B79" s="174"/>
      <c r="C79" s="3"/>
      <c r="D79" s="174"/>
      <c r="E79" s="3"/>
      <c r="F79" s="174"/>
      <c r="G79" s="174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</row>
    <row r="80" spans="1:25" ht="15.75" customHeight="1" x14ac:dyDescent="0.25">
      <c r="A80" s="174"/>
      <c r="B80" s="174"/>
      <c r="C80" s="3"/>
      <c r="D80" s="174"/>
      <c r="E80" s="3"/>
      <c r="F80" s="174"/>
      <c r="G80" s="174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</row>
    <row r="81" spans="1:25" ht="15.75" customHeight="1" x14ac:dyDescent="0.25">
      <c r="A81" s="174"/>
      <c r="B81" s="174"/>
      <c r="C81" s="3"/>
      <c r="D81" s="174"/>
      <c r="E81" s="3"/>
      <c r="F81" s="174"/>
      <c r="G81" s="174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</row>
    <row r="82" spans="1:25" ht="15.75" customHeight="1" x14ac:dyDescent="0.25">
      <c r="A82" s="174"/>
      <c r="B82" s="174"/>
      <c r="C82" s="3"/>
      <c r="D82" s="174"/>
      <c r="E82" s="3"/>
      <c r="F82" s="174"/>
      <c r="G82" s="174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</row>
    <row r="83" spans="1:25" ht="15.75" customHeight="1" x14ac:dyDescent="0.25">
      <c r="A83" s="174"/>
      <c r="B83" s="174"/>
      <c r="C83" s="3"/>
      <c r="D83" s="174"/>
      <c r="E83" s="3"/>
      <c r="F83" s="174"/>
      <c r="G83" s="174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</row>
    <row r="84" spans="1:25" ht="15.75" customHeight="1" x14ac:dyDescent="0.25">
      <c r="A84" s="174"/>
      <c r="B84" s="174"/>
      <c r="C84" s="3"/>
      <c r="D84" s="174"/>
      <c r="E84" s="3"/>
      <c r="F84" s="174"/>
      <c r="G84" s="174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</row>
    <row r="85" spans="1:25" ht="15.75" customHeight="1" x14ac:dyDescent="0.25">
      <c r="A85" s="174"/>
      <c r="B85" s="174"/>
      <c r="C85" s="3"/>
      <c r="D85" s="174"/>
      <c r="E85" s="3"/>
      <c r="F85" s="174"/>
      <c r="G85" s="174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</row>
    <row r="86" spans="1:25" ht="15.75" customHeight="1" x14ac:dyDescent="0.25">
      <c r="A86" s="174"/>
      <c r="B86" s="174"/>
      <c r="C86" s="3"/>
      <c r="D86" s="174"/>
      <c r="E86" s="3"/>
      <c r="F86" s="174"/>
      <c r="G86" s="174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</row>
    <row r="87" spans="1:25" ht="15.75" customHeight="1" x14ac:dyDescent="0.25">
      <c r="A87" s="174"/>
      <c r="B87" s="174"/>
      <c r="C87" s="3"/>
      <c r="D87" s="174"/>
      <c r="E87" s="3"/>
      <c r="F87" s="174"/>
      <c r="G87" s="174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</row>
    <row r="88" spans="1:25" ht="15.75" customHeight="1" x14ac:dyDescent="0.25">
      <c r="A88" s="174"/>
      <c r="B88" s="174"/>
      <c r="C88" s="3"/>
      <c r="D88" s="174"/>
      <c r="E88" s="3"/>
      <c r="F88" s="174"/>
      <c r="G88" s="174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</row>
    <row r="89" spans="1:25" ht="15.75" customHeight="1" x14ac:dyDescent="0.25">
      <c r="A89" s="174"/>
      <c r="B89" s="174"/>
      <c r="C89" s="3"/>
      <c r="D89" s="174"/>
      <c r="E89" s="3"/>
      <c r="F89" s="174"/>
      <c r="G89" s="174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</row>
    <row r="90" spans="1:25" ht="15.75" customHeight="1" x14ac:dyDescent="0.25">
      <c r="A90" s="174"/>
      <c r="B90" s="174"/>
      <c r="C90" s="3"/>
      <c r="D90" s="174"/>
      <c r="E90" s="3"/>
      <c r="F90" s="174"/>
      <c r="G90" s="174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</row>
    <row r="91" spans="1:25" ht="15.75" customHeight="1" x14ac:dyDescent="0.25">
      <c r="A91" s="174"/>
      <c r="B91" s="174"/>
      <c r="C91" s="3"/>
      <c r="D91" s="174"/>
      <c r="E91" s="3"/>
      <c r="F91" s="174"/>
      <c r="G91" s="174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</row>
    <row r="92" spans="1:25" ht="15.75" customHeight="1" x14ac:dyDescent="0.25">
      <c r="A92" s="174"/>
      <c r="B92" s="174"/>
      <c r="C92" s="3"/>
      <c r="D92" s="174"/>
      <c r="E92" s="3"/>
      <c r="F92" s="174"/>
      <c r="G92" s="174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</row>
    <row r="93" spans="1:25" ht="15.75" customHeight="1" x14ac:dyDescent="0.25">
      <c r="A93" s="174"/>
      <c r="B93" s="174"/>
      <c r="C93" s="3"/>
      <c r="D93" s="174"/>
      <c r="E93" s="3"/>
      <c r="F93" s="174"/>
      <c r="G93" s="174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</row>
    <row r="94" spans="1:25" ht="15.75" customHeight="1" x14ac:dyDescent="0.25">
      <c r="A94" s="174"/>
      <c r="B94" s="174"/>
      <c r="C94" s="3"/>
      <c r="D94" s="174"/>
      <c r="E94" s="3"/>
      <c r="F94" s="174"/>
      <c r="G94" s="174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</row>
    <row r="95" spans="1:25" ht="15.75" customHeight="1" x14ac:dyDescent="0.25">
      <c r="A95" s="174"/>
      <c r="B95" s="174"/>
      <c r="C95" s="3"/>
      <c r="D95" s="174"/>
      <c r="E95" s="3"/>
      <c r="F95" s="174"/>
      <c r="G95" s="174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</row>
    <row r="96" spans="1:25" ht="15.75" customHeight="1" x14ac:dyDescent="0.25">
      <c r="A96" s="174"/>
      <c r="B96" s="174"/>
      <c r="C96" s="3"/>
      <c r="D96" s="174"/>
      <c r="E96" s="3"/>
      <c r="F96" s="174"/>
      <c r="G96" s="174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</row>
    <row r="97" spans="1:25" ht="15.75" customHeight="1" x14ac:dyDescent="0.25">
      <c r="A97" s="174"/>
      <c r="B97" s="174"/>
      <c r="C97" s="3"/>
      <c r="D97" s="174"/>
      <c r="E97" s="3"/>
      <c r="F97" s="174"/>
      <c r="G97" s="174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</row>
    <row r="98" spans="1:25" ht="15.75" customHeight="1" x14ac:dyDescent="0.25">
      <c r="A98" s="174"/>
      <c r="B98" s="174"/>
      <c r="C98" s="3"/>
      <c r="D98" s="174"/>
      <c r="E98" s="3"/>
      <c r="F98" s="174"/>
      <c r="G98" s="174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</row>
    <row r="99" spans="1:25" ht="15.75" customHeight="1" x14ac:dyDescent="0.25">
      <c r="A99" s="174"/>
      <c r="B99" s="174"/>
      <c r="C99" s="3"/>
      <c r="D99" s="174"/>
      <c r="E99" s="3"/>
      <c r="F99" s="174"/>
      <c r="G99" s="174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</row>
    <row r="100" spans="1:25" ht="15.75" customHeight="1" x14ac:dyDescent="0.25">
      <c r="A100" s="174"/>
      <c r="B100" s="174"/>
      <c r="C100" s="3"/>
      <c r="D100" s="174"/>
      <c r="E100" s="3"/>
      <c r="F100" s="174"/>
      <c r="G100" s="174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</row>
    <row r="101" spans="1:25" ht="15.75" customHeight="1" x14ac:dyDescent="0.25">
      <c r="A101" s="174"/>
      <c r="B101" s="174"/>
      <c r="C101" s="3"/>
      <c r="D101" s="174"/>
      <c r="E101" s="3"/>
      <c r="F101" s="174"/>
      <c r="G101" s="174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</row>
    <row r="102" spans="1:25" ht="15.75" customHeight="1" x14ac:dyDescent="0.25">
      <c r="A102" s="174"/>
      <c r="B102" s="174"/>
      <c r="C102" s="3"/>
      <c r="D102" s="174"/>
      <c r="E102" s="3"/>
      <c r="F102" s="174"/>
      <c r="G102" s="174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</row>
    <row r="103" spans="1:25" ht="15.75" customHeight="1" x14ac:dyDescent="0.25">
      <c r="A103" s="174"/>
      <c r="B103" s="174"/>
      <c r="C103" s="3"/>
      <c r="D103" s="174"/>
      <c r="E103" s="3"/>
      <c r="F103" s="174"/>
      <c r="G103" s="174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</row>
    <row r="104" spans="1:25" ht="15.75" customHeight="1" x14ac:dyDescent="0.25">
      <c r="A104" s="174"/>
      <c r="B104" s="174"/>
      <c r="C104" s="3"/>
      <c r="D104" s="174"/>
      <c r="E104" s="3"/>
      <c r="F104" s="174"/>
      <c r="G104" s="174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</row>
    <row r="105" spans="1:25" ht="15.75" customHeight="1" x14ac:dyDescent="0.25">
      <c r="A105" s="174"/>
      <c r="B105" s="174"/>
      <c r="C105" s="3"/>
      <c r="D105" s="174"/>
      <c r="E105" s="3"/>
      <c r="F105" s="174"/>
      <c r="G105" s="174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</row>
    <row r="106" spans="1:25" ht="15.75" customHeight="1" x14ac:dyDescent="0.25">
      <c r="A106" s="174"/>
      <c r="B106" s="174"/>
      <c r="C106" s="3"/>
      <c r="D106" s="174"/>
      <c r="E106" s="3"/>
      <c r="F106" s="174"/>
      <c r="G106" s="174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</row>
    <row r="107" spans="1:25" ht="15.75" customHeight="1" x14ac:dyDescent="0.25">
      <c r="A107" s="174"/>
      <c r="B107" s="174"/>
      <c r="C107" s="3"/>
      <c r="D107" s="174"/>
      <c r="E107" s="3"/>
      <c r="F107" s="174"/>
      <c r="G107" s="174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</row>
    <row r="108" spans="1:25" ht="15.75" customHeight="1" x14ac:dyDescent="0.25">
      <c r="A108" s="174"/>
      <c r="B108" s="174"/>
      <c r="C108" s="3"/>
      <c r="D108" s="174"/>
      <c r="E108" s="3"/>
      <c r="F108" s="174"/>
      <c r="G108" s="174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</row>
    <row r="109" spans="1:25" ht="15.75" customHeight="1" x14ac:dyDescent="0.25">
      <c r="A109" s="174"/>
      <c r="B109" s="174"/>
      <c r="C109" s="3"/>
      <c r="D109" s="174"/>
      <c r="E109" s="3"/>
      <c r="F109" s="174"/>
      <c r="G109" s="174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</row>
    <row r="110" spans="1:25" ht="15.75" customHeight="1" x14ac:dyDescent="0.25">
      <c r="A110" s="174"/>
      <c r="B110" s="174"/>
      <c r="C110" s="3"/>
      <c r="D110" s="174"/>
      <c r="E110" s="3"/>
      <c r="F110" s="174"/>
      <c r="G110" s="174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</row>
    <row r="111" spans="1:25" ht="15.75" customHeight="1" x14ac:dyDescent="0.25">
      <c r="A111" s="174"/>
      <c r="B111" s="174"/>
      <c r="C111" s="3"/>
      <c r="D111" s="174"/>
      <c r="E111" s="3"/>
      <c r="F111" s="174"/>
      <c r="G111" s="174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</row>
    <row r="112" spans="1:25" ht="15.75" customHeight="1" x14ac:dyDescent="0.25">
      <c r="A112" s="174"/>
      <c r="B112" s="174"/>
      <c r="C112" s="3"/>
      <c r="D112" s="174"/>
      <c r="E112" s="3"/>
      <c r="F112" s="174"/>
      <c r="G112" s="174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</row>
    <row r="113" spans="1:25" ht="15.75" customHeight="1" x14ac:dyDescent="0.25">
      <c r="A113" s="174"/>
      <c r="B113" s="174"/>
      <c r="C113" s="3"/>
      <c r="D113" s="174"/>
      <c r="E113" s="3"/>
      <c r="F113" s="174"/>
      <c r="G113" s="174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</row>
    <row r="114" spans="1:25" ht="15.75" customHeight="1" x14ac:dyDescent="0.25">
      <c r="A114" s="174"/>
      <c r="B114" s="174"/>
      <c r="C114" s="3"/>
      <c r="D114" s="174"/>
      <c r="E114" s="3"/>
      <c r="F114" s="174"/>
      <c r="G114" s="174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</row>
    <row r="115" spans="1:25" ht="15.75" customHeight="1" x14ac:dyDescent="0.25">
      <c r="A115" s="174"/>
      <c r="B115" s="174"/>
      <c r="C115" s="3"/>
      <c r="D115" s="174"/>
      <c r="E115" s="3"/>
      <c r="F115" s="174"/>
      <c r="G115" s="174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</row>
    <row r="116" spans="1:25" ht="15.75" customHeight="1" x14ac:dyDescent="0.25">
      <c r="A116" s="174"/>
      <c r="B116" s="174"/>
      <c r="C116" s="3"/>
      <c r="D116" s="174"/>
      <c r="E116" s="3"/>
      <c r="F116" s="174"/>
      <c r="G116" s="174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</row>
    <row r="117" spans="1:25" ht="15.75" customHeight="1" x14ac:dyDescent="0.25">
      <c r="A117" s="174"/>
      <c r="B117" s="174"/>
      <c r="C117" s="3"/>
      <c r="D117" s="174"/>
      <c r="E117" s="3"/>
      <c r="F117" s="174"/>
      <c r="G117" s="174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</row>
    <row r="118" spans="1:25" ht="15.75" customHeight="1" x14ac:dyDescent="0.25">
      <c r="A118" s="174"/>
      <c r="B118" s="174"/>
      <c r="C118" s="3"/>
      <c r="D118" s="174"/>
      <c r="E118" s="3"/>
      <c r="F118" s="174"/>
      <c r="G118" s="174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</row>
    <row r="119" spans="1:25" ht="15.75" customHeight="1" x14ac:dyDescent="0.25">
      <c r="A119" s="174"/>
      <c r="B119" s="174"/>
      <c r="C119" s="3"/>
      <c r="D119" s="174"/>
      <c r="E119" s="3"/>
      <c r="F119" s="174"/>
      <c r="G119" s="174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</row>
    <row r="120" spans="1:25" ht="15.75" customHeight="1" x14ac:dyDescent="0.25">
      <c r="A120" s="174"/>
      <c r="B120" s="174"/>
      <c r="C120" s="3"/>
      <c r="D120" s="174"/>
      <c r="E120" s="3"/>
      <c r="F120" s="174"/>
      <c r="G120" s="174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</row>
    <row r="121" spans="1:25" ht="15.75" customHeight="1" x14ac:dyDescent="0.25">
      <c r="A121" s="174"/>
      <c r="B121" s="174"/>
      <c r="C121" s="3"/>
      <c r="D121" s="174"/>
      <c r="E121" s="3"/>
      <c r="F121" s="174"/>
      <c r="G121" s="174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</row>
    <row r="122" spans="1:25" ht="15.75" customHeight="1" x14ac:dyDescent="0.25">
      <c r="A122" s="174"/>
      <c r="B122" s="174"/>
      <c r="C122" s="3"/>
      <c r="D122" s="174"/>
      <c r="E122" s="3"/>
      <c r="F122" s="174"/>
      <c r="G122" s="174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</row>
    <row r="123" spans="1:25" ht="15.75" customHeight="1" x14ac:dyDescent="0.25">
      <c r="A123" s="174"/>
      <c r="B123" s="174"/>
      <c r="C123" s="3"/>
      <c r="D123" s="174"/>
      <c r="E123" s="3"/>
      <c r="F123" s="174"/>
      <c r="G123" s="174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</row>
    <row r="124" spans="1:25" ht="15.75" customHeight="1" x14ac:dyDescent="0.25">
      <c r="A124" s="174"/>
      <c r="B124" s="174"/>
      <c r="C124" s="3"/>
      <c r="D124" s="174"/>
      <c r="E124" s="3"/>
      <c r="F124" s="174"/>
      <c r="G124" s="174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</row>
    <row r="125" spans="1:25" ht="15.75" customHeight="1" x14ac:dyDescent="0.25">
      <c r="A125" s="174"/>
      <c r="B125" s="174"/>
      <c r="C125" s="3"/>
      <c r="D125" s="174"/>
      <c r="E125" s="3"/>
      <c r="F125" s="174"/>
      <c r="G125" s="174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</row>
    <row r="126" spans="1:25" ht="15.75" customHeight="1" x14ac:dyDescent="0.25">
      <c r="A126" s="174"/>
      <c r="B126" s="174"/>
      <c r="C126" s="3"/>
      <c r="D126" s="174"/>
      <c r="E126" s="3"/>
      <c r="F126" s="174"/>
      <c r="G126" s="174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ht="15.75" customHeight="1" x14ac:dyDescent="0.25">
      <c r="A127" s="174"/>
      <c r="B127" s="174"/>
      <c r="C127" s="3"/>
      <c r="D127" s="174"/>
      <c r="E127" s="3"/>
      <c r="F127" s="174"/>
      <c r="G127" s="174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</row>
    <row r="128" spans="1:25" ht="15.75" customHeight="1" x14ac:dyDescent="0.25">
      <c r="A128" s="174"/>
      <c r="B128" s="174"/>
      <c r="C128" s="3"/>
      <c r="D128" s="174"/>
      <c r="E128" s="3"/>
      <c r="F128" s="174"/>
      <c r="G128" s="174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</row>
    <row r="129" spans="1:25" ht="15.75" customHeight="1" x14ac:dyDescent="0.25">
      <c r="A129" s="174"/>
      <c r="B129" s="174"/>
      <c r="C129" s="3"/>
      <c r="D129" s="174"/>
      <c r="E129" s="3"/>
      <c r="F129" s="174"/>
      <c r="G129" s="174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</row>
    <row r="130" spans="1:25" ht="15.75" customHeight="1" x14ac:dyDescent="0.25">
      <c r="A130" s="174"/>
      <c r="B130" s="174"/>
      <c r="C130" s="3"/>
      <c r="D130" s="174"/>
      <c r="E130" s="3"/>
      <c r="F130" s="174"/>
      <c r="G130" s="174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</row>
    <row r="131" spans="1:25" ht="15.75" customHeight="1" x14ac:dyDescent="0.25">
      <c r="A131" s="174"/>
      <c r="B131" s="174"/>
      <c r="C131" s="3"/>
      <c r="D131" s="174"/>
      <c r="E131" s="3"/>
      <c r="F131" s="174"/>
      <c r="G131" s="174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</row>
    <row r="132" spans="1:25" ht="15.75" customHeight="1" x14ac:dyDescent="0.25">
      <c r="A132" s="174"/>
      <c r="B132" s="174"/>
      <c r="C132" s="3"/>
      <c r="D132" s="174"/>
      <c r="E132" s="3"/>
      <c r="F132" s="174"/>
      <c r="G132" s="174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</row>
    <row r="133" spans="1:25" ht="15.75" customHeight="1" x14ac:dyDescent="0.25">
      <c r="A133" s="174"/>
      <c r="B133" s="174"/>
      <c r="C133" s="3"/>
      <c r="D133" s="174"/>
      <c r="E133" s="3"/>
      <c r="F133" s="174"/>
      <c r="G133" s="174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</row>
    <row r="134" spans="1:25" ht="15.75" customHeight="1" x14ac:dyDescent="0.25">
      <c r="A134" s="174"/>
      <c r="B134" s="174"/>
      <c r="C134" s="3"/>
      <c r="D134" s="174"/>
      <c r="E134" s="3"/>
      <c r="F134" s="174"/>
      <c r="G134" s="174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</row>
    <row r="135" spans="1:25" ht="15.75" customHeight="1" x14ac:dyDescent="0.25">
      <c r="A135" s="174"/>
      <c r="B135" s="174"/>
      <c r="C135" s="3"/>
      <c r="D135" s="174"/>
      <c r="E135" s="3"/>
      <c r="F135" s="174"/>
      <c r="G135" s="174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</row>
    <row r="136" spans="1:25" ht="15.75" customHeight="1" x14ac:dyDescent="0.25">
      <c r="A136" s="174"/>
      <c r="B136" s="174"/>
      <c r="C136" s="3"/>
      <c r="D136" s="174"/>
      <c r="E136" s="3"/>
      <c r="F136" s="174"/>
      <c r="G136" s="174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</row>
    <row r="137" spans="1:25" ht="15.75" customHeight="1" x14ac:dyDescent="0.25">
      <c r="A137" s="174"/>
      <c r="B137" s="174"/>
      <c r="C137" s="3"/>
      <c r="D137" s="174"/>
      <c r="E137" s="3"/>
      <c r="F137" s="174"/>
      <c r="G137" s="174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</row>
    <row r="138" spans="1:25" ht="15.75" customHeight="1" x14ac:dyDescent="0.25">
      <c r="A138" s="174"/>
      <c r="B138" s="174"/>
      <c r="C138" s="3"/>
      <c r="D138" s="174"/>
      <c r="E138" s="3"/>
      <c r="F138" s="174"/>
      <c r="G138" s="174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</row>
    <row r="139" spans="1:25" ht="15.75" customHeight="1" x14ac:dyDescent="0.25">
      <c r="A139" s="174"/>
      <c r="B139" s="174"/>
      <c r="C139" s="3"/>
      <c r="D139" s="174"/>
      <c r="E139" s="3"/>
      <c r="F139" s="174"/>
      <c r="G139" s="174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</row>
    <row r="140" spans="1:25" ht="15.75" customHeight="1" x14ac:dyDescent="0.25">
      <c r="A140" s="174"/>
      <c r="B140" s="174"/>
      <c r="C140" s="3"/>
      <c r="D140" s="174"/>
      <c r="E140" s="3"/>
      <c r="F140" s="174"/>
      <c r="G140" s="174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</row>
    <row r="141" spans="1:25" ht="15.75" customHeight="1" x14ac:dyDescent="0.25">
      <c r="A141" s="174"/>
      <c r="B141" s="174"/>
      <c r="C141" s="3"/>
      <c r="D141" s="174"/>
      <c r="E141" s="3"/>
      <c r="F141" s="174"/>
      <c r="G141" s="174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5" ht="15.75" customHeight="1" x14ac:dyDescent="0.25">
      <c r="A142" s="174"/>
      <c r="B142" s="174"/>
      <c r="C142" s="3"/>
      <c r="D142" s="174"/>
      <c r="E142" s="3"/>
      <c r="F142" s="174"/>
      <c r="G142" s="174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</row>
    <row r="143" spans="1:25" ht="15.75" customHeight="1" x14ac:dyDescent="0.25">
      <c r="A143" s="174"/>
      <c r="B143" s="174"/>
      <c r="C143" s="3"/>
      <c r="D143" s="174"/>
      <c r="E143" s="3"/>
      <c r="F143" s="174"/>
      <c r="G143" s="174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</row>
    <row r="144" spans="1:25" ht="15.75" customHeight="1" x14ac:dyDescent="0.25">
      <c r="A144" s="174"/>
      <c r="B144" s="174"/>
      <c r="C144" s="3"/>
      <c r="D144" s="174"/>
      <c r="E144" s="3"/>
      <c r="F144" s="174"/>
      <c r="G144" s="174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</row>
    <row r="145" spans="1:25" ht="15.75" customHeight="1" x14ac:dyDescent="0.25">
      <c r="A145" s="174"/>
      <c r="B145" s="174"/>
      <c r="C145" s="3"/>
      <c r="D145" s="174"/>
      <c r="E145" s="3"/>
      <c r="F145" s="174"/>
      <c r="G145" s="174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6" spans="1:25" ht="15.75" customHeight="1" x14ac:dyDescent="0.25">
      <c r="A146" s="174"/>
      <c r="B146" s="174"/>
      <c r="C146" s="3"/>
      <c r="D146" s="174"/>
      <c r="E146" s="3"/>
      <c r="F146" s="174"/>
      <c r="G146" s="174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</row>
    <row r="147" spans="1:25" ht="15.75" customHeight="1" x14ac:dyDescent="0.25">
      <c r="A147" s="174"/>
      <c r="B147" s="174"/>
      <c r="C147" s="3"/>
      <c r="D147" s="174"/>
      <c r="E147" s="3"/>
      <c r="F147" s="174"/>
      <c r="G147" s="174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</row>
    <row r="148" spans="1:25" ht="15.75" customHeight="1" x14ac:dyDescent="0.25">
      <c r="A148" s="174"/>
      <c r="B148" s="174"/>
      <c r="C148" s="3"/>
      <c r="D148" s="174"/>
      <c r="E148" s="3"/>
      <c r="F148" s="174"/>
      <c r="G148" s="174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</row>
    <row r="149" spans="1:25" ht="15.75" customHeight="1" x14ac:dyDescent="0.25">
      <c r="A149" s="174"/>
      <c r="B149" s="174"/>
      <c r="C149" s="3"/>
      <c r="D149" s="174"/>
      <c r="E149" s="3"/>
      <c r="F149" s="174"/>
      <c r="G149" s="174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</row>
    <row r="150" spans="1:25" ht="15.75" customHeight="1" x14ac:dyDescent="0.25">
      <c r="A150" s="174"/>
      <c r="B150" s="174"/>
      <c r="C150" s="3"/>
      <c r="D150" s="174"/>
      <c r="E150" s="3"/>
      <c r="F150" s="174"/>
      <c r="G150" s="174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</row>
    <row r="151" spans="1:25" ht="15.75" customHeight="1" x14ac:dyDescent="0.25">
      <c r="A151" s="174"/>
      <c r="B151" s="174"/>
      <c r="C151" s="3"/>
      <c r="D151" s="174"/>
      <c r="E151" s="3"/>
      <c r="F151" s="174"/>
      <c r="G151" s="174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</row>
    <row r="152" spans="1:25" ht="15.75" customHeight="1" x14ac:dyDescent="0.25">
      <c r="A152" s="174"/>
      <c r="B152" s="174"/>
      <c r="C152" s="3"/>
      <c r="D152" s="174"/>
      <c r="E152" s="3"/>
      <c r="F152" s="174"/>
      <c r="G152" s="174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</row>
    <row r="153" spans="1:25" ht="15.75" customHeight="1" x14ac:dyDescent="0.25">
      <c r="A153" s="174"/>
      <c r="B153" s="174"/>
      <c r="C153" s="3"/>
      <c r="D153" s="174"/>
      <c r="E153" s="3"/>
      <c r="F153" s="174"/>
      <c r="G153" s="174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</row>
    <row r="154" spans="1:25" ht="15.75" customHeight="1" x14ac:dyDescent="0.25">
      <c r="A154" s="174"/>
      <c r="B154" s="174"/>
      <c r="C154" s="3"/>
      <c r="D154" s="174"/>
      <c r="E154" s="3"/>
      <c r="F154" s="174"/>
      <c r="G154" s="174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</row>
    <row r="155" spans="1:25" ht="15.75" customHeight="1" x14ac:dyDescent="0.25">
      <c r="A155" s="174"/>
      <c r="B155" s="174"/>
      <c r="C155" s="3"/>
      <c r="D155" s="174"/>
      <c r="E155" s="3"/>
      <c r="F155" s="174"/>
      <c r="G155" s="174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</row>
    <row r="156" spans="1:25" ht="15.75" customHeight="1" x14ac:dyDescent="0.25">
      <c r="A156" s="174"/>
      <c r="B156" s="174"/>
      <c r="C156" s="3"/>
      <c r="D156" s="174"/>
      <c r="E156" s="3"/>
      <c r="F156" s="174"/>
      <c r="G156" s="174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</row>
    <row r="157" spans="1:25" ht="15.75" customHeight="1" x14ac:dyDescent="0.25">
      <c r="A157" s="174"/>
      <c r="B157" s="174"/>
      <c r="C157" s="3"/>
      <c r="D157" s="174"/>
      <c r="E157" s="3"/>
      <c r="F157" s="174"/>
      <c r="G157" s="174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</row>
    <row r="158" spans="1:25" ht="15.75" customHeight="1" x14ac:dyDescent="0.25">
      <c r="A158" s="174"/>
      <c r="B158" s="174"/>
      <c r="C158" s="3"/>
      <c r="D158" s="174"/>
      <c r="E158" s="3"/>
      <c r="F158" s="174"/>
      <c r="G158" s="174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</row>
    <row r="159" spans="1:25" ht="15.75" customHeight="1" x14ac:dyDescent="0.25">
      <c r="A159" s="174"/>
      <c r="B159" s="174"/>
      <c r="C159" s="3"/>
      <c r="D159" s="174"/>
      <c r="E159" s="3"/>
      <c r="F159" s="174"/>
      <c r="G159" s="174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</row>
    <row r="160" spans="1:25" ht="15.75" customHeight="1" x14ac:dyDescent="0.25">
      <c r="A160" s="174"/>
      <c r="B160" s="174"/>
      <c r="C160" s="3"/>
      <c r="D160" s="174"/>
      <c r="E160" s="3"/>
      <c r="F160" s="174"/>
      <c r="G160" s="174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</row>
    <row r="161" spans="1:25" ht="15.75" customHeight="1" x14ac:dyDescent="0.25">
      <c r="A161" s="174"/>
      <c r="B161" s="174"/>
      <c r="C161" s="3"/>
      <c r="D161" s="174"/>
      <c r="E161" s="3"/>
      <c r="F161" s="174"/>
      <c r="G161" s="174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</row>
    <row r="162" spans="1:25" ht="15.75" customHeight="1" x14ac:dyDescent="0.25">
      <c r="A162" s="174"/>
      <c r="B162" s="174"/>
      <c r="C162" s="3"/>
      <c r="D162" s="174"/>
      <c r="E162" s="3"/>
      <c r="F162" s="174"/>
      <c r="G162" s="174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</row>
    <row r="163" spans="1:25" ht="15.75" customHeight="1" x14ac:dyDescent="0.25">
      <c r="A163" s="174"/>
      <c r="B163" s="174"/>
      <c r="C163" s="3"/>
      <c r="D163" s="174"/>
      <c r="E163" s="3"/>
      <c r="F163" s="174"/>
      <c r="G163" s="174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</row>
    <row r="164" spans="1:25" ht="15.75" customHeight="1" x14ac:dyDescent="0.25">
      <c r="A164" s="174"/>
      <c r="B164" s="174"/>
      <c r="C164" s="3"/>
      <c r="D164" s="174"/>
      <c r="E164" s="3"/>
      <c r="F164" s="174"/>
      <c r="G164" s="174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</row>
    <row r="165" spans="1:25" ht="15.75" customHeight="1" x14ac:dyDescent="0.25">
      <c r="A165" s="174"/>
      <c r="B165" s="174"/>
      <c r="C165" s="3"/>
      <c r="D165" s="174"/>
      <c r="E165" s="3"/>
      <c r="F165" s="174"/>
      <c r="G165" s="174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</row>
    <row r="166" spans="1:25" ht="15.75" customHeight="1" x14ac:dyDescent="0.25">
      <c r="A166" s="174"/>
      <c r="B166" s="174"/>
      <c r="C166" s="3"/>
      <c r="D166" s="174"/>
      <c r="E166" s="3"/>
      <c r="F166" s="174"/>
      <c r="G166" s="174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</row>
    <row r="167" spans="1:25" ht="15.75" customHeight="1" x14ac:dyDescent="0.25">
      <c r="A167" s="174"/>
      <c r="B167" s="174"/>
      <c r="C167" s="3"/>
      <c r="D167" s="174"/>
      <c r="E167" s="3"/>
      <c r="F167" s="174"/>
      <c r="G167" s="174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</row>
    <row r="168" spans="1:25" ht="15.75" customHeight="1" x14ac:dyDescent="0.25">
      <c r="A168" s="174"/>
      <c r="B168" s="174"/>
      <c r="C168" s="3"/>
      <c r="D168" s="174"/>
      <c r="E168" s="3"/>
      <c r="F168" s="174"/>
      <c r="G168" s="174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</row>
    <row r="169" spans="1:25" ht="15.75" customHeight="1" x14ac:dyDescent="0.25">
      <c r="A169" s="174"/>
      <c r="B169" s="174"/>
      <c r="C169" s="3"/>
      <c r="D169" s="174"/>
      <c r="E169" s="3"/>
      <c r="F169" s="174"/>
      <c r="G169" s="174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</row>
    <row r="170" spans="1:25" ht="15.75" customHeight="1" x14ac:dyDescent="0.25">
      <c r="A170" s="174"/>
      <c r="B170" s="174"/>
      <c r="C170" s="3"/>
      <c r="D170" s="174"/>
      <c r="E170" s="3"/>
      <c r="F170" s="174"/>
      <c r="G170" s="174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</row>
    <row r="171" spans="1:25" ht="15.75" customHeight="1" x14ac:dyDescent="0.25">
      <c r="A171" s="174"/>
      <c r="B171" s="174"/>
      <c r="C171" s="3"/>
      <c r="D171" s="174"/>
      <c r="E171" s="3"/>
      <c r="F171" s="174"/>
      <c r="G171" s="174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</row>
    <row r="172" spans="1:25" ht="15.75" customHeight="1" x14ac:dyDescent="0.25">
      <c r="A172" s="174"/>
      <c r="B172" s="174"/>
      <c r="C172" s="3"/>
      <c r="D172" s="174"/>
      <c r="E172" s="3"/>
      <c r="F172" s="174"/>
      <c r="G172" s="174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</row>
    <row r="173" spans="1:25" ht="15.75" customHeight="1" x14ac:dyDescent="0.25">
      <c r="A173" s="174"/>
      <c r="B173" s="174"/>
      <c r="C173" s="3"/>
      <c r="D173" s="174"/>
      <c r="E173" s="3"/>
      <c r="F173" s="174"/>
      <c r="G173" s="174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</row>
    <row r="174" spans="1:25" ht="15.75" customHeight="1" x14ac:dyDescent="0.25">
      <c r="A174" s="174"/>
      <c r="B174" s="174"/>
      <c r="C174" s="3"/>
      <c r="D174" s="174"/>
      <c r="E174" s="3"/>
      <c r="F174" s="174"/>
      <c r="G174" s="174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</row>
    <row r="175" spans="1:25" ht="15.75" customHeight="1" x14ac:dyDescent="0.25">
      <c r="A175" s="174"/>
      <c r="B175" s="174"/>
      <c r="C175" s="3"/>
      <c r="D175" s="174"/>
      <c r="E175" s="3"/>
      <c r="F175" s="174"/>
      <c r="G175" s="174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</row>
    <row r="176" spans="1:25" ht="15.75" customHeight="1" x14ac:dyDescent="0.25">
      <c r="A176" s="174"/>
      <c r="B176" s="174"/>
      <c r="C176" s="3"/>
      <c r="D176" s="174"/>
      <c r="E176" s="3"/>
      <c r="F176" s="174"/>
      <c r="G176" s="174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</row>
    <row r="177" spans="1:25" ht="15.75" customHeight="1" x14ac:dyDescent="0.25">
      <c r="A177" s="174"/>
      <c r="B177" s="174"/>
      <c r="C177" s="3"/>
      <c r="D177" s="174"/>
      <c r="E177" s="3"/>
      <c r="F177" s="174"/>
      <c r="G177" s="174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</row>
    <row r="178" spans="1:25" ht="15.75" customHeight="1" x14ac:dyDescent="0.25">
      <c r="A178" s="174"/>
      <c r="B178" s="174"/>
      <c r="C178" s="3"/>
      <c r="D178" s="174"/>
      <c r="E178" s="3"/>
      <c r="F178" s="174"/>
      <c r="G178" s="174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</row>
    <row r="179" spans="1:25" ht="15.75" customHeight="1" x14ac:dyDescent="0.25">
      <c r="A179" s="174"/>
      <c r="B179" s="174"/>
      <c r="C179" s="3"/>
      <c r="D179" s="174"/>
      <c r="E179" s="3"/>
      <c r="F179" s="174"/>
      <c r="G179" s="174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</row>
    <row r="180" spans="1:25" ht="15.75" customHeight="1" x14ac:dyDescent="0.25">
      <c r="A180" s="174"/>
      <c r="B180" s="174"/>
      <c r="C180" s="3"/>
      <c r="D180" s="174"/>
      <c r="E180" s="3"/>
      <c r="F180" s="174"/>
      <c r="G180" s="174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</row>
    <row r="181" spans="1:25" ht="15.75" customHeight="1" x14ac:dyDescent="0.25">
      <c r="A181" s="174"/>
      <c r="B181" s="174"/>
      <c r="C181" s="3"/>
      <c r="D181" s="174"/>
      <c r="E181" s="3"/>
      <c r="F181" s="174"/>
      <c r="G181" s="174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</row>
    <row r="182" spans="1:25" ht="15.75" customHeight="1" x14ac:dyDescent="0.25">
      <c r="A182" s="174"/>
      <c r="B182" s="174"/>
      <c r="C182" s="3"/>
      <c r="D182" s="174"/>
      <c r="E182" s="3"/>
      <c r="F182" s="174"/>
      <c r="G182" s="174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</row>
    <row r="183" spans="1:25" ht="15.75" customHeight="1" x14ac:dyDescent="0.25">
      <c r="A183" s="174"/>
      <c r="B183" s="174"/>
      <c r="C183" s="3"/>
      <c r="D183" s="174"/>
      <c r="E183" s="3"/>
      <c r="F183" s="174"/>
      <c r="G183" s="174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</row>
    <row r="184" spans="1:25" ht="15.75" customHeight="1" x14ac:dyDescent="0.25">
      <c r="A184" s="174"/>
      <c r="B184" s="174"/>
      <c r="C184" s="3"/>
      <c r="D184" s="174"/>
      <c r="E184" s="3"/>
      <c r="F184" s="174"/>
      <c r="G184" s="174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</row>
    <row r="185" spans="1:25" ht="15.75" customHeight="1" x14ac:dyDescent="0.25">
      <c r="A185" s="174"/>
      <c r="B185" s="174"/>
      <c r="C185" s="3"/>
      <c r="D185" s="174"/>
      <c r="E185" s="3"/>
      <c r="F185" s="174"/>
      <c r="G185" s="174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</row>
    <row r="186" spans="1:25" ht="15.75" customHeight="1" x14ac:dyDescent="0.25">
      <c r="A186" s="174"/>
      <c r="B186" s="174"/>
      <c r="C186" s="3"/>
      <c r="D186" s="174"/>
      <c r="E186" s="3"/>
      <c r="F186" s="174"/>
      <c r="G186" s="174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</row>
    <row r="187" spans="1:25" ht="15.75" customHeight="1" x14ac:dyDescent="0.25">
      <c r="A187" s="174"/>
      <c r="B187" s="174"/>
      <c r="C187" s="3"/>
      <c r="D187" s="174"/>
      <c r="E187" s="3"/>
      <c r="F187" s="174"/>
      <c r="G187" s="174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</row>
    <row r="188" spans="1:25" ht="15.75" customHeight="1" x14ac:dyDescent="0.25">
      <c r="A188" s="174"/>
      <c r="B188" s="174"/>
      <c r="C188" s="3"/>
      <c r="D188" s="174"/>
      <c r="E188" s="3"/>
      <c r="F188" s="174"/>
      <c r="G188" s="174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</row>
    <row r="189" spans="1:25" ht="15.75" customHeight="1" x14ac:dyDescent="0.25">
      <c r="A189" s="174"/>
      <c r="B189" s="174"/>
      <c r="C189" s="3"/>
      <c r="D189" s="174"/>
      <c r="E189" s="3"/>
      <c r="F189" s="174"/>
      <c r="G189" s="174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</row>
    <row r="190" spans="1:25" ht="15.75" customHeight="1" x14ac:dyDescent="0.25">
      <c r="A190" s="174"/>
      <c r="B190" s="174"/>
      <c r="C190" s="3"/>
      <c r="D190" s="174"/>
      <c r="E190" s="3"/>
      <c r="F190" s="174"/>
      <c r="G190" s="174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</row>
    <row r="191" spans="1:25" ht="15.75" customHeight="1" x14ac:dyDescent="0.25">
      <c r="A191" s="174"/>
      <c r="B191" s="174"/>
      <c r="C191" s="3"/>
      <c r="D191" s="174"/>
      <c r="E191" s="3"/>
      <c r="F191" s="174"/>
      <c r="G191" s="174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</row>
    <row r="192" spans="1:25" ht="15.75" customHeight="1" x14ac:dyDescent="0.25">
      <c r="A192" s="174"/>
      <c r="B192" s="174"/>
      <c r="C192" s="3"/>
      <c r="D192" s="174"/>
      <c r="E192" s="3"/>
      <c r="F192" s="174"/>
      <c r="G192" s="174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</row>
    <row r="193" spans="1:25" ht="15.75" customHeight="1" x14ac:dyDescent="0.25">
      <c r="A193" s="174"/>
      <c r="B193" s="174"/>
      <c r="C193" s="3"/>
      <c r="D193" s="174"/>
      <c r="E193" s="3"/>
      <c r="F193" s="174"/>
      <c r="G193" s="174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</row>
    <row r="194" spans="1:25" ht="15.75" customHeight="1" x14ac:dyDescent="0.25">
      <c r="A194" s="174"/>
      <c r="B194" s="174"/>
      <c r="C194" s="3"/>
      <c r="D194" s="174"/>
      <c r="E194" s="3"/>
      <c r="F194" s="174"/>
      <c r="G194" s="174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</row>
    <row r="195" spans="1:25" ht="15.75" customHeight="1" x14ac:dyDescent="0.25">
      <c r="A195" s="174"/>
      <c r="B195" s="174"/>
      <c r="C195" s="3"/>
      <c r="D195" s="174"/>
      <c r="E195" s="3"/>
      <c r="F195" s="174"/>
      <c r="G195" s="174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</row>
    <row r="196" spans="1:25" ht="15.75" customHeight="1" x14ac:dyDescent="0.25">
      <c r="A196" s="174"/>
      <c r="B196" s="174"/>
      <c r="C196" s="3"/>
      <c r="D196" s="174"/>
      <c r="E196" s="3"/>
      <c r="F196" s="174"/>
      <c r="G196" s="174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</row>
    <row r="197" spans="1:25" ht="15.75" customHeight="1" x14ac:dyDescent="0.25">
      <c r="A197" s="174"/>
      <c r="B197" s="174"/>
      <c r="C197" s="3"/>
      <c r="D197" s="174"/>
      <c r="E197" s="3"/>
      <c r="F197" s="174"/>
      <c r="G197" s="174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</row>
    <row r="198" spans="1:25" ht="15.75" customHeight="1" x14ac:dyDescent="0.25">
      <c r="A198" s="174"/>
      <c r="B198" s="174"/>
      <c r="C198" s="3"/>
      <c r="D198" s="174"/>
      <c r="E198" s="3"/>
      <c r="F198" s="174"/>
      <c r="G198" s="174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</row>
    <row r="199" spans="1:25" ht="15.75" customHeight="1" x14ac:dyDescent="0.25">
      <c r="A199" s="174"/>
      <c r="B199" s="174"/>
      <c r="C199" s="3"/>
      <c r="D199" s="174"/>
      <c r="E199" s="3"/>
      <c r="F199" s="174"/>
      <c r="G199" s="174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</row>
    <row r="200" spans="1:25" ht="15.75" customHeight="1" x14ac:dyDescent="0.25">
      <c r="A200" s="174"/>
      <c r="B200" s="174"/>
      <c r="C200" s="3"/>
      <c r="D200" s="174"/>
      <c r="E200" s="3"/>
      <c r="F200" s="174"/>
      <c r="G200" s="174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</row>
    <row r="201" spans="1:25" ht="15.75" customHeight="1" x14ac:dyDescent="0.25">
      <c r="A201" s="174"/>
      <c r="B201" s="174"/>
      <c r="C201" s="3"/>
      <c r="D201" s="174"/>
      <c r="E201" s="3"/>
      <c r="F201" s="174"/>
      <c r="G201" s="174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</row>
    <row r="202" spans="1:25" ht="15.75" customHeight="1" x14ac:dyDescent="0.25">
      <c r="A202" s="174"/>
      <c r="B202" s="174"/>
      <c r="C202" s="3"/>
      <c r="D202" s="174"/>
      <c r="E202" s="3"/>
      <c r="F202" s="174"/>
      <c r="G202" s="174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</row>
    <row r="203" spans="1:25" ht="15.75" customHeight="1" x14ac:dyDescent="0.25">
      <c r="A203" s="174"/>
      <c r="B203" s="174"/>
      <c r="C203" s="3"/>
      <c r="D203" s="174"/>
      <c r="E203" s="3"/>
      <c r="F203" s="174"/>
      <c r="G203" s="174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</row>
    <row r="204" spans="1:25" ht="15.75" customHeight="1" x14ac:dyDescent="0.25">
      <c r="A204" s="174"/>
      <c r="B204" s="174"/>
      <c r="C204" s="3"/>
      <c r="D204" s="174"/>
      <c r="E204" s="3"/>
      <c r="F204" s="174"/>
      <c r="G204" s="174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</row>
    <row r="205" spans="1:25" ht="15.75" customHeight="1" x14ac:dyDescent="0.25">
      <c r="A205" s="174"/>
      <c r="B205" s="174"/>
      <c r="C205" s="3"/>
      <c r="D205" s="174"/>
      <c r="E205" s="3"/>
      <c r="F205" s="174"/>
      <c r="G205" s="174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</row>
    <row r="206" spans="1:25" ht="15.75" customHeight="1" x14ac:dyDescent="0.25">
      <c r="A206" s="174"/>
      <c r="B206" s="174"/>
      <c r="C206" s="3"/>
      <c r="D206" s="174"/>
      <c r="E206" s="3"/>
      <c r="F206" s="174"/>
      <c r="G206" s="174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</row>
    <row r="207" spans="1:25" ht="15.75" customHeight="1" x14ac:dyDescent="0.25">
      <c r="A207" s="174"/>
      <c r="B207" s="174"/>
      <c r="C207" s="3"/>
      <c r="D207" s="174"/>
      <c r="E207" s="3"/>
      <c r="F207" s="174"/>
      <c r="G207" s="174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</row>
    <row r="208" spans="1:25" ht="15.75" customHeight="1" x14ac:dyDescent="0.25">
      <c r="A208" s="174"/>
      <c r="B208" s="174"/>
      <c r="C208" s="3"/>
      <c r="D208" s="174"/>
      <c r="E208" s="3"/>
      <c r="F208" s="174"/>
      <c r="G208" s="174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</row>
    <row r="209" spans="1:25" ht="15.75" customHeight="1" x14ac:dyDescent="0.25">
      <c r="A209" s="174"/>
      <c r="B209" s="174"/>
      <c r="C209" s="3"/>
      <c r="D209" s="174"/>
      <c r="E209" s="3"/>
      <c r="F209" s="174"/>
      <c r="G209" s="174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</row>
    <row r="210" spans="1:25" ht="15.75" customHeight="1" x14ac:dyDescent="0.25">
      <c r="A210" s="174"/>
      <c r="B210" s="174"/>
      <c r="C210" s="3"/>
      <c r="D210" s="174"/>
      <c r="E210" s="3"/>
      <c r="F210" s="174"/>
      <c r="G210" s="174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</row>
    <row r="211" spans="1:25" ht="15.75" customHeight="1" x14ac:dyDescent="0.25">
      <c r="A211" s="174"/>
      <c r="B211" s="174"/>
      <c r="C211" s="3"/>
      <c r="D211" s="174"/>
      <c r="E211" s="3"/>
      <c r="F211" s="174"/>
      <c r="G211" s="174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</row>
    <row r="212" spans="1:25" ht="15.75" customHeight="1" x14ac:dyDescent="0.25">
      <c r="A212" s="174"/>
      <c r="B212" s="174"/>
      <c r="C212" s="3"/>
      <c r="D212" s="174"/>
      <c r="E212" s="3"/>
      <c r="F212" s="174"/>
      <c r="G212" s="174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</row>
    <row r="213" spans="1:25" ht="15.75" customHeight="1" x14ac:dyDescent="0.25">
      <c r="A213" s="174"/>
      <c r="B213" s="174"/>
      <c r="C213" s="3"/>
      <c r="D213" s="174"/>
      <c r="E213" s="3"/>
      <c r="F213" s="174"/>
      <c r="G213" s="174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</row>
    <row r="214" spans="1:25" ht="15.75" customHeight="1" x14ac:dyDescent="0.25">
      <c r="A214" s="174"/>
      <c r="B214" s="174"/>
      <c r="C214" s="3"/>
      <c r="D214" s="174"/>
      <c r="E214" s="3"/>
      <c r="F214" s="174"/>
      <c r="G214" s="174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</row>
    <row r="215" spans="1:25" ht="15.75" customHeight="1" x14ac:dyDescent="0.25">
      <c r="A215" s="174"/>
      <c r="B215" s="174"/>
      <c r="C215" s="3"/>
      <c r="D215" s="174"/>
      <c r="E215" s="3"/>
      <c r="F215" s="174"/>
      <c r="G215" s="174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</row>
    <row r="216" spans="1:25" ht="15.75" customHeight="1" x14ac:dyDescent="0.25">
      <c r="A216" s="174"/>
      <c r="B216" s="174"/>
      <c r="C216" s="3"/>
      <c r="D216" s="174"/>
      <c r="E216" s="3"/>
      <c r="F216" s="174"/>
      <c r="G216" s="174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</row>
    <row r="217" spans="1:25" ht="15.75" customHeight="1" x14ac:dyDescent="0.25">
      <c r="A217" s="174"/>
      <c r="B217" s="174"/>
      <c r="C217" s="3"/>
      <c r="D217" s="174"/>
      <c r="E217" s="3"/>
      <c r="F217" s="174"/>
      <c r="G217" s="174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</row>
    <row r="218" spans="1:25" ht="15.75" customHeight="1" x14ac:dyDescent="0.25">
      <c r="A218" s="174"/>
      <c r="B218" s="174"/>
      <c r="C218" s="3"/>
      <c r="D218" s="174"/>
      <c r="E218" s="3"/>
      <c r="F218" s="174"/>
      <c r="G218" s="174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</row>
    <row r="219" spans="1:25" ht="15.75" customHeight="1" x14ac:dyDescent="0.25">
      <c r="A219" s="174"/>
      <c r="B219" s="174"/>
      <c r="C219" s="3"/>
      <c r="D219" s="174"/>
      <c r="E219" s="3"/>
      <c r="F219" s="174"/>
      <c r="G219" s="174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</row>
    <row r="220" spans="1:25" ht="15.75" customHeight="1" x14ac:dyDescent="0.25">
      <c r="A220" s="174"/>
      <c r="B220" s="174"/>
      <c r="C220" s="3"/>
      <c r="D220" s="174"/>
      <c r="E220" s="3"/>
      <c r="F220" s="174"/>
      <c r="G220" s="174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</row>
    <row r="221" spans="1:25" ht="15.75" customHeight="1" x14ac:dyDescent="0.25">
      <c r="A221" s="174"/>
      <c r="B221" s="174"/>
      <c r="C221" s="3"/>
      <c r="D221" s="174"/>
      <c r="E221" s="3"/>
      <c r="F221" s="174"/>
      <c r="G221" s="174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</row>
    <row r="222" spans="1:25" ht="15.75" customHeight="1" x14ac:dyDescent="0.25">
      <c r="A222" s="174"/>
      <c r="B222" s="174"/>
      <c r="C222" s="3"/>
      <c r="D222" s="174"/>
      <c r="E222" s="3"/>
      <c r="F222" s="174"/>
      <c r="G222" s="174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</row>
    <row r="223" spans="1:25" ht="15.75" customHeight="1" x14ac:dyDescent="0.25">
      <c r="A223" s="174"/>
      <c r="B223" s="174"/>
      <c r="C223" s="3"/>
      <c r="D223" s="174"/>
      <c r="E223" s="3"/>
      <c r="F223" s="174"/>
      <c r="G223" s="174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</row>
    <row r="224" spans="1:25" ht="15.75" customHeight="1" x14ac:dyDescent="0.25">
      <c r="A224" s="174"/>
      <c r="B224" s="174"/>
      <c r="C224" s="3"/>
      <c r="D224" s="174"/>
      <c r="E224" s="3"/>
      <c r="F224" s="174"/>
      <c r="G224" s="174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</row>
    <row r="225" spans="1:25" ht="15.75" customHeight="1" x14ac:dyDescent="0.25">
      <c r="A225" s="174"/>
      <c r="B225" s="174"/>
      <c r="C225" s="3"/>
      <c r="D225" s="174"/>
      <c r="E225" s="3"/>
      <c r="F225" s="174"/>
      <c r="G225" s="174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</row>
    <row r="226" spans="1:25" ht="15.75" customHeight="1" x14ac:dyDescent="0.25">
      <c r="A226" s="174"/>
      <c r="B226" s="174"/>
      <c r="C226" s="3"/>
      <c r="D226" s="174"/>
      <c r="E226" s="3"/>
      <c r="F226" s="174"/>
      <c r="G226" s="174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</row>
    <row r="227" spans="1:25" ht="15.75" customHeight="1" x14ac:dyDescent="0.25">
      <c r="A227" s="174"/>
      <c r="B227" s="174"/>
      <c r="C227" s="3"/>
      <c r="D227" s="174"/>
      <c r="E227" s="3"/>
      <c r="F227" s="174"/>
      <c r="G227" s="174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</row>
    <row r="228" spans="1:25" ht="15.75" customHeight="1" x14ac:dyDescent="0.25">
      <c r="A228" s="174"/>
      <c r="B228" s="174"/>
      <c r="C228" s="3"/>
      <c r="D228" s="174"/>
      <c r="E228" s="3"/>
      <c r="F228" s="174"/>
      <c r="G228" s="174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</row>
    <row r="229" spans="1:25" ht="15.75" customHeight="1" x14ac:dyDescent="0.25">
      <c r="A229" s="174"/>
      <c r="B229" s="174"/>
      <c r="C229" s="3"/>
      <c r="D229" s="174"/>
      <c r="E229" s="3"/>
      <c r="F229" s="174"/>
      <c r="G229" s="174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</row>
    <row r="230" spans="1:25" ht="15.75" customHeight="1" x14ac:dyDescent="0.25">
      <c r="A230" s="174"/>
      <c r="B230" s="174"/>
      <c r="C230" s="3"/>
      <c r="D230" s="174"/>
      <c r="E230" s="3"/>
      <c r="F230" s="174"/>
      <c r="G230" s="174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</row>
    <row r="231" spans="1:25" ht="15.75" customHeight="1" x14ac:dyDescent="0.25">
      <c r="A231" s="174"/>
      <c r="B231" s="174"/>
      <c r="C231" s="3"/>
      <c r="D231" s="174"/>
      <c r="E231" s="3"/>
      <c r="F231" s="174"/>
      <c r="G231" s="174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</row>
    <row r="232" spans="1:25" ht="15.75" customHeight="1" x14ac:dyDescent="0.25">
      <c r="A232" s="174"/>
      <c r="B232" s="174"/>
      <c r="C232" s="3"/>
      <c r="D232" s="174"/>
      <c r="E232" s="3"/>
      <c r="F232" s="174"/>
      <c r="G232" s="174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</row>
    <row r="233" spans="1:25" ht="15.75" customHeight="1" x14ac:dyDescent="0.25">
      <c r="A233" s="174"/>
      <c r="B233" s="174"/>
      <c r="C233" s="3"/>
      <c r="D233" s="174"/>
      <c r="E233" s="3"/>
      <c r="F233" s="174"/>
      <c r="G233" s="174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</row>
    <row r="234" spans="1:25" ht="15.75" customHeight="1" x14ac:dyDescent="0.25">
      <c r="A234" s="174"/>
      <c r="B234" s="174"/>
      <c r="C234" s="3"/>
      <c r="D234" s="174"/>
      <c r="E234" s="3"/>
      <c r="F234" s="174"/>
      <c r="G234" s="174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</row>
    <row r="235" spans="1:25" ht="15.75" customHeight="1" x14ac:dyDescent="0.25">
      <c r="A235" s="174"/>
      <c r="B235" s="174"/>
      <c r="C235" s="3"/>
      <c r="D235" s="174"/>
      <c r="E235" s="3"/>
      <c r="F235" s="174"/>
      <c r="G235" s="174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</row>
    <row r="236" spans="1:25" ht="15.75" customHeight="1" x14ac:dyDescent="0.25">
      <c r="A236" s="174"/>
      <c r="B236" s="174"/>
      <c r="C236" s="3"/>
      <c r="D236" s="174"/>
      <c r="E236" s="3"/>
      <c r="F236" s="174"/>
      <c r="G236" s="174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</row>
    <row r="237" spans="1:25" ht="15.75" customHeight="1" x14ac:dyDescent="0.25">
      <c r="A237" s="174"/>
      <c r="B237" s="174"/>
      <c r="C237" s="3"/>
      <c r="D237" s="174"/>
      <c r="E237" s="3"/>
      <c r="F237" s="174"/>
      <c r="G237" s="174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</row>
    <row r="238" spans="1:25" ht="15.75" customHeight="1" x14ac:dyDescent="0.25">
      <c r="A238" s="174"/>
      <c r="B238" s="174"/>
      <c r="C238" s="3"/>
      <c r="D238" s="174"/>
      <c r="E238" s="3"/>
      <c r="F238" s="174"/>
      <c r="G238" s="174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</row>
    <row r="239" spans="1:25" ht="15.75" customHeight="1" x14ac:dyDescent="0.25">
      <c r="A239" s="174"/>
      <c r="B239" s="174"/>
      <c r="C239" s="3"/>
      <c r="D239" s="174"/>
      <c r="E239" s="3"/>
      <c r="F239" s="174"/>
      <c r="G239" s="174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</row>
    <row r="240" spans="1:25" ht="15.75" customHeight="1" x14ac:dyDescent="0.25">
      <c r="A240" s="174"/>
      <c r="B240" s="174"/>
      <c r="C240" s="3"/>
      <c r="D240" s="174"/>
      <c r="E240" s="3"/>
      <c r="F240" s="174"/>
      <c r="G240" s="174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</row>
    <row r="241" spans="1:25" ht="15.75" customHeight="1" x14ac:dyDescent="0.25">
      <c r="A241" s="174"/>
      <c r="B241" s="174"/>
      <c r="C241" s="3"/>
      <c r="D241" s="174"/>
      <c r="E241" s="3"/>
      <c r="F241" s="174"/>
      <c r="G241" s="174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</row>
    <row r="242" spans="1:25" ht="15.75" customHeight="1" x14ac:dyDescent="0.25">
      <c r="A242" s="174"/>
      <c r="B242" s="174"/>
      <c r="C242" s="3"/>
      <c r="D242" s="174"/>
      <c r="E242" s="3"/>
      <c r="F242" s="174"/>
      <c r="G242" s="174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</row>
    <row r="243" spans="1:25" ht="15.75" customHeight="1" x14ac:dyDescent="0.25">
      <c r="A243" s="174"/>
      <c r="B243" s="174"/>
      <c r="C243" s="3"/>
      <c r="D243" s="174"/>
      <c r="E243" s="3"/>
      <c r="F243" s="174"/>
      <c r="G243" s="174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</row>
    <row r="244" spans="1:25" ht="15.75" customHeight="1" x14ac:dyDescent="0.25">
      <c r="A244" s="174"/>
      <c r="B244" s="174"/>
      <c r="C244" s="3"/>
      <c r="D244" s="174"/>
      <c r="E244" s="3"/>
      <c r="F244" s="174"/>
      <c r="G244" s="174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</row>
    <row r="245" spans="1:25" ht="15.75" customHeight="1" x14ac:dyDescent="0.25">
      <c r="A245" s="174"/>
      <c r="B245" s="174"/>
      <c r="C245" s="3"/>
      <c r="D245" s="174"/>
      <c r="E245" s="3"/>
      <c r="F245" s="174"/>
      <c r="G245" s="174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</row>
    <row r="246" spans="1:25" ht="15.75" customHeight="1" x14ac:dyDescent="0.25">
      <c r="A246" s="174"/>
      <c r="B246" s="174"/>
      <c r="C246" s="3"/>
      <c r="D246" s="174"/>
      <c r="E246" s="3"/>
      <c r="F246" s="174"/>
      <c r="G246" s="174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</row>
    <row r="247" spans="1:25" ht="15.75" customHeight="1" x14ac:dyDescent="0.25">
      <c r="A247" s="174"/>
      <c r="B247" s="174"/>
      <c r="C247" s="3"/>
      <c r="D247" s="174"/>
      <c r="E247" s="3"/>
      <c r="F247" s="174"/>
      <c r="G247" s="174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</row>
    <row r="248" spans="1:25" ht="15.75" customHeight="1" x14ac:dyDescent="0.25">
      <c r="A248" s="174"/>
      <c r="B248" s="174"/>
      <c r="C248" s="3"/>
      <c r="D248" s="174"/>
      <c r="E248" s="3"/>
      <c r="F248" s="174"/>
      <c r="G248" s="174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</row>
    <row r="249" spans="1:25" ht="15.75" customHeight="1" x14ac:dyDescent="0.25">
      <c r="A249" s="174"/>
      <c r="B249" s="174"/>
      <c r="C249" s="3"/>
      <c r="D249" s="174"/>
      <c r="E249" s="3"/>
      <c r="F249" s="174"/>
      <c r="G249" s="174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</row>
    <row r="250" spans="1:25" ht="15.75" customHeight="1" x14ac:dyDescent="0.25">
      <c r="A250" s="174"/>
      <c r="B250" s="174"/>
      <c r="C250" s="3"/>
      <c r="D250" s="174"/>
      <c r="E250" s="3"/>
      <c r="F250" s="174"/>
      <c r="G250" s="174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</row>
    <row r="251" spans="1:25" ht="15.75" customHeight="1" x14ac:dyDescent="0.25">
      <c r="A251" s="174"/>
      <c r="B251" s="174"/>
      <c r="C251" s="3"/>
      <c r="D251" s="174"/>
      <c r="E251" s="3"/>
      <c r="F251" s="174"/>
      <c r="G251" s="174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</row>
    <row r="252" spans="1:25" ht="15.75" customHeight="1" x14ac:dyDescent="0.25">
      <c r="A252" s="174"/>
      <c r="B252" s="174"/>
      <c r="C252" s="3"/>
      <c r="D252" s="174"/>
      <c r="E252" s="3"/>
      <c r="F252" s="174"/>
      <c r="G252" s="174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</row>
    <row r="253" spans="1:25" ht="15.75" customHeight="1" x14ac:dyDescent="0.25">
      <c r="A253" s="174"/>
      <c r="B253" s="174"/>
      <c r="C253" s="3"/>
      <c r="D253" s="174"/>
      <c r="E253" s="3"/>
      <c r="F253" s="174"/>
      <c r="G253" s="174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</row>
    <row r="254" spans="1:25" ht="15.75" customHeight="1" x14ac:dyDescent="0.25">
      <c r="A254" s="174"/>
      <c r="B254" s="174"/>
      <c r="C254" s="3"/>
      <c r="D254" s="174"/>
      <c r="E254" s="3"/>
      <c r="F254" s="174"/>
      <c r="G254" s="174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</row>
    <row r="255" spans="1:25" ht="15.75" customHeight="1" x14ac:dyDescent="0.25">
      <c r="A255" s="174"/>
      <c r="B255" s="174"/>
      <c r="C255" s="3"/>
      <c r="D255" s="174"/>
      <c r="E255" s="3"/>
      <c r="F255" s="174"/>
      <c r="G255" s="174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</row>
    <row r="256" spans="1:25" ht="15.75" customHeight="1" x14ac:dyDescent="0.25">
      <c r="A256" s="174"/>
      <c r="B256" s="174"/>
      <c r="C256" s="3"/>
      <c r="D256" s="174"/>
      <c r="E256" s="3"/>
      <c r="F256" s="174"/>
      <c r="G256" s="174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</row>
    <row r="257" spans="1:25" ht="15.75" customHeight="1" x14ac:dyDescent="0.25">
      <c r="A257" s="174"/>
      <c r="B257" s="174"/>
      <c r="C257" s="3"/>
      <c r="D257" s="174"/>
      <c r="E257" s="3"/>
      <c r="F257" s="174"/>
      <c r="G257" s="174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</row>
    <row r="258" spans="1:25" ht="15.75" customHeight="1" x14ac:dyDescent="0.25">
      <c r="A258" s="174"/>
      <c r="B258" s="174"/>
      <c r="C258" s="3"/>
      <c r="D258" s="174"/>
      <c r="E258" s="3"/>
      <c r="F258" s="174"/>
      <c r="G258" s="174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</row>
    <row r="259" spans="1:25" ht="15.75" customHeight="1" x14ac:dyDescent="0.25">
      <c r="A259" s="174"/>
      <c r="B259" s="174"/>
      <c r="C259" s="3"/>
      <c r="D259" s="174"/>
      <c r="E259" s="3"/>
      <c r="F259" s="174"/>
      <c r="G259" s="174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</row>
    <row r="260" spans="1:25" ht="15.75" customHeight="1" x14ac:dyDescent="0.2">
      <c r="C260" s="233"/>
      <c r="D260" s="233"/>
    </row>
    <row r="261" spans="1:25" ht="15.75" customHeight="1" x14ac:dyDescent="0.2">
      <c r="C261" s="233"/>
      <c r="D261" s="233"/>
    </row>
    <row r="262" spans="1:25" ht="15.75" customHeight="1" x14ac:dyDescent="0.2">
      <c r="C262" s="233"/>
      <c r="D262" s="233"/>
    </row>
    <row r="263" spans="1:25" ht="15.75" customHeight="1" x14ac:dyDescent="0.2">
      <c r="C263" s="233"/>
      <c r="D263" s="233"/>
    </row>
    <row r="264" spans="1:25" ht="15.75" customHeight="1" x14ac:dyDescent="0.2">
      <c r="C264" s="233"/>
      <c r="D264" s="233"/>
    </row>
    <row r="265" spans="1:25" ht="15.75" customHeight="1" x14ac:dyDescent="0.2">
      <c r="C265" s="233"/>
      <c r="D265" s="233"/>
    </row>
    <row r="266" spans="1:25" ht="15.75" customHeight="1" x14ac:dyDescent="0.2">
      <c r="C266" s="233"/>
      <c r="D266" s="233"/>
    </row>
    <row r="267" spans="1:25" ht="15.75" customHeight="1" x14ac:dyDescent="0.2">
      <c r="C267" s="233"/>
      <c r="D267" s="233"/>
    </row>
    <row r="268" spans="1:25" ht="15.75" customHeight="1" x14ac:dyDescent="0.2">
      <c r="C268" s="233"/>
      <c r="D268" s="233"/>
    </row>
    <row r="269" spans="1:25" ht="15.75" customHeight="1" x14ac:dyDescent="0.2">
      <c r="C269" s="233"/>
      <c r="D269" s="233"/>
    </row>
    <row r="270" spans="1:25" ht="15.75" customHeight="1" x14ac:dyDescent="0.2">
      <c r="C270" s="233"/>
      <c r="D270" s="233"/>
    </row>
    <row r="271" spans="1:25" ht="15.75" customHeight="1" x14ac:dyDescent="0.2">
      <c r="C271" s="233"/>
      <c r="D271" s="233"/>
    </row>
    <row r="272" spans="1:25" ht="15.75" customHeight="1" x14ac:dyDescent="0.2">
      <c r="C272" s="233"/>
      <c r="D272" s="233"/>
    </row>
    <row r="273" spans="3:4" ht="15.75" customHeight="1" x14ac:dyDescent="0.2">
      <c r="C273" s="233"/>
      <c r="D273" s="233"/>
    </row>
    <row r="274" spans="3:4" ht="15.75" customHeight="1" x14ac:dyDescent="0.2">
      <c r="C274" s="233"/>
      <c r="D274" s="233"/>
    </row>
    <row r="275" spans="3:4" ht="15.75" customHeight="1" x14ac:dyDescent="0.2">
      <c r="C275" s="233"/>
      <c r="D275" s="233"/>
    </row>
    <row r="276" spans="3:4" ht="15.75" customHeight="1" x14ac:dyDescent="0.2">
      <c r="C276" s="233"/>
      <c r="D276" s="233"/>
    </row>
    <row r="277" spans="3:4" ht="15.75" customHeight="1" x14ac:dyDescent="0.2">
      <c r="C277" s="233"/>
      <c r="D277" s="233"/>
    </row>
    <row r="278" spans="3:4" ht="15.75" customHeight="1" x14ac:dyDescent="0.2">
      <c r="C278" s="233"/>
      <c r="D278" s="233"/>
    </row>
    <row r="279" spans="3:4" ht="15.75" customHeight="1" x14ac:dyDescent="0.2">
      <c r="C279" s="233"/>
      <c r="D279" s="233"/>
    </row>
    <row r="280" spans="3:4" ht="15.75" customHeight="1" x14ac:dyDescent="0.2">
      <c r="C280" s="233"/>
      <c r="D280" s="233"/>
    </row>
    <row r="281" spans="3:4" ht="15.75" customHeight="1" x14ac:dyDescent="0.2">
      <c r="C281" s="233"/>
      <c r="D281" s="233"/>
    </row>
    <row r="282" spans="3:4" ht="15.75" customHeight="1" x14ac:dyDescent="0.2">
      <c r="C282" s="233"/>
      <c r="D282" s="233"/>
    </row>
    <row r="283" spans="3:4" ht="15.75" customHeight="1" x14ac:dyDescent="0.2">
      <c r="C283" s="233"/>
      <c r="D283" s="233"/>
    </row>
    <row r="284" spans="3:4" ht="15.75" customHeight="1" x14ac:dyDescent="0.2">
      <c r="C284" s="233"/>
      <c r="D284" s="233"/>
    </row>
    <row r="285" spans="3:4" ht="15.75" customHeight="1" x14ac:dyDescent="0.2">
      <c r="C285" s="233"/>
      <c r="D285" s="233"/>
    </row>
    <row r="286" spans="3:4" ht="15.75" customHeight="1" x14ac:dyDescent="0.2">
      <c r="C286" s="233"/>
      <c r="D286" s="233"/>
    </row>
    <row r="287" spans="3:4" ht="15.75" customHeight="1" x14ac:dyDescent="0.2">
      <c r="C287" s="233"/>
      <c r="D287" s="233"/>
    </row>
    <row r="288" spans="3:4" ht="15.75" customHeight="1" x14ac:dyDescent="0.2">
      <c r="C288" s="233"/>
      <c r="D288" s="233"/>
    </row>
    <row r="289" spans="3:4" ht="15.75" customHeight="1" x14ac:dyDescent="0.2">
      <c r="C289" s="233"/>
      <c r="D289" s="233"/>
    </row>
    <row r="290" spans="3:4" ht="15.75" customHeight="1" x14ac:dyDescent="0.2">
      <c r="C290" s="233"/>
      <c r="D290" s="233"/>
    </row>
    <row r="291" spans="3:4" ht="15.75" customHeight="1" x14ac:dyDescent="0.2">
      <c r="C291" s="233"/>
      <c r="D291" s="233"/>
    </row>
    <row r="292" spans="3:4" ht="15.75" customHeight="1" x14ac:dyDescent="0.2">
      <c r="C292" s="233"/>
      <c r="D292" s="233"/>
    </row>
    <row r="293" spans="3:4" ht="15.75" customHeight="1" x14ac:dyDescent="0.2">
      <c r="C293" s="233"/>
      <c r="D293" s="233"/>
    </row>
    <row r="294" spans="3:4" ht="15.75" customHeight="1" x14ac:dyDescent="0.2">
      <c r="C294" s="233"/>
      <c r="D294" s="233"/>
    </row>
    <row r="295" spans="3:4" ht="15.75" customHeight="1" x14ac:dyDescent="0.2">
      <c r="C295" s="233"/>
      <c r="D295" s="233"/>
    </row>
    <row r="296" spans="3:4" ht="15.75" customHeight="1" x14ac:dyDescent="0.2">
      <c r="C296" s="233"/>
      <c r="D296" s="233"/>
    </row>
    <row r="297" spans="3:4" ht="15.75" customHeight="1" x14ac:dyDescent="0.2">
      <c r="C297" s="233"/>
      <c r="D297" s="233"/>
    </row>
    <row r="298" spans="3:4" ht="15.75" customHeight="1" x14ac:dyDescent="0.2">
      <c r="C298" s="233"/>
      <c r="D298" s="233"/>
    </row>
    <row r="299" spans="3:4" ht="15.75" customHeight="1" x14ac:dyDescent="0.2">
      <c r="C299" s="233"/>
      <c r="D299" s="233"/>
    </row>
    <row r="300" spans="3:4" ht="15.75" customHeight="1" x14ac:dyDescent="0.2">
      <c r="C300" s="233"/>
      <c r="D300" s="233"/>
    </row>
    <row r="301" spans="3:4" ht="15.75" customHeight="1" x14ac:dyDescent="0.2">
      <c r="C301" s="233"/>
      <c r="D301" s="233"/>
    </row>
    <row r="302" spans="3:4" ht="15.75" customHeight="1" x14ac:dyDescent="0.2">
      <c r="C302" s="233"/>
      <c r="D302" s="233"/>
    </row>
    <row r="303" spans="3:4" ht="15.75" customHeight="1" x14ac:dyDescent="0.2">
      <c r="C303" s="233"/>
      <c r="D303" s="233"/>
    </row>
    <row r="304" spans="3:4" ht="15.75" customHeight="1" x14ac:dyDescent="0.2">
      <c r="C304" s="233"/>
      <c r="D304" s="233"/>
    </row>
    <row r="305" spans="3:4" ht="15.75" customHeight="1" x14ac:dyDescent="0.2">
      <c r="C305" s="233"/>
      <c r="D305" s="233"/>
    </row>
    <row r="306" spans="3:4" ht="15.75" customHeight="1" x14ac:dyDescent="0.2">
      <c r="C306" s="233"/>
      <c r="D306" s="233"/>
    </row>
    <row r="307" spans="3:4" ht="15.75" customHeight="1" x14ac:dyDescent="0.2">
      <c r="C307" s="233"/>
      <c r="D307" s="233"/>
    </row>
    <row r="308" spans="3:4" ht="15.75" customHeight="1" x14ac:dyDescent="0.2">
      <c r="C308" s="233"/>
      <c r="D308" s="233"/>
    </row>
    <row r="309" spans="3:4" ht="15.75" customHeight="1" x14ac:dyDescent="0.2">
      <c r="C309" s="233"/>
      <c r="D309" s="233"/>
    </row>
    <row r="310" spans="3:4" ht="15.75" customHeight="1" x14ac:dyDescent="0.2">
      <c r="C310" s="233"/>
      <c r="D310" s="233"/>
    </row>
    <row r="311" spans="3:4" ht="15.75" customHeight="1" x14ac:dyDescent="0.2">
      <c r="C311" s="233"/>
      <c r="D311" s="233"/>
    </row>
    <row r="312" spans="3:4" ht="15.75" customHeight="1" x14ac:dyDescent="0.2">
      <c r="C312" s="233"/>
      <c r="D312" s="233"/>
    </row>
    <row r="313" spans="3:4" ht="15.75" customHeight="1" x14ac:dyDescent="0.2">
      <c r="C313" s="233"/>
      <c r="D313" s="233"/>
    </row>
    <row r="314" spans="3:4" ht="15.75" customHeight="1" x14ac:dyDescent="0.2">
      <c r="C314" s="233"/>
      <c r="D314" s="233"/>
    </row>
    <row r="315" spans="3:4" ht="15.75" customHeight="1" x14ac:dyDescent="0.2">
      <c r="C315" s="233"/>
      <c r="D315" s="233"/>
    </row>
    <row r="316" spans="3:4" ht="15.75" customHeight="1" x14ac:dyDescent="0.2">
      <c r="C316" s="233"/>
      <c r="D316" s="233"/>
    </row>
    <row r="317" spans="3:4" ht="15.75" customHeight="1" x14ac:dyDescent="0.2">
      <c r="C317" s="233"/>
      <c r="D317" s="233"/>
    </row>
    <row r="318" spans="3:4" ht="15.75" customHeight="1" x14ac:dyDescent="0.2">
      <c r="C318" s="233"/>
      <c r="D318" s="233"/>
    </row>
    <row r="319" spans="3:4" ht="15.75" customHeight="1" x14ac:dyDescent="0.2">
      <c r="C319" s="233"/>
      <c r="D319" s="233"/>
    </row>
    <row r="320" spans="3:4" ht="15.75" customHeight="1" x14ac:dyDescent="0.2">
      <c r="C320" s="233"/>
      <c r="D320" s="233"/>
    </row>
    <row r="321" spans="3:4" ht="15.75" customHeight="1" x14ac:dyDescent="0.2">
      <c r="C321" s="233"/>
      <c r="D321" s="233"/>
    </row>
    <row r="322" spans="3:4" ht="15.75" customHeight="1" x14ac:dyDescent="0.2">
      <c r="C322" s="233"/>
      <c r="D322" s="233"/>
    </row>
    <row r="323" spans="3:4" ht="15.75" customHeight="1" x14ac:dyDescent="0.2">
      <c r="C323" s="233"/>
      <c r="D323" s="233"/>
    </row>
    <row r="324" spans="3:4" ht="15.75" customHeight="1" x14ac:dyDescent="0.2">
      <c r="C324" s="233"/>
      <c r="D324" s="233"/>
    </row>
    <row r="325" spans="3:4" ht="15.75" customHeight="1" x14ac:dyDescent="0.2">
      <c r="C325" s="233"/>
      <c r="D325" s="233"/>
    </row>
    <row r="326" spans="3:4" ht="15.75" customHeight="1" x14ac:dyDescent="0.2">
      <c r="C326" s="233"/>
      <c r="D326" s="233"/>
    </row>
    <row r="327" spans="3:4" ht="15.75" customHeight="1" x14ac:dyDescent="0.2">
      <c r="C327" s="233"/>
      <c r="D327" s="233"/>
    </row>
    <row r="328" spans="3:4" ht="15.75" customHeight="1" x14ac:dyDescent="0.2">
      <c r="C328" s="233"/>
      <c r="D328" s="233"/>
    </row>
    <row r="329" spans="3:4" ht="15.75" customHeight="1" x14ac:dyDescent="0.2">
      <c r="C329" s="233"/>
      <c r="D329" s="233"/>
    </row>
    <row r="330" spans="3:4" ht="15.75" customHeight="1" x14ac:dyDescent="0.2">
      <c r="C330" s="233"/>
      <c r="D330" s="233"/>
    </row>
    <row r="331" spans="3:4" ht="15.75" customHeight="1" x14ac:dyDescent="0.2">
      <c r="C331" s="233"/>
      <c r="D331" s="233"/>
    </row>
    <row r="332" spans="3:4" ht="15.75" customHeight="1" x14ac:dyDescent="0.2">
      <c r="C332" s="233"/>
      <c r="D332" s="233"/>
    </row>
    <row r="333" spans="3:4" ht="15.75" customHeight="1" x14ac:dyDescent="0.2">
      <c r="C333" s="233"/>
      <c r="D333" s="233"/>
    </row>
    <row r="334" spans="3:4" ht="15.75" customHeight="1" x14ac:dyDescent="0.2">
      <c r="C334" s="233"/>
      <c r="D334" s="233"/>
    </row>
    <row r="335" spans="3:4" ht="15.75" customHeight="1" x14ac:dyDescent="0.2">
      <c r="C335" s="233"/>
      <c r="D335" s="233"/>
    </row>
    <row r="336" spans="3:4" ht="15.75" customHeight="1" x14ac:dyDescent="0.2">
      <c r="C336" s="233"/>
      <c r="D336" s="233"/>
    </row>
    <row r="337" spans="3:4" ht="15.75" customHeight="1" x14ac:dyDescent="0.2">
      <c r="C337" s="233"/>
      <c r="D337" s="233"/>
    </row>
    <row r="338" spans="3:4" ht="15.75" customHeight="1" x14ac:dyDescent="0.2">
      <c r="C338" s="233"/>
      <c r="D338" s="233"/>
    </row>
    <row r="339" spans="3:4" ht="15.75" customHeight="1" x14ac:dyDescent="0.2">
      <c r="C339" s="233"/>
      <c r="D339" s="233"/>
    </row>
    <row r="340" spans="3:4" ht="15.75" customHeight="1" x14ac:dyDescent="0.2">
      <c r="C340" s="233"/>
      <c r="D340" s="233"/>
    </row>
    <row r="341" spans="3:4" ht="15.75" customHeight="1" x14ac:dyDescent="0.2">
      <c r="C341" s="233"/>
      <c r="D341" s="233"/>
    </row>
    <row r="342" spans="3:4" ht="15.75" customHeight="1" x14ac:dyDescent="0.2">
      <c r="C342" s="233"/>
      <c r="D342" s="233"/>
    </row>
    <row r="343" spans="3:4" ht="15.75" customHeight="1" x14ac:dyDescent="0.2">
      <c r="C343" s="233"/>
      <c r="D343" s="233"/>
    </row>
    <row r="344" spans="3:4" ht="15.75" customHeight="1" x14ac:dyDescent="0.2">
      <c r="C344" s="233"/>
      <c r="D344" s="233"/>
    </row>
    <row r="345" spans="3:4" ht="15.75" customHeight="1" x14ac:dyDescent="0.2">
      <c r="C345" s="233"/>
      <c r="D345" s="233"/>
    </row>
    <row r="346" spans="3:4" ht="15.75" customHeight="1" x14ac:dyDescent="0.2">
      <c r="C346" s="233"/>
      <c r="D346" s="233"/>
    </row>
    <row r="347" spans="3:4" ht="15.75" customHeight="1" x14ac:dyDescent="0.2">
      <c r="C347" s="233"/>
      <c r="D347" s="233"/>
    </row>
    <row r="348" spans="3:4" ht="15.75" customHeight="1" x14ac:dyDescent="0.2">
      <c r="C348" s="233"/>
      <c r="D348" s="233"/>
    </row>
    <row r="349" spans="3:4" ht="15.75" customHeight="1" x14ac:dyDescent="0.2">
      <c r="C349" s="233"/>
      <c r="D349" s="233"/>
    </row>
    <row r="350" spans="3:4" ht="15.75" customHeight="1" x14ac:dyDescent="0.2">
      <c r="C350" s="233"/>
      <c r="D350" s="233"/>
    </row>
    <row r="351" spans="3:4" ht="15.75" customHeight="1" x14ac:dyDescent="0.2">
      <c r="C351" s="233"/>
      <c r="D351" s="233"/>
    </row>
    <row r="352" spans="3:4" ht="15.75" customHeight="1" x14ac:dyDescent="0.2">
      <c r="C352" s="233"/>
      <c r="D352" s="233"/>
    </row>
    <row r="353" spans="3:4" ht="15.75" customHeight="1" x14ac:dyDescent="0.2">
      <c r="C353" s="233"/>
      <c r="D353" s="233"/>
    </row>
    <row r="354" spans="3:4" ht="15.75" customHeight="1" x14ac:dyDescent="0.2">
      <c r="C354" s="233"/>
      <c r="D354" s="233"/>
    </row>
    <row r="355" spans="3:4" ht="15.75" customHeight="1" x14ac:dyDescent="0.2">
      <c r="C355" s="233"/>
      <c r="D355" s="233"/>
    </row>
    <row r="356" spans="3:4" ht="15.75" customHeight="1" x14ac:dyDescent="0.2">
      <c r="C356" s="233"/>
      <c r="D356" s="233"/>
    </row>
    <row r="357" spans="3:4" ht="15.75" customHeight="1" x14ac:dyDescent="0.2">
      <c r="C357" s="233"/>
      <c r="D357" s="233"/>
    </row>
    <row r="358" spans="3:4" ht="15.75" customHeight="1" x14ac:dyDescent="0.2">
      <c r="C358" s="233"/>
      <c r="D358" s="233"/>
    </row>
    <row r="359" spans="3:4" ht="15.75" customHeight="1" x14ac:dyDescent="0.2">
      <c r="C359" s="233"/>
      <c r="D359" s="233"/>
    </row>
    <row r="360" spans="3:4" ht="15.75" customHeight="1" x14ac:dyDescent="0.2">
      <c r="C360" s="233"/>
      <c r="D360" s="233"/>
    </row>
    <row r="361" spans="3:4" ht="15.75" customHeight="1" x14ac:dyDescent="0.2">
      <c r="C361" s="233"/>
      <c r="D361" s="233"/>
    </row>
    <row r="362" spans="3:4" ht="15.75" customHeight="1" x14ac:dyDescent="0.2">
      <c r="C362" s="233"/>
      <c r="D362" s="233"/>
    </row>
    <row r="363" spans="3:4" ht="15.75" customHeight="1" x14ac:dyDescent="0.2">
      <c r="C363" s="233"/>
      <c r="D363" s="233"/>
    </row>
    <row r="364" spans="3:4" ht="15.75" customHeight="1" x14ac:dyDescent="0.2">
      <c r="C364" s="233"/>
      <c r="D364" s="233"/>
    </row>
    <row r="365" spans="3:4" ht="15.75" customHeight="1" x14ac:dyDescent="0.2">
      <c r="C365" s="233"/>
      <c r="D365" s="233"/>
    </row>
    <row r="366" spans="3:4" ht="15.75" customHeight="1" x14ac:dyDescent="0.2">
      <c r="C366" s="233"/>
      <c r="D366" s="233"/>
    </row>
    <row r="367" spans="3:4" ht="15.75" customHeight="1" x14ac:dyDescent="0.2">
      <c r="C367" s="233"/>
      <c r="D367" s="233"/>
    </row>
    <row r="368" spans="3:4" ht="15.75" customHeight="1" x14ac:dyDescent="0.2">
      <c r="C368" s="233"/>
      <c r="D368" s="233"/>
    </row>
    <row r="369" spans="3:4" ht="15.75" customHeight="1" x14ac:dyDescent="0.2">
      <c r="C369" s="233"/>
      <c r="D369" s="233"/>
    </row>
    <row r="370" spans="3:4" ht="15.75" customHeight="1" x14ac:dyDescent="0.2">
      <c r="C370" s="233"/>
      <c r="D370" s="233"/>
    </row>
    <row r="371" spans="3:4" ht="15.75" customHeight="1" x14ac:dyDescent="0.2">
      <c r="C371" s="233"/>
      <c r="D371" s="233"/>
    </row>
    <row r="372" spans="3:4" ht="15.75" customHeight="1" x14ac:dyDescent="0.2">
      <c r="C372" s="233"/>
      <c r="D372" s="233"/>
    </row>
    <row r="373" spans="3:4" ht="15.75" customHeight="1" x14ac:dyDescent="0.2">
      <c r="C373" s="233"/>
      <c r="D373" s="233"/>
    </row>
    <row r="374" spans="3:4" ht="15.75" customHeight="1" x14ac:dyDescent="0.2">
      <c r="C374" s="233"/>
      <c r="D374" s="233"/>
    </row>
    <row r="375" spans="3:4" ht="15.75" customHeight="1" x14ac:dyDescent="0.2">
      <c r="C375" s="233"/>
      <c r="D375" s="233"/>
    </row>
    <row r="376" spans="3:4" ht="15.75" customHeight="1" x14ac:dyDescent="0.2">
      <c r="C376" s="233"/>
      <c r="D376" s="233"/>
    </row>
    <row r="377" spans="3:4" ht="15.75" customHeight="1" x14ac:dyDescent="0.2">
      <c r="C377" s="233"/>
      <c r="D377" s="233"/>
    </row>
    <row r="378" spans="3:4" ht="15.75" customHeight="1" x14ac:dyDescent="0.2">
      <c r="C378" s="233"/>
      <c r="D378" s="233"/>
    </row>
    <row r="379" spans="3:4" ht="15.75" customHeight="1" x14ac:dyDescent="0.2">
      <c r="C379" s="233"/>
      <c r="D379" s="233"/>
    </row>
    <row r="380" spans="3:4" ht="15.75" customHeight="1" x14ac:dyDescent="0.2">
      <c r="C380" s="233"/>
      <c r="D380" s="233"/>
    </row>
    <row r="381" spans="3:4" ht="15.75" customHeight="1" x14ac:dyDescent="0.2">
      <c r="C381" s="233"/>
      <c r="D381" s="233"/>
    </row>
    <row r="382" spans="3:4" ht="15.75" customHeight="1" x14ac:dyDescent="0.2">
      <c r="C382" s="233"/>
      <c r="D382" s="233"/>
    </row>
    <row r="383" spans="3:4" ht="15.75" customHeight="1" x14ac:dyDescent="0.2">
      <c r="C383" s="233"/>
      <c r="D383" s="233"/>
    </row>
    <row r="384" spans="3:4" ht="15.75" customHeight="1" x14ac:dyDescent="0.2">
      <c r="C384" s="233"/>
      <c r="D384" s="233"/>
    </row>
    <row r="385" spans="3:4" ht="15.75" customHeight="1" x14ac:dyDescent="0.2">
      <c r="C385" s="233"/>
      <c r="D385" s="233"/>
    </row>
    <row r="386" spans="3:4" ht="15.75" customHeight="1" x14ac:dyDescent="0.2">
      <c r="C386" s="233"/>
      <c r="D386" s="233"/>
    </row>
    <row r="387" spans="3:4" ht="15.75" customHeight="1" x14ac:dyDescent="0.2">
      <c r="C387" s="233"/>
      <c r="D387" s="233"/>
    </row>
    <row r="388" spans="3:4" ht="15.75" customHeight="1" x14ac:dyDescent="0.2">
      <c r="C388" s="233"/>
      <c r="D388" s="233"/>
    </row>
    <row r="389" spans="3:4" ht="15.75" customHeight="1" x14ac:dyDescent="0.2">
      <c r="C389" s="233"/>
      <c r="D389" s="233"/>
    </row>
    <row r="390" spans="3:4" ht="15.75" customHeight="1" x14ac:dyDescent="0.2">
      <c r="C390" s="233"/>
      <c r="D390" s="233"/>
    </row>
    <row r="391" spans="3:4" ht="15.75" customHeight="1" x14ac:dyDescent="0.2">
      <c r="C391" s="233"/>
      <c r="D391" s="233"/>
    </row>
    <row r="392" spans="3:4" ht="15.75" customHeight="1" x14ac:dyDescent="0.2">
      <c r="C392" s="233"/>
      <c r="D392" s="233"/>
    </row>
    <row r="393" spans="3:4" ht="15.75" customHeight="1" x14ac:dyDescent="0.2">
      <c r="C393" s="233"/>
      <c r="D393" s="233"/>
    </row>
    <row r="394" spans="3:4" ht="15.75" customHeight="1" x14ac:dyDescent="0.2">
      <c r="C394" s="233"/>
      <c r="D394" s="233"/>
    </row>
    <row r="395" spans="3:4" ht="15.75" customHeight="1" x14ac:dyDescent="0.2">
      <c r="C395" s="233"/>
      <c r="D395" s="233"/>
    </row>
    <row r="396" spans="3:4" ht="15.75" customHeight="1" x14ac:dyDescent="0.2">
      <c r="C396" s="233"/>
      <c r="D396" s="233"/>
    </row>
    <row r="397" spans="3:4" ht="15.75" customHeight="1" x14ac:dyDescent="0.2">
      <c r="C397" s="233"/>
      <c r="D397" s="233"/>
    </row>
    <row r="398" spans="3:4" ht="15.75" customHeight="1" x14ac:dyDescent="0.2">
      <c r="C398" s="233"/>
      <c r="D398" s="233"/>
    </row>
    <row r="399" spans="3:4" ht="15.75" customHeight="1" x14ac:dyDescent="0.2">
      <c r="C399" s="233"/>
      <c r="D399" s="233"/>
    </row>
    <row r="400" spans="3:4" ht="15.75" customHeight="1" x14ac:dyDescent="0.2">
      <c r="C400" s="233"/>
      <c r="D400" s="233"/>
    </row>
    <row r="401" spans="3:4" ht="15.75" customHeight="1" x14ac:dyDescent="0.2">
      <c r="C401" s="233"/>
      <c r="D401" s="233"/>
    </row>
    <row r="402" spans="3:4" ht="15.75" customHeight="1" x14ac:dyDescent="0.2">
      <c r="C402" s="233"/>
      <c r="D402" s="233"/>
    </row>
    <row r="403" spans="3:4" ht="15.75" customHeight="1" x14ac:dyDescent="0.2">
      <c r="C403" s="233"/>
      <c r="D403" s="233"/>
    </row>
    <row r="404" spans="3:4" ht="15.75" customHeight="1" x14ac:dyDescent="0.2">
      <c r="C404" s="233"/>
      <c r="D404" s="233"/>
    </row>
    <row r="405" spans="3:4" ht="15.75" customHeight="1" x14ac:dyDescent="0.2">
      <c r="C405" s="233"/>
      <c r="D405" s="233"/>
    </row>
    <row r="406" spans="3:4" ht="15.75" customHeight="1" x14ac:dyDescent="0.2">
      <c r="C406" s="233"/>
      <c r="D406" s="233"/>
    </row>
    <row r="407" spans="3:4" ht="15.75" customHeight="1" x14ac:dyDescent="0.2">
      <c r="C407" s="233"/>
      <c r="D407" s="233"/>
    </row>
    <row r="408" spans="3:4" ht="15.75" customHeight="1" x14ac:dyDescent="0.2">
      <c r="C408" s="233"/>
      <c r="D408" s="233"/>
    </row>
    <row r="409" spans="3:4" ht="15.75" customHeight="1" x14ac:dyDescent="0.2">
      <c r="C409" s="233"/>
      <c r="D409" s="233"/>
    </row>
    <row r="410" spans="3:4" ht="15.75" customHeight="1" x14ac:dyDescent="0.2">
      <c r="C410" s="233"/>
      <c r="D410" s="233"/>
    </row>
    <row r="411" spans="3:4" ht="15.75" customHeight="1" x14ac:dyDescent="0.2">
      <c r="C411" s="233"/>
      <c r="D411" s="233"/>
    </row>
    <row r="412" spans="3:4" ht="15.75" customHeight="1" x14ac:dyDescent="0.2">
      <c r="C412" s="233"/>
      <c r="D412" s="233"/>
    </row>
    <row r="413" spans="3:4" ht="15.75" customHeight="1" x14ac:dyDescent="0.2">
      <c r="C413" s="233"/>
      <c r="D413" s="233"/>
    </row>
    <row r="414" spans="3:4" ht="15.75" customHeight="1" x14ac:dyDescent="0.2">
      <c r="C414" s="233"/>
      <c r="D414" s="233"/>
    </row>
    <row r="415" spans="3:4" ht="15.75" customHeight="1" x14ac:dyDescent="0.2">
      <c r="C415" s="233"/>
      <c r="D415" s="233"/>
    </row>
    <row r="416" spans="3:4" ht="15.75" customHeight="1" x14ac:dyDescent="0.2">
      <c r="C416" s="233"/>
      <c r="D416" s="233"/>
    </row>
    <row r="417" spans="3:4" ht="15.75" customHeight="1" x14ac:dyDescent="0.2">
      <c r="C417" s="233"/>
      <c r="D417" s="233"/>
    </row>
    <row r="418" spans="3:4" ht="15.75" customHeight="1" x14ac:dyDescent="0.2">
      <c r="C418" s="233"/>
      <c r="D418" s="233"/>
    </row>
    <row r="419" spans="3:4" ht="15.75" customHeight="1" x14ac:dyDescent="0.2">
      <c r="C419" s="233"/>
      <c r="D419" s="233"/>
    </row>
    <row r="420" spans="3:4" ht="15.75" customHeight="1" x14ac:dyDescent="0.2">
      <c r="C420" s="233"/>
      <c r="D420" s="233"/>
    </row>
    <row r="421" spans="3:4" ht="15.75" customHeight="1" x14ac:dyDescent="0.2">
      <c r="C421" s="233"/>
      <c r="D421" s="233"/>
    </row>
    <row r="422" spans="3:4" ht="15.75" customHeight="1" x14ac:dyDescent="0.2">
      <c r="C422" s="233"/>
      <c r="D422" s="233"/>
    </row>
    <row r="423" spans="3:4" ht="15.75" customHeight="1" x14ac:dyDescent="0.2">
      <c r="C423" s="233"/>
      <c r="D423" s="233"/>
    </row>
    <row r="424" spans="3:4" ht="15.75" customHeight="1" x14ac:dyDescent="0.2">
      <c r="C424" s="233"/>
      <c r="D424" s="233"/>
    </row>
    <row r="425" spans="3:4" ht="15.75" customHeight="1" x14ac:dyDescent="0.2">
      <c r="C425" s="233"/>
      <c r="D425" s="233"/>
    </row>
    <row r="426" spans="3:4" ht="15.75" customHeight="1" x14ac:dyDescent="0.2">
      <c r="C426" s="233"/>
      <c r="D426" s="233"/>
    </row>
    <row r="427" spans="3:4" ht="15.75" customHeight="1" x14ac:dyDescent="0.2">
      <c r="C427" s="233"/>
      <c r="D427" s="233"/>
    </row>
    <row r="428" spans="3:4" ht="15.75" customHeight="1" x14ac:dyDescent="0.2">
      <c r="C428" s="233"/>
      <c r="D428" s="233"/>
    </row>
    <row r="429" spans="3:4" ht="15.75" customHeight="1" x14ac:dyDescent="0.2">
      <c r="C429" s="233"/>
      <c r="D429" s="233"/>
    </row>
    <row r="430" spans="3:4" ht="15.75" customHeight="1" x14ac:dyDescent="0.2">
      <c r="C430" s="233"/>
      <c r="D430" s="233"/>
    </row>
    <row r="431" spans="3:4" ht="15.75" customHeight="1" x14ac:dyDescent="0.2">
      <c r="C431" s="233"/>
      <c r="D431" s="233"/>
    </row>
    <row r="432" spans="3:4" ht="15.75" customHeight="1" x14ac:dyDescent="0.2">
      <c r="C432" s="233"/>
      <c r="D432" s="233"/>
    </row>
    <row r="433" spans="3:4" ht="15.75" customHeight="1" x14ac:dyDescent="0.2">
      <c r="C433" s="233"/>
      <c r="D433" s="233"/>
    </row>
    <row r="434" spans="3:4" ht="15.75" customHeight="1" x14ac:dyDescent="0.2">
      <c r="C434" s="233"/>
      <c r="D434" s="233"/>
    </row>
    <row r="435" spans="3:4" ht="15.75" customHeight="1" x14ac:dyDescent="0.2">
      <c r="C435" s="233"/>
      <c r="D435" s="233"/>
    </row>
    <row r="436" spans="3:4" ht="15.75" customHeight="1" x14ac:dyDescent="0.2">
      <c r="C436" s="233"/>
      <c r="D436" s="233"/>
    </row>
    <row r="437" spans="3:4" ht="15.75" customHeight="1" x14ac:dyDescent="0.2">
      <c r="C437" s="233"/>
      <c r="D437" s="233"/>
    </row>
    <row r="438" spans="3:4" ht="15.75" customHeight="1" x14ac:dyDescent="0.2">
      <c r="C438" s="233"/>
      <c r="D438" s="233"/>
    </row>
    <row r="439" spans="3:4" ht="15.75" customHeight="1" x14ac:dyDescent="0.2">
      <c r="C439" s="233"/>
      <c r="D439" s="233"/>
    </row>
    <row r="440" spans="3:4" ht="15.75" customHeight="1" x14ac:dyDescent="0.2">
      <c r="C440" s="233"/>
      <c r="D440" s="233"/>
    </row>
    <row r="441" spans="3:4" ht="15.75" customHeight="1" x14ac:dyDescent="0.2">
      <c r="C441" s="233"/>
      <c r="D441" s="233"/>
    </row>
    <row r="442" spans="3:4" ht="15.75" customHeight="1" x14ac:dyDescent="0.2">
      <c r="C442" s="233"/>
      <c r="D442" s="233"/>
    </row>
    <row r="443" spans="3:4" ht="15.75" customHeight="1" x14ac:dyDescent="0.2">
      <c r="C443" s="233"/>
      <c r="D443" s="233"/>
    </row>
    <row r="444" spans="3:4" ht="15.75" customHeight="1" x14ac:dyDescent="0.2">
      <c r="C444" s="233"/>
      <c r="D444" s="233"/>
    </row>
    <row r="445" spans="3:4" ht="15.75" customHeight="1" x14ac:dyDescent="0.2">
      <c r="C445" s="233"/>
      <c r="D445" s="233"/>
    </row>
    <row r="446" spans="3:4" ht="15.75" customHeight="1" x14ac:dyDescent="0.2">
      <c r="C446" s="233"/>
      <c r="D446" s="233"/>
    </row>
    <row r="447" spans="3:4" ht="15.75" customHeight="1" x14ac:dyDescent="0.2">
      <c r="C447" s="233"/>
      <c r="D447" s="233"/>
    </row>
    <row r="448" spans="3:4" ht="15.75" customHeight="1" x14ac:dyDescent="0.2">
      <c r="C448" s="233"/>
      <c r="D448" s="233"/>
    </row>
    <row r="449" spans="3:4" ht="15.75" customHeight="1" x14ac:dyDescent="0.2">
      <c r="C449" s="233"/>
      <c r="D449" s="233"/>
    </row>
    <row r="450" spans="3:4" ht="15.75" customHeight="1" x14ac:dyDescent="0.2">
      <c r="C450" s="233"/>
      <c r="D450" s="233"/>
    </row>
    <row r="451" spans="3:4" ht="15.75" customHeight="1" x14ac:dyDescent="0.2">
      <c r="C451" s="233"/>
      <c r="D451" s="233"/>
    </row>
    <row r="452" spans="3:4" ht="15.75" customHeight="1" x14ac:dyDescent="0.2">
      <c r="C452" s="233"/>
      <c r="D452" s="233"/>
    </row>
    <row r="453" spans="3:4" ht="15.75" customHeight="1" x14ac:dyDescent="0.2">
      <c r="C453" s="233"/>
      <c r="D453" s="233"/>
    </row>
    <row r="454" spans="3:4" ht="15.75" customHeight="1" x14ac:dyDescent="0.2">
      <c r="C454" s="233"/>
      <c r="D454" s="233"/>
    </row>
    <row r="455" spans="3:4" ht="15.75" customHeight="1" x14ac:dyDescent="0.2">
      <c r="C455" s="233"/>
      <c r="D455" s="233"/>
    </row>
    <row r="456" spans="3:4" ht="15.75" customHeight="1" x14ac:dyDescent="0.2">
      <c r="C456" s="233"/>
      <c r="D456" s="233"/>
    </row>
    <row r="457" spans="3:4" ht="15.75" customHeight="1" x14ac:dyDescent="0.2">
      <c r="C457" s="233"/>
      <c r="D457" s="233"/>
    </row>
    <row r="458" spans="3:4" ht="15.75" customHeight="1" x14ac:dyDescent="0.2">
      <c r="C458" s="233"/>
      <c r="D458" s="233"/>
    </row>
    <row r="459" spans="3:4" ht="15.75" customHeight="1" x14ac:dyDescent="0.2">
      <c r="C459" s="233"/>
      <c r="D459" s="233"/>
    </row>
    <row r="460" spans="3:4" ht="15.75" customHeight="1" x14ac:dyDescent="0.2">
      <c r="C460" s="233"/>
      <c r="D460" s="233"/>
    </row>
    <row r="461" spans="3:4" ht="15.75" customHeight="1" x14ac:dyDescent="0.2">
      <c r="C461" s="233"/>
      <c r="D461" s="233"/>
    </row>
    <row r="462" spans="3:4" ht="15.75" customHeight="1" x14ac:dyDescent="0.2">
      <c r="C462" s="233"/>
      <c r="D462" s="233"/>
    </row>
    <row r="463" spans="3:4" ht="15.75" customHeight="1" x14ac:dyDescent="0.2">
      <c r="C463" s="233"/>
      <c r="D463" s="233"/>
    </row>
    <row r="464" spans="3:4" ht="15.75" customHeight="1" x14ac:dyDescent="0.2">
      <c r="C464" s="233"/>
      <c r="D464" s="233"/>
    </row>
    <row r="465" spans="3:4" ht="15.75" customHeight="1" x14ac:dyDescent="0.2">
      <c r="C465" s="233"/>
      <c r="D465" s="233"/>
    </row>
    <row r="466" spans="3:4" ht="15.75" customHeight="1" x14ac:dyDescent="0.2">
      <c r="C466" s="233"/>
      <c r="D466" s="233"/>
    </row>
    <row r="467" spans="3:4" ht="15.75" customHeight="1" x14ac:dyDescent="0.2">
      <c r="C467" s="233"/>
      <c r="D467" s="233"/>
    </row>
    <row r="468" spans="3:4" ht="15.75" customHeight="1" x14ac:dyDescent="0.2">
      <c r="C468" s="233"/>
      <c r="D468" s="233"/>
    </row>
    <row r="469" spans="3:4" ht="15.75" customHeight="1" x14ac:dyDescent="0.2">
      <c r="C469" s="233"/>
      <c r="D469" s="233"/>
    </row>
    <row r="470" spans="3:4" ht="15.75" customHeight="1" x14ac:dyDescent="0.2">
      <c r="C470" s="233"/>
      <c r="D470" s="233"/>
    </row>
    <row r="471" spans="3:4" ht="15.75" customHeight="1" x14ac:dyDescent="0.2">
      <c r="C471" s="233"/>
      <c r="D471" s="233"/>
    </row>
    <row r="472" spans="3:4" ht="15.75" customHeight="1" x14ac:dyDescent="0.2">
      <c r="C472" s="233"/>
      <c r="D472" s="233"/>
    </row>
    <row r="473" spans="3:4" ht="15.75" customHeight="1" x14ac:dyDescent="0.2">
      <c r="C473" s="233"/>
      <c r="D473" s="233"/>
    </row>
    <row r="474" spans="3:4" ht="15.75" customHeight="1" x14ac:dyDescent="0.2">
      <c r="C474" s="233"/>
      <c r="D474" s="233"/>
    </row>
    <row r="475" spans="3:4" ht="15.75" customHeight="1" x14ac:dyDescent="0.2">
      <c r="C475" s="233"/>
      <c r="D475" s="233"/>
    </row>
    <row r="476" spans="3:4" ht="15.75" customHeight="1" x14ac:dyDescent="0.2">
      <c r="C476" s="233"/>
      <c r="D476" s="233"/>
    </row>
    <row r="477" spans="3:4" ht="15.75" customHeight="1" x14ac:dyDescent="0.2">
      <c r="C477" s="233"/>
      <c r="D477" s="233"/>
    </row>
    <row r="478" spans="3:4" ht="15.75" customHeight="1" x14ac:dyDescent="0.2">
      <c r="C478" s="233"/>
      <c r="D478" s="233"/>
    </row>
    <row r="479" spans="3:4" ht="15.75" customHeight="1" x14ac:dyDescent="0.2">
      <c r="C479" s="233"/>
      <c r="D479" s="233"/>
    </row>
    <row r="480" spans="3:4" ht="15.75" customHeight="1" x14ac:dyDescent="0.2">
      <c r="C480" s="233"/>
      <c r="D480" s="233"/>
    </row>
    <row r="481" spans="3:4" ht="15.75" customHeight="1" x14ac:dyDescent="0.2">
      <c r="C481" s="233"/>
      <c r="D481" s="233"/>
    </row>
    <row r="482" spans="3:4" ht="15.75" customHeight="1" x14ac:dyDescent="0.2">
      <c r="C482" s="233"/>
      <c r="D482" s="233"/>
    </row>
    <row r="483" spans="3:4" ht="15.75" customHeight="1" x14ac:dyDescent="0.2">
      <c r="C483" s="233"/>
      <c r="D483" s="233"/>
    </row>
    <row r="484" spans="3:4" ht="15.75" customHeight="1" x14ac:dyDescent="0.2">
      <c r="C484" s="233"/>
      <c r="D484" s="233"/>
    </row>
    <row r="485" spans="3:4" ht="15.75" customHeight="1" x14ac:dyDescent="0.2">
      <c r="C485" s="233"/>
      <c r="D485" s="233"/>
    </row>
    <row r="486" spans="3:4" ht="15.75" customHeight="1" x14ac:dyDescent="0.2">
      <c r="C486" s="233"/>
      <c r="D486" s="233"/>
    </row>
    <row r="487" spans="3:4" ht="15.75" customHeight="1" x14ac:dyDescent="0.2">
      <c r="C487" s="233"/>
      <c r="D487" s="233"/>
    </row>
    <row r="488" spans="3:4" ht="15.75" customHeight="1" x14ac:dyDescent="0.2">
      <c r="C488" s="233"/>
      <c r="D488" s="233"/>
    </row>
    <row r="489" spans="3:4" ht="15.75" customHeight="1" x14ac:dyDescent="0.2">
      <c r="C489" s="233"/>
      <c r="D489" s="233"/>
    </row>
    <row r="490" spans="3:4" ht="15.75" customHeight="1" x14ac:dyDescent="0.2">
      <c r="C490" s="233"/>
      <c r="D490" s="233"/>
    </row>
    <row r="491" spans="3:4" ht="15.75" customHeight="1" x14ac:dyDescent="0.2">
      <c r="C491" s="233"/>
      <c r="D491" s="233"/>
    </row>
    <row r="492" spans="3:4" ht="15.75" customHeight="1" x14ac:dyDescent="0.2">
      <c r="C492" s="233"/>
      <c r="D492" s="233"/>
    </row>
    <row r="493" spans="3:4" ht="15.75" customHeight="1" x14ac:dyDescent="0.2">
      <c r="C493" s="233"/>
      <c r="D493" s="233"/>
    </row>
    <row r="494" spans="3:4" ht="15.75" customHeight="1" x14ac:dyDescent="0.2">
      <c r="C494" s="233"/>
      <c r="D494" s="233"/>
    </row>
    <row r="495" spans="3:4" ht="15.75" customHeight="1" x14ac:dyDescent="0.2">
      <c r="C495" s="233"/>
      <c r="D495" s="233"/>
    </row>
    <row r="496" spans="3:4" ht="15.75" customHeight="1" x14ac:dyDescent="0.2">
      <c r="C496" s="233"/>
      <c r="D496" s="233"/>
    </row>
    <row r="497" spans="3:4" ht="15.75" customHeight="1" x14ac:dyDescent="0.2">
      <c r="C497" s="233"/>
      <c r="D497" s="233"/>
    </row>
    <row r="498" spans="3:4" ht="15.75" customHeight="1" x14ac:dyDescent="0.2">
      <c r="C498" s="233"/>
      <c r="D498" s="233"/>
    </row>
    <row r="499" spans="3:4" ht="15.75" customHeight="1" x14ac:dyDescent="0.2">
      <c r="C499" s="233"/>
      <c r="D499" s="233"/>
    </row>
    <row r="500" spans="3:4" ht="15.75" customHeight="1" x14ac:dyDescent="0.2">
      <c r="C500" s="233"/>
      <c r="D500" s="233"/>
    </row>
    <row r="501" spans="3:4" ht="15.75" customHeight="1" x14ac:dyDescent="0.2">
      <c r="C501" s="233"/>
      <c r="D501" s="233"/>
    </row>
    <row r="502" spans="3:4" ht="15.75" customHeight="1" x14ac:dyDescent="0.2">
      <c r="C502" s="233"/>
      <c r="D502" s="233"/>
    </row>
    <row r="503" spans="3:4" ht="15.75" customHeight="1" x14ac:dyDescent="0.2">
      <c r="C503" s="233"/>
      <c r="D503" s="233"/>
    </row>
    <row r="504" spans="3:4" ht="15.75" customHeight="1" x14ac:dyDescent="0.2">
      <c r="C504" s="233"/>
      <c r="D504" s="233"/>
    </row>
    <row r="505" spans="3:4" ht="15.75" customHeight="1" x14ac:dyDescent="0.2">
      <c r="C505" s="233"/>
      <c r="D505" s="233"/>
    </row>
    <row r="506" spans="3:4" ht="15.75" customHeight="1" x14ac:dyDescent="0.2">
      <c r="C506" s="233"/>
      <c r="D506" s="233"/>
    </row>
    <row r="507" spans="3:4" ht="15.75" customHeight="1" x14ac:dyDescent="0.2">
      <c r="C507" s="233"/>
      <c r="D507" s="233"/>
    </row>
    <row r="508" spans="3:4" ht="15.75" customHeight="1" x14ac:dyDescent="0.2">
      <c r="C508" s="233"/>
      <c r="D508" s="233"/>
    </row>
    <row r="509" spans="3:4" ht="15.75" customHeight="1" x14ac:dyDescent="0.2">
      <c r="C509" s="233"/>
      <c r="D509" s="233"/>
    </row>
    <row r="510" spans="3:4" ht="15.75" customHeight="1" x14ac:dyDescent="0.2">
      <c r="C510" s="233"/>
      <c r="D510" s="233"/>
    </row>
    <row r="511" spans="3:4" ht="15.75" customHeight="1" x14ac:dyDescent="0.2">
      <c r="C511" s="233"/>
      <c r="D511" s="233"/>
    </row>
    <row r="512" spans="3:4" ht="15.75" customHeight="1" x14ac:dyDescent="0.2">
      <c r="C512" s="233"/>
      <c r="D512" s="233"/>
    </row>
    <row r="513" spans="3:4" ht="15.75" customHeight="1" x14ac:dyDescent="0.2">
      <c r="C513" s="233"/>
      <c r="D513" s="233"/>
    </row>
    <row r="514" spans="3:4" ht="15.75" customHeight="1" x14ac:dyDescent="0.2">
      <c r="C514" s="233"/>
      <c r="D514" s="233"/>
    </row>
    <row r="515" spans="3:4" ht="15.75" customHeight="1" x14ac:dyDescent="0.2">
      <c r="C515" s="233"/>
      <c r="D515" s="233"/>
    </row>
    <row r="516" spans="3:4" ht="15.75" customHeight="1" x14ac:dyDescent="0.2">
      <c r="C516" s="233"/>
      <c r="D516" s="233"/>
    </row>
    <row r="517" spans="3:4" ht="15.75" customHeight="1" x14ac:dyDescent="0.2">
      <c r="C517" s="233"/>
      <c r="D517" s="233"/>
    </row>
    <row r="518" spans="3:4" ht="15.75" customHeight="1" x14ac:dyDescent="0.2">
      <c r="C518" s="233"/>
      <c r="D518" s="233"/>
    </row>
    <row r="519" spans="3:4" ht="15.75" customHeight="1" x14ac:dyDescent="0.2">
      <c r="C519" s="233"/>
      <c r="D519" s="233"/>
    </row>
    <row r="520" spans="3:4" ht="15.75" customHeight="1" x14ac:dyDescent="0.2">
      <c r="C520" s="233"/>
      <c r="D520" s="233"/>
    </row>
    <row r="521" spans="3:4" ht="15.75" customHeight="1" x14ac:dyDescent="0.2">
      <c r="C521" s="233"/>
      <c r="D521" s="233"/>
    </row>
    <row r="522" spans="3:4" ht="15.75" customHeight="1" x14ac:dyDescent="0.2">
      <c r="C522" s="233"/>
      <c r="D522" s="233"/>
    </row>
    <row r="523" spans="3:4" ht="15.75" customHeight="1" x14ac:dyDescent="0.2">
      <c r="C523" s="233"/>
      <c r="D523" s="233"/>
    </row>
    <row r="524" spans="3:4" ht="15.75" customHeight="1" x14ac:dyDescent="0.2">
      <c r="C524" s="233"/>
      <c r="D524" s="233"/>
    </row>
    <row r="525" spans="3:4" ht="15.75" customHeight="1" x14ac:dyDescent="0.2">
      <c r="C525" s="233"/>
      <c r="D525" s="233"/>
    </row>
    <row r="526" spans="3:4" ht="15.75" customHeight="1" x14ac:dyDescent="0.2">
      <c r="C526" s="233"/>
      <c r="D526" s="233"/>
    </row>
    <row r="527" spans="3:4" ht="15.75" customHeight="1" x14ac:dyDescent="0.2">
      <c r="C527" s="233"/>
      <c r="D527" s="233"/>
    </row>
    <row r="528" spans="3:4" ht="15.75" customHeight="1" x14ac:dyDescent="0.2">
      <c r="C528" s="233"/>
      <c r="D528" s="233"/>
    </row>
    <row r="529" spans="3:4" ht="15.75" customHeight="1" x14ac:dyDescent="0.2">
      <c r="C529" s="233"/>
      <c r="D529" s="233"/>
    </row>
    <row r="530" spans="3:4" ht="15.75" customHeight="1" x14ac:dyDescent="0.2">
      <c r="C530" s="233"/>
      <c r="D530" s="233"/>
    </row>
    <row r="531" spans="3:4" ht="15.75" customHeight="1" x14ac:dyDescent="0.2">
      <c r="C531" s="233"/>
      <c r="D531" s="233"/>
    </row>
    <row r="532" spans="3:4" ht="15.75" customHeight="1" x14ac:dyDescent="0.2">
      <c r="C532" s="233"/>
      <c r="D532" s="233"/>
    </row>
    <row r="533" spans="3:4" ht="15.75" customHeight="1" x14ac:dyDescent="0.2">
      <c r="C533" s="233"/>
      <c r="D533" s="233"/>
    </row>
    <row r="534" spans="3:4" ht="15.75" customHeight="1" x14ac:dyDescent="0.2">
      <c r="C534" s="233"/>
      <c r="D534" s="233"/>
    </row>
    <row r="535" spans="3:4" ht="15.75" customHeight="1" x14ac:dyDescent="0.2">
      <c r="C535" s="233"/>
      <c r="D535" s="233"/>
    </row>
    <row r="536" spans="3:4" ht="15.75" customHeight="1" x14ac:dyDescent="0.2">
      <c r="C536" s="233"/>
      <c r="D536" s="233"/>
    </row>
    <row r="537" spans="3:4" ht="15.75" customHeight="1" x14ac:dyDescent="0.2">
      <c r="C537" s="233"/>
      <c r="D537" s="233"/>
    </row>
    <row r="538" spans="3:4" ht="15.75" customHeight="1" x14ac:dyDescent="0.2">
      <c r="C538" s="233"/>
      <c r="D538" s="233"/>
    </row>
    <row r="539" spans="3:4" ht="15.75" customHeight="1" x14ac:dyDescent="0.2">
      <c r="C539" s="233"/>
      <c r="D539" s="233"/>
    </row>
    <row r="540" spans="3:4" ht="15.75" customHeight="1" x14ac:dyDescent="0.2">
      <c r="C540" s="233"/>
      <c r="D540" s="233"/>
    </row>
    <row r="541" spans="3:4" ht="15.75" customHeight="1" x14ac:dyDescent="0.2">
      <c r="C541" s="233"/>
      <c r="D541" s="233"/>
    </row>
    <row r="542" spans="3:4" ht="15.75" customHeight="1" x14ac:dyDescent="0.2">
      <c r="C542" s="233"/>
      <c r="D542" s="233"/>
    </row>
    <row r="543" spans="3:4" ht="15.75" customHeight="1" x14ac:dyDescent="0.2">
      <c r="C543" s="233"/>
      <c r="D543" s="233"/>
    </row>
    <row r="544" spans="3:4" ht="15.75" customHeight="1" x14ac:dyDescent="0.2">
      <c r="C544" s="233"/>
      <c r="D544" s="233"/>
    </row>
    <row r="545" spans="3:4" ht="15.75" customHeight="1" x14ac:dyDescent="0.2">
      <c r="C545" s="233"/>
      <c r="D545" s="233"/>
    </row>
    <row r="546" spans="3:4" ht="15.75" customHeight="1" x14ac:dyDescent="0.2">
      <c r="C546" s="233"/>
      <c r="D546" s="233"/>
    </row>
    <row r="547" spans="3:4" ht="15.75" customHeight="1" x14ac:dyDescent="0.2">
      <c r="C547" s="233"/>
      <c r="D547" s="233"/>
    </row>
    <row r="548" spans="3:4" ht="15.75" customHeight="1" x14ac:dyDescent="0.2">
      <c r="C548" s="233"/>
      <c r="D548" s="233"/>
    </row>
    <row r="549" spans="3:4" ht="15.75" customHeight="1" x14ac:dyDescent="0.2">
      <c r="C549" s="233"/>
      <c r="D549" s="233"/>
    </row>
    <row r="550" spans="3:4" ht="15.75" customHeight="1" x14ac:dyDescent="0.2">
      <c r="C550" s="233"/>
      <c r="D550" s="233"/>
    </row>
    <row r="551" spans="3:4" ht="15.75" customHeight="1" x14ac:dyDescent="0.2">
      <c r="C551" s="233"/>
      <c r="D551" s="233"/>
    </row>
    <row r="552" spans="3:4" ht="15.75" customHeight="1" x14ac:dyDescent="0.2">
      <c r="C552" s="233"/>
      <c r="D552" s="233"/>
    </row>
    <row r="553" spans="3:4" ht="15.75" customHeight="1" x14ac:dyDescent="0.2">
      <c r="C553" s="233"/>
      <c r="D553" s="233"/>
    </row>
    <row r="554" spans="3:4" ht="15.75" customHeight="1" x14ac:dyDescent="0.2">
      <c r="C554" s="233"/>
      <c r="D554" s="233"/>
    </row>
    <row r="555" spans="3:4" ht="15.75" customHeight="1" x14ac:dyDescent="0.2">
      <c r="C555" s="233"/>
      <c r="D555" s="233"/>
    </row>
    <row r="556" spans="3:4" ht="15.75" customHeight="1" x14ac:dyDescent="0.2">
      <c r="C556" s="233"/>
      <c r="D556" s="233"/>
    </row>
    <row r="557" spans="3:4" ht="15.75" customHeight="1" x14ac:dyDescent="0.2">
      <c r="C557" s="233"/>
      <c r="D557" s="233"/>
    </row>
    <row r="558" spans="3:4" ht="15.75" customHeight="1" x14ac:dyDescent="0.2">
      <c r="C558" s="233"/>
      <c r="D558" s="233"/>
    </row>
    <row r="559" spans="3:4" ht="15.75" customHeight="1" x14ac:dyDescent="0.2">
      <c r="C559" s="233"/>
      <c r="D559" s="233"/>
    </row>
    <row r="560" spans="3:4" ht="15.75" customHeight="1" x14ac:dyDescent="0.2">
      <c r="C560" s="233"/>
      <c r="D560" s="233"/>
    </row>
    <row r="561" spans="3:4" ht="15.75" customHeight="1" x14ac:dyDescent="0.2">
      <c r="C561" s="233"/>
      <c r="D561" s="233"/>
    </row>
    <row r="562" spans="3:4" ht="15.75" customHeight="1" x14ac:dyDescent="0.2">
      <c r="C562" s="233"/>
      <c r="D562" s="233"/>
    </row>
    <row r="563" spans="3:4" ht="15.75" customHeight="1" x14ac:dyDescent="0.2">
      <c r="C563" s="233"/>
      <c r="D563" s="233"/>
    </row>
    <row r="564" spans="3:4" ht="15.75" customHeight="1" x14ac:dyDescent="0.2">
      <c r="C564" s="233"/>
      <c r="D564" s="233"/>
    </row>
    <row r="565" spans="3:4" ht="15.75" customHeight="1" x14ac:dyDescent="0.2">
      <c r="C565" s="233"/>
      <c r="D565" s="233"/>
    </row>
    <row r="566" spans="3:4" ht="15.75" customHeight="1" x14ac:dyDescent="0.2">
      <c r="C566" s="233"/>
      <c r="D566" s="233"/>
    </row>
    <row r="567" spans="3:4" ht="15.75" customHeight="1" x14ac:dyDescent="0.2">
      <c r="C567" s="233"/>
      <c r="D567" s="233"/>
    </row>
    <row r="568" spans="3:4" ht="15.75" customHeight="1" x14ac:dyDescent="0.2">
      <c r="C568" s="233"/>
      <c r="D568" s="233"/>
    </row>
    <row r="569" spans="3:4" ht="15.75" customHeight="1" x14ac:dyDescent="0.2">
      <c r="C569" s="233"/>
      <c r="D569" s="233"/>
    </row>
    <row r="570" spans="3:4" ht="15.75" customHeight="1" x14ac:dyDescent="0.2">
      <c r="C570" s="233"/>
      <c r="D570" s="233"/>
    </row>
    <row r="571" spans="3:4" ht="15.75" customHeight="1" x14ac:dyDescent="0.2">
      <c r="C571" s="233"/>
      <c r="D571" s="233"/>
    </row>
    <row r="572" spans="3:4" ht="15.75" customHeight="1" x14ac:dyDescent="0.2">
      <c r="C572" s="233"/>
      <c r="D572" s="233"/>
    </row>
    <row r="573" spans="3:4" ht="15.75" customHeight="1" x14ac:dyDescent="0.2">
      <c r="C573" s="233"/>
      <c r="D573" s="233"/>
    </row>
    <row r="574" spans="3:4" ht="15.75" customHeight="1" x14ac:dyDescent="0.2">
      <c r="C574" s="233"/>
      <c r="D574" s="233"/>
    </row>
    <row r="575" spans="3:4" ht="15.75" customHeight="1" x14ac:dyDescent="0.2">
      <c r="C575" s="233"/>
      <c r="D575" s="233"/>
    </row>
    <row r="576" spans="3:4" ht="15.75" customHeight="1" x14ac:dyDescent="0.2">
      <c r="C576" s="233"/>
      <c r="D576" s="233"/>
    </row>
    <row r="577" spans="3:4" ht="15.75" customHeight="1" x14ac:dyDescent="0.2">
      <c r="C577" s="233"/>
      <c r="D577" s="233"/>
    </row>
    <row r="578" spans="3:4" ht="15.75" customHeight="1" x14ac:dyDescent="0.2">
      <c r="C578" s="233"/>
      <c r="D578" s="233"/>
    </row>
    <row r="579" spans="3:4" ht="15.75" customHeight="1" x14ac:dyDescent="0.2">
      <c r="C579" s="233"/>
      <c r="D579" s="233"/>
    </row>
    <row r="580" spans="3:4" ht="15.75" customHeight="1" x14ac:dyDescent="0.2">
      <c r="C580" s="233"/>
      <c r="D580" s="233"/>
    </row>
    <row r="581" spans="3:4" ht="15.75" customHeight="1" x14ac:dyDescent="0.2">
      <c r="C581" s="233"/>
      <c r="D581" s="233"/>
    </row>
    <row r="582" spans="3:4" ht="15.75" customHeight="1" x14ac:dyDescent="0.2">
      <c r="C582" s="233"/>
      <c r="D582" s="233"/>
    </row>
    <row r="583" spans="3:4" ht="15.75" customHeight="1" x14ac:dyDescent="0.2">
      <c r="C583" s="233"/>
      <c r="D583" s="233"/>
    </row>
    <row r="584" spans="3:4" ht="15.75" customHeight="1" x14ac:dyDescent="0.2">
      <c r="C584" s="233"/>
      <c r="D584" s="233"/>
    </row>
    <row r="585" spans="3:4" ht="15.75" customHeight="1" x14ac:dyDescent="0.2">
      <c r="C585" s="233"/>
      <c r="D585" s="233"/>
    </row>
    <row r="586" spans="3:4" ht="15.75" customHeight="1" x14ac:dyDescent="0.2">
      <c r="C586" s="233"/>
      <c r="D586" s="233"/>
    </row>
    <row r="587" spans="3:4" ht="15.75" customHeight="1" x14ac:dyDescent="0.2">
      <c r="C587" s="233"/>
      <c r="D587" s="233"/>
    </row>
    <row r="588" spans="3:4" ht="15.75" customHeight="1" x14ac:dyDescent="0.2">
      <c r="C588" s="233"/>
      <c r="D588" s="233"/>
    </row>
    <row r="589" spans="3:4" ht="15.75" customHeight="1" x14ac:dyDescent="0.2">
      <c r="C589" s="233"/>
      <c r="D589" s="233"/>
    </row>
    <row r="590" spans="3:4" ht="15.75" customHeight="1" x14ac:dyDescent="0.2">
      <c r="C590" s="233"/>
      <c r="D590" s="233"/>
    </row>
    <row r="591" spans="3:4" ht="15.75" customHeight="1" x14ac:dyDescent="0.2">
      <c r="C591" s="233"/>
      <c r="D591" s="233"/>
    </row>
    <row r="592" spans="3:4" ht="15.75" customHeight="1" x14ac:dyDescent="0.2">
      <c r="C592" s="233"/>
      <c r="D592" s="233"/>
    </row>
    <row r="593" spans="3:4" ht="15.75" customHeight="1" x14ac:dyDescent="0.2">
      <c r="C593" s="233"/>
      <c r="D593" s="233"/>
    </row>
    <row r="594" spans="3:4" ht="15.75" customHeight="1" x14ac:dyDescent="0.2">
      <c r="C594" s="233"/>
      <c r="D594" s="233"/>
    </row>
    <row r="595" spans="3:4" ht="15.75" customHeight="1" x14ac:dyDescent="0.2">
      <c r="C595" s="233"/>
      <c r="D595" s="233"/>
    </row>
    <row r="596" spans="3:4" ht="15.75" customHeight="1" x14ac:dyDescent="0.2">
      <c r="C596" s="233"/>
      <c r="D596" s="233"/>
    </row>
    <row r="597" spans="3:4" ht="15.75" customHeight="1" x14ac:dyDescent="0.2">
      <c r="C597" s="233"/>
      <c r="D597" s="233"/>
    </row>
    <row r="598" spans="3:4" ht="15.75" customHeight="1" x14ac:dyDescent="0.2">
      <c r="C598" s="233"/>
      <c r="D598" s="233"/>
    </row>
    <row r="599" spans="3:4" ht="15.75" customHeight="1" x14ac:dyDescent="0.2">
      <c r="C599" s="233"/>
      <c r="D599" s="233"/>
    </row>
    <row r="600" spans="3:4" ht="15.75" customHeight="1" x14ac:dyDescent="0.2">
      <c r="C600" s="233"/>
      <c r="D600" s="233"/>
    </row>
    <row r="601" spans="3:4" ht="15.75" customHeight="1" x14ac:dyDescent="0.2">
      <c r="C601" s="233"/>
      <c r="D601" s="233"/>
    </row>
    <row r="602" spans="3:4" ht="15.75" customHeight="1" x14ac:dyDescent="0.2">
      <c r="C602" s="233"/>
      <c r="D602" s="233"/>
    </row>
    <row r="603" spans="3:4" ht="15.75" customHeight="1" x14ac:dyDescent="0.2">
      <c r="C603" s="233"/>
      <c r="D603" s="233"/>
    </row>
    <row r="604" spans="3:4" ht="15.75" customHeight="1" x14ac:dyDescent="0.2">
      <c r="C604" s="233"/>
      <c r="D604" s="233"/>
    </row>
    <row r="605" spans="3:4" ht="15.75" customHeight="1" x14ac:dyDescent="0.2">
      <c r="C605" s="233"/>
      <c r="D605" s="233"/>
    </row>
    <row r="606" spans="3:4" ht="15.75" customHeight="1" x14ac:dyDescent="0.2">
      <c r="C606" s="233"/>
      <c r="D606" s="233"/>
    </row>
    <row r="607" spans="3:4" ht="15.75" customHeight="1" x14ac:dyDescent="0.2">
      <c r="C607" s="233"/>
      <c r="D607" s="233"/>
    </row>
    <row r="608" spans="3:4" ht="15.75" customHeight="1" x14ac:dyDescent="0.2">
      <c r="C608" s="233"/>
      <c r="D608" s="233"/>
    </row>
    <row r="609" spans="3:4" ht="15.75" customHeight="1" x14ac:dyDescent="0.2">
      <c r="C609" s="233"/>
      <c r="D609" s="233"/>
    </row>
    <row r="610" spans="3:4" ht="15.75" customHeight="1" x14ac:dyDescent="0.2">
      <c r="C610" s="233"/>
      <c r="D610" s="233"/>
    </row>
    <row r="611" spans="3:4" ht="15.75" customHeight="1" x14ac:dyDescent="0.2">
      <c r="C611" s="233"/>
      <c r="D611" s="233"/>
    </row>
    <row r="612" spans="3:4" ht="15.75" customHeight="1" x14ac:dyDescent="0.2">
      <c r="C612" s="233"/>
      <c r="D612" s="233"/>
    </row>
    <row r="613" spans="3:4" ht="15.75" customHeight="1" x14ac:dyDescent="0.2">
      <c r="C613" s="233"/>
      <c r="D613" s="233"/>
    </row>
    <row r="614" spans="3:4" ht="15.75" customHeight="1" x14ac:dyDescent="0.2">
      <c r="C614" s="233"/>
      <c r="D614" s="233"/>
    </row>
    <row r="615" spans="3:4" ht="15.75" customHeight="1" x14ac:dyDescent="0.2">
      <c r="C615" s="233"/>
      <c r="D615" s="233"/>
    </row>
    <row r="616" spans="3:4" ht="15.75" customHeight="1" x14ac:dyDescent="0.2">
      <c r="C616" s="233"/>
      <c r="D616" s="233"/>
    </row>
    <row r="617" spans="3:4" ht="15.75" customHeight="1" x14ac:dyDescent="0.2">
      <c r="C617" s="233"/>
      <c r="D617" s="233"/>
    </row>
    <row r="618" spans="3:4" ht="15.75" customHeight="1" x14ac:dyDescent="0.2">
      <c r="C618" s="233"/>
      <c r="D618" s="233"/>
    </row>
    <row r="619" spans="3:4" ht="15.75" customHeight="1" x14ac:dyDescent="0.2">
      <c r="C619" s="233"/>
      <c r="D619" s="233"/>
    </row>
    <row r="620" spans="3:4" ht="15.75" customHeight="1" x14ac:dyDescent="0.2">
      <c r="C620" s="233"/>
      <c r="D620" s="233"/>
    </row>
    <row r="621" spans="3:4" ht="15.75" customHeight="1" x14ac:dyDescent="0.2">
      <c r="C621" s="233"/>
      <c r="D621" s="233"/>
    </row>
    <row r="622" spans="3:4" ht="15.75" customHeight="1" x14ac:dyDescent="0.2">
      <c r="C622" s="233"/>
      <c r="D622" s="233"/>
    </row>
    <row r="623" spans="3:4" ht="15.75" customHeight="1" x14ac:dyDescent="0.2">
      <c r="C623" s="233"/>
      <c r="D623" s="233"/>
    </row>
    <row r="624" spans="3:4" ht="15.75" customHeight="1" x14ac:dyDescent="0.2">
      <c r="C624" s="233"/>
      <c r="D624" s="233"/>
    </row>
    <row r="625" spans="3:4" ht="15.75" customHeight="1" x14ac:dyDescent="0.2">
      <c r="C625" s="233"/>
      <c r="D625" s="233"/>
    </row>
    <row r="626" spans="3:4" ht="15.75" customHeight="1" x14ac:dyDescent="0.2">
      <c r="C626" s="233"/>
      <c r="D626" s="233"/>
    </row>
    <row r="627" spans="3:4" ht="15.75" customHeight="1" x14ac:dyDescent="0.2">
      <c r="C627" s="233"/>
      <c r="D627" s="233"/>
    </row>
    <row r="628" spans="3:4" ht="15.75" customHeight="1" x14ac:dyDescent="0.2">
      <c r="C628" s="233"/>
      <c r="D628" s="233"/>
    </row>
    <row r="629" spans="3:4" ht="15.75" customHeight="1" x14ac:dyDescent="0.2">
      <c r="C629" s="233"/>
      <c r="D629" s="233"/>
    </row>
    <row r="630" spans="3:4" ht="15.75" customHeight="1" x14ac:dyDescent="0.2">
      <c r="C630" s="233"/>
      <c r="D630" s="233"/>
    </row>
    <row r="631" spans="3:4" ht="15.75" customHeight="1" x14ac:dyDescent="0.2">
      <c r="C631" s="233"/>
      <c r="D631" s="233"/>
    </row>
    <row r="632" spans="3:4" ht="15.75" customHeight="1" x14ac:dyDescent="0.2">
      <c r="C632" s="233"/>
      <c r="D632" s="233"/>
    </row>
    <row r="633" spans="3:4" ht="15.75" customHeight="1" x14ac:dyDescent="0.2">
      <c r="C633" s="233"/>
      <c r="D633" s="233"/>
    </row>
    <row r="634" spans="3:4" ht="15.75" customHeight="1" x14ac:dyDescent="0.2">
      <c r="C634" s="233"/>
      <c r="D634" s="233"/>
    </row>
    <row r="635" spans="3:4" ht="15.75" customHeight="1" x14ac:dyDescent="0.2">
      <c r="C635" s="233"/>
      <c r="D635" s="233"/>
    </row>
    <row r="636" spans="3:4" ht="15.75" customHeight="1" x14ac:dyDescent="0.2">
      <c r="C636" s="233"/>
      <c r="D636" s="233"/>
    </row>
    <row r="637" spans="3:4" ht="15.75" customHeight="1" x14ac:dyDescent="0.2">
      <c r="C637" s="233"/>
      <c r="D637" s="233"/>
    </row>
    <row r="638" spans="3:4" ht="15.75" customHeight="1" x14ac:dyDescent="0.2">
      <c r="C638" s="233"/>
      <c r="D638" s="233"/>
    </row>
    <row r="639" spans="3:4" ht="15.75" customHeight="1" x14ac:dyDescent="0.2">
      <c r="C639" s="233"/>
      <c r="D639" s="233"/>
    </row>
    <row r="640" spans="3:4" ht="15.75" customHeight="1" x14ac:dyDescent="0.2">
      <c r="C640" s="233"/>
      <c r="D640" s="233"/>
    </row>
    <row r="641" spans="3:4" ht="15.75" customHeight="1" x14ac:dyDescent="0.2">
      <c r="C641" s="233"/>
      <c r="D641" s="233"/>
    </row>
    <row r="642" spans="3:4" ht="15.75" customHeight="1" x14ac:dyDescent="0.2">
      <c r="C642" s="233"/>
      <c r="D642" s="233"/>
    </row>
    <row r="643" spans="3:4" ht="15.75" customHeight="1" x14ac:dyDescent="0.2">
      <c r="C643" s="233"/>
      <c r="D643" s="233"/>
    </row>
    <row r="644" spans="3:4" ht="15.75" customHeight="1" x14ac:dyDescent="0.2">
      <c r="C644" s="233"/>
      <c r="D644" s="233"/>
    </row>
    <row r="645" spans="3:4" ht="15.75" customHeight="1" x14ac:dyDescent="0.2">
      <c r="C645" s="233"/>
      <c r="D645" s="233"/>
    </row>
    <row r="646" spans="3:4" ht="15.75" customHeight="1" x14ac:dyDescent="0.2">
      <c r="C646" s="233"/>
      <c r="D646" s="233"/>
    </row>
    <row r="647" spans="3:4" ht="15.75" customHeight="1" x14ac:dyDescent="0.2">
      <c r="C647" s="233"/>
      <c r="D647" s="233"/>
    </row>
    <row r="648" spans="3:4" ht="15.75" customHeight="1" x14ac:dyDescent="0.2">
      <c r="C648" s="233"/>
      <c r="D648" s="233"/>
    </row>
    <row r="649" spans="3:4" ht="15.75" customHeight="1" x14ac:dyDescent="0.2">
      <c r="C649" s="233"/>
      <c r="D649" s="233"/>
    </row>
    <row r="650" spans="3:4" ht="15.75" customHeight="1" x14ac:dyDescent="0.2">
      <c r="C650" s="233"/>
      <c r="D650" s="233"/>
    </row>
    <row r="651" spans="3:4" ht="15.75" customHeight="1" x14ac:dyDescent="0.2">
      <c r="C651" s="233"/>
      <c r="D651" s="233"/>
    </row>
    <row r="652" spans="3:4" ht="15.75" customHeight="1" x14ac:dyDescent="0.2">
      <c r="C652" s="233"/>
      <c r="D652" s="233"/>
    </row>
    <row r="653" spans="3:4" ht="15.75" customHeight="1" x14ac:dyDescent="0.2">
      <c r="C653" s="233"/>
      <c r="D653" s="233"/>
    </row>
    <row r="654" spans="3:4" ht="15.75" customHeight="1" x14ac:dyDescent="0.2">
      <c r="C654" s="233"/>
      <c r="D654" s="233"/>
    </row>
    <row r="655" spans="3:4" ht="15.75" customHeight="1" x14ac:dyDescent="0.2">
      <c r="C655" s="233"/>
      <c r="D655" s="233"/>
    </row>
    <row r="656" spans="3:4" ht="15.75" customHeight="1" x14ac:dyDescent="0.2">
      <c r="C656" s="233"/>
      <c r="D656" s="233"/>
    </row>
    <row r="657" spans="3:4" ht="15.75" customHeight="1" x14ac:dyDescent="0.2">
      <c r="C657" s="233"/>
      <c r="D657" s="233"/>
    </row>
    <row r="658" spans="3:4" ht="15.75" customHeight="1" x14ac:dyDescent="0.2">
      <c r="C658" s="233"/>
      <c r="D658" s="233"/>
    </row>
    <row r="659" spans="3:4" ht="15.75" customHeight="1" x14ac:dyDescent="0.2">
      <c r="C659" s="233"/>
      <c r="D659" s="233"/>
    </row>
    <row r="660" spans="3:4" ht="15.75" customHeight="1" x14ac:dyDescent="0.2">
      <c r="C660" s="233"/>
      <c r="D660" s="233"/>
    </row>
    <row r="661" spans="3:4" ht="15.75" customHeight="1" x14ac:dyDescent="0.2">
      <c r="C661" s="233"/>
      <c r="D661" s="233"/>
    </row>
    <row r="662" spans="3:4" ht="15.75" customHeight="1" x14ac:dyDescent="0.2">
      <c r="C662" s="233"/>
      <c r="D662" s="233"/>
    </row>
    <row r="663" spans="3:4" ht="15.75" customHeight="1" x14ac:dyDescent="0.2">
      <c r="C663" s="233"/>
      <c r="D663" s="233"/>
    </row>
    <row r="664" spans="3:4" ht="15.75" customHeight="1" x14ac:dyDescent="0.2">
      <c r="C664" s="233"/>
      <c r="D664" s="233"/>
    </row>
    <row r="665" spans="3:4" ht="15.75" customHeight="1" x14ac:dyDescent="0.2">
      <c r="C665" s="233"/>
      <c r="D665" s="233"/>
    </row>
    <row r="666" spans="3:4" ht="15.75" customHeight="1" x14ac:dyDescent="0.2">
      <c r="C666" s="233"/>
      <c r="D666" s="233"/>
    </row>
    <row r="667" spans="3:4" ht="15.75" customHeight="1" x14ac:dyDescent="0.2">
      <c r="C667" s="233"/>
      <c r="D667" s="233"/>
    </row>
    <row r="668" spans="3:4" ht="15.75" customHeight="1" x14ac:dyDescent="0.2">
      <c r="C668" s="233"/>
      <c r="D668" s="233"/>
    </row>
    <row r="669" spans="3:4" ht="15.75" customHeight="1" x14ac:dyDescent="0.2">
      <c r="C669" s="233"/>
      <c r="D669" s="233"/>
    </row>
    <row r="670" spans="3:4" ht="15.75" customHeight="1" x14ac:dyDescent="0.2">
      <c r="C670" s="233"/>
      <c r="D670" s="233"/>
    </row>
    <row r="671" spans="3:4" ht="15.75" customHeight="1" x14ac:dyDescent="0.2">
      <c r="C671" s="233"/>
      <c r="D671" s="233"/>
    </row>
    <row r="672" spans="3:4" ht="15.75" customHeight="1" x14ac:dyDescent="0.2">
      <c r="C672" s="233"/>
      <c r="D672" s="233"/>
    </row>
    <row r="673" spans="3:4" ht="15.75" customHeight="1" x14ac:dyDescent="0.2">
      <c r="C673" s="233"/>
      <c r="D673" s="233"/>
    </row>
    <row r="674" spans="3:4" ht="15.75" customHeight="1" x14ac:dyDescent="0.2">
      <c r="C674" s="233"/>
      <c r="D674" s="233"/>
    </row>
    <row r="675" spans="3:4" ht="15.75" customHeight="1" x14ac:dyDescent="0.2">
      <c r="C675" s="233"/>
      <c r="D675" s="233"/>
    </row>
    <row r="676" spans="3:4" ht="15.75" customHeight="1" x14ac:dyDescent="0.2">
      <c r="C676" s="233"/>
      <c r="D676" s="233"/>
    </row>
    <row r="677" spans="3:4" ht="15.75" customHeight="1" x14ac:dyDescent="0.2">
      <c r="C677" s="233"/>
      <c r="D677" s="233"/>
    </row>
    <row r="678" spans="3:4" ht="15.75" customHeight="1" x14ac:dyDescent="0.2">
      <c r="C678" s="233"/>
      <c r="D678" s="233"/>
    </row>
    <row r="679" spans="3:4" ht="15.75" customHeight="1" x14ac:dyDescent="0.2">
      <c r="C679" s="233"/>
      <c r="D679" s="233"/>
    </row>
    <row r="680" spans="3:4" ht="15.75" customHeight="1" x14ac:dyDescent="0.2">
      <c r="C680" s="233"/>
      <c r="D680" s="233"/>
    </row>
    <row r="681" spans="3:4" ht="15.75" customHeight="1" x14ac:dyDescent="0.2">
      <c r="C681" s="233"/>
      <c r="D681" s="233"/>
    </row>
    <row r="682" spans="3:4" ht="15.75" customHeight="1" x14ac:dyDescent="0.2">
      <c r="C682" s="233"/>
      <c r="D682" s="233"/>
    </row>
    <row r="683" spans="3:4" ht="15.75" customHeight="1" x14ac:dyDescent="0.2">
      <c r="C683" s="233"/>
      <c r="D683" s="233"/>
    </row>
    <row r="684" spans="3:4" ht="15.75" customHeight="1" x14ac:dyDescent="0.2">
      <c r="C684" s="233"/>
      <c r="D684" s="233"/>
    </row>
    <row r="685" spans="3:4" ht="15.75" customHeight="1" x14ac:dyDescent="0.2">
      <c r="C685" s="233"/>
      <c r="D685" s="233"/>
    </row>
    <row r="686" spans="3:4" ht="15.75" customHeight="1" x14ac:dyDescent="0.2">
      <c r="C686" s="233"/>
      <c r="D686" s="233"/>
    </row>
    <row r="687" spans="3:4" ht="15.75" customHeight="1" x14ac:dyDescent="0.2">
      <c r="C687" s="233"/>
      <c r="D687" s="233"/>
    </row>
    <row r="688" spans="3:4" ht="15.75" customHeight="1" x14ac:dyDescent="0.2">
      <c r="C688" s="233"/>
      <c r="D688" s="233"/>
    </row>
    <row r="689" spans="3:4" ht="15.75" customHeight="1" x14ac:dyDescent="0.2">
      <c r="C689" s="233"/>
      <c r="D689" s="233"/>
    </row>
    <row r="690" spans="3:4" ht="15.75" customHeight="1" x14ac:dyDescent="0.2">
      <c r="C690" s="233"/>
      <c r="D690" s="233"/>
    </row>
    <row r="691" spans="3:4" ht="15.75" customHeight="1" x14ac:dyDescent="0.2">
      <c r="C691" s="233"/>
      <c r="D691" s="233"/>
    </row>
    <row r="692" spans="3:4" ht="15.75" customHeight="1" x14ac:dyDescent="0.2">
      <c r="C692" s="233"/>
      <c r="D692" s="233"/>
    </row>
    <row r="693" spans="3:4" ht="15.75" customHeight="1" x14ac:dyDescent="0.2">
      <c r="C693" s="233"/>
      <c r="D693" s="233"/>
    </row>
    <row r="694" spans="3:4" ht="15.75" customHeight="1" x14ac:dyDescent="0.2">
      <c r="C694" s="233"/>
      <c r="D694" s="233"/>
    </row>
    <row r="695" spans="3:4" ht="15.75" customHeight="1" x14ac:dyDescent="0.2">
      <c r="C695" s="233"/>
      <c r="D695" s="233"/>
    </row>
    <row r="696" spans="3:4" ht="15.75" customHeight="1" x14ac:dyDescent="0.2">
      <c r="C696" s="233"/>
      <c r="D696" s="233"/>
    </row>
    <row r="697" spans="3:4" ht="15.75" customHeight="1" x14ac:dyDescent="0.2">
      <c r="C697" s="233"/>
      <c r="D697" s="233"/>
    </row>
    <row r="698" spans="3:4" ht="15.75" customHeight="1" x14ac:dyDescent="0.2">
      <c r="C698" s="233"/>
      <c r="D698" s="233"/>
    </row>
    <row r="699" spans="3:4" ht="15.75" customHeight="1" x14ac:dyDescent="0.2">
      <c r="C699" s="233"/>
      <c r="D699" s="233"/>
    </row>
    <row r="700" spans="3:4" ht="15.75" customHeight="1" x14ac:dyDescent="0.2">
      <c r="C700" s="233"/>
      <c r="D700" s="233"/>
    </row>
    <row r="701" spans="3:4" ht="15.75" customHeight="1" x14ac:dyDescent="0.2">
      <c r="C701" s="233"/>
      <c r="D701" s="233"/>
    </row>
    <row r="702" spans="3:4" ht="15.75" customHeight="1" x14ac:dyDescent="0.2">
      <c r="C702" s="233"/>
      <c r="D702" s="233"/>
    </row>
    <row r="703" spans="3:4" ht="15.75" customHeight="1" x14ac:dyDescent="0.2">
      <c r="C703" s="233"/>
      <c r="D703" s="233"/>
    </row>
    <row r="704" spans="3:4" ht="15.75" customHeight="1" x14ac:dyDescent="0.2">
      <c r="C704" s="233"/>
      <c r="D704" s="233"/>
    </row>
    <row r="705" spans="3:4" ht="15.75" customHeight="1" x14ac:dyDescent="0.2">
      <c r="C705" s="233"/>
      <c r="D705" s="233"/>
    </row>
    <row r="706" spans="3:4" ht="15.75" customHeight="1" x14ac:dyDescent="0.2">
      <c r="C706" s="233"/>
      <c r="D706" s="233"/>
    </row>
    <row r="707" spans="3:4" ht="15.75" customHeight="1" x14ac:dyDescent="0.2">
      <c r="C707" s="233"/>
      <c r="D707" s="233"/>
    </row>
    <row r="708" spans="3:4" ht="15.75" customHeight="1" x14ac:dyDescent="0.2">
      <c r="C708" s="233"/>
      <c r="D708" s="233"/>
    </row>
    <row r="709" spans="3:4" ht="15.75" customHeight="1" x14ac:dyDescent="0.2">
      <c r="C709" s="233"/>
      <c r="D709" s="233"/>
    </row>
    <row r="710" spans="3:4" ht="15.75" customHeight="1" x14ac:dyDescent="0.2">
      <c r="C710" s="233"/>
      <c r="D710" s="233"/>
    </row>
    <row r="711" spans="3:4" ht="15.75" customHeight="1" x14ac:dyDescent="0.2">
      <c r="C711" s="233"/>
      <c r="D711" s="233"/>
    </row>
    <row r="712" spans="3:4" ht="15.75" customHeight="1" x14ac:dyDescent="0.2">
      <c r="C712" s="233"/>
      <c r="D712" s="233"/>
    </row>
    <row r="713" spans="3:4" ht="15.75" customHeight="1" x14ac:dyDescent="0.2">
      <c r="C713" s="233"/>
      <c r="D713" s="233"/>
    </row>
    <row r="714" spans="3:4" ht="15.75" customHeight="1" x14ac:dyDescent="0.2">
      <c r="C714" s="233"/>
      <c r="D714" s="233"/>
    </row>
    <row r="715" spans="3:4" ht="15.75" customHeight="1" x14ac:dyDescent="0.2">
      <c r="C715" s="233"/>
      <c r="D715" s="233"/>
    </row>
    <row r="716" spans="3:4" ht="15.75" customHeight="1" x14ac:dyDescent="0.2">
      <c r="C716" s="233"/>
      <c r="D716" s="233"/>
    </row>
    <row r="717" spans="3:4" ht="15.75" customHeight="1" x14ac:dyDescent="0.2">
      <c r="C717" s="233"/>
      <c r="D717" s="233"/>
    </row>
    <row r="718" spans="3:4" ht="15.75" customHeight="1" x14ac:dyDescent="0.2">
      <c r="C718" s="233"/>
      <c r="D718" s="233"/>
    </row>
    <row r="719" spans="3:4" ht="15.75" customHeight="1" x14ac:dyDescent="0.2">
      <c r="C719" s="233"/>
      <c r="D719" s="233"/>
    </row>
    <row r="720" spans="3:4" ht="15.75" customHeight="1" x14ac:dyDescent="0.2">
      <c r="C720" s="233"/>
      <c r="D720" s="233"/>
    </row>
    <row r="721" spans="3:4" ht="15.75" customHeight="1" x14ac:dyDescent="0.2">
      <c r="C721" s="233"/>
      <c r="D721" s="233"/>
    </row>
    <row r="722" spans="3:4" ht="15.75" customHeight="1" x14ac:dyDescent="0.2">
      <c r="C722" s="233"/>
      <c r="D722" s="233"/>
    </row>
    <row r="723" spans="3:4" ht="15.75" customHeight="1" x14ac:dyDescent="0.2">
      <c r="C723" s="233"/>
      <c r="D723" s="233"/>
    </row>
    <row r="724" spans="3:4" ht="15.75" customHeight="1" x14ac:dyDescent="0.2">
      <c r="C724" s="233"/>
      <c r="D724" s="233"/>
    </row>
    <row r="725" spans="3:4" ht="15.75" customHeight="1" x14ac:dyDescent="0.2">
      <c r="C725" s="233"/>
      <c r="D725" s="233"/>
    </row>
    <row r="726" spans="3:4" ht="15.75" customHeight="1" x14ac:dyDescent="0.2">
      <c r="C726" s="233"/>
      <c r="D726" s="233"/>
    </row>
    <row r="727" spans="3:4" ht="15.75" customHeight="1" x14ac:dyDescent="0.2">
      <c r="C727" s="233"/>
      <c r="D727" s="233"/>
    </row>
    <row r="728" spans="3:4" ht="15.75" customHeight="1" x14ac:dyDescent="0.2">
      <c r="C728" s="233"/>
      <c r="D728" s="233"/>
    </row>
    <row r="729" spans="3:4" ht="15.75" customHeight="1" x14ac:dyDescent="0.2">
      <c r="C729" s="233"/>
      <c r="D729" s="233"/>
    </row>
    <row r="730" spans="3:4" ht="15.75" customHeight="1" x14ac:dyDescent="0.2">
      <c r="C730" s="233"/>
      <c r="D730" s="233"/>
    </row>
    <row r="731" spans="3:4" ht="15.75" customHeight="1" x14ac:dyDescent="0.2">
      <c r="C731" s="233"/>
      <c r="D731" s="233"/>
    </row>
    <row r="732" spans="3:4" ht="15.75" customHeight="1" x14ac:dyDescent="0.2">
      <c r="C732" s="233"/>
      <c r="D732" s="233"/>
    </row>
    <row r="733" spans="3:4" ht="15.75" customHeight="1" x14ac:dyDescent="0.2">
      <c r="C733" s="233"/>
      <c r="D733" s="233"/>
    </row>
    <row r="734" spans="3:4" ht="15.75" customHeight="1" x14ac:dyDescent="0.2">
      <c r="C734" s="233"/>
      <c r="D734" s="233"/>
    </row>
    <row r="735" spans="3:4" ht="15.75" customHeight="1" x14ac:dyDescent="0.2">
      <c r="C735" s="233"/>
      <c r="D735" s="233"/>
    </row>
    <row r="736" spans="3:4" ht="15.75" customHeight="1" x14ac:dyDescent="0.2">
      <c r="C736" s="233"/>
      <c r="D736" s="233"/>
    </row>
    <row r="737" spans="3:4" ht="15.75" customHeight="1" x14ac:dyDescent="0.2">
      <c r="C737" s="233"/>
      <c r="D737" s="233"/>
    </row>
    <row r="738" spans="3:4" ht="15.75" customHeight="1" x14ac:dyDescent="0.2">
      <c r="C738" s="233"/>
      <c r="D738" s="233"/>
    </row>
    <row r="739" spans="3:4" ht="15.75" customHeight="1" x14ac:dyDescent="0.2">
      <c r="C739" s="233"/>
      <c r="D739" s="233"/>
    </row>
    <row r="740" spans="3:4" ht="15.75" customHeight="1" x14ac:dyDescent="0.2">
      <c r="C740" s="233"/>
      <c r="D740" s="233"/>
    </row>
    <row r="741" spans="3:4" ht="15.75" customHeight="1" x14ac:dyDescent="0.2">
      <c r="C741" s="233"/>
      <c r="D741" s="233"/>
    </row>
    <row r="742" spans="3:4" ht="15.75" customHeight="1" x14ac:dyDescent="0.2">
      <c r="C742" s="233"/>
      <c r="D742" s="233"/>
    </row>
    <row r="743" spans="3:4" ht="15.75" customHeight="1" x14ac:dyDescent="0.2">
      <c r="C743" s="233"/>
      <c r="D743" s="233"/>
    </row>
    <row r="744" spans="3:4" ht="15.75" customHeight="1" x14ac:dyDescent="0.2">
      <c r="C744" s="233"/>
      <c r="D744" s="233"/>
    </row>
    <row r="745" spans="3:4" ht="15.75" customHeight="1" x14ac:dyDescent="0.2">
      <c r="C745" s="233"/>
      <c r="D745" s="233"/>
    </row>
    <row r="746" spans="3:4" ht="15.75" customHeight="1" x14ac:dyDescent="0.2">
      <c r="C746" s="233"/>
      <c r="D746" s="233"/>
    </row>
    <row r="747" spans="3:4" ht="15.75" customHeight="1" x14ac:dyDescent="0.2">
      <c r="C747" s="233"/>
      <c r="D747" s="233"/>
    </row>
    <row r="748" spans="3:4" ht="15.75" customHeight="1" x14ac:dyDescent="0.2">
      <c r="C748" s="233"/>
      <c r="D748" s="233"/>
    </row>
    <row r="749" spans="3:4" ht="15.75" customHeight="1" x14ac:dyDescent="0.2">
      <c r="C749" s="233"/>
      <c r="D749" s="233"/>
    </row>
    <row r="750" spans="3:4" ht="15.75" customHeight="1" x14ac:dyDescent="0.2">
      <c r="C750" s="233"/>
      <c r="D750" s="233"/>
    </row>
    <row r="751" spans="3:4" ht="15.75" customHeight="1" x14ac:dyDescent="0.2">
      <c r="C751" s="233"/>
      <c r="D751" s="233"/>
    </row>
    <row r="752" spans="3:4" ht="15.75" customHeight="1" x14ac:dyDescent="0.2">
      <c r="C752" s="233"/>
      <c r="D752" s="233"/>
    </row>
    <row r="753" spans="3:4" ht="15.75" customHeight="1" x14ac:dyDescent="0.2">
      <c r="C753" s="233"/>
      <c r="D753" s="233"/>
    </row>
    <row r="754" spans="3:4" ht="15.75" customHeight="1" x14ac:dyDescent="0.2">
      <c r="C754" s="233"/>
      <c r="D754" s="233"/>
    </row>
    <row r="755" spans="3:4" ht="15.75" customHeight="1" x14ac:dyDescent="0.2">
      <c r="C755" s="233"/>
      <c r="D755" s="233"/>
    </row>
    <row r="756" spans="3:4" ht="15.75" customHeight="1" x14ac:dyDescent="0.2">
      <c r="C756" s="233"/>
      <c r="D756" s="233"/>
    </row>
    <row r="757" spans="3:4" ht="15.75" customHeight="1" x14ac:dyDescent="0.2">
      <c r="C757" s="233"/>
      <c r="D757" s="233"/>
    </row>
    <row r="758" spans="3:4" ht="15.75" customHeight="1" x14ac:dyDescent="0.2">
      <c r="C758" s="233"/>
      <c r="D758" s="233"/>
    </row>
    <row r="759" spans="3:4" ht="15.75" customHeight="1" x14ac:dyDescent="0.2">
      <c r="C759" s="233"/>
      <c r="D759" s="233"/>
    </row>
    <row r="760" spans="3:4" ht="15.75" customHeight="1" x14ac:dyDescent="0.2">
      <c r="C760" s="233"/>
      <c r="D760" s="233"/>
    </row>
    <row r="761" spans="3:4" ht="15.75" customHeight="1" x14ac:dyDescent="0.2">
      <c r="C761" s="233"/>
      <c r="D761" s="233"/>
    </row>
    <row r="762" spans="3:4" ht="15.75" customHeight="1" x14ac:dyDescent="0.2">
      <c r="C762" s="233"/>
      <c r="D762" s="233"/>
    </row>
    <row r="763" spans="3:4" ht="15.75" customHeight="1" x14ac:dyDescent="0.2">
      <c r="C763" s="233"/>
      <c r="D763" s="233"/>
    </row>
    <row r="764" spans="3:4" ht="15.75" customHeight="1" x14ac:dyDescent="0.2">
      <c r="C764" s="233"/>
      <c r="D764" s="233"/>
    </row>
    <row r="765" spans="3:4" ht="15.75" customHeight="1" x14ac:dyDescent="0.2">
      <c r="C765" s="233"/>
      <c r="D765" s="233"/>
    </row>
    <row r="766" spans="3:4" ht="15.75" customHeight="1" x14ac:dyDescent="0.2">
      <c r="C766" s="233"/>
      <c r="D766" s="233"/>
    </row>
    <row r="767" spans="3:4" ht="15.75" customHeight="1" x14ac:dyDescent="0.2">
      <c r="C767" s="233"/>
      <c r="D767" s="233"/>
    </row>
    <row r="768" spans="3:4" ht="15.75" customHeight="1" x14ac:dyDescent="0.2">
      <c r="C768" s="233"/>
      <c r="D768" s="233"/>
    </row>
    <row r="769" spans="3:4" ht="15.75" customHeight="1" x14ac:dyDescent="0.2">
      <c r="C769" s="233"/>
      <c r="D769" s="233"/>
    </row>
    <row r="770" spans="3:4" ht="15.75" customHeight="1" x14ac:dyDescent="0.2">
      <c r="C770" s="233"/>
      <c r="D770" s="233"/>
    </row>
    <row r="771" spans="3:4" ht="15.75" customHeight="1" x14ac:dyDescent="0.2">
      <c r="C771" s="233"/>
      <c r="D771" s="233"/>
    </row>
    <row r="772" spans="3:4" ht="15.75" customHeight="1" x14ac:dyDescent="0.2">
      <c r="C772" s="233"/>
      <c r="D772" s="233"/>
    </row>
    <row r="773" spans="3:4" ht="15.75" customHeight="1" x14ac:dyDescent="0.2">
      <c r="C773" s="233"/>
      <c r="D773" s="233"/>
    </row>
    <row r="774" spans="3:4" ht="15.75" customHeight="1" x14ac:dyDescent="0.2">
      <c r="C774" s="233"/>
      <c r="D774" s="233"/>
    </row>
    <row r="775" spans="3:4" ht="15.75" customHeight="1" x14ac:dyDescent="0.2">
      <c r="C775" s="233"/>
      <c r="D775" s="233"/>
    </row>
    <row r="776" spans="3:4" ht="15.75" customHeight="1" x14ac:dyDescent="0.2">
      <c r="C776" s="233"/>
      <c r="D776" s="233"/>
    </row>
    <row r="777" spans="3:4" ht="15.75" customHeight="1" x14ac:dyDescent="0.2">
      <c r="C777" s="233"/>
      <c r="D777" s="233"/>
    </row>
    <row r="778" spans="3:4" ht="15.75" customHeight="1" x14ac:dyDescent="0.2">
      <c r="C778" s="233"/>
      <c r="D778" s="233"/>
    </row>
    <row r="779" spans="3:4" ht="15.75" customHeight="1" x14ac:dyDescent="0.2">
      <c r="C779" s="233"/>
      <c r="D779" s="233"/>
    </row>
    <row r="780" spans="3:4" ht="15.75" customHeight="1" x14ac:dyDescent="0.2">
      <c r="C780" s="233"/>
      <c r="D780" s="233"/>
    </row>
    <row r="781" spans="3:4" ht="15.75" customHeight="1" x14ac:dyDescent="0.2">
      <c r="C781" s="233"/>
      <c r="D781" s="233"/>
    </row>
    <row r="782" spans="3:4" ht="15.75" customHeight="1" x14ac:dyDescent="0.2">
      <c r="C782" s="233"/>
      <c r="D782" s="233"/>
    </row>
    <row r="783" spans="3:4" ht="15.75" customHeight="1" x14ac:dyDescent="0.2">
      <c r="C783" s="233"/>
      <c r="D783" s="233"/>
    </row>
    <row r="784" spans="3:4" ht="15.75" customHeight="1" x14ac:dyDescent="0.2">
      <c r="C784" s="233"/>
      <c r="D784" s="233"/>
    </row>
    <row r="785" spans="3:4" ht="15.75" customHeight="1" x14ac:dyDescent="0.2">
      <c r="C785" s="233"/>
      <c r="D785" s="233"/>
    </row>
    <row r="786" spans="3:4" ht="15.75" customHeight="1" x14ac:dyDescent="0.2">
      <c r="C786" s="233"/>
      <c r="D786" s="233"/>
    </row>
    <row r="787" spans="3:4" ht="15.75" customHeight="1" x14ac:dyDescent="0.2">
      <c r="C787" s="233"/>
      <c r="D787" s="233"/>
    </row>
    <row r="788" spans="3:4" ht="15.75" customHeight="1" x14ac:dyDescent="0.2">
      <c r="C788" s="233"/>
      <c r="D788" s="233"/>
    </row>
    <row r="789" spans="3:4" ht="15.75" customHeight="1" x14ac:dyDescent="0.2">
      <c r="C789" s="233"/>
      <c r="D789" s="233"/>
    </row>
    <row r="790" spans="3:4" ht="15.75" customHeight="1" x14ac:dyDescent="0.2">
      <c r="C790" s="233"/>
      <c r="D790" s="233"/>
    </row>
    <row r="791" spans="3:4" ht="15.75" customHeight="1" x14ac:dyDescent="0.2">
      <c r="C791" s="233"/>
      <c r="D791" s="233"/>
    </row>
    <row r="792" spans="3:4" ht="15.75" customHeight="1" x14ac:dyDescent="0.2">
      <c r="C792" s="233"/>
      <c r="D792" s="233"/>
    </row>
    <row r="793" spans="3:4" ht="15.75" customHeight="1" x14ac:dyDescent="0.2">
      <c r="C793" s="233"/>
      <c r="D793" s="233"/>
    </row>
    <row r="794" spans="3:4" ht="15.75" customHeight="1" x14ac:dyDescent="0.2">
      <c r="C794" s="233"/>
      <c r="D794" s="233"/>
    </row>
    <row r="795" spans="3:4" ht="15.75" customHeight="1" x14ac:dyDescent="0.2">
      <c r="C795" s="233"/>
      <c r="D795" s="233"/>
    </row>
    <row r="796" spans="3:4" ht="15.75" customHeight="1" x14ac:dyDescent="0.2">
      <c r="C796" s="233"/>
      <c r="D796" s="233"/>
    </row>
    <row r="797" spans="3:4" ht="15.75" customHeight="1" x14ac:dyDescent="0.2">
      <c r="C797" s="233"/>
      <c r="D797" s="233"/>
    </row>
    <row r="798" spans="3:4" ht="15.75" customHeight="1" x14ac:dyDescent="0.2">
      <c r="C798" s="233"/>
      <c r="D798" s="233"/>
    </row>
    <row r="799" spans="3:4" ht="15.75" customHeight="1" x14ac:dyDescent="0.2">
      <c r="C799" s="233"/>
      <c r="D799" s="233"/>
    </row>
    <row r="800" spans="3:4" ht="15.75" customHeight="1" x14ac:dyDescent="0.2">
      <c r="C800" s="233"/>
      <c r="D800" s="233"/>
    </row>
    <row r="801" spans="3:4" ht="15.75" customHeight="1" x14ac:dyDescent="0.2">
      <c r="C801" s="233"/>
      <c r="D801" s="233"/>
    </row>
    <row r="802" spans="3:4" ht="15.75" customHeight="1" x14ac:dyDescent="0.2">
      <c r="C802" s="233"/>
      <c r="D802" s="233"/>
    </row>
    <row r="803" spans="3:4" ht="15.75" customHeight="1" x14ac:dyDescent="0.2">
      <c r="C803" s="233"/>
      <c r="D803" s="233"/>
    </row>
    <row r="804" spans="3:4" ht="15.75" customHeight="1" x14ac:dyDescent="0.2">
      <c r="C804" s="233"/>
      <c r="D804" s="233"/>
    </row>
    <row r="805" spans="3:4" ht="15.75" customHeight="1" x14ac:dyDescent="0.2">
      <c r="C805" s="233"/>
      <c r="D805" s="233"/>
    </row>
    <row r="806" spans="3:4" ht="15.75" customHeight="1" x14ac:dyDescent="0.2">
      <c r="C806" s="233"/>
      <c r="D806" s="233"/>
    </row>
    <row r="807" spans="3:4" ht="15.75" customHeight="1" x14ac:dyDescent="0.2">
      <c r="C807" s="233"/>
      <c r="D807" s="233"/>
    </row>
    <row r="808" spans="3:4" ht="15.75" customHeight="1" x14ac:dyDescent="0.2">
      <c r="C808" s="233"/>
      <c r="D808" s="233"/>
    </row>
    <row r="809" spans="3:4" ht="15.75" customHeight="1" x14ac:dyDescent="0.2">
      <c r="C809" s="233"/>
      <c r="D809" s="233"/>
    </row>
    <row r="810" spans="3:4" ht="15.75" customHeight="1" x14ac:dyDescent="0.2">
      <c r="C810" s="233"/>
      <c r="D810" s="233"/>
    </row>
    <row r="811" spans="3:4" ht="15.75" customHeight="1" x14ac:dyDescent="0.2">
      <c r="C811" s="233"/>
      <c r="D811" s="233"/>
    </row>
    <row r="812" spans="3:4" ht="15.75" customHeight="1" x14ac:dyDescent="0.2">
      <c r="C812" s="233"/>
      <c r="D812" s="233"/>
    </row>
    <row r="813" spans="3:4" ht="15.75" customHeight="1" x14ac:dyDescent="0.2">
      <c r="C813" s="233"/>
      <c r="D813" s="233"/>
    </row>
    <row r="814" spans="3:4" ht="15.75" customHeight="1" x14ac:dyDescent="0.2">
      <c r="C814" s="233"/>
      <c r="D814" s="233"/>
    </row>
    <row r="815" spans="3:4" ht="15.75" customHeight="1" x14ac:dyDescent="0.2">
      <c r="C815" s="233"/>
      <c r="D815" s="233"/>
    </row>
    <row r="816" spans="3:4" ht="15.75" customHeight="1" x14ac:dyDescent="0.2">
      <c r="C816" s="233"/>
      <c r="D816" s="233"/>
    </row>
    <row r="817" spans="3:4" ht="15.75" customHeight="1" x14ac:dyDescent="0.2">
      <c r="C817" s="233"/>
      <c r="D817" s="233"/>
    </row>
    <row r="818" spans="3:4" ht="15.75" customHeight="1" x14ac:dyDescent="0.2">
      <c r="C818" s="233"/>
      <c r="D818" s="233"/>
    </row>
    <row r="819" spans="3:4" ht="15.75" customHeight="1" x14ac:dyDescent="0.2">
      <c r="C819" s="233"/>
      <c r="D819" s="233"/>
    </row>
    <row r="820" spans="3:4" ht="15.75" customHeight="1" x14ac:dyDescent="0.2">
      <c r="C820" s="233"/>
      <c r="D820" s="233"/>
    </row>
    <row r="821" spans="3:4" ht="15.75" customHeight="1" x14ac:dyDescent="0.2">
      <c r="C821" s="233"/>
      <c r="D821" s="233"/>
    </row>
    <row r="822" spans="3:4" ht="15.75" customHeight="1" x14ac:dyDescent="0.2">
      <c r="C822" s="233"/>
      <c r="D822" s="233"/>
    </row>
    <row r="823" spans="3:4" ht="15.75" customHeight="1" x14ac:dyDescent="0.2">
      <c r="C823" s="233"/>
      <c r="D823" s="233"/>
    </row>
    <row r="824" spans="3:4" ht="15.75" customHeight="1" x14ac:dyDescent="0.2">
      <c r="C824" s="233"/>
      <c r="D824" s="233"/>
    </row>
    <row r="825" spans="3:4" ht="15.75" customHeight="1" x14ac:dyDescent="0.2">
      <c r="C825" s="233"/>
      <c r="D825" s="233"/>
    </row>
    <row r="826" spans="3:4" ht="15.75" customHeight="1" x14ac:dyDescent="0.2">
      <c r="C826" s="233"/>
      <c r="D826" s="233"/>
    </row>
    <row r="827" spans="3:4" ht="15.75" customHeight="1" x14ac:dyDescent="0.2">
      <c r="C827" s="233"/>
      <c r="D827" s="233"/>
    </row>
    <row r="828" spans="3:4" ht="15.75" customHeight="1" x14ac:dyDescent="0.2">
      <c r="C828" s="233"/>
      <c r="D828" s="233"/>
    </row>
    <row r="829" spans="3:4" ht="15.75" customHeight="1" x14ac:dyDescent="0.2">
      <c r="C829" s="233"/>
      <c r="D829" s="233"/>
    </row>
    <row r="830" spans="3:4" ht="15.75" customHeight="1" x14ac:dyDescent="0.2">
      <c r="C830" s="233"/>
      <c r="D830" s="233"/>
    </row>
    <row r="831" spans="3:4" ht="15.75" customHeight="1" x14ac:dyDescent="0.2">
      <c r="C831" s="233"/>
      <c r="D831" s="233"/>
    </row>
    <row r="832" spans="3:4" ht="15.75" customHeight="1" x14ac:dyDescent="0.2">
      <c r="C832" s="233"/>
      <c r="D832" s="233"/>
    </row>
    <row r="833" spans="3:4" ht="15.75" customHeight="1" x14ac:dyDescent="0.2">
      <c r="C833" s="233"/>
      <c r="D833" s="233"/>
    </row>
    <row r="834" spans="3:4" ht="15.75" customHeight="1" x14ac:dyDescent="0.2">
      <c r="C834" s="233"/>
      <c r="D834" s="233"/>
    </row>
    <row r="835" spans="3:4" ht="15.75" customHeight="1" x14ac:dyDescent="0.2">
      <c r="C835" s="233"/>
      <c r="D835" s="233"/>
    </row>
    <row r="836" spans="3:4" ht="15.75" customHeight="1" x14ac:dyDescent="0.2">
      <c r="C836" s="233"/>
      <c r="D836" s="233"/>
    </row>
    <row r="837" spans="3:4" ht="15.75" customHeight="1" x14ac:dyDescent="0.2">
      <c r="C837" s="233"/>
      <c r="D837" s="233"/>
    </row>
    <row r="838" spans="3:4" ht="15.75" customHeight="1" x14ac:dyDescent="0.2">
      <c r="C838" s="233"/>
      <c r="D838" s="233"/>
    </row>
    <row r="839" spans="3:4" ht="15.75" customHeight="1" x14ac:dyDescent="0.2">
      <c r="C839" s="233"/>
      <c r="D839" s="233"/>
    </row>
    <row r="840" spans="3:4" ht="15.75" customHeight="1" x14ac:dyDescent="0.2">
      <c r="C840" s="233"/>
      <c r="D840" s="233"/>
    </row>
    <row r="841" spans="3:4" ht="15.75" customHeight="1" x14ac:dyDescent="0.2">
      <c r="C841" s="233"/>
      <c r="D841" s="233"/>
    </row>
    <row r="842" spans="3:4" ht="15.75" customHeight="1" x14ac:dyDescent="0.2">
      <c r="C842" s="233"/>
      <c r="D842" s="233"/>
    </row>
    <row r="843" spans="3:4" ht="15.75" customHeight="1" x14ac:dyDescent="0.2">
      <c r="C843" s="233"/>
      <c r="D843" s="233"/>
    </row>
    <row r="844" spans="3:4" ht="15.75" customHeight="1" x14ac:dyDescent="0.2">
      <c r="C844" s="233"/>
      <c r="D844" s="233"/>
    </row>
    <row r="845" spans="3:4" ht="15.75" customHeight="1" x14ac:dyDescent="0.2">
      <c r="C845" s="233"/>
      <c r="D845" s="233"/>
    </row>
    <row r="846" spans="3:4" ht="15.75" customHeight="1" x14ac:dyDescent="0.2">
      <c r="C846" s="233"/>
      <c r="D846" s="233"/>
    </row>
    <row r="847" spans="3:4" ht="15.75" customHeight="1" x14ac:dyDescent="0.2">
      <c r="C847" s="233"/>
      <c r="D847" s="233"/>
    </row>
    <row r="848" spans="3:4" ht="15.75" customHeight="1" x14ac:dyDescent="0.2">
      <c r="C848" s="233"/>
      <c r="D848" s="233"/>
    </row>
    <row r="849" spans="3:4" ht="15.75" customHeight="1" x14ac:dyDescent="0.2">
      <c r="C849" s="233"/>
      <c r="D849" s="233"/>
    </row>
    <row r="850" spans="3:4" ht="15.75" customHeight="1" x14ac:dyDescent="0.2">
      <c r="C850" s="233"/>
      <c r="D850" s="233"/>
    </row>
    <row r="851" spans="3:4" ht="15.75" customHeight="1" x14ac:dyDescent="0.2">
      <c r="C851" s="233"/>
      <c r="D851" s="233"/>
    </row>
    <row r="852" spans="3:4" ht="15.75" customHeight="1" x14ac:dyDescent="0.2">
      <c r="C852" s="233"/>
      <c r="D852" s="233"/>
    </row>
    <row r="853" spans="3:4" ht="15.75" customHeight="1" x14ac:dyDescent="0.2">
      <c r="C853" s="233"/>
      <c r="D853" s="233"/>
    </row>
    <row r="854" spans="3:4" ht="15.75" customHeight="1" x14ac:dyDescent="0.2">
      <c r="C854" s="233"/>
      <c r="D854" s="233"/>
    </row>
    <row r="855" spans="3:4" ht="15.75" customHeight="1" x14ac:dyDescent="0.2">
      <c r="C855" s="233"/>
      <c r="D855" s="233"/>
    </row>
    <row r="856" spans="3:4" ht="15.75" customHeight="1" x14ac:dyDescent="0.2">
      <c r="C856" s="233"/>
      <c r="D856" s="233"/>
    </row>
    <row r="857" spans="3:4" ht="15.75" customHeight="1" x14ac:dyDescent="0.2">
      <c r="C857" s="233"/>
      <c r="D857" s="233"/>
    </row>
    <row r="858" spans="3:4" ht="15.75" customHeight="1" x14ac:dyDescent="0.2">
      <c r="C858" s="233"/>
      <c r="D858" s="233"/>
    </row>
    <row r="859" spans="3:4" ht="15.75" customHeight="1" x14ac:dyDescent="0.2">
      <c r="C859" s="233"/>
      <c r="D859" s="233"/>
    </row>
    <row r="860" spans="3:4" ht="15.75" customHeight="1" x14ac:dyDescent="0.2">
      <c r="C860" s="233"/>
      <c r="D860" s="233"/>
    </row>
    <row r="861" spans="3:4" ht="15.75" customHeight="1" x14ac:dyDescent="0.2">
      <c r="C861" s="233"/>
      <c r="D861" s="233"/>
    </row>
    <row r="862" spans="3:4" ht="15.75" customHeight="1" x14ac:dyDescent="0.2">
      <c r="C862" s="233"/>
      <c r="D862" s="233"/>
    </row>
    <row r="863" spans="3:4" ht="15.75" customHeight="1" x14ac:dyDescent="0.2">
      <c r="C863" s="233"/>
      <c r="D863" s="233"/>
    </row>
    <row r="864" spans="3:4" ht="15.75" customHeight="1" x14ac:dyDescent="0.2">
      <c r="C864" s="233"/>
      <c r="D864" s="233"/>
    </row>
    <row r="865" spans="3:4" ht="15.75" customHeight="1" x14ac:dyDescent="0.2">
      <c r="C865" s="233"/>
      <c r="D865" s="233"/>
    </row>
    <row r="866" spans="3:4" ht="15.75" customHeight="1" x14ac:dyDescent="0.2">
      <c r="C866" s="233"/>
      <c r="D866" s="233"/>
    </row>
    <row r="867" spans="3:4" ht="15.75" customHeight="1" x14ac:dyDescent="0.2">
      <c r="C867" s="233"/>
      <c r="D867" s="233"/>
    </row>
    <row r="868" spans="3:4" ht="15.75" customHeight="1" x14ac:dyDescent="0.2">
      <c r="C868" s="233"/>
      <c r="D868" s="233"/>
    </row>
    <row r="869" spans="3:4" ht="15.75" customHeight="1" x14ac:dyDescent="0.2">
      <c r="C869" s="233"/>
      <c r="D869" s="233"/>
    </row>
    <row r="870" spans="3:4" ht="15.75" customHeight="1" x14ac:dyDescent="0.2">
      <c r="C870" s="233"/>
      <c r="D870" s="233"/>
    </row>
    <row r="871" spans="3:4" ht="15.75" customHeight="1" x14ac:dyDescent="0.2">
      <c r="C871" s="233"/>
      <c r="D871" s="233"/>
    </row>
    <row r="872" spans="3:4" ht="15.75" customHeight="1" x14ac:dyDescent="0.2">
      <c r="C872" s="233"/>
      <c r="D872" s="233"/>
    </row>
    <row r="873" spans="3:4" ht="15.75" customHeight="1" x14ac:dyDescent="0.2">
      <c r="C873" s="233"/>
      <c r="D873" s="233"/>
    </row>
    <row r="874" spans="3:4" ht="15.75" customHeight="1" x14ac:dyDescent="0.2">
      <c r="C874" s="233"/>
      <c r="D874" s="233"/>
    </row>
    <row r="875" spans="3:4" ht="15.75" customHeight="1" x14ac:dyDescent="0.2">
      <c r="C875" s="233"/>
      <c r="D875" s="233"/>
    </row>
    <row r="876" spans="3:4" ht="15.75" customHeight="1" x14ac:dyDescent="0.2">
      <c r="C876" s="233"/>
      <c r="D876" s="233"/>
    </row>
    <row r="877" spans="3:4" ht="15.75" customHeight="1" x14ac:dyDescent="0.2">
      <c r="C877" s="233"/>
      <c r="D877" s="233"/>
    </row>
    <row r="878" spans="3:4" ht="15.75" customHeight="1" x14ac:dyDescent="0.2">
      <c r="C878" s="233"/>
      <c r="D878" s="233"/>
    </row>
    <row r="879" spans="3:4" ht="15.75" customHeight="1" x14ac:dyDescent="0.2">
      <c r="C879" s="233"/>
      <c r="D879" s="233"/>
    </row>
    <row r="880" spans="3:4" ht="15.75" customHeight="1" x14ac:dyDescent="0.2">
      <c r="C880" s="233"/>
      <c r="D880" s="233"/>
    </row>
    <row r="881" spans="3:4" ht="15.75" customHeight="1" x14ac:dyDescent="0.2">
      <c r="C881" s="233"/>
      <c r="D881" s="233"/>
    </row>
    <row r="882" spans="3:4" ht="15.75" customHeight="1" x14ac:dyDescent="0.2">
      <c r="C882" s="233"/>
      <c r="D882" s="233"/>
    </row>
    <row r="883" spans="3:4" ht="15.75" customHeight="1" x14ac:dyDescent="0.2">
      <c r="C883" s="233"/>
      <c r="D883" s="233"/>
    </row>
    <row r="884" spans="3:4" ht="15.75" customHeight="1" x14ac:dyDescent="0.2">
      <c r="C884" s="233"/>
      <c r="D884" s="233"/>
    </row>
    <row r="885" spans="3:4" ht="15.75" customHeight="1" x14ac:dyDescent="0.2">
      <c r="C885" s="233"/>
      <c r="D885" s="233"/>
    </row>
    <row r="886" spans="3:4" ht="15.75" customHeight="1" x14ac:dyDescent="0.2">
      <c r="C886" s="233"/>
      <c r="D886" s="233"/>
    </row>
    <row r="887" spans="3:4" ht="15.75" customHeight="1" x14ac:dyDescent="0.2">
      <c r="C887" s="233"/>
      <c r="D887" s="233"/>
    </row>
    <row r="888" spans="3:4" ht="15.75" customHeight="1" x14ac:dyDescent="0.2">
      <c r="C888" s="233"/>
      <c r="D888" s="233"/>
    </row>
    <row r="889" spans="3:4" ht="15.75" customHeight="1" x14ac:dyDescent="0.2">
      <c r="C889" s="233"/>
      <c r="D889" s="233"/>
    </row>
    <row r="890" spans="3:4" ht="15.75" customHeight="1" x14ac:dyDescent="0.2">
      <c r="C890" s="233"/>
      <c r="D890" s="233"/>
    </row>
    <row r="891" spans="3:4" ht="15.75" customHeight="1" x14ac:dyDescent="0.2">
      <c r="C891" s="233"/>
      <c r="D891" s="233"/>
    </row>
    <row r="892" spans="3:4" ht="15.75" customHeight="1" x14ac:dyDescent="0.2">
      <c r="C892" s="233"/>
      <c r="D892" s="233"/>
    </row>
    <row r="893" spans="3:4" ht="15.75" customHeight="1" x14ac:dyDescent="0.2">
      <c r="C893" s="233"/>
      <c r="D893" s="233"/>
    </row>
    <row r="894" spans="3:4" ht="15.75" customHeight="1" x14ac:dyDescent="0.2">
      <c r="C894" s="233"/>
      <c r="D894" s="233"/>
    </row>
    <row r="895" spans="3:4" ht="15.75" customHeight="1" x14ac:dyDescent="0.2">
      <c r="C895" s="233"/>
      <c r="D895" s="233"/>
    </row>
    <row r="896" spans="3:4" ht="15.75" customHeight="1" x14ac:dyDescent="0.2">
      <c r="C896" s="233"/>
      <c r="D896" s="233"/>
    </row>
    <row r="897" spans="3:4" ht="15.75" customHeight="1" x14ac:dyDescent="0.2">
      <c r="C897" s="233"/>
      <c r="D897" s="233"/>
    </row>
    <row r="898" spans="3:4" ht="15.75" customHeight="1" x14ac:dyDescent="0.2">
      <c r="C898" s="233"/>
      <c r="D898" s="233"/>
    </row>
    <row r="899" spans="3:4" ht="15.75" customHeight="1" x14ac:dyDescent="0.2">
      <c r="C899" s="233"/>
      <c r="D899" s="233"/>
    </row>
    <row r="900" spans="3:4" ht="15.75" customHeight="1" x14ac:dyDescent="0.2">
      <c r="C900" s="233"/>
      <c r="D900" s="233"/>
    </row>
    <row r="901" spans="3:4" ht="15.75" customHeight="1" x14ac:dyDescent="0.2">
      <c r="C901" s="233"/>
      <c r="D901" s="233"/>
    </row>
    <row r="902" spans="3:4" ht="15.75" customHeight="1" x14ac:dyDescent="0.2">
      <c r="C902" s="233"/>
      <c r="D902" s="233"/>
    </row>
    <row r="903" spans="3:4" ht="15.75" customHeight="1" x14ac:dyDescent="0.2">
      <c r="C903" s="233"/>
      <c r="D903" s="233"/>
    </row>
    <row r="904" spans="3:4" ht="15.75" customHeight="1" x14ac:dyDescent="0.2">
      <c r="C904" s="233"/>
      <c r="D904" s="233"/>
    </row>
    <row r="905" spans="3:4" ht="15.75" customHeight="1" x14ac:dyDescent="0.2">
      <c r="C905" s="233"/>
      <c r="D905" s="233"/>
    </row>
    <row r="906" spans="3:4" ht="15.75" customHeight="1" x14ac:dyDescent="0.2">
      <c r="C906" s="233"/>
      <c r="D906" s="233"/>
    </row>
    <row r="907" spans="3:4" ht="15.75" customHeight="1" x14ac:dyDescent="0.2">
      <c r="C907" s="233"/>
      <c r="D907" s="233"/>
    </row>
    <row r="908" spans="3:4" ht="15.75" customHeight="1" x14ac:dyDescent="0.2">
      <c r="C908" s="233"/>
      <c r="D908" s="233"/>
    </row>
    <row r="909" spans="3:4" ht="15.75" customHeight="1" x14ac:dyDescent="0.2">
      <c r="C909" s="233"/>
      <c r="D909" s="233"/>
    </row>
    <row r="910" spans="3:4" ht="15.75" customHeight="1" x14ac:dyDescent="0.2">
      <c r="C910" s="233"/>
      <c r="D910" s="233"/>
    </row>
    <row r="911" spans="3:4" ht="15.75" customHeight="1" x14ac:dyDescent="0.2">
      <c r="C911" s="233"/>
      <c r="D911" s="233"/>
    </row>
    <row r="912" spans="3:4" ht="15.75" customHeight="1" x14ac:dyDescent="0.2">
      <c r="C912" s="233"/>
      <c r="D912" s="233"/>
    </row>
    <row r="913" spans="3:4" ht="15.75" customHeight="1" x14ac:dyDescent="0.2">
      <c r="C913" s="233"/>
      <c r="D913" s="233"/>
    </row>
    <row r="914" spans="3:4" ht="15.75" customHeight="1" x14ac:dyDescent="0.2">
      <c r="C914" s="233"/>
      <c r="D914" s="233"/>
    </row>
    <row r="915" spans="3:4" ht="15.75" customHeight="1" x14ac:dyDescent="0.2">
      <c r="C915" s="233"/>
      <c r="D915" s="233"/>
    </row>
    <row r="916" spans="3:4" ht="15.75" customHeight="1" x14ac:dyDescent="0.2">
      <c r="C916" s="233"/>
      <c r="D916" s="233"/>
    </row>
    <row r="917" spans="3:4" ht="15.75" customHeight="1" x14ac:dyDescent="0.2">
      <c r="C917" s="233"/>
      <c r="D917" s="233"/>
    </row>
    <row r="918" spans="3:4" ht="15.75" customHeight="1" x14ac:dyDescent="0.2">
      <c r="C918" s="233"/>
      <c r="D918" s="233"/>
    </row>
    <row r="919" spans="3:4" ht="15.75" customHeight="1" x14ac:dyDescent="0.2">
      <c r="C919" s="233"/>
      <c r="D919" s="233"/>
    </row>
    <row r="920" spans="3:4" ht="15.75" customHeight="1" x14ac:dyDescent="0.2">
      <c r="C920" s="233"/>
      <c r="D920" s="233"/>
    </row>
    <row r="921" spans="3:4" ht="15.75" customHeight="1" x14ac:dyDescent="0.2">
      <c r="C921" s="233"/>
      <c r="D921" s="233"/>
    </row>
    <row r="922" spans="3:4" ht="15.75" customHeight="1" x14ac:dyDescent="0.2">
      <c r="C922" s="233"/>
      <c r="D922" s="233"/>
    </row>
    <row r="923" spans="3:4" ht="15.75" customHeight="1" x14ac:dyDescent="0.2">
      <c r="C923" s="233"/>
      <c r="D923" s="233"/>
    </row>
    <row r="924" spans="3:4" ht="15.75" customHeight="1" x14ac:dyDescent="0.2">
      <c r="C924" s="233"/>
      <c r="D924" s="233"/>
    </row>
    <row r="925" spans="3:4" ht="15.75" customHeight="1" x14ac:dyDescent="0.2">
      <c r="C925" s="233"/>
      <c r="D925" s="233"/>
    </row>
    <row r="926" spans="3:4" ht="15.75" customHeight="1" x14ac:dyDescent="0.2">
      <c r="C926" s="233"/>
      <c r="D926" s="233"/>
    </row>
    <row r="927" spans="3:4" ht="15.75" customHeight="1" x14ac:dyDescent="0.2">
      <c r="C927" s="233"/>
      <c r="D927" s="233"/>
    </row>
    <row r="928" spans="3:4" ht="15.75" customHeight="1" x14ac:dyDescent="0.2">
      <c r="C928" s="233"/>
      <c r="D928" s="233"/>
    </row>
    <row r="929" spans="3:4" ht="15.75" customHeight="1" x14ac:dyDescent="0.2">
      <c r="C929" s="233"/>
      <c r="D929" s="233"/>
    </row>
    <row r="930" spans="3:4" ht="15.75" customHeight="1" x14ac:dyDescent="0.2">
      <c r="C930" s="233"/>
      <c r="D930" s="233"/>
    </row>
    <row r="931" spans="3:4" ht="15.75" customHeight="1" x14ac:dyDescent="0.2">
      <c r="C931" s="233"/>
      <c r="D931" s="233"/>
    </row>
    <row r="932" spans="3:4" ht="15.75" customHeight="1" x14ac:dyDescent="0.2">
      <c r="C932" s="233"/>
      <c r="D932" s="233"/>
    </row>
    <row r="933" spans="3:4" ht="15.75" customHeight="1" x14ac:dyDescent="0.2">
      <c r="C933" s="233"/>
      <c r="D933" s="233"/>
    </row>
    <row r="934" spans="3:4" ht="15.75" customHeight="1" x14ac:dyDescent="0.2">
      <c r="C934" s="233"/>
      <c r="D934" s="233"/>
    </row>
    <row r="935" spans="3:4" ht="15.75" customHeight="1" x14ac:dyDescent="0.2">
      <c r="C935" s="233"/>
      <c r="D935" s="233"/>
    </row>
    <row r="936" spans="3:4" ht="15.75" customHeight="1" x14ac:dyDescent="0.2">
      <c r="C936" s="233"/>
      <c r="D936" s="233"/>
    </row>
    <row r="937" spans="3:4" ht="15.75" customHeight="1" x14ac:dyDescent="0.2">
      <c r="C937" s="233"/>
      <c r="D937" s="233"/>
    </row>
    <row r="938" spans="3:4" ht="15.75" customHeight="1" x14ac:dyDescent="0.2">
      <c r="C938" s="233"/>
      <c r="D938" s="233"/>
    </row>
    <row r="939" spans="3:4" ht="15.75" customHeight="1" x14ac:dyDescent="0.2">
      <c r="C939" s="233"/>
      <c r="D939" s="233"/>
    </row>
    <row r="940" spans="3:4" ht="15.75" customHeight="1" x14ac:dyDescent="0.2">
      <c r="C940" s="233"/>
      <c r="D940" s="233"/>
    </row>
    <row r="941" spans="3:4" ht="15.75" customHeight="1" x14ac:dyDescent="0.2">
      <c r="C941" s="233"/>
      <c r="D941" s="233"/>
    </row>
    <row r="942" spans="3:4" ht="15.75" customHeight="1" x14ac:dyDescent="0.2">
      <c r="C942" s="233"/>
      <c r="D942" s="233"/>
    </row>
    <row r="943" spans="3:4" ht="15.75" customHeight="1" x14ac:dyDescent="0.2">
      <c r="C943" s="233"/>
      <c r="D943" s="233"/>
    </row>
    <row r="944" spans="3:4" ht="15.75" customHeight="1" x14ac:dyDescent="0.2">
      <c r="C944" s="233"/>
      <c r="D944" s="233"/>
    </row>
    <row r="945" spans="3:4" ht="15.75" customHeight="1" x14ac:dyDescent="0.2">
      <c r="C945" s="233"/>
      <c r="D945" s="233"/>
    </row>
    <row r="946" spans="3:4" ht="15.75" customHeight="1" x14ac:dyDescent="0.2">
      <c r="C946" s="233"/>
      <c r="D946" s="233"/>
    </row>
    <row r="947" spans="3:4" ht="15.75" customHeight="1" x14ac:dyDescent="0.2">
      <c r="C947" s="233"/>
      <c r="D947" s="233"/>
    </row>
    <row r="948" spans="3:4" ht="15.75" customHeight="1" x14ac:dyDescent="0.2">
      <c r="C948" s="233"/>
      <c r="D948" s="233"/>
    </row>
    <row r="949" spans="3:4" ht="15.75" customHeight="1" x14ac:dyDescent="0.2">
      <c r="C949" s="233"/>
      <c r="D949" s="233"/>
    </row>
    <row r="950" spans="3:4" ht="15.75" customHeight="1" x14ac:dyDescent="0.2">
      <c r="C950" s="233"/>
      <c r="D950" s="233"/>
    </row>
    <row r="951" spans="3:4" ht="15.75" customHeight="1" x14ac:dyDescent="0.2">
      <c r="C951" s="233"/>
      <c r="D951" s="233"/>
    </row>
    <row r="952" spans="3:4" ht="15.75" customHeight="1" x14ac:dyDescent="0.2">
      <c r="C952" s="233"/>
      <c r="D952" s="233"/>
    </row>
    <row r="953" spans="3:4" ht="15.75" customHeight="1" x14ac:dyDescent="0.2">
      <c r="C953" s="233"/>
      <c r="D953" s="233"/>
    </row>
    <row r="954" spans="3:4" ht="15.75" customHeight="1" x14ac:dyDescent="0.2">
      <c r="C954" s="233"/>
      <c r="D954" s="233"/>
    </row>
    <row r="955" spans="3:4" ht="15.75" customHeight="1" x14ac:dyDescent="0.2">
      <c r="C955" s="233"/>
      <c r="D955" s="233"/>
    </row>
    <row r="956" spans="3:4" ht="15.75" customHeight="1" x14ac:dyDescent="0.2">
      <c r="C956" s="233"/>
      <c r="D956" s="233"/>
    </row>
    <row r="957" spans="3:4" ht="15.75" customHeight="1" x14ac:dyDescent="0.2">
      <c r="C957" s="233"/>
      <c r="D957" s="233"/>
    </row>
    <row r="958" spans="3:4" ht="15.75" customHeight="1" x14ac:dyDescent="0.2">
      <c r="C958" s="233"/>
      <c r="D958" s="233"/>
    </row>
    <row r="959" spans="3:4" ht="15.75" customHeight="1" x14ac:dyDescent="0.2">
      <c r="C959" s="233"/>
      <c r="D959" s="233"/>
    </row>
    <row r="960" spans="3:4" ht="15.75" customHeight="1" x14ac:dyDescent="0.2">
      <c r="C960" s="233"/>
      <c r="D960" s="233"/>
    </row>
    <row r="961" spans="3:4" ht="15.75" customHeight="1" x14ac:dyDescent="0.2">
      <c r="C961" s="233"/>
      <c r="D961" s="233"/>
    </row>
    <row r="962" spans="3:4" ht="15.75" customHeight="1" x14ac:dyDescent="0.2">
      <c r="C962" s="233"/>
      <c r="D962" s="233"/>
    </row>
    <row r="963" spans="3:4" ht="15.75" customHeight="1" x14ac:dyDescent="0.2">
      <c r="C963" s="233"/>
      <c r="D963" s="233"/>
    </row>
    <row r="964" spans="3:4" ht="15.75" customHeight="1" x14ac:dyDescent="0.2">
      <c r="C964" s="233"/>
      <c r="D964" s="233"/>
    </row>
    <row r="965" spans="3:4" ht="15.75" customHeight="1" x14ac:dyDescent="0.2">
      <c r="C965" s="233"/>
      <c r="D965" s="233"/>
    </row>
    <row r="966" spans="3:4" ht="15.75" customHeight="1" x14ac:dyDescent="0.2">
      <c r="C966" s="233"/>
      <c r="D966" s="233"/>
    </row>
    <row r="967" spans="3:4" ht="15.75" customHeight="1" x14ac:dyDescent="0.2">
      <c r="C967" s="233"/>
      <c r="D967" s="233"/>
    </row>
    <row r="968" spans="3:4" ht="15.75" customHeight="1" x14ac:dyDescent="0.2">
      <c r="C968" s="233"/>
      <c r="D968" s="233"/>
    </row>
    <row r="969" spans="3:4" ht="15.75" customHeight="1" x14ac:dyDescent="0.2">
      <c r="C969" s="233"/>
      <c r="D969" s="233"/>
    </row>
    <row r="970" spans="3:4" ht="15.75" customHeight="1" x14ac:dyDescent="0.2">
      <c r="C970" s="233"/>
      <c r="D970" s="233"/>
    </row>
    <row r="971" spans="3:4" ht="15.75" customHeight="1" x14ac:dyDescent="0.2">
      <c r="C971" s="233"/>
      <c r="D971" s="233"/>
    </row>
    <row r="972" spans="3:4" ht="15.75" customHeight="1" x14ac:dyDescent="0.2">
      <c r="C972" s="233"/>
      <c r="D972" s="233"/>
    </row>
    <row r="973" spans="3:4" ht="15.75" customHeight="1" x14ac:dyDescent="0.2">
      <c r="C973" s="233"/>
      <c r="D973" s="233"/>
    </row>
    <row r="974" spans="3:4" ht="15.75" customHeight="1" x14ac:dyDescent="0.2">
      <c r="C974" s="233"/>
      <c r="D974" s="233"/>
    </row>
    <row r="975" spans="3:4" ht="15.75" customHeight="1" x14ac:dyDescent="0.2">
      <c r="C975" s="233"/>
      <c r="D975" s="233"/>
    </row>
    <row r="976" spans="3:4" ht="15.75" customHeight="1" x14ac:dyDescent="0.2">
      <c r="C976" s="233"/>
      <c r="D976" s="233"/>
    </row>
    <row r="977" spans="3:4" ht="15.75" customHeight="1" x14ac:dyDescent="0.2">
      <c r="C977" s="233"/>
      <c r="D977" s="233"/>
    </row>
    <row r="978" spans="3:4" ht="15.75" customHeight="1" x14ac:dyDescent="0.2">
      <c r="C978" s="233"/>
      <c r="D978" s="233"/>
    </row>
    <row r="979" spans="3:4" ht="15.75" customHeight="1" x14ac:dyDescent="0.2">
      <c r="C979" s="233"/>
      <c r="D979" s="233"/>
    </row>
  </sheetData>
  <mergeCells count="13">
    <mergeCell ref="A67:B67"/>
    <mergeCell ref="G2:I2"/>
    <mergeCell ref="A4:I4"/>
    <mergeCell ref="A5:I5"/>
    <mergeCell ref="A6:I6"/>
    <mergeCell ref="A8:C8"/>
    <mergeCell ref="D8:I8"/>
    <mergeCell ref="A46:B46"/>
    <mergeCell ref="A49:C49"/>
    <mergeCell ref="D49:I49"/>
    <mergeCell ref="A57:B57"/>
    <mergeCell ref="A59:C59"/>
    <mergeCell ref="D59:I59"/>
  </mergeCells>
  <pageMargins left="0.23622047244094488" right="0.23622047244094488" top="0.19685039370078741" bottom="0.19685039370078741" header="3.937007874015748E-2" footer="3.937007874015748E-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GHOST</cp:lastModifiedBy>
  <cp:lastPrinted>2020-11-05T12:43:41Z</cp:lastPrinted>
  <dcterms:created xsi:type="dcterms:W3CDTF">2020-07-15T11:11:43Z</dcterms:created>
  <dcterms:modified xsi:type="dcterms:W3CDTF">2020-11-05T13:45:27Z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1049-11.2.0.8942</vt:lpwstr>
  </property>
</Properties>
</file>