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610" windowHeight="8940" activeTab="1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Витрати!$A$9:$Z$9</definedName>
  </definedNames>
  <calcPr calcId="144525"/>
</workbook>
</file>

<file path=xl/calcChain.xml><?xml version="1.0" encoding="utf-8"?>
<calcChain xmlns="http://schemas.openxmlformats.org/spreadsheetml/2006/main">
  <c r="M50" i="2" l="1"/>
  <c r="B22" i="1"/>
  <c r="X50" i="2"/>
  <c r="W50" i="2"/>
  <c r="Y50" i="2" s="1"/>
  <c r="Z50" i="2" s="1"/>
  <c r="J154" i="2"/>
  <c r="F41" i="3"/>
  <c r="J153" i="2"/>
  <c r="J149" i="2"/>
  <c r="J135" i="2"/>
  <c r="J134" i="2"/>
  <c r="J132" i="2"/>
  <c r="J113" i="2"/>
  <c r="J107" i="2"/>
  <c r="J106" i="2"/>
  <c r="J105" i="2"/>
  <c r="J102" i="2"/>
  <c r="J82" i="2"/>
  <c r="J81" i="2"/>
  <c r="J60" i="2"/>
  <c r="J59" i="2"/>
  <c r="J51" i="2"/>
  <c r="J28" i="2"/>
  <c r="J23" i="2"/>
  <c r="J22" i="2"/>
  <c r="J18" i="2"/>
  <c r="X18" i="2" s="1"/>
  <c r="I48" i="3"/>
  <c r="F48" i="3"/>
  <c r="D48" i="3"/>
  <c r="I41" i="3"/>
  <c r="D41" i="3"/>
  <c r="J41" i="3" l="1"/>
  <c r="P49" i="2" l="1"/>
  <c r="X49" i="2" s="1"/>
  <c r="P48" i="2"/>
  <c r="X48" i="2" s="1"/>
  <c r="M49" i="2"/>
  <c r="W49" i="2" s="1"/>
  <c r="Y49" i="2" s="1"/>
  <c r="Z49" i="2" s="1"/>
  <c r="M48" i="2"/>
  <c r="W48" i="2" s="1"/>
  <c r="Y48" i="2" s="1"/>
  <c r="Z48" i="2" s="1"/>
  <c r="V158" i="2"/>
  <c r="S158" i="2"/>
  <c r="P158" i="2"/>
  <c r="M158" i="2"/>
  <c r="J158" i="2"/>
  <c r="X158" i="2" s="1"/>
  <c r="G158" i="2"/>
  <c r="V157" i="2"/>
  <c r="S157" i="2"/>
  <c r="P157" i="2"/>
  <c r="M157" i="2"/>
  <c r="J157" i="2"/>
  <c r="X157" i="2" s="1"/>
  <c r="G157" i="2"/>
  <c r="V156" i="2"/>
  <c r="S156" i="2"/>
  <c r="P156" i="2"/>
  <c r="M156" i="2"/>
  <c r="J156" i="2"/>
  <c r="X156" i="2" s="1"/>
  <c r="G156" i="2"/>
  <c r="V155" i="2"/>
  <c r="S155" i="2"/>
  <c r="P155" i="2"/>
  <c r="M155" i="2"/>
  <c r="J155" i="2"/>
  <c r="X155" i="2" s="1"/>
  <c r="G155" i="2"/>
  <c r="V154" i="2"/>
  <c r="S154" i="2"/>
  <c r="P154" i="2"/>
  <c r="X154" i="2" s="1"/>
  <c r="M154" i="2"/>
  <c r="G154" i="2"/>
  <c r="W154" i="2" s="1"/>
  <c r="V153" i="2"/>
  <c r="S153" i="2"/>
  <c r="P153" i="2"/>
  <c r="X153" i="2" s="1"/>
  <c r="M153" i="2"/>
  <c r="G153" i="2"/>
  <c r="W153" i="2" s="1"/>
  <c r="V152" i="2"/>
  <c r="U152" i="2"/>
  <c r="T152" i="2"/>
  <c r="S152" i="2"/>
  <c r="R152" i="2"/>
  <c r="Q152" i="2"/>
  <c r="P152" i="2"/>
  <c r="O152" i="2"/>
  <c r="N152" i="2"/>
  <c r="M152" i="2"/>
  <c r="L152" i="2"/>
  <c r="K152" i="2"/>
  <c r="I152" i="2"/>
  <c r="H152" i="2"/>
  <c r="G152" i="2"/>
  <c r="W152" i="2" s="1"/>
  <c r="F152" i="2"/>
  <c r="E152" i="2"/>
  <c r="V151" i="2"/>
  <c r="S151" i="2"/>
  <c r="P151" i="2"/>
  <c r="M151" i="2"/>
  <c r="J151" i="2"/>
  <c r="X151" i="2" s="1"/>
  <c r="G151" i="2"/>
  <c r="V150" i="2"/>
  <c r="S150" i="2"/>
  <c r="P150" i="2"/>
  <c r="M150" i="2"/>
  <c r="J150" i="2"/>
  <c r="X150" i="2" s="1"/>
  <c r="G150" i="2"/>
  <c r="V149" i="2"/>
  <c r="S149" i="2"/>
  <c r="P149" i="2"/>
  <c r="X149" i="2" s="1"/>
  <c r="M149" i="2"/>
  <c r="G149" i="2"/>
  <c r="W149" i="2" s="1"/>
  <c r="V148" i="2"/>
  <c r="S148" i="2"/>
  <c r="P148" i="2"/>
  <c r="M148" i="2"/>
  <c r="J148" i="2"/>
  <c r="X148" i="2" s="1"/>
  <c r="G148" i="2"/>
  <c r="V147" i="2"/>
  <c r="S147" i="2"/>
  <c r="P147" i="2"/>
  <c r="M147" i="2"/>
  <c r="J147" i="2"/>
  <c r="X147" i="2" s="1"/>
  <c r="G147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X146" i="2" s="1"/>
  <c r="I146" i="2"/>
  <c r="H146" i="2"/>
  <c r="G146" i="2"/>
  <c r="W146" i="2" s="1"/>
  <c r="F146" i="2"/>
  <c r="E146" i="2"/>
  <c r="V145" i="2"/>
  <c r="S145" i="2"/>
  <c r="P145" i="2"/>
  <c r="M145" i="2"/>
  <c r="J145" i="2"/>
  <c r="X145" i="2" s="1"/>
  <c r="G145" i="2"/>
  <c r="V144" i="2"/>
  <c r="S144" i="2"/>
  <c r="P144" i="2"/>
  <c r="M144" i="2"/>
  <c r="J144" i="2"/>
  <c r="X144" i="2" s="1"/>
  <c r="G144" i="2"/>
  <c r="V143" i="2"/>
  <c r="S143" i="2"/>
  <c r="P143" i="2"/>
  <c r="M143" i="2"/>
  <c r="J143" i="2"/>
  <c r="X143" i="2" s="1"/>
  <c r="G143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X142" i="2" s="1"/>
  <c r="I142" i="2"/>
  <c r="H142" i="2"/>
  <c r="G142" i="2"/>
  <c r="F142" i="2"/>
  <c r="E142" i="2"/>
  <c r="V141" i="2"/>
  <c r="S141" i="2"/>
  <c r="P141" i="2"/>
  <c r="M141" i="2"/>
  <c r="J141" i="2"/>
  <c r="X141" i="2" s="1"/>
  <c r="G141" i="2"/>
  <c r="V140" i="2"/>
  <c r="S140" i="2"/>
  <c r="P140" i="2"/>
  <c r="M140" i="2"/>
  <c r="J140" i="2"/>
  <c r="X140" i="2" s="1"/>
  <c r="G140" i="2"/>
  <c r="V139" i="2"/>
  <c r="S139" i="2"/>
  <c r="P139" i="2"/>
  <c r="M139" i="2"/>
  <c r="J139" i="2"/>
  <c r="X139" i="2" s="1"/>
  <c r="G139" i="2"/>
  <c r="V138" i="2"/>
  <c r="U138" i="2"/>
  <c r="T138" i="2"/>
  <c r="S138" i="2"/>
  <c r="R138" i="2"/>
  <c r="Q138" i="2"/>
  <c r="P138" i="2"/>
  <c r="O138" i="2"/>
  <c r="N138" i="2"/>
  <c r="M138" i="2"/>
  <c r="L138" i="2"/>
  <c r="K138" i="2"/>
  <c r="J138" i="2"/>
  <c r="X138" i="2" s="1"/>
  <c r="I138" i="2"/>
  <c r="H138" i="2"/>
  <c r="G138" i="2"/>
  <c r="F138" i="2"/>
  <c r="E138" i="2"/>
  <c r="U136" i="2"/>
  <c r="T136" i="2"/>
  <c r="R136" i="2"/>
  <c r="Q136" i="2"/>
  <c r="O136" i="2"/>
  <c r="N136" i="2"/>
  <c r="L136" i="2"/>
  <c r="K136" i="2"/>
  <c r="I136" i="2"/>
  <c r="H136" i="2"/>
  <c r="F136" i="2"/>
  <c r="E136" i="2"/>
  <c r="V135" i="2"/>
  <c r="S135" i="2"/>
  <c r="P135" i="2"/>
  <c r="X135" i="2" s="1"/>
  <c r="M135" i="2"/>
  <c r="G135" i="2"/>
  <c r="W135" i="2" s="1"/>
  <c r="V134" i="2"/>
  <c r="S134" i="2"/>
  <c r="P134" i="2"/>
  <c r="X134" i="2" s="1"/>
  <c r="M134" i="2"/>
  <c r="G134" i="2"/>
  <c r="W134" i="2" s="1"/>
  <c r="V133" i="2"/>
  <c r="S133" i="2"/>
  <c r="P133" i="2"/>
  <c r="M133" i="2"/>
  <c r="J133" i="2"/>
  <c r="X133" i="2" s="1"/>
  <c r="G133" i="2"/>
  <c r="V132" i="2"/>
  <c r="V136" i="2" s="1"/>
  <c r="S132" i="2"/>
  <c r="S136" i="2" s="1"/>
  <c r="P132" i="2"/>
  <c r="M132" i="2"/>
  <c r="M136" i="2" s="1"/>
  <c r="J136" i="2"/>
  <c r="G132" i="2"/>
  <c r="U130" i="2"/>
  <c r="T130" i="2"/>
  <c r="R130" i="2"/>
  <c r="Q130" i="2"/>
  <c r="O130" i="2"/>
  <c r="N130" i="2"/>
  <c r="L130" i="2"/>
  <c r="K130" i="2"/>
  <c r="I130" i="2"/>
  <c r="H130" i="2"/>
  <c r="F130" i="2"/>
  <c r="E130" i="2"/>
  <c r="V129" i="2"/>
  <c r="S129" i="2"/>
  <c r="P129" i="2"/>
  <c r="M129" i="2"/>
  <c r="J129" i="2"/>
  <c r="X129" i="2" s="1"/>
  <c r="G129" i="2"/>
  <c r="V128" i="2"/>
  <c r="S128" i="2"/>
  <c r="P128" i="2"/>
  <c r="M128" i="2"/>
  <c r="J128" i="2"/>
  <c r="X128" i="2" s="1"/>
  <c r="G128" i="2"/>
  <c r="W128" i="2" s="1"/>
  <c r="V127" i="2"/>
  <c r="V130" i="2" s="1"/>
  <c r="S127" i="2"/>
  <c r="S130" i="2" s="1"/>
  <c r="P127" i="2"/>
  <c r="P130" i="2" s="1"/>
  <c r="M127" i="2"/>
  <c r="J127" i="2"/>
  <c r="G127" i="2"/>
  <c r="U125" i="2"/>
  <c r="T125" i="2"/>
  <c r="R125" i="2"/>
  <c r="Q125" i="2"/>
  <c r="O125" i="2"/>
  <c r="N125" i="2"/>
  <c r="L125" i="2"/>
  <c r="K125" i="2"/>
  <c r="I125" i="2"/>
  <c r="H125" i="2"/>
  <c r="F125" i="2"/>
  <c r="E125" i="2"/>
  <c r="V124" i="2"/>
  <c r="S124" i="2"/>
  <c r="P124" i="2"/>
  <c r="M124" i="2"/>
  <c r="J124" i="2"/>
  <c r="X124" i="2" s="1"/>
  <c r="G124" i="2"/>
  <c r="V123" i="2"/>
  <c r="V125" i="2" s="1"/>
  <c r="S123" i="2"/>
  <c r="S125" i="2" s="1"/>
  <c r="P123" i="2"/>
  <c r="P125" i="2" s="1"/>
  <c r="M123" i="2"/>
  <c r="M125" i="2" s="1"/>
  <c r="J123" i="2"/>
  <c r="G123" i="2"/>
  <c r="U121" i="2"/>
  <c r="T121" i="2"/>
  <c r="R121" i="2"/>
  <c r="Q121" i="2"/>
  <c r="O121" i="2"/>
  <c r="N121" i="2"/>
  <c r="L121" i="2"/>
  <c r="K121" i="2"/>
  <c r="I121" i="2"/>
  <c r="H121" i="2"/>
  <c r="F121" i="2"/>
  <c r="E121" i="2"/>
  <c r="V120" i="2"/>
  <c r="S120" i="2"/>
  <c r="P120" i="2"/>
  <c r="M120" i="2"/>
  <c r="J120" i="2"/>
  <c r="X120" i="2" s="1"/>
  <c r="G120" i="2"/>
  <c r="V119" i="2"/>
  <c r="V121" i="2" s="1"/>
  <c r="S119" i="2"/>
  <c r="S121" i="2" s="1"/>
  <c r="P119" i="2"/>
  <c r="P121" i="2" s="1"/>
  <c r="M119" i="2"/>
  <c r="M121" i="2" s="1"/>
  <c r="J119" i="2"/>
  <c r="G119" i="2"/>
  <c r="U117" i="2"/>
  <c r="T117" i="2"/>
  <c r="R117" i="2"/>
  <c r="Q117" i="2"/>
  <c r="O117" i="2"/>
  <c r="N117" i="2"/>
  <c r="L117" i="2"/>
  <c r="K117" i="2"/>
  <c r="I117" i="2"/>
  <c r="H117" i="2"/>
  <c r="F117" i="2"/>
  <c r="E117" i="2"/>
  <c r="V116" i="2"/>
  <c r="S116" i="2"/>
  <c r="P116" i="2"/>
  <c r="M116" i="2"/>
  <c r="J116" i="2"/>
  <c r="X116" i="2" s="1"/>
  <c r="G116" i="2"/>
  <c r="V115" i="2"/>
  <c r="S115" i="2"/>
  <c r="P115" i="2"/>
  <c r="M115" i="2"/>
  <c r="J115" i="2"/>
  <c r="X115" i="2" s="1"/>
  <c r="G115" i="2"/>
  <c r="V114" i="2"/>
  <c r="S114" i="2"/>
  <c r="P114" i="2"/>
  <c r="M114" i="2"/>
  <c r="J114" i="2"/>
  <c r="X114" i="2" s="1"/>
  <c r="G114" i="2"/>
  <c r="V113" i="2"/>
  <c r="V117" i="2" s="1"/>
  <c r="S113" i="2"/>
  <c r="S117" i="2" s="1"/>
  <c r="P113" i="2"/>
  <c r="M113" i="2"/>
  <c r="M117" i="2" s="1"/>
  <c r="J117" i="2"/>
  <c r="G113" i="2"/>
  <c r="V110" i="2"/>
  <c r="S110" i="2"/>
  <c r="P110" i="2"/>
  <c r="M110" i="2"/>
  <c r="J110" i="2"/>
  <c r="X110" i="2" s="1"/>
  <c r="G110" i="2"/>
  <c r="V109" i="2"/>
  <c r="S109" i="2"/>
  <c r="P109" i="2"/>
  <c r="M109" i="2"/>
  <c r="J109" i="2"/>
  <c r="X109" i="2" s="1"/>
  <c r="G109" i="2"/>
  <c r="V108" i="2"/>
  <c r="S108" i="2"/>
  <c r="P108" i="2"/>
  <c r="M108" i="2"/>
  <c r="J108" i="2"/>
  <c r="X108" i="2" s="1"/>
  <c r="G108" i="2"/>
  <c r="V107" i="2"/>
  <c r="S107" i="2"/>
  <c r="P107" i="2"/>
  <c r="X107" i="2" s="1"/>
  <c r="M107" i="2"/>
  <c r="G107" i="2"/>
  <c r="W107" i="2" s="1"/>
  <c r="V106" i="2"/>
  <c r="S106" i="2"/>
  <c r="P106" i="2"/>
  <c r="X106" i="2" s="1"/>
  <c r="M106" i="2"/>
  <c r="G106" i="2"/>
  <c r="W106" i="2" s="1"/>
  <c r="V105" i="2"/>
  <c r="S105" i="2"/>
  <c r="P105" i="2"/>
  <c r="X105" i="2" s="1"/>
  <c r="M105" i="2"/>
  <c r="G105" i="2"/>
  <c r="W105" i="2" s="1"/>
  <c r="V104" i="2"/>
  <c r="S104" i="2"/>
  <c r="P104" i="2"/>
  <c r="M104" i="2"/>
  <c r="J104" i="2"/>
  <c r="X104" i="2" s="1"/>
  <c r="G104" i="2"/>
  <c r="V103" i="2"/>
  <c r="S103" i="2"/>
  <c r="P103" i="2"/>
  <c r="X103" i="2" s="1"/>
  <c r="M103" i="2"/>
  <c r="G103" i="2"/>
  <c r="W103" i="2" s="1"/>
  <c r="V102" i="2"/>
  <c r="S102" i="2"/>
  <c r="P102" i="2"/>
  <c r="X102" i="2" s="1"/>
  <c r="M102" i="2"/>
  <c r="G102" i="2"/>
  <c r="W102" i="2" s="1"/>
  <c r="V101" i="2"/>
  <c r="S101" i="2"/>
  <c r="P101" i="2"/>
  <c r="X101" i="2" s="1"/>
  <c r="M101" i="2"/>
  <c r="G101" i="2"/>
  <c r="W101" i="2" s="1"/>
  <c r="V100" i="2"/>
  <c r="V111" i="2" s="1"/>
  <c r="U100" i="2"/>
  <c r="U111" i="2" s="1"/>
  <c r="T100" i="2"/>
  <c r="T111" i="2" s="1"/>
  <c r="S100" i="2"/>
  <c r="R100" i="2"/>
  <c r="R111" i="2" s="1"/>
  <c r="Q100" i="2"/>
  <c r="Q111" i="2" s="1"/>
  <c r="P100" i="2"/>
  <c r="P111" i="2" s="1"/>
  <c r="O100" i="2"/>
  <c r="O111" i="2" s="1"/>
  <c r="N100" i="2"/>
  <c r="N111" i="2" s="1"/>
  <c r="M100" i="2"/>
  <c r="M111" i="2" s="1"/>
  <c r="L100" i="2"/>
  <c r="L111" i="2" s="1"/>
  <c r="K100" i="2"/>
  <c r="K111" i="2" s="1"/>
  <c r="J100" i="2"/>
  <c r="I100" i="2"/>
  <c r="I111" i="2" s="1"/>
  <c r="H100" i="2"/>
  <c r="H111" i="2" s="1"/>
  <c r="G100" i="2"/>
  <c r="F100" i="2"/>
  <c r="F111" i="2" s="1"/>
  <c r="E100" i="2"/>
  <c r="E111" i="2" s="1"/>
  <c r="V97" i="2"/>
  <c r="S97" i="2"/>
  <c r="P97" i="2"/>
  <c r="M97" i="2"/>
  <c r="J97" i="2"/>
  <c r="X97" i="2" s="1"/>
  <c r="G97" i="2"/>
  <c r="V96" i="2"/>
  <c r="S96" i="2"/>
  <c r="P96" i="2"/>
  <c r="M96" i="2"/>
  <c r="J96" i="2"/>
  <c r="X96" i="2" s="1"/>
  <c r="G96" i="2"/>
  <c r="V95" i="2"/>
  <c r="S95" i="2"/>
  <c r="P95" i="2"/>
  <c r="M95" i="2"/>
  <c r="J95" i="2"/>
  <c r="X95" i="2" s="1"/>
  <c r="G95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X94" i="2" s="1"/>
  <c r="I94" i="2"/>
  <c r="H94" i="2"/>
  <c r="G94" i="2"/>
  <c r="W94" i="2" s="1"/>
  <c r="F94" i="2"/>
  <c r="E94" i="2"/>
  <c r="V93" i="2"/>
  <c r="S93" i="2"/>
  <c r="P93" i="2"/>
  <c r="M93" i="2"/>
  <c r="J93" i="2"/>
  <c r="X93" i="2" s="1"/>
  <c r="G93" i="2"/>
  <c r="V92" i="2"/>
  <c r="S92" i="2"/>
  <c r="P92" i="2"/>
  <c r="M92" i="2"/>
  <c r="J92" i="2"/>
  <c r="X92" i="2" s="1"/>
  <c r="G92" i="2"/>
  <c r="V91" i="2"/>
  <c r="S91" i="2"/>
  <c r="P91" i="2"/>
  <c r="M91" i="2"/>
  <c r="J91" i="2"/>
  <c r="X91" i="2" s="1"/>
  <c r="G91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X90" i="2" s="1"/>
  <c r="I90" i="2"/>
  <c r="H90" i="2"/>
  <c r="G90" i="2"/>
  <c r="F90" i="2"/>
  <c r="E90" i="2"/>
  <c r="V89" i="2"/>
  <c r="S89" i="2"/>
  <c r="P89" i="2"/>
  <c r="M89" i="2"/>
  <c r="J89" i="2"/>
  <c r="X89" i="2" s="1"/>
  <c r="G89" i="2"/>
  <c r="V88" i="2"/>
  <c r="S88" i="2"/>
  <c r="P88" i="2"/>
  <c r="M88" i="2"/>
  <c r="J88" i="2"/>
  <c r="X88" i="2" s="1"/>
  <c r="G88" i="2"/>
  <c r="V87" i="2"/>
  <c r="S87" i="2"/>
  <c r="P87" i="2"/>
  <c r="M87" i="2"/>
  <c r="J87" i="2"/>
  <c r="X87" i="2" s="1"/>
  <c r="G87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X86" i="2" s="1"/>
  <c r="I86" i="2"/>
  <c r="H86" i="2"/>
  <c r="G86" i="2"/>
  <c r="F86" i="2"/>
  <c r="E86" i="2"/>
  <c r="V83" i="2"/>
  <c r="S83" i="2"/>
  <c r="P83" i="2"/>
  <c r="M83" i="2"/>
  <c r="J83" i="2"/>
  <c r="X83" i="2" s="1"/>
  <c r="G83" i="2"/>
  <c r="V82" i="2"/>
  <c r="S82" i="2"/>
  <c r="P82" i="2"/>
  <c r="X82" i="2" s="1"/>
  <c r="M82" i="2"/>
  <c r="G82" i="2"/>
  <c r="W82" i="2" s="1"/>
  <c r="V81" i="2"/>
  <c r="S81" i="2"/>
  <c r="P81" i="2"/>
  <c r="X81" i="2" s="1"/>
  <c r="M81" i="2"/>
  <c r="G81" i="2"/>
  <c r="W81" i="2" s="1"/>
  <c r="V80" i="2"/>
  <c r="V84" i="2" s="1"/>
  <c r="U80" i="2"/>
  <c r="U84" i="2" s="1"/>
  <c r="T80" i="2"/>
  <c r="T84" i="2" s="1"/>
  <c r="S80" i="2"/>
  <c r="S84" i="2" s="1"/>
  <c r="R80" i="2"/>
  <c r="R84" i="2" s="1"/>
  <c r="Q80" i="2"/>
  <c r="Q84" i="2" s="1"/>
  <c r="P80" i="2"/>
  <c r="P84" i="2" s="1"/>
  <c r="O80" i="2"/>
  <c r="O84" i="2" s="1"/>
  <c r="N80" i="2"/>
  <c r="N84" i="2" s="1"/>
  <c r="M80" i="2"/>
  <c r="M84" i="2" s="1"/>
  <c r="L80" i="2"/>
  <c r="L84" i="2" s="1"/>
  <c r="K80" i="2"/>
  <c r="K84" i="2" s="1"/>
  <c r="J80" i="2"/>
  <c r="I80" i="2"/>
  <c r="I84" i="2" s="1"/>
  <c r="H80" i="2"/>
  <c r="H84" i="2" s="1"/>
  <c r="G80" i="2"/>
  <c r="F80" i="2"/>
  <c r="F84" i="2" s="1"/>
  <c r="E80" i="2"/>
  <c r="E84" i="2" s="1"/>
  <c r="Y79" i="2"/>
  <c r="Z79" i="2" s="1"/>
  <c r="V77" i="2"/>
  <c r="S77" i="2"/>
  <c r="P77" i="2"/>
  <c r="M77" i="2"/>
  <c r="J77" i="2"/>
  <c r="X77" i="2" s="1"/>
  <c r="G77" i="2"/>
  <c r="W77" i="2" s="1"/>
  <c r="V76" i="2"/>
  <c r="S76" i="2"/>
  <c r="P76" i="2"/>
  <c r="M76" i="2"/>
  <c r="J76" i="2"/>
  <c r="X76" i="2" s="1"/>
  <c r="G76" i="2"/>
  <c r="W76" i="2" s="1"/>
  <c r="V75" i="2"/>
  <c r="S75" i="2"/>
  <c r="P75" i="2"/>
  <c r="M75" i="2"/>
  <c r="J75" i="2"/>
  <c r="X75" i="2" s="1"/>
  <c r="G75" i="2"/>
  <c r="W75" i="2" s="1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X74" i="2" s="1"/>
  <c r="I74" i="2"/>
  <c r="H74" i="2"/>
  <c r="G74" i="2"/>
  <c r="W74" i="2" s="1"/>
  <c r="F74" i="2"/>
  <c r="E74" i="2"/>
  <c r="V73" i="2"/>
  <c r="S73" i="2"/>
  <c r="P73" i="2"/>
  <c r="M73" i="2"/>
  <c r="J73" i="2"/>
  <c r="X73" i="2" s="1"/>
  <c r="G73" i="2"/>
  <c r="W73" i="2" s="1"/>
  <c r="V72" i="2"/>
  <c r="S72" i="2"/>
  <c r="P72" i="2"/>
  <c r="M72" i="2"/>
  <c r="J72" i="2"/>
  <c r="X72" i="2" s="1"/>
  <c r="G72" i="2"/>
  <c r="W72" i="2" s="1"/>
  <c r="V71" i="2"/>
  <c r="S71" i="2"/>
  <c r="P71" i="2"/>
  <c r="M71" i="2"/>
  <c r="J71" i="2"/>
  <c r="X71" i="2" s="1"/>
  <c r="G71" i="2"/>
  <c r="W71" i="2" s="1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X70" i="2" s="1"/>
  <c r="I70" i="2"/>
  <c r="H70" i="2"/>
  <c r="G70" i="2"/>
  <c r="W70" i="2" s="1"/>
  <c r="F70" i="2"/>
  <c r="E70" i="2"/>
  <c r="V69" i="2"/>
  <c r="S69" i="2"/>
  <c r="P69" i="2"/>
  <c r="M69" i="2"/>
  <c r="J69" i="2"/>
  <c r="X69" i="2" s="1"/>
  <c r="G69" i="2"/>
  <c r="W69" i="2" s="1"/>
  <c r="V68" i="2"/>
  <c r="S68" i="2"/>
  <c r="P68" i="2"/>
  <c r="M68" i="2"/>
  <c r="J68" i="2"/>
  <c r="X68" i="2" s="1"/>
  <c r="G68" i="2"/>
  <c r="W68" i="2" s="1"/>
  <c r="V67" i="2"/>
  <c r="S67" i="2"/>
  <c r="P67" i="2"/>
  <c r="M67" i="2"/>
  <c r="J67" i="2"/>
  <c r="X67" i="2" s="1"/>
  <c r="G67" i="2"/>
  <c r="W67" i="2" s="1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X66" i="2" s="1"/>
  <c r="I66" i="2"/>
  <c r="H66" i="2"/>
  <c r="G66" i="2"/>
  <c r="W66" i="2" s="1"/>
  <c r="F66" i="2"/>
  <c r="E66" i="2"/>
  <c r="V65" i="2"/>
  <c r="S65" i="2"/>
  <c r="P65" i="2"/>
  <c r="M65" i="2"/>
  <c r="J65" i="2"/>
  <c r="X65" i="2" s="1"/>
  <c r="G65" i="2"/>
  <c r="W65" i="2" s="1"/>
  <c r="V64" i="2"/>
  <c r="S64" i="2"/>
  <c r="P64" i="2"/>
  <c r="M64" i="2"/>
  <c r="J64" i="2"/>
  <c r="X64" i="2" s="1"/>
  <c r="G64" i="2"/>
  <c r="W64" i="2" s="1"/>
  <c r="V63" i="2"/>
  <c r="S63" i="2"/>
  <c r="P63" i="2"/>
  <c r="M63" i="2"/>
  <c r="J63" i="2"/>
  <c r="X63" i="2" s="1"/>
  <c r="G63" i="2"/>
  <c r="W63" i="2" s="1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X62" i="2" s="1"/>
  <c r="I62" i="2"/>
  <c r="H62" i="2"/>
  <c r="G62" i="2"/>
  <c r="W62" i="2" s="1"/>
  <c r="F62" i="2"/>
  <c r="E62" i="2"/>
  <c r="V61" i="2"/>
  <c r="S61" i="2"/>
  <c r="P61" i="2"/>
  <c r="M61" i="2"/>
  <c r="J61" i="2"/>
  <c r="X61" i="2" s="1"/>
  <c r="G61" i="2"/>
  <c r="W61" i="2" s="1"/>
  <c r="V60" i="2"/>
  <c r="S60" i="2"/>
  <c r="P60" i="2"/>
  <c r="X60" i="2" s="1"/>
  <c r="M60" i="2"/>
  <c r="G60" i="2"/>
  <c r="W60" i="2" s="1"/>
  <c r="V59" i="2"/>
  <c r="S59" i="2"/>
  <c r="P59" i="2"/>
  <c r="X59" i="2" s="1"/>
  <c r="M59" i="2"/>
  <c r="G59" i="2"/>
  <c r="W59" i="2" s="1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X58" i="2" s="1"/>
  <c r="I58" i="2"/>
  <c r="H58" i="2"/>
  <c r="G58" i="2"/>
  <c r="W58" i="2" s="1"/>
  <c r="F58" i="2"/>
  <c r="E58" i="2"/>
  <c r="V55" i="2"/>
  <c r="S55" i="2"/>
  <c r="P55" i="2"/>
  <c r="M55" i="2"/>
  <c r="J55" i="2"/>
  <c r="X55" i="2" s="1"/>
  <c r="G55" i="2"/>
  <c r="W55" i="2" s="1"/>
  <c r="V54" i="2"/>
  <c r="S54" i="2"/>
  <c r="P54" i="2"/>
  <c r="M54" i="2"/>
  <c r="J54" i="2"/>
  <c r="X54" i="2" s="1"/>
  <c r="G54" i="2"/>
  <c r="W54" i="2" s="1"/>
  <c r="V53" i="2"/>
  <c r="S53" i="2"/>
  <c r="P53" i="2"/>
  <c r="M53" i="2"/>
  <c r="J53" i="2"/>
  <c r="X53" i="2" s="1"/>
  <c r="G53" i="2"/>
  <c r="W53" i="2" s="1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X52" i="2" s="1"/>
  <c r="I52" i="2"/>
  <c r="H52" i="2"/>
  <c r="G52" i="2"/>
  <c r="W52" i="2" s="1"/>
  <c r="F52" i="2"/>
  <c r="E52" i="2"/>
  <c r="V51" i="2"/>
  <c r="S51" i="2"/>
  <c r="P51" i="2"/>
  <c r="X51" i="2" s="1"/>
  <c r="M51" i="2"/>
  <c r="G51" i="2"/>
  <c r="W51" i="2" s="1"/>
  <c r="Y51" i="2" s="1"/>
  <c r="Z51" i="2" s="1"/>
  <c r="V47" i="2"/>
  <c r="S47" i="2"/>
  <c r="P47" i="2"/>
  <c r="M47" i="2"/>
  <c r="X47" i="2"/>
  <c r="G47" i="2"/>
  <c r="W47" i="2" s="1"/>
  <c r="V46" i="2"/>
  <c r="S46" i="2"/>
  <c r="P46" i="2"/>
  <c r="X46" i="2" s="1"/>
  <c r="M46" i="2"/>
  <c r="G46" i="2"/>
  <c r="W46" i="2" s="1"/>
  <c r="V45" i="2"/>
  <c r="U45" i="2"/>
  <c r="T45" i="2"/>
  <c r="S45" i="2"/>
  <c r="R45" i="2"/>
  <c r="Q45" i="2"/>
  <c r="P45" i="2"/>
  <c r="O45" i="2"/>
  <c r="N45" i="2"/>
  <c r="L45" i="2"/>
  <c r="K45" i="2"/>
  <c r="I45" i="2"/>
  <c r="H45" i="2"/>
  <c r="G45" i="2"/>
  <c r="F45" i="2"/>
  <c r="E45" i="2"/>
  <c r="V42" i="2"/>
  <c r="S42" i="2"/>
  <c r="P42" i="2"/>
  <c r="M42" i="2"/>
  <c r="J42" i="2"/>
  <c r="X42" i="2" s="1"/>
  <c r="G42" i="2"/>
  <c r="W42" i="2" s="1"/>
  <c r="V41" i="2"/>
  <c r="S41" i="2"/>
  <c r="P41" i="2"/>
  <c r="M41" i="2"/>
  <c r="J41" i="2"/>
  <c r="X41" i="2" s="1"/>
  <c r="G41" i="2"/>
  <c r="W41" i="2" s="1"/>
  <c r="V40" i="2"/>
  <c r="S40" i="2"/>
  <c r="P40" i="2"/>
  <c r="M40" i="2"/>
  <c r="J40" i="2"/>
  <c r="X40" i="2" s="1"/>
  <c r="G40" i="2"/>
  <c r="W40" i="2" s="1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X39" i="2" s="1"/>
  <c r="I39" i="2"/>
  <c r="H39" i="2"/>
  <c r="G39" i="2"/>
  <c r="W39" i="2" s="1"/>
  <c r="F39" i="2"/>
  <c r="E39" i="2"/>
  <c r="V38" i="2"/>
  <c r="S38" i="2"/>
  <c r="P38" i="2"/>
  <c r="M38" i="2"/>
  <c r="J38" i="2"/>
  <c r="X38" i="2" s="1"/>
  <c r="G38" i="2"/>
  <c r="W38" i="2" s="1"/>
  <c r="V37" i="2"/>
  <c r="S37" i="2"/>
  <c r="P37" i="2"/>
  <c r="M37" i="2"/>
  <c r="J37" i="2"/>
  <c r="X37" i="2" s="1"/>
  <c r="G37" i="2"/>
  <c r="W37" i="2" s="1"/>
  <c r="V36" i="2"/>
  <c r="S36" i="2"/>
  <c r="P36" i="2"/>
  <c r="M36" i="2"/>
  <c r="J36" i="2"/>
  <c r="X36" i="2" s="1"/>
  <c r="G36" i="2"/>
  <c r="W36" i="2" s="1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X35" i="2" s="1"/>
  <c r="I35" i="2"/>
  <c r="H35" i="2"/>
  <c r="G35" i="2"/>
  <c r="W35" i="2" s="1"/>
  <c r="F35" i="2"/>
  <c r="E35" i="2"/>
  <c r="V34" i="2"/>
  <c r="S34" i="2"/>
  <c r="P34" i="2"/>
  <c r="M34" i="2"/>
  <c r="J34" i="2"/>
  <c r="X34" i="2" s="1"/>
  <c r="G34" i="2"/>
  <c r="W34" i="2" s="1"/>
  <c r="V33" i="2"/>
  <c r="S33" i="2"/>
  <c r="P33" i="2"/>
  <c r="M33" i="2"/>
  <c r="J33" i="2"/>
  <c r="X33" i="2" s="1"/>
  <c r="G33" i="2"/>
  <c r="W33" i="2" s="1"/>
  <c r="V32" i="2"/>
  <c r="S32" i="2"/>
  <c r="P32" i="2"/>
  <c r="M32" i="2"/>
  <c r="J32" i="2"/>
  <c r="X32" i="2" s="1"/>
  <c r="G32" i="2"/>
  <c r="W32" i="2" s="1"/>
  <c r="V31" i="2"/>
  <c r="S31" i="2"/>
  <c r="P31" i="2"/>
  <c r="M31" i="2"/>
  <c r="J31" i="2"/>
  <c r="X31" i="2" s="1"/>
  <c r="G31" i="2"/>
  <c r="W31" i="2" s="1"/>
  <c r="V24" i="2"/>
  <c r="S24" i="2"/>
  <c r="P24" i="2"/>
  <c r="M24" i="2"/>
  <c r="J24" i="2"/>
  <c r="X24" i="2" s="1"/>
  <c r="G24" i="2"/>
  <c r="W24" i="2" s="1"/>
  <c r="V23" i="2"/>
  <c r="S23" i="2"/>
  <c r="P23" i="2"/>
  <c r="X23" i="2" s="1"/>
  <c r="M23" i="2"/>
  <c r="G23" i="2"/>
  <c r="W23" i="2" s="1"/>
  <c r="V22" i="2"/>
  <c r="S22" i="2"/>
  <c r="P22" i="2"/>
  <c r="X22" i="2" s="1"/>
  <c r="M22" i="2"/>
  <c r="G22" i="2"/>
  <c r="W22" i="2" s="1"/>
  <c r="V21" i="2"/>
  <c r="S21" i="2"/>
  <c r="P21" i="2"/>
  <c r="M21" i="2"/>
  <c r="J21" i="2"/>
  <c r="X21" i="2" s="1"/>
  <c r="G21" i="2"/>
  <c r="W21" i="2" s="1"/>
  <c r="S20" i="2"/>
  <c r="M20" i="2"/>
  <c r="J20" i="2"/>
  <c r="X20" i="2" s="1"/>
  <c r="G20" i="2"/>
  <c r="S19" i="2"/>
  <c r="M19" i="2"/>
  <c r="J19" i="2"/>
  <c r="X19" i="2" s="1"/>
  <c r="G19" i="2"/>
  <c r="W19" i="2" s="1"/>
  <c r="S18" i="2"/>
  <c r="M18" i="2"/>
  <c r="M17" i="2" s="1"/>
  <c r="G18" i="2"/>
  <c r="W18" i="2" s="1"/>
  <c r="S17" i="2"/>
  <c r="J17" i="2"/>
  <c r="X17" i="2" s="1"/>
  <c r="V16" i="2"/>
  <c r="S16" i="2"/>
  <c r="P16" i="2"/>
  <c r="M16" i="2"/>
  <c r="J16" i="2"/>
  <c r="X16" i="2" s="1"/>
  <c r="G16" i="2"/>
  <c r="W16" i="2" s="1"/>
  <c r="V15" i="2"/>
  <c r="S15" i="2"/>
  <c r="P15" i="2"/>
  <c r="M15" i="2"/>
  <c r="J15" i="2"/>
  <c r="X15" i="2" s="1"/>
  <c r="G15" i="2"/>
  <c r="W15" i="2" s="1"/>
  <c r="V14" i="2"/>
  <c r="S14" i="2"/>
  <c r="P14" i="2"/>
  <c r="M14" i="2"/>
  <c r="J14" i="2"/>
  <c r="X14" i="2" s="1"/>
  <c r="G14" i="2"/>
  <c r="W14" i="2" s="1"/>
  <c r="V13" i="2"/>
  <c r="S13" i="2"/>
  <c r="P13" i="2"/>
  <c r="M13" i="2"/>
  <c r="J13" i="2"/>
  <c r="X13" i="2" s="1"/>
  <c r="G13" i="2"/>
  <c r="W13" i="2" s="1"/>
  <c r="L23" i="1"/>
  <c r="H23" i="1"/>
  <c r="G23" i="1"/>
  <c r="F23" i="1"/>
  <c r="E23" i="1"/>
  <c r="D23" i="1"/>
  <c r="J22" i="1"/>
  <c r="N22" i="1" s="1"/>
  <c r="J21" i="1"/>
  <c r="J20" i="1"/>
  <c r="N20" i="1" s="1"/>
  <c r="M22" i="1" l="1"/>
  <c r="W20" i="2"/>
  <c r="Y20" i="2" s="1"/>
  <c r="Z20" i="2" s="1"/>
  <c r="G84" i="2"/>
  <c r="W84" i="2" s="1"/>
  <c r="W80" i="2"/>
  <c r="J84" i="2"/>
  <c r="X84" i="2" s="1"/>
  <c r="X80" i="2"/>
  <c r="W83" i="2"/>
  <c r="Y83" i="2" s="1"/>
  <c r="Z83" i="2" s="1"/>
  <c r="W86" i="2"/>
  <c r="Y86" i="2" s="1"/>
  <c r="Z86" i="2" s="1"/>
  <c r="W87" i="2"/>
  <c r="Y87" i="2" s="1"/>
  <c r="Z87" i="2" s="1"/>
  <c r="W88" i="2"/>
  <c r="Y88" i="2" s="1"/>
  <c r="Z88" i="2" s="1"/>
  <c r="W89" i="2"/>
  <c r="Y89" i="2" s="1"/>
  <c r="Z89" i="2" s="1"/>
  <c r="W90" i="2"/>
  <c r="Y90" i="2" s="1"/>
  <c r="Z90" i="2" s="1"/>
  <c r="W91" i="2"/>
  <c r="Y91" i="2" s="1"/>
  <c r="Z91" i="2" s="1"/>
  <c r="W92" i="2"/>
  <c r="Y92" i="2" s="1"/>
  <c r="Z92" i="2" s="1"/>
  <c r="W93" i="2"/>
  <c r="Y93" i="2" s="1"/>
  <c r="Z93" i="2" s="1"/>
  <c r="W95" i="2"/>
  <c r="Y95" i="2" s="1"/>
  <c r="Z95" i="2" s="1"/>
  <c r="W96" i="2"/>
  <c r="Y96" i="2" s="1"/>
  <c r="Z96" i="2" s="1"/>
  <c r="W97" i="2"/>
  <c r="Y97" i="2" s="1"/>
  <c r="Z97" i="2" s="1"/>
  <c r="G111" i="2"/>
  <c r="W100" i="2"/>
  <c r="J111" i="2"/>
  <c r="X111" i="2" s="1"/>
  <c r="X100" i="2"/>
  <c r="W104" i="2"/>
  <c r="W111" i="2" s="1"/>
  <c r="W108" i="2"/>
  <c r="Y108" i="2" s="1"/>
  <c r="Z108" i="2" s="1"/>
  <c r="W109" i="2"/>
  <c r="Y109" i="2" s="1"/>
  <c r="Z109" i="2" s="1"/>
  <c r="W110" i="2"/>
  <c r="Y110" i="2" s="1"/>
  <c r="Z110" i="2" s="1"/>
  <c r="G117" i="2"/>
  <c r="W117" i="2" s="1"/>
  <c r="W113" i="2"/>
  <c r="P117" i="2"/>
  <c r="X117" i="2" s="1"/>
  <c r="Y117" i="2" s="1"/>
  <c r="Z117" i="2" s="1"/>
  <c r="X113" i="2"/>
  <c r="W114" i="2"/>
  <c r="Y114" i="2" s="1"/>
  <c r="Z114" i="2" s="1"/>
  <c r="W115" i="2"/>
  <c r="Y115" i="2" s="1"/>
  <c r="Z115" i="2" s="1"/>
  <c r="W116" i="2"/>
  <c r="Y116" i="2" s="1"/>
  <c r="Z116" i="2" s="1"/>
  <c r="G121" i="2"/>
  <c r="W119" i="2"/>
  <c r="J121" i="2"/>
  <c r="X121" i="2" s="1"/>
  <c r="X119" i="2"/>
  <c r="W120" i="2"/>
  <c r="Y120" i="2" s="1"/>
  <c r="Z120" i="2" s="1"/>
  <c r="G125" i="2"/>
  <c r="W123" i="2"/>
  <c r="J125" i="2"/>
  <c r="X125" i="2" s="1"/>
  <c r="X123" i="2"/>
  <c r="W124" i="2"/>
  <c r="Y124" i="2" s="1"/>
  <c r="Z124" i="2" s="1"/>
  <c r="G130" i="2"/>
  <c r="W127" i="2"/>
  <c r="J130" i="2"/>
  <c r="X130" i="2" s="1"/>
  <c r="X127" i="2"/>
  <c r="W129" i="2"/>
  <c r="Y129" i="2" s="1"/>
  <c r="Z129" i="2" s="1"/>
  <c r="G136" i="2"/>
  <c r="W136" i="2" s="1"/>
  <c r="W132" i="2"/>
  <c r="P136" i="2"/>
  <c r="X136" i="2" s="1"/>
  <c r="Y136" i="2" s="1"/>
  <c r="Z136" i="2" s="1"/>
  <c r="X132" i="2"/>
  <c r="W133" i="2"/>
  <c r="Y133" i="2" s="1"/>
  <c r="Z133" i="2" s="1"/>
  <c r="W138" i="2"/>
  <c r="Y138" i="2" s="1"/>
  <c r="Z138" i="2" s="1"/>
  <c r="W139" i="2"/>
  <c r="Y139" i="2" s="1"/>
  <c r="Z139" i="2" s="1"/>
  <c r="W140" i="2"/>
  <c r="Y140" i="2" s="1"/>
  <c r="Z140" i="2" s="1"/>
  <c r="W141" i="2"/>
  <c r="Y141" i="2" s="1"/>
  <c r="Z141" i="2" s="1"/>
  <c r="W142" i="2"/>
  <c r="Y142" i="2" s="1"/>
  <c r="Z142" i="2" s="1"/>
  <c r="W143" i="2"/>
  <c r="Y143" i="2" s="1"/>
  <c r="Z143" i="2" s="1"/>
  <c r="W144" i="2"/>
  <c r="Y144" i="2" s="1"/>
  <c r="Z144" i="2" s="1"/>
  <c r="W145" i="2"/>
  <c r="Y145" i="2" s="1"/>
  <c r="Z145" i="2" s="1"/>
  <c r="W147" i="2"/>
  <c r="Y147" i="2" s="1"/>
  <c r="Z147" i="2" s="1"/>
  <c r="W148" i="2"/>
  <c r="Y148" i="2" s="1"/>
  <c r="Z148" i="2" s="1"/>
  <c r="W150" i="2"/>
  <c r="Y150" i="2" s="1"/>
  <c r="Z150" i="2" s="1"/>
  <c r="W151" i="2"/>
  <c r="Y151" i="2" s="1"/>
  <c r="Z151" i="2" s="1"/>
  <c r="W155" i="2"/>
  <c r="Y155" i="2" s="1"/>
  <c r="Z155" i="2" s="1"/>
  <c r="W156" i="2"/>
  <c r="Y156" i="2" s="1"/>
  <c r="Z156" i="2" s="1"/>
  <c r="W157" i="2"/>
  <c r="Y157" i="2" s="1"/>
  <c r="Z157" i="2" s="1"/>
  <c r="W158" i="2"/>
  <c r="Y158" i="2" s="1"/>
  <c r="Z158" i="2" s="1"/>
  <c r="Y81" i="2"/>
  <c r="Z81" i="2" s="1"/>
  <c r="Y107" i="2"/>
  <c r="Z107" i="2" s="1"/>
  <c r="Y135" i="2"/>
  <c r="Z135" i="2" s="1"/>
  <c r="Y146" i="2"/>
  <c r="Z146" i="2" s="1"/>
  <c r="Y149" i="2"/>
  <c r="Z149" i="2" s="1"/>
  <c r="Y153" i="2"/>
  <c r="Z153" i="2" s="1"/>
  <c r="Y106" i="2"/>
  <c r="Z106" i="2" s="1"/>
  <c r="Y84" i="2"/>
  <c r="Z84" i="2" s="1"/>
  <c r="Y101" i="2"/>
  <c r="Z101" i="2" s="1"/>
  <c r="Y102" i="2"/>
  <c r="Z102" i="2" s="1"/>
  <c r="Y82" i="2"/>
  <c r="Z82" i="2" s="1"/>
  <c r="M45" i="2"/>
  <c r="W45" i="2" s="1"/>
  <c r="S111" i="2"/>
  <c r="Y134" i="2"/>
  <c r="Z134" i="2" s="1"/>
  <c r="Y105" i="2"/>
  <c r="Z105" i="2" s="1"/>
  <c r="Y103" i="2"/>
  <c r="Z103" i="2" s="1"/>
  <c r="L78" i="2"/>
  <c r="N78" i="2"/>
  <c r="P78" i="2"/>
  <c r="R78" i="2"/>
  <c r="T78" i="2"/>
  <c r="V78" i="2"/>
  <c r="Y18" i="2"/>
  <c r="Z18" i="2" s="1"/>
  <c r="G17" i="2"/>
  <c r="J45" i="2"/>
  <c r="X45" i="2" s="1"/>
  <c r="E98" i="2"/>
  <c r="G98" i="2"/>
  <c r="I98" i="2"/>
  <c r="K98" i="2"/>
  <c r="M98" i="2"/>
  <c r="O98" i="2"/>
  <c r="Q98" i="2"/>
  <c r="S98" i="2"/>
  <c r="U98" i="2"/>
  <c r="M130" i="2"/>
  <c r="Y128" i="2"/>
  <c r="Z128" i="2" s="1"/>
  <c r="J23" i="1"/>
  <c r="Y13" i="2"/>
  <c r="Z13" i="2" s="1"/>
  <c r="Y14" i="2"/>
  <c r="Z14" i="2" s="1"/>
  <c r="Y15" i="2"/>
  <c r="Z15" i="2" s="1"/>
  <c r="Y16" i="2"/>
  <c r="Z16" i="2" s="1"/>
  <c r="Y19" i="2"/>
  <c r="Z19" i="2" s="1"/>
  <c r="Y22" i="2"/>
  <c r="Z22" i="2" s="1"/>
  <c r="Y23" i="2"/>
  <c r="Z23" i="2" s="1"/>
  <c r="Y24" i="2"/>
  <c r="Z24" i="2" s="1"/>
  <c r="Y32" i="2"/>
  <c r="Z32" i="2" s="1"/>
  <c r="Y33" i="2"/>
  <c r="Z33" i="2" s="1"/>
  <c r="Y34" i="2"/>
  <c r="Z34" i="2" s="1"/>
  <c r="Y35" i="2"/>
  <c r="Z35" i="2" s="1"/>
  <c r="Y36" i="2"/>
  <c r="Z36" i="2" s="1"/>
  <c r="Y37" i="2"/>
  <c r="Z37" i="2" s="1"/>
  <c r="Y38" i="2"/>
  <c r="Z38" i="2" s="1"/>
  <c r="Y40" i="2"/>
  <c r="Z40" i="2" s="1"/>
  <c r="Y41" i="2"/>
  <c r="Z41" i="2" s="1"/>
  <c r="Y42" i="2"/>
  <c r="Z42" i="2" s="1"/>
  <c r="Y46" i="2"/>
  <c r="Z46" i="2" s="1"/>
  <c r="Y47" i="2"/>
  <c r="Z47" i="2" s="1"/>
  <c r="Y53" i="2"/>
  <c r="Z53" i="2" s="1"/>
  <c r="Y54" i="2"/>
  <c r="Z54" i="2" s="1"/>
  <c r="Y55" i="2"/>
  <c r="Z55" i="2" s="1"/>
  <c r="Y58" i="2"/>
  <c r="Z58" i="2" s="1"/>
  <c r="Y59" i="2"/>
  <c r="Z59" i="2" s="1"/>
  <c r="Y60" i="2"/>
  <c r="Z60" i="2" s="1"/>
  <c r="Y61" i="2"/>
  <c r="Z61" i="2" s="1"/>
  <c r="Y62" i="2"/>
  <c r="Z62" i="2" s="1"/>
  <c r="Y63" i="2"/>
  <c r="Z63" i="2" s="1"/>
  <c r="Y64" i="2"/>
  <c r="Z64" i="2" s="1"/>
  <c r="Y65" i="2"/>
  <c r="Z65" i="2" s="1"/>
  <c r="Y66" i="2"/>
  <c r="Z66" i="2" s="1"/>
  <c r="Y67" i="2"/>
  <c r="Z67" i="2" s="1"/>
  <c r="Y68" i="2"/>
  <c r="Z68" i="2" s="1"/>
  <c r="Y69" i="2"/>
  <c r="Z69" i="2" s="1"/>
  <c r="Y70" i="2"/>
  <c r="Z70" i="2" s="1"/>
  <c r="Y71" i="2"/>
  <c r="Z71" i="2" s="1"/>
  <c r="Y72" i="2"/>
  <c r="AA72" i="2" s="1"/>
  <c r="Y73" i="2"/>
  <c r="Z73" i="2" s="1"/>
  <c r="K78" i="2"/>
  <c r="M78" i="2"/>
  <c r="O78" i="2"/>
  <c r="Q78" i="2"/>
  <c r="S78" i="2"/>
  <c r="U78" i="2"/>
  <c r="Y75" i="2"/>
  <c r="Z75" i="2" s="1"/>
  <c r="Y76" i="2"/>
  <c r="Z76" i="2" s="1"/>
  <c r="Y77" i="2"/>
  <c r="Z77" i="2" s="1"/>
  <c r="F98" i="2"/>
  <c r="H98" i="2"/>
  <c r="J98" i="2"/>
  <c r="L98" i="2"/>
  <c r="N98" i="2"/>
  <c r="P98" i="2"/>
  <c r="R98" i="2"/>
  <c r="T98" i="2"/>
  <c r="V98" i="2"/>
  <c r="I78" i="2"/>
  <c r="H78" i="2"/>
  <c r="J78" i="2"/>
  <c r="F78" i="2"/>
  <c r="E78" i="2"/>
  <c r="G78" i="2"/>
  <c r="M25" i="2"/>
  <c r="P25" i="2"/>
  <c r="P28" i="2" s="1"/>
  <c r="S25" i="2"/>
  <c r="V25" i="2"/>
  <c r="V28" i="2" s="1"/>
  <c r="V27" i="2" s="1"/>
  <c r="V29" i="2" s="1"/>
  <c r="G43" i="2"/>
  <c r="J43" i="2"/>
  <c r="M43" i="2"/>
  <c r="P43" i="2"/>
  <c r="S43" i="2"/>
  <c r="V43" i="2"/>
  <c r="I56" i="2"/>
  <c r="H56" i="2"/>
  <c r="F56" i="2"/>
  <c r="E56" i="2"/>
  <c r="G56" i="2"/>
  <c r="J25" i="2"/>
  <c r="M28" i="2"/>
  <c r="M27" i="2" s="1"/>
  <c r="M29" i="2" s="1"/>
  <c r="S28" i="2"/>
  <c r="S27" i="2" s="1"/>
  <c r="S29" i="2" s="1"/>
  <c r="Y31" i="2"/>
  <c r="Z31" i="2" s="1"/>
  <c r="X25" i="2"/>
  <c r="X43" i="2"/>
  <c r="K56" i="2"/>
  <c r="L56" i="2"/>
  <c r="N56" i="2"/>
  <c r="O56" i="2"/>
  <c r="P56" i="2"/>
  <c r="Q56" i="2"/>
  <c r="R56" i="2"/>
  <c r="S56" i="2"/>
  <c r="T56" i="2"/>
  <c r="U56" i="2"/>
  <c r="V56" i="2"/>
  <c r="X78" i="2"/>
  <c r="E159" i="2"/>
  <c r="F159" i="2"/>
  <c r="G159" i="2"/>
  <c r="H159" i="2"/>
  <c r="I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 l="1"/>
  <c r="P27" i="2"/>
  <c r="P29" i="2" s="1"/>
  <c r="X28" i="2"/>
  <c r="X98" i="2"/>
  <c r="W98" i="2"/>
  <c r="W17" i="2"/>
  <c r="Y17" i="2" s="1"/>
  <c r="Z17" i="2" s="1"/>
  <c r="Y111" i="2"/>
  <c r="Z111" i="2" s="1"/>
  <c r="W130" i="2"/>
  <c r="Y130" i="2" s="1"/>
  <c r="Z130" i="2" s="1"/>
  <c r="W125" i="2"/>
  <c r="Y125" i="2" s="1"/>
  <c r="Z125" i="2" s="1"/>
  <c r="W121" i="2"/>
  <c r="Y121" i="2" s="1"/>
  <c r="Z121" i="2" s="1"/>
  <c r="Y104" i="2"/>
  <c r="Z104" i="2" s="1"/>
  <c r="X56" i="2"/>
  <c r="M56" i="2"/>
  <c r="M160" i="2" s="1"/>
  <c r="Y45" i="2"/>
  <c r="Z45" i="2" s="1"/>
  <c r="J56" i="2"/>
  <c r="G25" i="2"/>
  <c r="G28" i="2" s="1"/>
  <c r="W28" i="2" s="1"/>
  <c r="V160" i="2"/>
  <c r="S160" i="2"/>
  <c r="P160" i="2"/>
  <c r="Y132" i="2"/>
  <c r="Z132" i="2" s="1"/>
  <c r="Y127" i="2"/>
  <c r="Z127" i="2" s="1"/>
  <c r="Y123" i="2"/>
  <c r="Z123" i="2" s="1"/>
  <c r="Y119" i="2"/>
  <c r="Z119" i="2" s="1"/>
  <c r="Y113" i="2"/>
  <c r="Z113" i="2" s="1"/>
  <c r="Y100" i="2"/>
  <c r="Z100" i="2" s="1"/>
  <c r="Y94" i="2"/>
  <c r="Z94" i="2" s="1"/>
  <c r="Y80" i="2"/>
  <c r="Z80" i="2" s="1"/>
  <c r="W78" i="2"/>
  <c r="Y78" i="2" s="1"/>
  <c r="Z78" i="2" s="1"/>
  <c r="Y74" i="2"/>
  <c r="Z74" i="2" s="1"/>
  <c r="Y52" i="2"/>
  <c r="Z52" i="2" s="1"/>
  <c r="Y39" i="2"/>
  <c r="Z39" i="2" s="1"/>
  <c r="W25" i="2"/>
  <c r="Y21" i="2"/>
  <c r="Z21" i="2" s="1"/>
  <c r="W56" i="2"/>
  <c r="W43" i="2"/>
  <c r="Y43" i="2" s="1"/>
  <c r="Z43" i="2" s="1"/>
  <c r="X29" i="2"/>
  <c r="J27" i="2"/>
  <c r="X27" i="2" s="1"/>
  <c r="G27" i="2"/>
  <c r="W27" i="2" s="1"/>
  <c r="Y56" i="2" l="1"/>
  <c r="Z56" i="2" s="1"/>
  <c r="Y98" i="2"/>
  <c r="Z98" i="2" s="1"/>
  <c r="G29" i="2"/>
  <c r="G160" i="2" s="1"/>
  <c r="G162" i="2" s="1"/>
  <c r="W29" i="2"/>
  <c r="Y28" i="2"/>
  <c r="J29" i="2"/>
  <c r="W160" i="2"/>
  <c r="Y25" i="2"/>
  <c r="Z25" i="2" s="1"/>
  <c r="W162" i="2" l="1"/>
  <c r="Y29" i="2"/>
  <c r="Z29" i="2" s="1"/>
  <c r="Z28" i="2"/>
  <c r="Y27" i="2"/>
  <c r="Z27" i="2" s="1"/>
  <c r="Y154" i="2"/>
  <c r="Z154" i="2" s="1"/>
  <c r="J152" i="2"/>
  <c r="J159" i="2" l="1"/>
  <c r="X159" i="2" s="1"/>
  <c r="X152" i="2"/>
  <c r="J160" i="2"/>
  <c r="Y152" i="2"/>
  <c r="Z152" i="2" s="1"/>
  <c r="C21" i="1" l="1"/>
  <c r="Y159" i="2"/>
  <c r="Z159" i="2" s="1"/>
  <c r="X160" i="2"/>
  <c r="N21" i="1" s="1"/>
  <c r="M21" i="1" s="1"/>
  <c r="B21" i="1" l="1"/>
  <c r="C23" i="1"/>
  <c r="J162" i="2"/>
  <c r="X162" i="2"/>
  <c r="Y160" i="2"/>
  <c r="Z160" i="2" s="1"/>
  <c r="B23" i="1" l="1"/>
  <c r="N23" i="1"/>
  <c r="M23" i="1" s="1"/>
</calcChain>
</file>

<file path=xl/sharedStrings.xml><?xml version="1.0" encoding="utf-8"?>
<sst xmlns="http://schemas.openxmlformats.org/spreadsheetml/2006/main" count="854" uniqueCount="439">
  <si>
    <t>Додаток №4</t>
  </si>
  <si>
    <t>Назва проекту: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</si>
  <si>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</si>
  <si>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</si>
  <si>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</si>
  <si>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</si>
  <si>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</si>
  <si>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</si>
  <si>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</si>
  <si>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</si>
  <si>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</si>
  <si>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</si>
  <si>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</si>
  <si>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</si>
  <si>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</si>
  <si>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</si>
  <si>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</si>
  <si>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</si>
  <si>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</si>
  <si>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</si>
  <si>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</si>
  <si>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</si>
  <si>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</si>
  <si>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</si>
  <si>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</si>
  <si>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</si>
  <si>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</si>
  <si>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</si>
  <si>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</si>
  <si>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</si>
  <si>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</si>
  <si>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</si>
  <si>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</si>
  <si>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</si>
  <si>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</si>
  <si>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</si>
  <si>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</si>
  <si>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</si>
  <si>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</si>
  <si>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</si>
  <si>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Назва заявника: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</si>
  <si>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</si>
  <si>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</si>
  <si>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</si>
  <si>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</si>
  <si>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</si>
  <si>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</si>
  <si>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</si>
  <si>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</si>
  <si>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</si>
  <si>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</si>
  <si>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</si>
  <si>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</si>
  <si>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</si>
  <si>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</si>
  <si>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</si>
  <si>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</si>
  <si>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</si>
  <si>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</si>
  <si>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</si>
  <si>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</si>
  <si>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</si>
  <si>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</si>
  <si>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</si>
  <si>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</si>
  <si>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</si>
  <si>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</si>
  <si>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</si>
  <si>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</si>
  <si>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</si>
  <si>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</si>
  <si>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</si>
  <si>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</si>
  <si>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</si>
  <si>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</si>
  <si>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</si>
  <si>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</si>
  <si>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</si>
  <si>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</si>
  <si>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</si>
  <si>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</si>
  <si>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</si>
  <si>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</si>
  <si>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</si>
  <si>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</si>
  <si>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</si>
  <si>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</si>
  <si>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</si>
  <si>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</si>
  <si>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</si>
  <si>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</si>
  <si>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</si>
  <si>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</si>
  <si>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</si>
  <si>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</si>
  <si>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</si>
  <si>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</si>
  <si>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</si>
  <si>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</si>
  <si>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</si>
  <si>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</si>
  <si>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</si>
  <si>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</si>
  <si>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</si>
  <si>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</si>
  <si>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</si>
  <si>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</si>
  <si>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</si>
  <si>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</si>
  <si>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</si>
  <si>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</si>
  <si>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</si>
  <si>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</si>
  <si>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</si>
  <si>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</si>
  <si>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</si>
  <si>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</si>
  <si>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</si>
  <si>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</si>
  <si>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</si>
  <si>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</si>
  <si>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</si>
  <si>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</si>
  <si>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</si>
  <si>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</si>
  <si>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</si>
  <si>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</si>
  <si>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</si>
  <si>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</si>
  <si>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</si>
  <si>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</si>
  <si>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</si>
  <si>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</si>
  <si>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</si>
  <si>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</si>
  <si>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</si>
  <si>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</si>
  <si>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</si>
  <si>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</si>
  <si>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</si>
  <si>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</si>
  <si>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Найменування техніки (з деталізацією технічних характеристик)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</si>
  <si>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</si>
  <si>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</si>
  <si>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</si>
  <si>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</si>
  <si>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</si>
  <si>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</si>
  <si>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</si>
  <si>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</si>
  <si>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</si>
  <si>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</si>
  <si>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</si>
  <si>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</si>
  <si>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</si>
  <si>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</si>
  <si>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</si>
  <si>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</si>
  <si>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</si>
  <si>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</si>
  <si>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</si>
  <si>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</si>
  <si>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</si>
  <si>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</si>
  <si>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</si>
  <si>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</si>
  <si>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</si>
  <si>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</si>
  <si>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</si>
  <si>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</si>
  <si>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</si>
  <si>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</si>
  <si>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</si>
  <si>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г</t>
  </si>
  <si>
    <t>д</t>
  </si>
  <si>
    <t>е</t>
  </si>
  <si>
    <t>є</t>
  </si>
  <si>
    <t>ж</t>
  </si>
  <si>
    <t>з</t>
  </si>
  <si>
    <t>и</t>
  </si>
  <si>
    <t>Всього по підрозділу 8 "Поліграфічні послуги":</t>
  </si>
  <si>
    <t>Послуги з просування</t>
  </si>
  <si>
    <t>рекламні витрати</t>
  </si>
  <si>
    <t>SMM, SO (SEO)</t>
  </si>
  <si>
    <t>Інші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</si>
  <si>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</si>
  <si>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</si>
  <si>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</si>
  <si>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</si>
  <si>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</si>
  <si>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</si>
  <si>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</si>
  <si>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</si>
  <si>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</si>
  <si>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</si>
  <si>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</si>
  <si>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</si>
  <si>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</si>
  <si>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</si>
  <si>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</si>
  <si>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</si>
  <si>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</si>
  <si>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</si>
  <si>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</si>
  <si>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</si>
  <si>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</si>
  <si>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</si>
  <si>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</si>
  <si>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</si>
  <si>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</si>
  <si>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</si>
  <si>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</si>
  <si>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</si>
  <si>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</si>
  <si>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</si>
  <si>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</si>
  <si>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</si>
  <si>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</si>
  <si>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</si>
  <si>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</si>
  <si>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</si>
  <si>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</si>
  <si>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</si>
  <si>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</si>
  <si>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>Банківська комісія за переказ</t>
  </si>
  <si>
    <t>Розрахунково-касове обслуговування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</si>
  <si>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</si>
  <si>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</si>
  <si>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</si>
  <si>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</si>
  <si>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</si>
  <si>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</si>
  <si>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</si>
  <si>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</si>
  <si>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</si>
  <si>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</si>
  <si>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</si>
  <si>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</si>
  <si>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</si>
  <si>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</si>
  <si>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</si>
  <si>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</si>
  <si>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</si>
  <si>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</si>
  <si>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</si>
  <si>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</si>
  <si>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Примітка: Заповнюється незалежним аудитором.</t>
  </si>
  <si>
    <t>Уманське міське товариство дружби з зарубіжними країнами</t>
  </si>
  <si>
    <t>міжнародний художній симпозіум-пленер осіб з інвалідністю "Мистецтво без обмежень"</t>
  </si>
  <si>
    <t>Швець Владислава Володимирівна, менеджер проекту</t>
  </si>
  <si>
    <t>Швець Тамара Миколаївна, координатор проекту</t>
  </si>
  <si>
    <t>Алєксєєнко Юлія Вікторівна, арт-терапевт</t>
  </si>
  <si>
    <t>полотно лляне грунтоване</t>
  </si>
  <si>
    <t>підрамник</t>
  </si>
  <si>
    <t>фарби(60мл)</t>
  </si>
  <si>
    <t>мольберти</t>
  </si>
  <si>
    <t>мікрофон</t>
  </si>
  <si>
    <t>вул.Комарова 7б (13 осіб * 14 діб = 182)</t>
  </si>
  <si>
    <t>вул.Київська 12а (13 осіб*14діб=182)</t>
  </si>
  <si>
    <t>послуги харчування на 14 днів для учасників</t>
  </si>
  <si>
    <t>виготовлення афіш</t>
  </si>
  <si>
    <t>футболки з логотипами</t>
  </si>
  <si>
    <t>друк банера</t>
  </si>
  <si>
    <t>сувенірна продукція</t>
  </si>
  <si>
    <t>виготовлення дипломів</t>
  </si>
  <si>
    <t>оформлення картин (багет, паспарту)</t>
  </si>
  <si>
    <t>виготовлення календарів</t>
  </si>
  <si>
    <t>послуги ЗМІ</t>
  </si>
  <si>
    <t>організація майстер-класів, творчих зустрічей та екскурсій</t>
  </si>
  <si>
    <t>поштові витрати</t>
  </si>
  <si>
    <t>послуги перевезення спецтранспортом</t>
  </si>
  <si>
    <t>послуги перевезення автотранспортом для супроводження</t>
  </si>
  <si>
    <t>кава-брейк</t>
  </si>
  <si>
    <t>поштові витрати згідно авансових звітів  №№7,9,10</t>
  </si>
  <si>
    <t>зменьшення суми від запланованої відбулось за рахунок зниження ціни на друк книги, невикористані кошти перенесені на пункти по яких відбулись перевитрати</t>
  </si>
  <si>
    <t>кошти співфінансування не були засвоєні у зв'язку з наданням даного обладнання у безоплатне користування</t>
  </si>
  <si>
    <t>збільшення суми витрат описано в листах до фонду</t>
  </si>
  <si>
    <t>1.2.а</t>
  </si>
  <si>
    <t>Оплата праці за трудовим договором, Швець Владислава Володимирівна, менеджер проекту</t>
  </si>
  <si>
    <t>Швець Владислава Воодимирівна ІПН 32956916886</t>
  </si>
  <si>
    <t>трудовий договір №1 від 15.07.2020</t>
  </si>
  <si>
    <t>1.3.а</t>
  </si>
  <si>
    <t>Оплата праці за договорами ЦПХ Швець Тамара Миколаївна, координатор проекту</t>
  </si>
  <si>
    <t>Швець Тамара Миколаївна ІПН 2491202382</t>
  </si>
  <si>
    <t>Цивільно-правовий договір №1 від 01.07.2020</t>
  </si>
  <si>
    <t>наказ(розпорядження)№1/07-2020 від 15.07.2020 про прийняття на роботу</t>
  </si>
  <si>
    <t>1.3.б</t>
  </si>
  <si>
    <t>оплата праці за договором ЦПХ Алєксєєнко Юлія Вікторівна арт-терапевт проекту</t>
  </si>
  <si>
    <t>Алєксєєнко Юлія Вікторівна ІПН 2764913604</t>
  </si>
  <si>
    <t>Цивільно-правовий договір №2 від 01.08.2020</t>
  </si>
  <si>
    <t>Акт здачі-прийняття виконаних робіт(надання послуг) від  31.08.2020.</t>
  </si>
  <si>
    <t xml:space="preserve">2.1 </t>
  </si>
  <si>
    <t>ФОП Харлан Тарас Юрійович ДРФО 3025112272</t>
  </si>
  <si>
    <t>Договір від 27.07.2020</t>
  </si>
  <si>
    <t>4.1.а, б</t>
  </si>
  <si>
    <t>обладнання і нематеріальні активи полотно льяне грунтоване, підрамник</t>
  </si>
  <si>
    <t>Фотоапарат</t>
  </si>
  <si>
    <t>4.1.е</t>
  </si>
  <si>
    <t>обладнання і нематеріальні активи фотоапарат</t>
  </si>
  <si>
    <t>ФОП Юрчук Сергій Олександрович ЄДРПОУ 2933615175</t>
  </si>
  <si>
    <t>Договір №12/08-2020 від 12.08.2020</t>
  </si>
  <si>
    <t>накладна № 124 від 12.08.2020</t>
  </si>
  <si>
    <t>п/д № 28 від 07.09.2020 на 5990,00</t>
  </si>
  <si>
    <t>5.1.а</t>
  </si>
  <si>
    <t>Витрати пов'язані з орендою. Орендаприміщень</t>
  </si>
  <si>
    <t>Договір №1 від 12.08.2020</t>
  </si>
  <si>
    <t>Центр інтегрованих соціальних послуг міста Умані ЄДРПОУ 41968469</t>
  </si>
  <si>
    <t>5.1.б</t>
  </si>
  <si>
    <t>Договір №308/2020 від 03.08.2020</t>
  </si>
  <si>
    <t>Національний дендрологічний парк "Софіївка"ЄДРПОУ 03534653</t>
  </si>
  <si>
    <t>Акт № 14 виконаних робіт від 28.08.2020</t>
  </si>
  <si>
    <t>6.1.а</t>
  </si>
  <si>
    <t>Витрати на харчування та напої. Послуги харчування на 14 днів для учасників</t>
  </si>
  <si>
    <t>Договір №2 від 12.08.2020</t>
  </si>
  <si>
    <t>6.1.б</t>
  </si>
  <si>
    <t>Витрати на харчування та напої. Кава-брейк</t>
  </si>
  <si>
    <t>ФОП Омельченко В.О. ЄДРПОУ 2964612058</t>
  </si>
  <si>
    <t>Договір № 10/8-2020</t>
  </si>
  <si>
    <t>Акт надання послуг №10/8-2020 від 01.09.2020</t>
  </si>
  <si>
    <t>1. п/д №12 від 13.08.2020 на 4000,00; 2. п/д № 13 від 14.08.2020 на 5000,00; 3.  п/д № 15 від 19.08.2020 на 20000,00; 4. п/д № 19 від 20.08.2020 на 25600,00.</t>
  </si>
  <si>
    <t>п/д № 69 від 28.10.2020 на 2100,00</t>
  </si>
  <si>
    <t>8.1.а,в</t>
  </si>
  <si>
    <t>Поліграфічні послуги. Виготовлення афіш, друк банера</t>
  </si>
  <si>
    <t>ФОП Степанський В.В. ЄДРПОУ 3024304356</t>
  </si>
  <si>
    <t>Договір №29 від 19.08.2020</t>
  </si>
  <si>
    <t>видаткова накладна №105 від 19.08.2020</t>
  </si>
  <si>
    <t>п/д № 27 від 04.09.2020 на 1620,00</t>
  </si>
  <si>
    <t>8.1.б</t>
  </si>
  <si>
    <t>Поліграфічні послуги. Футболки з логотипами</t>
  </si>
  <si>
    <t>ФОП Господаренко С.Г. ЄДРПОУ 3008509646</t>
  </si>
  <si>
    <t>Договір 10/2020 від 10.08.2020</t>
  </si>
  <si>
    <t>1. п/д № 25 від 20.08.2020 на 6000,00; 2. п/д №65 від 16.10.2020 на 2650,00</t>
  </si>
  <si>
    <t>8.1.д</t>
  </si>
  <si>
    <t>Поліграфічні послуги. Виготовлення дипломів, (подяки, бейджі, грамоти)</t>
  </si>
  <si>
    <t xml:space="preserve">Договір №22020 від 20.07.2020, Договір від 01.08.2020 </t>
  </si>
  <si>
    <t>ФОП Сочінським М.М. ЄДРПОУ 2978923999</t>
  </si>
  <si>
    <t>8.1.е</t>
  </si>
  <si>
    <t>Поліграфічні послуги. оформлення картин (багет, паспарту)</t>
  </si>
  <si>
    <t>ФОП Лідобардова А.І. ІПН 3381514385</t>
  </si>
  <si>
    <t>Договір №09/10-2020 від 09.10.2020</t>
  </si>
  <si>
    <t>АКТ наданих робіт №1 від 26.10.2020</t>
  </si>
  <si>
    <t>п/д № 63 від 16.10.2020 на 15000,00</t>
  </si>
  <si>
    <t>8.1.є</t>
  </si>
  <si>
    <t>Поліграфічні послуги. Виготовлення календарів</t>
  </si>
  <si>
    <t>Договір №32020 від 10.09.2020</t>
  </si>
  <si>
    <t>п/д №66 від 16.10.2020 на 10000,00</t>
  </si>
  <si>
    <t>9.а</t>
  </si>
  <si>
    <t>Послуги з просування. Послуги ЗМІ</t>
  </si>
  <si>
    <t>КП"Телекомпанія Умань" ЄДРПОУ 33283370</t>
  </si>
  <si>
    <t>Договір № 68 від 10.08.2020</t>
  </si>
  <si>
    <t>Акт наданих послуг № 68 від 25.08.2020</t>
  </si>
  <si>
    <t>п/д № 16 від 19.08.2020 на 9992,00</t>
  </si>
  <si>
    <t>13.а</t>
  </si>
  <si>
    <t>Адміністративні витрати. Бухгалтерські послуги</t>
  </si>
  <si>
    <t>ФОП Назаренко Л.О. код 2654302303</t>
  </si>
  <si>
    <t>Договір про надання послуги консультування з питань господарської діяльності та управління №17 від 12.07.2020</t>
  </si>
  <si>
    <t>13.в</t>
  </si>
  <si>
    <t>Адміністративні витрати. Аудиторські послуги</t>
  </si>
  <si>
    <t>ТОВ "Аудиторська компанія "Універсальний консалтинг" ЄДРПОУ 33667178</t>
  </si>
  <si>
    <t>Договір №2/20-УКФ від 01.09.2020</t>
  </si>
  <si>
    <t>п/д № 64 від 16.10.2020 на 12000,00</t>
  </si>
  <si>
    <t>13.г</t>
  </si>
  <si>
    <t>Адміністративні витрати. Розрахунково-касове обслуговування</t>
  </si>
  <si>
    <t>Фчеркаське ОУ АТ Ощадбанк</t>
  </si>
  <si>
    <t>1. п/д 0881583624 від 03.08.2020 на 99,00; 2 . п/д №8 від 10.08.2020 на 11,55; 3. п/д № 23 від 20.08.2020 на 12.08; 4. п/д 8527499224 від 01.09.2020 на 99,00; 5. п/д № 30 від 07.09.2020 на 12.08; 6 . п/д № 52 від 30.09.2020 на 12,08; 7. п/д 6739751524 від 01.10.2020 на 99,00; 8. п/д №61 від 16.10.2020 на 12.08; 9. п/д №74 від 28.10.2020 на 36,75</t>
  </si>
  <si>
    <t>14.3.в</t>
  </si>
  <si>
    <t>Видавничі послуги. Друк книги</t>
  </si>
  <si>
    <t>ТОВ "Новий друк" ЄДРПОУ 22891092</t>
  </si>
  <si>
    <t>Договір підряду №10/08/20-1 від 10.08.2020</t>
  </si>
  <si>
    <t>1. п/д № 57 від 30.09.2020 на 30000,00; 2. п/д № 79 від 28.10.2020 на 58130,00</t>
  </si>
  <si>
    <t>14.4.а</t>
  </si>
  <si>
    <t>Інші прямі витрати. організація майстер-класів, творчих зустрічей та екскурсій</t>
  </si>
  <si>
    <t>Договір №05/8-2020 від 05.08.2020</t>
  </si>
  <si>
    <t>Акт надання послуг №05/8-2020 від 01.09.2020</t>
  </si>
  <si>
    <t>14.4.д,е</t>
  </si>
  <si>
    <t>Інші прямі витрати. послуги перевезення спецтранспортом, послуги перевезення автотранспортом для супроводження</t>
  </si>
  <si>
    <t>Договір №3 від 12.08.2020</t>
  </si>
  <si>
    <t>Акт №3 за надані послуги соціального таксі від 30.09.2020</t>
  </si>
  <si>
    <t>1. п/д № 10 від 13.08.2020 на 3000,00; 2. п/д №17 від 20.08.2020 на 44450,00</t>
  </si>
  <si>
    <t>1. п/д № 9 від 13.08.2020 на 3000,00; 2. п/д №14 від 14.08.2020 на 5000,00; 3. п/д № 26 від 21.08.2020 на 3000,00; 4. п/д № 68 від 16.10.2020 на 9000,00</t>
  </si>
  <si>
    <t>4.1.в,г</t>
  </si>
  <si>
    <t>Обладнання і нематеріальні активи. Обладнання, інструменти, інвентар  які необхідні для використання його при реалізації проекту грантоотримувача. Фарби, Мольберти</t>
  </si>
  <si>
    <t>Уманський державний педагогічний університет імені Павла Тичини ЄДРПОУ 02125639</t>
  </si>
  <si>
    <t>Лист в.о.ректора О.В.Дудник № 1414/01 від 07.09.2020</t>
  </si>
  <si>
    <t>Видаткові накладні Рнк/UM-0008417,8413,8421,8425,8423,8415від 13.08.2020, видаткова накладна №1 від 13.08.2020</t>
  </si>
  <si>
    <t>8.1.г</t>
  </si>
  <si>
    <t>Поліграфічні послуги. Сувенірна продукція</t>
  </si>
  <si>
    <t>Уманське міське товариство дружби з зарубіжними країнами ЄДРПОУ 24417394</t>
  </si>
  <si>
    <t xml:space="preserve">  </t>
  </si>
  <si>
    <t>до пункту додались витрати які відображені в авансових звітах №№5,8,11 (податкова звітність)</t>
  </si>
  <si>
    <t>до пункту додались витрати згідно авнсових звітів  №№1-6</t>
  </si>
  <si>
    <t>ЛОТ:ЗІNC11-5929</t>
  </si>
  <si>
    <t>Назва проекту:Міжнародний художній симпозіум-пленер осіб з інвалідністю «Мистецтво без обмежень»</t>
  </si>
  <si>
    <t>Конкурсна програма:Інклюзивне мистетцтво</t>
  </si>
  <si>
    <t xml:space="preserve">Назва Заявника:
</t>
  </si>
  <si>
    <t>Уманське міське товариство 
дружби з зарубіжними країнами</t>
  </si>
  <si>
    <t>до Договору про надання гранту № ЗІNC11-5929</t>
  </si>
  <si>
    <t>від "01" липня 2020 року</t>
  </si>
  <si>
    <t>за період з16 липня 2020 року по 30 жовтня 2020 року</t>
  </si>
  <si>
    <t>Конкурсна програма: Інклюзивне мистецтво</t>
  </si>
  <si>
    <t>за проектом Міжнародний художній симпозіум-пленер осіб з інвалідністю «Мистецтво без обмежень»</t>
  </si>
  <si>
    <t>у період з 16 липня 2020 року по 30 жовтня 2020 року</t>
  </si>
  <si>
    <t>1. п/д № 36 від 07.09.2020 на 90,00 (військовий збір); 2. п/д № 37 ві 07.09.2020 на 4830,00; 3 . п/д № 36 ві 07.09.2020 на 1080,00(ПДФО)</t>
  </si>
  <si>
    <t>1. п/д№2 від 04.08.2020 на 631,31(ЄСВ); 2. п/д № 20 від 20.08.2020 на 660,00(ЄСВ); 3. п/д №31 від 07.09.2020 на 660,00(ЄСВ); 4. п/д № 34 від 07.09.2020 на 1320,00; 5.  п/д №42 від 11.09.2020 на 2640,00; 6.  п/д №55 від 30.09.2020 на 1320,00; 7. п/д№51 від 30.09.2020 на 660,00 (ЄСВ); 8. п/д №60 від 16.10.2020 на 660,00(ЄСВ); 9. п/д №70 від 28.10.2020 на 2008,68(ЄСВ); 10. п/д №78 від 28.10.2020 на 1320,00</t>
  </si>
  <si>
    <t>1. п/д № 5 від 04.08.2020 на 27974,00; 2 п/д №41 від 10.09.2020 на 1438,22</t>
  </si>
  <si>
    <t>1. п/д № 11 від 13.08.2020 на 1500; 2. п/д №18 від 20.08.2020 на 47640,00</t>
  </si>
  <si>
    <t>1. п/д № 45 від 22.09.2020 на 24570,00;  2. п/д № 47 від 30.09.2020 на 24570,00</t>
  </si>
  <si>
    <t xml:space="preserve">1. п/д №3 від 04.08.2020 на  516,52 (ПДФО);2. п/д №4 від 04.08.2020 на 43,04 (військовий збір); 3. п/д№7 від 10.08.2020 на 2310,01; </t>
  </si>
  <si>
    <t xml:space="preserve">4. п/д№24 від 20.08.2020 на 2415,00; 5. п/д 21 від 20.08.2020 на 540,00(ПДФО); 6. п/д №22 від 20.08.2020 на 45,00 (військовий збір); </t>
  </si>
  <si>
    <t xml:space="preserve">13. п/д №62 від 16.10.2020 на 2415,00; 14. п/д №58 від 16.10.2020 на 540,00(ПДФО); 15. п/д №59 від 16.10.2020 на 45,00(військовий збір); </t>
  </si>
  <si>
    <t xml:space="preserve">10. п/д №48 від  30.09.2020 на 2415,00; 11. п/д№49 від 30.09.2020 на 45,00(військовий збір); 12. п/д №50 від 30.09.2020 на 540,00(ПДФО);   </t>
  </si>
  <si>
    <t>7. п/д №29 від 07.09.2020 на 2415,00;  8. п/д №33 від 07.09.2020 на 540,00(ПДФО); 9. п/д№ 32 від 07.09.2020 на 45,00(військовий збір);</t>
  </si>
  <si>
    <t xml:space="preserve">1.п/д №39 від 10.09,2020 на 180,00 (військовий збір); 2. п/д №38 від 10.09.2020 на 2160,00 (ПДФО); 3.  п/д №40 від 11.09.2020 на 9660,00; </t>
  </si>
  <si>
    <t xml:space="preserve">4.  п/д №56 від 30.09.2020 на 4830,00; 5. п/д № 54 від 30.09.2020 на 90,00 (військовий збір); 6. п/д №53 від 30.09.2020 на 1080,00(ПДФО); </t>
  </si>
  <si>
    <t>7. п/д №77 від 28.10.2020 на 90,00 (військовий збір); 8. п/д №76 від 28.10.2020 на 1080,00(ПДФО); 9. п/д №75 від 28.10.2020 на 4830,00</t>
  </si>
  <si>
    <t>Специфікація до договору № 280 від 13.08.2020 на 1514,87; специфікація до договору № 279 від 13.08.2020 на 56,88; Специфікація до договору № 284 від 13.08.2020 на 561,96; Специфікація до договору № 278 від 13.08.2020 на 4500,00;Специфікація до договору 283 від 13.08.2020 на 661,00; Специфікація до догову 282 від 13.08.2020 на 149,70; Специфікація до договору 281 від 13.08.2020 на 1330,50</t>
  </si>
  <si>
    <t>№46 від 23.09.2020 на 2000,00</t>
  </si>
  <si>
    <t>вид.накладна №21511 від 27.07.2020р.,вид.накладна №623 від 31.08.2020р.</t>
  </si>
  <si>
    <t>Акт приймання-передачі наданих послуг від 30.10.2020р.</t>
  </si>
  <si>
    <t>14.4.б</t>
  </si>
  <si>
    <t>Укрпошта</t>
  </si>
  <si>
    <t>Звіт про використання коштів, виданих на відрядження або під звіт №7 від 22.08.20,  №9 від 10.09.20,  №10 від 06.10.20,</t>
  </si>
  <si>
    <t>Фіскальні чеки від 22.08.20, 10.09.20, 06.10.20,</t>
  </si>
  <si>
    <t>81, 03</t>
  </si>
  <si>
    <t>Акт №ОУ-0000098 від 14.08.2020р.,накладна №РН-0000316 від 14.08.2020р.</t>
  </si>
  <si>
    <t>Договір №32020 від 04.08.2020р.</t>
  </si>
  <si>
    <r>
      <t>16. п/д № 73 від 28.10.2020 на 7349</t>
    </r>
    <r>
      <rPr>
        <b/>
        <sz val="8"/>
        <color rgb="FFFF0000"/>
        <rFont val="Calibri"/>
        <family val="2"/>
        <charset val="204"/>
      </rPr>
      <t>,99</t>
    </r>
    <r>
      <rPr>
        <sz val="8"/>
        <color theme="1"/>
        <rFont val="Calibri"/>
        <family val="2"/>
        <charset val="204"/>
      </rPr>
      <t>;  17. п/д № 71 від 28.10.2020 на 1643,48(ПДФО); 18. п/д № 72 від 28.10.2020 на 136,96(військовий збір)</t>
    </r>
  </si>
  <si>
    <r>
      <t xml:space="preserve">Акт здачі-прийняття виконаних робіт(надання послуг) від 31.07.2020; 31.08.2020; </t>
    </r>
    <r>
      <rPr>
        <b/>
        <sz val="8"/>
        <color rgb="FFFF0000"/>
        <rFont val="Calibri"/>
        <family val="2"/>
        <charset val="204"/>
      </rPr>
      <t>30.09.2020; 30.10.2020.</t>
    </r>
  </si>
  <si>
    <r>
      <t xml:space="preserve">Акт здачі-прийняття виконаних робіт(надання послуг) від </t>
    </r>
    <r>
      <rPr>
        <b/>
        <sz val="8"/>
        <color rgb="FFFF0000"/>
        <rFont val="Calibri"/>
        <family val="2"/>
        <charset val="204"/>
      </rPr>
      <t>31.07.2020; 31.08.2020;</t>
    </r>
    <r>
      <rPr>
        <sz val="8"/>
        <color theme="1"/>
        <rFont val="Calibri"/>
        <family val="2"/>
        <charset val="204"/>
      </rPr>
      <t xml:space="preserve"> 30.09.2020; </t>
    </r>
    <r>
      <rPr>
        <b/>
        <sz val="8"/>
        <color rgb="FFFF0000"/>
        <rFont val="Calibri"/>
        <family val="2"/>
        <charset val="204"/>
      </rPr>
      <t>30.10.2020.</t>
    </r>
  </si>
  <si>
    <r>
      <t xml:space="preserve">Акт здачі-прийняття виконаних робіт(надання послуг) від </t>
    </r>
    <r>
      <rPr>
        <b/>
        <sz val="8"/>
        <color rgb="FFFF0000"/>
        <rFont val="Calibri"/>
        <family val="2"/>
        <charset val="204"/>
      </rPr>
      <t xml:space="preserve">31.07.2020; 31.08.2020; 30.09.2020; </t>
    </r>
    <r>
      <rPr>
        <sz val="8"/>
        <color theme="1"/>
        <rFont val="Calibri"/>
        <family val="2"/>
        <charset val="204"/>
      </rPr>
      <t>30.10.2020.</t>
    </r>
  </si>
  <si>
    <r>
      <t xml:space="preserve">Акт № 1 за надані послуги з проживання </t>
    </r>
    <r>
      <rPr>
        <b/>
        <sz val="8"/>
        <color rgb="FFFF0000"/>
        <rFont val="Calibri"/>
        <family val="2"/>
        <charset val="204"/>
      </rPr>
      <t>від 27.08.2020р.</t>
    </r>
  </si>
  <si>
    <r>
      <t xml:space="preserve">Акт №1 за надані послуги з харчування від </t>
    </r>
    <r>
      <rPr>
        <b/>
        <sz val="8"/>
        <color rgb="FFFF0000"/>
        <rFont val="Calibri"/>
        <family val="2"/>
        <charset val="204"/>
      </rPr>
      <t>27.08.2020р.</t>
    </r>
  </si>
  <si>
    <r>
      <t>Видаткова накладна №1 від 10.08.2020р.</t>
    </r>
    <r>
      <rPr>
        <b/>
        <sz val="8"/>
        <color rgb="FFFF0000"/>
        <rFont val="Calibri"/>
        <family val="2"/>
        <charset val="204"/>
      </rPr>
      <t>,Акт наданих послуг №1 від 10.08.2020р.</t>
    </r>
  </si>
  <si>
    <r>
      <t>АКТ №ОУ-0000038,вид. накл.№РН-0000276 від 15.08.2020р.,</t>
    </r>
    <r>
      <rPr>
        <b/>
        <sz val="8"/>
        <color rgb="FFFF0000"/>
        <rFont val="Calibri"/>
        <family val="2"/>
        <charset val="204"/>
      </rPr>
      <t>Акт №ОУ-0000097 від 15.08.2020р.</t>
    </r>
  </si>
  <si>
    <r>
      <t>1. п/д № 43 від 22.</t>
    </r>
    <r>
      <rPr>
        <b/>
        <sz val="8"/>
        <color rgb="FFFF0000"/>
        <rFont val="Calibri"/>
        <family val="2"/>
        <charset val="204"/>
      </rPr>
      <t>09.</t>
    </r>
    <r>
      <rPr>
        <sz val="8"/>
        <color theme="1"/>
        <rFont val="Calibri"/>
        <family val="2"/>
        <charset val="204"/>
      </rPr>
      <t>2020 на 716,04; 2. п/д №44 від 22.09.2020 на 1581,00</t>
    </r>
  </si>
  <si>
    <r>
      <t>Видаткова накладна №РН-0000339 від 20.10.2020р.,</t>
    </r>
    <r>
      <rPr>
        <b/>
        <sz val="8"/>
        <color rgb="FFFF0000"/>
        <rFont val="Calibri"/>
        <family val="2"/>
        <charset val="204"/>
      </rPr>
      <t>Акт №ОУ-0000099 від20.10.2020р.</t>
    </r>
  </si>
  <si>
    <r>
      <t>Акт надання послуг №9 від 31.07.2020; Акт надання послуг №14 від 31.08.2020; Акт надання послуг №17 від</t>
    </r>
    <r>
      <rPr>
        <b/>
        <sz val="8"/>
        <color rgb="FFFF0000"/>
        <rFont val="Calibri"/>
        <family val="2"/>
        <charset val="204"/>
      </rPr>
      <t xml:space="preserve"> 30.</t>
    </r>
    <r>
      <rPr>
        <sz val="8"/>
        <color theme="1"/>
        <rFont val="Calibri"/>
        <family val="2"/>
        <charset val="204"/>
      </rPr>
      <t>09.2020; Акт надання послуг №20 від 30.10.2020;</t>
    </r>
  </si>
  <si>
    <r>
      <t>п/д №</t>
    </r>
    <r>
      <rPr>
        <b/>
        <sz val="8"/>
        <color rgb="FFFF0000"/>
        <rFont val="Calibri"/>
        <family val="2"/>
        <charset val="204"/>
      </rPr>
      <t xml:space="preserve">67 </t>
    </r>
    <r>
      <rPr>
        <sz val="8"/>
        <color theme="1"/>
        <rFont val="Calibri"/>
        <family val="2"/>
        <charset val="204"/>
      </rPr>
      <t>від 16.10.2020 на 24000,00</t>
    </r>
  </si>
  <si>
    <r>
      <t>Рахунок на оплату №20-1278 від 10.08.2020р.</t>
    </r>
    <r>
      <rPr>
        <b/>
        <sz val="8"/>
        <color rgb="FFFF0000"/>
        <rFont val="Calibri"/>
        <family val="2"/>
        <charset val="204"/>
      </rPr>
      <t xml:space="preserve"> Акт №1716 від 30.10.2020р.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</si>
</sst>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32" x14ac:knownFonts="1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2"/>
      <color theme="1"/>
      <name val="Times New Roman"/>
    </font>
    <font>
      <b/>
      <sz val="10"/>
      <color theme="1"/>
      <name val="Arial"/>
    </font>
    <font>
      <u/>
      <sz val="10"/>
      <color theme="1"/>
      <name val="Arial"/>
    </font>
    <font>
      <sz val="10"/>
      <color theme="1"/>
      <name val="Arial"/>
    </font>
    <font>
      <u/>
      <sz val="10"/>
      <color theme="1"/>
      <name val="Arial"/>
    </font>
    <font>
      <b/>
      <sz val="12"/>
      <color theme="1"/>
      <name val="Arial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sz val="8"/>
      <color theme="1"/>
      <name val="Calibri"/>
      <family val="2"/>
      <charset val="204"/>
    </font>
    <font>
      <i/>
      <sz val="8"/>
      <color theme="1"/>
      <name val="Calibri"/>
      <family val="2"/>
      <charset val="204"/>
    </font>
    <font>
      <sz val="8"/>
      <color theme="1"/>
      <name val="Arial"/>
      <family val="2"/>
      <charset val="204"/>
    </font>
    <font>
      <i/>
      <sz val="8"/>
      <color rgb="FF000000"/>
      <name val="Calibri"/>
      <family val="2"/>
      <charset val="204"/>
    </font>
    <font>
      <b/>
      <sz val="8"/>
      <color theme="1"/>
      <name val="Calibri"/>
      <family val="2"/>
      <charset val="204"/>
    </font>
    <font>
      <vertAlign val="superscript"/>
      <sz val="8"/>
      <color theme="1"/>
      <name val="Calibri"/>
      <family val="2"/>
      <charset val="204"/>
    </font>
    <font>
      <sz val="8"/>
      <name val="Arial"/>
      <family val="2"/>
      <charset val="204"/>
    </font>
    <font>
      <b/>
      <sz val="8"/>
      <color rgb="FFFF0000"/>
      <name val="Calibri"/>
      <family val="2"/>
      <charset val="204"/>
    </font>
    <font>
      <sz val="8"/>
      <color rgb="FFFF0000"/>
      <name val="Calibri"/>
      <family val="2"/>
      <charset val="204"/>
    </font>
    <font>
      <b/>
      <sz val="8"/>
      <color rgb="FF000000"/>
      <name val="Arial"/>
      <family val="2"/>
      <charset val="204"/>
    </font>
    <font>
      <b/>
      <sz val="6"/>
      <color rgb="FF000000"/>
      <name val="Arial"/>
      <family val="2"/>
      <charset val="204"/>
    </font>
    <font>
      <sz val="6"/>
      <color theme="1"/>
      <name val="Arial"/>
      <family val="2"/>
      <charset val="204"/>
    </font>
    <font>
      <b/>
      <sz val="6"/>
      <color theme="1"/>
      <name val="Arial"/>
      <family val="2"/>
      <charset val="204"/>
    </font>
    <font>
      <sz val="6"/>
      <color theme="1"/>
      <name val="Calibri"/>
      <family val="2"/>
      <charset val="204"/>
    </font>
    <font>
      <b/>
      <sz val="6"/>
      <color theme="0"/>
      <name val="Arial"/>
      <family val="2"/>
      <charset val="204"/>
    </font>
    <font>
      <b/>
      <i/>
      <sz val="6"/>
      <color theme="1"/>
      <name val="Arial"/>
      <family val="2"/>
      <charset val="204"/>
    </font>
    <font>
      <sz val="6"/>
      <name val="Arial"/>
      <family val="2"/>
      <charset val="204"/>
    </font>
    <font>
      <b/>
      <sz val="6"/>
      <color rgb="FFC00000"/>
      <name val="Arial"/>
      <family val="2"/>
      <charset val="204"/>
    </font>
    <font>
      <b/>
      <sz val="6"/>
      <color theme="1"/>
      <name val="Calibri"/>
      <family val="2"/>
      <charset val="204"/>
    </font>
    <font>
      <b/>
      <sz val="6"/>
      <color rgb="FFFF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</fills>
  <borders count="1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460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4" fillId="0" borderId="0" xfId="0" applyFont="1" applyAlignment="1">
      <alignment wrapText="1"/>
    </xf>
    <xf numFmtId="0" fontId="12" fillId="0" borderId="0" xfId="0" applyFont="1" applyAlignment="1">
      <alignment wrapText="1"/>
    </xf>
    <xf numFmtId="4" fontId="12" fillId="0" borderId="0" xfId="0" applyNumberFormat="1" applyFont="1"/>
    <xf numFmtId="0" fontId="12" fillId="0" borderId="0" xfId="0" applyFont="1"/>
    <xf numFmtId="0" fontId="13" fillId="0" borderId="0" xfId="0" applyFont="1" applyAlignment="1">
      <alignment horizontal="right"/>
    </xf>
    <xf numFmtId="0" fontId="14" fillId="0" borderId="0" xfId="0" applyFont="1" applyAlignment="1"/>
    <xf numFmtId="0" fontId="16" fillId="0" borderId="0" xfId="0" applyFont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4" fontId="16" fillId="0" borderId="12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right" wrapText="1"/>
    </xf>
    <xf numFmtId="0" fontId="12" fillId="0" borderId="12" xfId="0" applyFont="1" applyBorder="1" applyAlignment="1">
      <alignment wrapText="1"/>
    </xf>
    <xf numFmtId="4" fontId="12" fillId="0" borderId="12" xfId="0" applyNumberFormat="1" applyFont="1" applyBorder="1"/>
    <xf numFmtId="4" fontId="19" fillId="0" borderId="12" xfId="0" applyNumberFormat="1" applyFont="1" applyBorder="1"/>
    <xf numFmtId="0" fontId="19" fillId="0" borderId="12" xfId="0" applyFont="1" applyBorder="1" applyAlignment="1">
      <alignment wrapText="1"/>
    </xf>
    <xf numFmtId="0" fontId="12" fillId="0" borderId="104" xfId="0" applyFont="1" applyFill="1" applyBorder="1" applyAlignment="1">
      <alignment wrapText="1"/>
    </xf>
    <xf numFmtId="49" fontId="20" fillId="0" borderId="12" xfId="0" applyNumberFormat="1" applyFont="1" applyBorder="1" applyAlignment="1">
      <alignment horizontal="right" wrapText="1"/>
    </xf>
    <xf numFmtId="0" fontId="20" fillId="0" borderId="12" xfId="0" applyFont="1" applyBorder="1" applyAlignment="1">
      <alignment wrapText="1"/>
    </xf>
    <xf numFmtId="4" fontId="20" fillId="0" borderId="12" xfId="0" applyNumberFormat="1" applyFont="1" applyBorder="1"/>
    <xf numFmtId="0" fontId="16" fillId="0" borderId="0" xfId="0" applyFont="1" applyAlignment="1">
      <alignment wrapText="1"/>
    </xf>
    <xf numFmtId="4" fontId="16" fillId="0" borderId="12" xfId="0" applyNumberFormat="1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0" xfId="0" applyFont="1"/>
    <xf numFmtId="0" fontId="13" fillId="0" borderId="0" xfId="0" applyFont="1"/>
    <xf numFmtId="4" fontId="13" fillId="0" borderId="0" xfId="0" applyNumberFormat="1" applyFont="1"/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24" fillId="0" borderId="0" xfId="0" applyFont="1" applyAlignment="1">
      <alignment wrapText="1"/>
    </xf>
    <xf numFmtId="0" fontId="23" fillId="0" borderId="0" xfId="0" applyFont="1" applyAlignment="1"/>
    <xf numFmtId="0" fontId="24" fillId="0" borderId="0" xfId="0" applyFont="1" applyAlignment="1">
      <alignment vertical="center"/>
    </xf>
    <xf numFmtId="0" fontId="25" fillId="0" borderId="0" xfId="0" applyFont="1"/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6" fillId="0" borderId="0" xfId="0" applyFont="1"/>
    <xf numFmtId="0" fontId="27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6" fillId="0" borderId="0" xfId="0" applyFont="1" applyAlignment="1">
      <alignment wrapText="1"/>
    </xf>
    <xf numFmtId="0" fontId="27" fillId="0" borderId="0" xfId="0" applyFont="1" applyAlignment="1">
      <alignment vertical="center" wrapText="1"/>
    </xf>
    <xf numFmtId="3" fontId="24" fillId="2" borderId="35" xfId="0" applyNumberFormat="1" applyFont="1" applyFill="1" applyBorder="1" applyAlignment="1">
      <alignment horizontal="center" vertical="center" wrapText="1"/>
    </xf>
    <xf numFmtId="3" fontId="24" fillId="2" borderId="36" xfId="0" applyNumberFormat="1" applyFont="1" applyFill="1" applyBorder="1" applyAlignment="1">
      <alignment horizontal="center" vertical="center" wrapText="1"/>
    </xf>
    <xf numFmtId="3" fontId="24" fillId="2" borderId="37" xfId="0" applyNumberFormat="1" applyFont="1" applyFill="1" applyBorder="1" applyAlignment="1">
      <alignment horizontal="center" vertical="center" wrapText="1"/>
    </xf>
    <xf numFmtId="164" fontId="24" fillId="2" borderId="39" xfId="0" applyNumberFormat="1" applyFont="1" applyFill="1" applyBorder="1" applyAlignment="1">
      <alignment horizontal="center" vertical="center" wrapText="1"/>
    </xf>
    <xf numFmtId="164" fontId="24" fillId="2" borderId="40" xfId="0" applyNumberFormat="1" applyFont="1" applyFill="1" applyBorder="1" applyAlignment="1">
      <alignment horizontal="center" vertical="center" wrapText="1"/>
    </xf>
    <xf numFmtId="0" fontId="24" fillId="3" borderId="36" xfId="0" applyFont="1" applyFill="1" applyBorder="1" applyAlignment="1">
      <alignment vertical="center" wrapText="1"/>
    </xf>
    <xf numFmtId="0" fontId="24" fillId="3" borderId="36" xfId="0" applyFont="1" applyFill="1" applyBorder="1" applyAlignment="1">
      <alignment horizontal="center" vertical="center"/>
    </xf>
    <xf numFmtId="0" fontId="24" fillId="3" borderId="35" xfId="0" applyFont="1" applyFill="1" applyBorder="1" applyAlignment="1">
      <alignment horizontal="center" vertical="center" wrapText="1"/>
    </xf>
    <xf numFmtId="3" fontId="24" fillId="3" borderId="35" xfId="0" applyNumberFormat="1" applyFont="1" applyFill="1" applyBorder="1" applyAlignment="1">
      <alignment horizontal="center" vertical="center" wrapText="1"/>
    </xf>
    <xf numFmtId="3" fontId="24" fillId="3" borderId="36" xfId="0" applyNumberFormat="1" applyFont="1" applyFill="1" applyBorder="1" applyAlignment="1">
      <alignment horizontal="center" vertical="center" wrapText="1"/>
    </xf>
    <xf numFmtId="0" fontId="24" fillId="3" borderId="36" xfId="0" applyFont="1" applyFill="1" applyBorder="1" applyAlignment="1">
      <alignment horizontal="center" vertical="center" wrapText="1"/>
    </xf>
    <xf numFmtId="0" fontId="24" fillId="3" borderId="37" xfId="0" applyFont="1" applyFill="1" applyBorder="1" applyAlignment="1">
      <alignment horizontal="center" vertical="center" wrapText="1"/>
    </xf>
    <xf numFmtId="0" fontId="24" fillId="3" borderId="41" xfId="0" applyFont="1" applyFill="1" applyBorder="1" applyAlignment="1">
      <alignment horizontal="center" vertical="center" wrapText="1"/>
    </xf>
    <xf numFmtId="0" fontId="24" fillId="3" borderId="35" xfId="0" applyFont="1" applyFill="1" applyBorder="1" applyAlignment="1">
      <alignment vertical="center" wrapText="1"/>
    </xf>
    <xf numFmtId="0" fontId="24" fillId="3" borderId="41" xfId="0" applyFont="1" applyFill="1" applyBorder="1" applyAlignment="1">
      <alignment horizontal="center" vertical="center"/>
    </xf>
    <xf numFmtId="3" fontId="24" fillId="3" borderId="41" xfId="0" applyNumberFormat="1" applyFont="1" applyFill="1" applyBorder="1" applyAlignment="1">
      <alignment horizontal="center" vertical="center" wrapText="1"/>
    </xf>
    <xf numFmtId="3" fontId="24" fillId="3" borderId="37" xfId="0" applyNumberFormat="1" applyFont="1" applyFill="1" applyBorder="1" applyAlignment="1">
      <alignment horizontal="center" vertical="center" wrapText="1"/>
    </xf>
    <xf numFmtId="0" fontId="24" fillId="4" borderId="35" xfId="0" applyFont="1" applyFill="1" applyBorder="1" applyAlignment="1">
      <alignment vertical="top"/>
    </xf>
    <xf numFmtId="0" fontId="24" fillId="4" borderId="41" xfId="0" applyFont="1" applyFill="1" applyBorder="1" applyAlignment="1">
      <alignment horizontal="center" vertical="top"/>
    </xf>
    <xf numFmtId="0" fontId="24" fillId="4" borderId="41" xfId="0" applyFont="1" applyFill="1" applyBorder="1" applyAlignment="1">
      <alignment vertical="top" wrapText="1"/>
    </xf>
    <xf numFmtId="165" fontId="23" fillId="4" borderId="41" xfId="0" applyNumberFormat="1" applyFont="1" applyFill="1" applyBorder="1" applyAlignment="1">
      <alignment vertical="top"/>
    </xf>
    <xf numFmtId="165" fontId="23" fillId="4" borderId="35" xfId="0" applyNumberFormat="1" applyFont="1" applyFill="1" applyBorder="1" applyAlignment="1">
      <alignment vertical="top"/>
    </xf>
    <xf numFmtId="165" fontId="23" fillId="4" borderId="37" xfId="0" applyNumberFormat="1" applyFont="1" applyFill="1" applyBorder="1" applyAlignment="1">
      <alignment vertical="top"/>
    </xf>
    <xf numFmtId="165" fontId="29" fillId="4" borderId="35" xfId="0" applyNumberFormat="1" applyFont="1" applyFill="1" applyBorder="1" applyAlignment="1">
      <alignment vertical="top"/>
    </xf>
    <xf numFmtId="165" fontId="29" fillId="4" borderId="41" xfId="0" applyNumberFormat="1" applyFont="1" applyFill="1" applyBorder="1" applyAlignment="1">
      <alignment vertical="top"/>
    </xf>
    <xf numFmtId="0" fontId="29" fillId="4" borderId="36" xfId="0" applyFont="1" applyFill="1" applyBorder="1" applyAlignment="1">
      <alignment vertical="top" wrapText="1"/>
    </xf>
    <xf numFmtId="0" fontId="25" fillId="0" borderId="0" xfId="0" applyFont="1" applyAlignment="1">
      <alignment vertical="top"/>
    </xf>
    <xf numFmtId="0" fontId="24" fillId="5" borderId="36" xfId="0" applyFont="1" applyFill="1" applyBorder="1" applyAlignment="1">
      <alignment vertical="top"/>
    </xf>
    <xf numFmtId="0" fontId="24" fillId="5" borderId="35" xfId="0" applyFont="1" applyFill="1" applyBorder="1" applyAlignment="1">
      <alignment horizontal="center" vertical="top"/>
    </xf>
    <xf numFmtId="0" fontId="24" fillId="5" borderId="42" xfId="0" applyFont="1" applyFill="1" applyBorder="1" applyAlignment="1">
      <alignment vertical="top" wrapText="1"/>
    </xf>
    <xf numFmtId="165" fontId="23" fillId="5" borderId="43" xfId="0" applyNumberFormat="1" applyFont="1" applyFill="1" applyBorder="1" applyAlignment="1">
      <alignment vertical="top"/>
    </xf>
    <xf numFmtId="4" fontId="23" fillId="5" borderId="42" xfId="0" applyNumberFormat="1" applyFont="1" applyFill="1" applyBorder="1" applyAlignment="1">
      <alignment horizontal="right" vertical="top"/>
    </xf>
    <xf numFmtId="4" fontId="23" fillId="5" borderId="43" xfId="0" applyNumberFormat="1" applyFont="1" applyFill="1" applyBorder="1" applyAlignment="1">
      <alignment horizontal="right" vertical="top"/>
    </xf>
    <xf numFmtId="4" fontId="23" fillId="5" borderId="44" xfId="0" applyNumberFormat="1" applyFont="1" applyFill="1" applyBorder="1" applyAlignment="1">
      <alignment horizontal="right" vertical="top"/>
    </xf>
    <xf numFmtId="4" fontId="23" fillId="5" borderId="45" xfId="0" applyNumberFormat="1" applyFont="1" applyFill="1" applyBorder="1" applyAlignment="1">
      <alignment horizontal="right" vertical="top"/>
    </xf>
    <xf numFmtId="4" fontId="23" fillId="5" borderId="46" xfId="0" applyNumberFormat="1" applyFont="1" applyFill="1" applyBorder="1" applyAlignment="1">
      <alignment horizontal="right" vertical="top"/>
    </xf>
    <xf numFmtId="4" fontId="23" fillId="5" borderId="47" xfId="0" applyNumberFormat="1" applyFont="1" applyFill="1" applyBorder="1" applyAlignment="1">
      <alignment horizontal="right" vertical="top"/>
    </xf>
    <xf numFmtId="4" fontId="29" fillId="5" borderId="42" xfId="0" applyNumberFormat="1" applyFont="1" applyFill="1" applyBorder="1" applyAlignment="1">
      <alignment horizontal="right" vertical="top"/>
    </xf>
    <xf numFmtId="4" fontId="29" fillId="5" borderId="43" xfId="0" applyNumberFormat="1" applyFont="1" applyFill="1" applyBorder="1" applyAlignment="1">
      <alignment horizontal="right" vertical="top"/>
    </xf>
    <xf numFmtId="10" fontId="29" fillId="5" borderId="43" xfId="0" applyNumberFormat="1" applyFont="1" applyFill="1" applyBorder="1" applyAlignment="1">
      <alignment horizontal="right" vertical="top"/>
    </xf>
    <xf numFmtId="0" fontId="29" fillId="5" borderId="48" xfId="0" applyFont="1" applyFill="1" applyBorder="1" applyAlignment="1">
      <alignment horizontal="right" vertical="top" wrapText="1"/>
    </xf>
    <xf numFmtId="4" fontId="25" fillId="0" borderId="0" xfId="0" applyNumberFormat="1" applyFont="1" applyAlignment="1">
      <alignment vertical="top"/>
    </xf>
    <xf numFmtId="166" fontId="24" fillId="6" borderId="49" xfId="0" applyNumberFormat="1" applyFont="1" applyFill="1" applyBorder="1" applyAlignment="1">
      <alignment vertical="top"/>
    </xf>
    <xf numFmtId="49" fontId="24" fillId="6" borderId="50" xfId="0" applyNumberFormat="1" applyFont="1" applyFill="1" applyBorder="1" applyAlignment="1">
      <alignment horizontal="center" vertical="top"/>
    </xf>
    <xf numFmtId="166" fontId="27" fillId="6" borderId="51" xfId="0" applyNumberFormat="1" applyFont="1" applyFill="1" applyBorder="1" applyAlignment="1">
      <alignment vertical="top" wrapText="1"/>
    </xf>
    <xf numFmtId="166" fontId="24" fillId="6" borderId="52" xfId="0" applyNumberFormat="1" applyFont="1" applyFill="1" applyBorder="1" applyAlignment="1">
      <alignment vertical="top"/>
    </xf>
    <xf numFmtId="4" fontId="24" fillId="6" borderId="49" xfId="0" applyNumberFormat="1" applyFont="1" applyFill="1" applyBorder="1" applyAlignment="1">
      <alignment horizontal="right" vertical="top"/>
    </xf>
    <xf numFmtId="4" fontId="24" fillId="6" borderId="50" xfId="0" applyNumberFormat="1" applyFont="1" applyFill="1" applyBorder="1" applyAlignment="1">
      <alignment horizontal="right" vertical="top"/>
    </xf>
    <xf numFmtId="4" fontId="24" fillId="6" borderId="51" xfId="0" applyNumberFormat="1" applyFont="1" applyFill="1" applyBorder="1" applyAlignment="1">
      <alignment horizontal="right" vertical="top"/>
    </xf>
    <xf numFmtId="4" fontId="29" fillId="6" borderId="53" xfId="0" applyNumberFormat="1" applyFont="1" applyFill="1" applyBorder="1" applyAlignment="1">
      <alignment horizontal="right" vertical="top"/>
    </xf>
    <xf numFmtId="4" fontId="29" fillId="6" borderId="37" xfId="0" applyNumberFormat="1" applyFont="1" applyFill="1" applyBorder="1" applyAlignment="1">
      <alignment horizontal="right" vertical="top"/>
    </xf>
    <xf numFmtId="4" fontId="29" fillId="6" borderId="54" xfId="0" applyNumberFormat="1" applyFont="1" applyFill="1" applyBorder="1" applyAlignment="1">
      <alignment horizontal="right" vertical="top"/>
    </xf>
    <xf numFmtId="10" fontId="29" fillId="6" borderId="55" xfId="0" applyNumberFormat="1" applyFont="1" applyFill="1" applyBorder="1" applyAlignment="1">
      <alignment horizontal="right" vertical="top"/>
    </xf>
    <xf numFmtId="0" fontId="29" fillId="6" borderId="56" xfId="0" applyFont="1" applyFill="1" applyBorder="1" applyAlignment="1">
      <alignment horizontal="right" vertical="top" wrapText="1"/>
    </xf>
    <xf numFmtId="4" fontId="30" fillId="0" borderId="0" xfId="0" applyNumberFormat="1" applyFont="1" applyAlignment="1">
      <alignment vertical="top"/>
    </xf>
    <xf numFmtId="166" fontId="24" fillId="0" borderId="11" xfId="0" applyNumberFormat="1" applyFont="1" applyBorder="1" applyAlignment="1">
      <alignment vertical="top"/>
    </xf>
    <xf numFmtId="49" fontId="24" fillId="0" borderId="12" xfId="0" applyNumberFormat="1" applyFont="1" applyBorder="1" applyAlignment="1">
      <alignment horizontal="center" vertical="top"/>
    </xf>
    <xf numFmtId="166" fontId="23" fillId="0" borderId="13" xfId="0" applyNumberFormat="1" applyFont="1" applyBorder="1" applyAlignment="1">
      <alignment vertical="top" wrapText="1"/>
    </xf>
    <xf numFmtId="166" fontId="23" fillId="0" borderId="57" xfId="0" applyNumberFormat="1" applyFont="1" applyBorder="1" applyAlignment="1">
      <alignment horizontal="center" vertical="top"/>
    </xf>
    <xf numFmtId="4" fontId="23" fillId="0" borderId="11" xfId="0" applyNumberFormat="1" applyFont="1" applyBorder="1" applyAlignment="1">
      <alignment horizontal="right" vertical="top"/>
    </xf>
    <xf numFmtId="4" fontId="23" fillId="0" borderId="12" xfId="0" applyNumberFormat="1" applyFont="1" applyBorder="1" applyAlignment="1">
      <alignment horizontal="right" vertical="top"/>
    </xf>
    <xf numFmtId="4" fontId="23" fillId="0" borderId="13" xfId="0" applyNumberFormat="1" applyFont="1" applyBorder="1" applyAlignment="1">
      <alignment horizontal="right" vertical="top"/>
    </xf>
    <xf numFmtId="4" fontId="29" fillId="0" borderId="11" xfId="0" applyNumberFormat="1" applyFont="1" applyBorder="1" applyAlignment="1">
      <alignment horizontal="right" vertical="top"/>
    </xf>
    <xf numFmtId="4" fontId="29" fillId="0" borderId="17" xfId="0" applyNumberFormat="1" applyFont="1" applyBorder="1" applyAlignment="1">
      <alignment horizontal="right" vertical="top"/>
    </xf>
    <xf numFmtId="4" fontId="29" fillId="0" borderId="58" xfId="0" applyNumberFormat="1" applyFont="1" applyBorder="1" applyAlignment="1">
      <alignment horizontal="right" vertical="top"/>
    </xf>
    <xf numFmtId="10" fontId="31" fillId="0" borderId="13" xfId="0" applyNumberFormat="1" applyFont="1" applyBorder="1" applyAlignment="1">
      <alignment horizontal="right" vertical="top"/>
    </xf>
    <xf numFmtId="0" fontId="31" fillId="0" borderId="22" xfId="0" applyFont="1" applyBorder="1" applyAlignment="1">
      <alignment horizontal="right" vertical="top" wrapText="1"/>
    </xf>
    <xf numFmtId="166" fontId="24" fillId="0" borderId="59" xfId="0" applyNumberFormat="1" applyFont="1" applyBorder="1" applyAlignment="1">
      <alignment vertical="top"/>
    </xf>
    <xf numFmtId="49" fontId="24" fillId="0" borderId="60" xfId="0" applyNumberFormat="1" applyFont="1" applyBorder="1" applyAlignment="1">
      <alignment horizontal="center" vertical="top"/>
    </xf>
    <xf numFmtId="166" fontId="23" fillId="0" borderId="61" xfId="0" applyNumberFormat="1" applyFont="1" applyBorder="1" applyAlignment="1">
      <alignment vertical="top" wrapText="1"/>
    </xf>
    <xf numFmtId="166" fontId="23" fillId="0" borderId="62" xfId="0" applyNumberFormat="1" applyFont="1" applyBorder="1" applyAlignment="1">
      <alignment horizontal="center" vertical="top"/>
    </xf>
    <xf numFmtId="4" fontId="23" fillId="0" borderId="59" xfId="0" applyNumberFormat="1" applyFont="1" applyBorder="1" applyAlignment="1">
      <alignment horizontal="right" vertical="top"/>
    </xf>
    <xf numFmtId="4" fontId="23" fillId="0" borderId="60" xfId="0" applyNumberFormat="1" applyFont="1" applyBorder="1" applyAlignment="1">
      <alignment horizontal="right" vertical="top"/>
    </xf>
    <xf numFmtId="4" fontId="23" fillId="0" borderId="61" xfId="0" applyNumberFormat="1" applyFont="1" applyBorder="1" applyAlignment="1">
      <alignment horizontal="right" vertical="top"/>
    </xf>
    <xf numFmtId="4" fontId="29" fillId="0" borderId="64" xfId="0" applyNumberFormat="1" applyFont="1" applyBorder="1" applyAlignment="1">
      <alignment horizontal="right" vertical="top"/>
    </xf>
    <xf numFmtId="10" fontId="31" fillId="0" borderId="65" xfId="0" applyNumberFormat="1" applyFont="1" applyBorder="1" applyAlignment="1">
      <alignment horizontal="right" vertical="top"/>
    </xf>
    <xf numFmtId="0" fontId="31" fillId="0" borderId="23" xfId="0" applyFont="1" applyBorder="1" applyAlignment="1">
      <alignment horizontal="right" vertical="top" wrapText="1"/>
    </xf>
    <xf numFmtId="4" fontId="24" fillId="6" borderId="66" xfId="0" applyNumberFormat="1" applyFont="1" applyFill="1" applyBorder="1" applyAlignment="1">
      <alignment horizontal="right" vertical="top"/>
    </xf>
    <xf numFmtId="4" fontId="23" fillId="0" borderId="17" xfId="0" applyNumberFormat="1" applyFont="1" applyBorder="1" applyAlignment="1">
      <alignment horizontal="right" vertical="top"/>
    </xf>
    <xf numFmtId="166" fontId="24" fillId="0" borderId="67" xfId="0" applyNumberFormat="1" applyFont="1" applyBorder="1" applyAlignment="1">
      <alignment vertical="top"/>
    </xf>
    <xf numFmtId="49" fontId="24" fillId="0" borderId="68" xfId="0" applyNumberFormat="1" applyFont="1" applyBorder="1" applyAlignment="1">
      <alignment horizontal="center" vertical="top"/>
    </xf>
    <xf numFmtId="166" fontId="23" fillId="0" borderId="65" xfId="0" applyNumberFormat="1" applyFont="1" applyBorder="1" applyAlignment="1">
      <alignment vertical="top" wrapText="1"/>
    </xf>
    <xf numFmtId="166" fontId="23" fillId="0" borderId="69" xfId="0" applyNumberFormat="1" applyFont="1" applyBorder="1" applyAlignment="1">
      <alignment horizontal="center" vertical="top"/>
    </xf>
    <xf numFmtId="4" fontId="23" fillId="0" borderId="67" xfId="0" applyNumberFormat="1" applyFont="1" applyBorder="1" applyAlignment="1">
      <alignment horizontal="right" vertical="top"/>
    </xf>
    <xf numFmtId="4" fontId="23" fillId="0" borderId="68" xfId="0" applyNumberFormat="1" applyFont="1" applyBorder="1" applyAlignment="1">
      <alignment horizontal="right" vertical="top"/>
    </xf>
    <xf numFmtId="4" fontId="23" fillId="0" borderId="65" xfId="0" applyNumberFormat="1" applyFont="1" applyBorder="1" applyAlignment="1">
      <alignment horizontal="right" vertical="top"/>
    </xf>
    <xf numFmtId="4" fontId="23" fillId="0" borderId="70" xfId="0" applyNumberFormat="1" applyFont="1" applyBorder="1" applyAlignment="1">
      <alignment horizontal="right" vertical="top"/>
    </xf>
    <xf numFmtId="10" fontId="29" fillId="6" borderId="71" xfId="0" applyNumberFormat="1" applyFont="1" applyFill="1" applyBorder="1" applyAlignment="1">
      <alignment horizontal="right" vertical="top"/>
    </xf>
    <xf numFmtId="0" fontId="29" fillId="6" borderId="22" xfId="0" applyFont="1" applyFill="1" applyBorder="1" applyAlignment="1">
      <alignment horizontal="right" vertical="top" wrapText="1"/>
    </xf>
    <xf numFmtId="10" fontId="31" fillId="0" borderId="61" xfId="0" applyNumberFormat="1" applyFont="1" applyBorder="1" applyAlignment="1">
      <alignment horizontal="right" vertical="top"/>
    </xf>
    <xf numFmtId="0" fontId="31" fillId="0" borderId="72" xfId="0" applyFont="1" applyBorder="1" applyAlignment="1">
      <alignment horizontal="right" vertical="top" wrapText="1"/>
    </xf>
    <xf numFmtId="166" fontId="27" fillId="7" borderId="48" xfId="0" applyNumberFormat="1" applyFont="1" applyFill="1" applyBorder="1" applyAlignment="1">
      <alignment vertical="top"/>
    </xf>
    <xf numFmtId="166" fontId="24" fillId="7" borderId="73" xfId="0" applyNumberFormat="1" applyFont="1" applyFill="1" applyBorder="1" applyAlignment="1">
      <alignment horizontal="center" vertical="top"/>
    </xf>
    <xf numFmtId="166" fontId="24" fillId="7" borderId="74" xfId="0" applyNumberFormat="1" applyFont="1" applyFill="1" applyBorder="1" applyAlignment="1">
      <alignment vertical="top" wrapText="1"/>
    </xf>
    <xf numFmtId="166" fontId="24" fillId="7" borderId="35" xfId="0" applyNumberFormat="1" applyFont="1" applyFill="1" applyBorder="1" applyAlignment="1">
      <alignment vertical="top"/>
    </xf>
    <xf numFmtId="4" fontId="24" fillId="7" borderId="44" xfId="0" applyNumberFormat="1" applyFont="1" applyFill="1" applyBorder="1" applyAlignment="1">
      <alignment horizontal="right" vertical="top"/>
    </xf>
    <xf numFmtId="4" fontId="24" fillId="7" borderId="42" xfId="0" applyNumberFormat="1" applyFont="1" applyFill="1" applyBorder="1" applyAlignment="1">
      <alignment horizontal="right" vertical="top"/>
    </xf>
    <xf numFmtId="4" fontId="24" fillId="7" borderId="45" xfId="0" applyNumberFormat="1" applyFont="1" applyFill="1" applyBorder="1" applyAlignment="1">
      <alignment horizontal="right" vertical="top"/>
    </xf>
    <xf numFmtId="4" fontId="24" fillId="7" borderId="48" xfId="0" applyNumberFormat="1" applyFont="1" applyFill="1" applyBorder="1" applyAlignment="1">
      <alignment horizontal="right" vertical="top"/>
    </xf>
    <xf numFmtId="4" fontId="24" fillId="7" borderId="73" xfId="0" applyNumberFormat="1" applyFont="1" applyFill="1" applyBorder="1" applyAlignment="1">
      <alignment horizontal="right" vertical="top"/>
    </xf>
    <xf numFmtId="4" fontId="24" fillId="7" borderId="43" xfId="0" applyNumberFormat="1" applyFont="1" applyFill="1" applyBorder="1" applyAlignment="1">
      <alignment horizontal="right" vertical="top"/>
    </xf>
    <xf numFmtId="10" fontId="24" fillId="7" borderId="75" xfId="0" applyNumberFormat="1" applyFont="1" applyFill="1" applyBorder="1" applyAlignment="1">
      <alignment horizontal="right" vertical="top"/>
    </xf>
    <xf numFmtId="0" fontId="24" fillId="7" borderId="48" xfId="0" applyFont="1" applyFill="1" applyBorder="1" applyAlignment="1">
      <alignment horizontal="right" vertical="top" wrapText="1"/>
    </xf>
    <xf numFmtId="166" fontId="24" fillId="5" borderId="76" xfId="0" applyNumberFormat="1" applyFont="1" applyFill="1" applyBorder="1" applyAlignment="1">
      <alignment vertical="top"/>
    </xf>
    <xf numFmtId="0" fontId="24" fillId="5" borderId="77" xfId="0" applyFont="1" applyFill="1" applyBorder="1" applyAlignment="1">
      <alignment horizontal="center" vertical="top"/>
    </xf>
    <xf numFmtId="166" fontId="24" fillId="5" borderId="42" xfId="0" applyNumberFormat="1" applyFont="1" applyFill="1" applyBorder="1" applyAlignment="1">
      <alignment horizontal="left" vertical="top" wrapText="1"/>
    </xf>
    <xf numFmtId="166" fontId="23" fillId="5" borderId="47" xfId="0" applyNumberFormat="1" applyFont="1" applyFill="1" applyBorder="1" applyAlignment="1">
      <alignment vertical="top"/>
    </xf>
    <xf numFmtId="4" fontId="23" fillId="5" borderId="40" xfId="0" applyNumberFormat="1" applyFont="1" applyFill="1" applyBorder="1" applyAlignment="1">
      <alignment horizontal="right" vertical="top"/>
    </xf>
    <xf numFmtId="4" fontId="23" fillId="5" borderId="77" xfId="0" applyNumberFormat="1" applyFont="1" applyFill="1" applyBorder="1" applyAlignment="1">
      <alignment horizontal="right" vertical="top"/>
    </xf>
    <xf numFmtId="4" fontId="23" fillId="5" borderId="39" xfId="0" applyNumberFormat="1" applyFont="1" applyFill="1" applyBorder="1" applyAlignment="1">
      <alignment horizontal="right" vertical="top"/>
    </xf>
    <xf numFmtId="166" fontId="27" fillId="6" borderId="55" xfId="0" applyNumberFormat="1" applyFont="1" applyFill="1" applyBorder="1" applyAlignment="1">
      <alignment vertical="top" wrapText="1"/>
    </xf>
    <xf numFmtId="166" fontId="24" fillId="6" borderId="78" xfId="0" applyNumberFormat="1" applyFont="1" applyFill="1" applyBorder="1" applyAlignment="1">
      <alignment horizontal="center" vertical="top"/>
    </xf>
    <xf numFmtId="166" fontId="24" fillId="7" borderId="75" xfId="0" applyNumberFormat="1" applyFont="1" applyFill="1" applyBorder="1" applyAlignment="1">
      <alignment vertical="top" wrapText="1"/>
    </xf>
    <xf numFmtId="166" fontId="24" fillId="7" borderId="42" xfId="0" applyNumberFormat="1" applyFont="1" applyFill="1" applyBorder="1" applyAlignment="1">
      <alignment vertical="top"/>
    </xf>
    <xf numFmtId="49" fontId="24" fillId="5" borderId="79" xfId="0" applyNumberFormat="1" applyFont="1" applyFill="1" applyBorder="1" applyAlignment="1">
      <alignment horizontal="center" vertical="top"/>
    </xf>
    <xf numFmtId="166" fontId="24" fillId="5" borderId="80" xfId="0" applyNumberFormat="1" applyFont="1" applyFill="1" applyBorder="1" applyAlignment="1">
      <alignment horizontal="left" vertical="top" wrapText="1"/>
    </xf>
    <xf numFmtId="166" fontId="23" fillId="5" borderId="81" xfId="0" applyNumberFormat="1" applyFont="1" applyFill="1" applyBorder="1" applyAlignment="1">
      <alignment vertical="top"/>
    </xf>
    <xf numFmtId="4" fontId="23" fillId="5" borderId="80" xfId="0" applyNumberFormat="1" applyFont="1" applyFill="1" applyBorder="1" applyAlignment="1">
      <alignment horizontal="right" vertical="top"/>
    </xf>
    <xf numFmtId="4" fontId="23" fillId="5" borderId="81" xfId="0" applyNumberFormat="1" applyFont="1" applyFill="1" applyBorder="1" applyAlignment="1">
      <alignment horizontal="right" vertical="top"/>
    </xf>
    <xf numFmtId="166" fontId="24" fillId="6" borderId="78" xfId="0" applyNumberFormat="1" applyFont="1" applyFill="1" applyBorder="1" applyAlignment="1">
      <alignment vertical="top"/>
    </xf>
    <xf numFmtId="10" fontId="29" fillId="6" borderId="82" xfId="0" applyNumberFormat="1" applyFont="1" applyFill="1" applyBorder="1" applyAlignment="1">
      <alignment horizontal="right" vertical="top"/>
    </xf>
    <xf numFmtId="4" fontId="29" fillId="0" borderId="14" xfId="0" applyNumberFormat="1" applyFont="1" applyBorder="1" applyAlignment="1">
      <alignment horizontal="right" vertical="top"/>
    </xf>
    <xf numFmtId="10" fontId="31" fillId="0" borderId="83" xfId="0" applyNumberFormat="1" applyFont="1" applyBorder="1" applyAlignment="1">
      <alignment horizontal="right" vertical="top"/>
    </xf>
    <xf numFmtId="4" fontId="29" fillId="0" borderId="84" xfId="0" applyNumberFormat="1" applyFont="1" applyBorder="1" applyAlignment="1">
      <alignment horizontal="right" vertical="top"/>
    </xf>
    <xf numFmtId="10" fontId="29" fillId="6" borderId="85" xfId="0" applyNumberFormat="1" applyFont="1" applyFill="1" applyBorder="1" applyAlignment="1">
      <alignment horizontal="right" vertical="top"/>
    </xf>
    <xf numFmtId="166" fontId="27" fillId="7" borderId="44" xfId="0" applyNumberFormat="1" applyFont="1" applyFill="1" applyBorder="1" applyAlignment="1">
      <alignment vertical="top"/>
    </xf>
    <xf numFmtId="166" fontId="24" fillId="7" borderId="45" xfId="0" applyNumberFormat="1" applyFont="1" applyFill="1" applyBorder="1" applyAlignment="1">
      <alignment horizontal="center" vertical="top"/>
    </xf>
    <xf numFmtId="166" fontId="23" fillId="7" borderId="74" xfId="0" applyNumberFormat="1" applyFont="1" applyFill="1" applyBorder="1" applyAlignment="1">
      <alignment vertical="top" wrapText="1"/>
    </xf>
    <xf numFmtId="166" fontId="23" fillId="7" borderId="35" xfId="0" applyNumberFormat="1" applyFont="1" applyFill="1" applyBorder="1" applyAlignment="1">
      <alignment vertical="top"/>
    </xf>
    <xf numFmtId="4" fontId="24" fillId="7" borderId="53" xfId="0" applyNumberFormat="1" applyFont="1" applyFill="1" applyBorder="1" applyAlignment="1">
      <alignment horizontal="right" vertical="top"/>
    </xf>
    <xf numFmtId="4" fontId="24" fillId="7" borderId="86" xfId="0" applyNumberFormat="1" applyFont="1" applyFill="1" applyBorder="1" applyAlignment="1">
      <alignment horizontal="right" vertical="top"/>
    </xf>
    <xf numFmtId="4" fontId="24" fillId="7" borderId="74" xfId="0" applyNumberFormat="1" applyFont="1" applyFill="1" applyBorder="1" applyAlignment="1">
      <alignment horizontal="right" vertical="top"/>
    </xf>
    <xf numFmtId="4" fontId="24" fillId="7" borderId="54" xfId="0" applyNumberFormat="1" applyFont="1" applyFill="1" applyBorder="1" applyAlignment="1">
      <alignment horizontal="right" vertical="top"/>
    </xf>
    <xf numFmtId="4" fontId="24" fillId="7" borderId="87" xfId="0" applyNumberFormat="1" applyFont="1" applyFill="1" applyBorder="1" applyAlignment="1">
      <alignment horizontal="right" vertical="top"/>
    </xf>
    <xf numFmtId="4" fontId="24" fillId="7" borderId="41" xfId="0" applyNumberFormat="1" applyFont="1" applyFill="1" applyBorder="1" applyAlignment="1">
      <alignment horizontal="right" vertical="top"/>
    </xf>
    <xf numFmtId="10" fontId="24" fillId="7" borderId="88" xfId="0" applyNumberFormat="1" applyFont="1" applyFill="1" applyBorder="1" applyAlignment="1">
      <alignment horizontal="right" vertical="top"/>
    </xf>
    <xf numFmtId="0" fontId="24" fillId="7" borderId="89" xfId="0" applyFont="1" applyFill="1" applyBorder="1" applyAlignment="1">
      <alignment horizontal="right" vertical="top" wrapText="1"/>
    </xf>
    <xf numFmtId="166" fontId="24" fillId="5" borderId="90" xfId="0" applyNumberFormat="1" applyFont="1" applyFill="1" applyBorder="1" applyAlignment="1">
      <alignment vertical="top"/>
    </xf>
    <xf numFmtId="49" fontId="24" fillId="5" borderId="77" xfId="0" applyNumberFormat="1" applyFont="1" applyFill="1" applyBorder="1" applyAlignment="1">
      <alignment horizontal="center" vertical="top"/>
    </xf>
    <xf numFmtId="166" fontId="23" fillId="5" borderId="43" xfId="0" applyNumberFormat="1" applyFont="1" applyFill="1" applyBorder="1" applyAlignment="1">
      <alignment vertical="top"/>
    </xf>
    <xf numFmtId="4" fontId="24" fillId="6" borderId="91" xfId="0" applyNumberFormat="1" applyFont="1" applyFill="1" applyBorder="1" applyAlignment="1">
      <alignment horizontal="right" vertical="top"/>
    </xf>
    <xf numFmtId="4" fontId="24" fillId="6" borderId="92" xfId="0" applyNumberFormat="1" applyFont="1" applyFill="1" applyBorder="1" applyAlignment="1">
      <alignment horizontal="right" vertical="top"/>
    </xf>
    <xf numFmtId="4" fontId="24" fillId="6" borderId="55" xfId="0" applyNumberFormat="1" applyFont="1" applyFill="1" applyBorder="1" applyAlignment="1">
      <alignment horizontal="right" vertical="top"/>
    </xf>
    <xf numFmtId="166" fontId="23" fillId="0" borderId="98" xfId="0" applyNumberFormat="1" applyFont="1" applyBorder="1" applyAlignment="1">
      <alignment vertical="top" wrapText="1"/>
    </xf>
    <xf numFmtId="4" fontId="23" fillId="0" borderId="98" xfId="0" applyNumberFormat="1" applyFont="1" applyBorder="1" applyAlignment="1">
      <alignment horizontal="right" vertical="top"/>
    </xf>
    <xf numFmtId="4" fontId="23" fillId="0" borderId="63" xfId="0" applyNumberFormat="1" applyFont="1" applyBorder="1" applyAlignment="1">
      <alignment horizontal="right" vertical="top"/>
    </xf>
    <xf numFmtId="4" fontId="24" fillId="6" borderId="93" xfId="0" applyNumberFormat="1" applyFont="1" applyFill="1" applyBorder="1" applyAlignment="1">
      <alignment horizontal="right" vertical="top"/>
    </xf>
    <xf numFmtId="166" fontId="23" fillId="0" borderId="57" xfId="0" applyNumberFormat="1" applyFont="1" applyBorder="1" applyAlignment="1">
      <alignment vertical="top"/>
    </xf>
    <xf numFmtId="4" fontId="23" fillId="0" borderId="58" xfId="0" applyNumberFormat="1" applyFont="1" applyBorder="1" applyAlignment="1">
      <alignment horizontal="right" vertical="top"/>
    </xf>
    <xf numFmtId="166" fontId="23" fillId="0" borderId="69" xfId="0" applyNumberFormat="1" applyFont="1" applyBorder="1" applyAlignment="1">
      <alignment vertical="top"/>
    </xf>
    <xf numFmtId="4" fontId="23" fillId="0" borderId="94" xfId="0" applyNumberFormat="1" applyFont="1" applyBorder="1" applyAlignment="1">
      <alignment horizontal="right" vertical="top"/>
    </xf>
    <xf numFmtId="4" fontId="24" fillId="7" borderId="46" xfId="0" applyNumberFormat="1" applyFont="1" applyFill="1" applyBorder="1" applyAlignment="1">
      <alignment horizontal="right" vertical="top"/>
    </xf>
    <xf numFmtId="10" fontId="24" fillId="7" borderId="74" xfId="0" applyNumberFormat="1" applyFont="1" applyFill="1" applyBorder="1" applyAlignment="1">
      <alignment horizontal="right" vertical="top"/>
    </xf>
    <xf numFmtId="0" fontId="24" fillId="7" borderId="36" xfId="0" applyFont="1" applyFill="1" applyBorder="1" applyAlignment="1">
      <alignment horizontal="right" vertical="top" wrapText="1"/>
    </xf>
    <xf numFmtId="166" fontId="24" fillId="5" borderId="53" xfId="0" applyNumberFormat="1" applyFont="1" applyFill="1" applyBorder="1" applyAlignment="1">
      <alignment vertical="top"/>
    </xf>
    <xf numFmtId="49" fontId="24" fillId="5" borderId="74" xfId="0" applyNumberFormat="1" applyFont="1" applyFill="1" applyBorder="1" applyAlignment="1">
      <alignment horizontal="center" vertical="top"/>
    </xf>
    <xf numFmtId="4" fontId="24" fillId="6" borderId="95" xfId="0" applyNumberFormat="1" applyFont="1" applyFill="1" applyBorder="1" applyAlignment="1">
      <alignment horizontal="right" vertical="top"/>
    </xf>
    <xf numFmtId="4" fontId="24" fillId="6" borderId="96" xfId="0" applyNumberFormat="1" applyFont="1" applyFill="1" applyBorder="1" applyAlignment="1">
      <alignment horizontal="right" vertical="top"/>
    </xf>
    <xf numFmtId="166" fontId="23" fillId="0" borderId="57" xfId="0" applyNumberFormat="1" applyFont="1" applyBorder="1" applyAlignment="1">
      <alignment vertical="top" wrapText="1"/>
    </xf>
    <xf numFmtId="4" fontId="23" fillId="0" borderId="11" xfId="0" applyNumberFormat="1" applyFont="1" applyBorder="1" applyAlignment="1">
      <alignment horizontal="right" vertical="top" wrapText="1"/>
    </xf>
    <xf numFmtId="4" fontId="23" fillId="0" borderId="12" xfId="0" applyNumberFormat="1" applyFont="1" applyBorder="1" applyAlignment="1">
      <alignment horizontal="right" vertical="top" wrapText="1"/>
    </xf>
    <xf numFmtId="4" fontId="23" fillId="0" borderId="13" xfId="0" applyNumberFormat="1" applyFont="1" applyBorder="1" applyAlignment="1">
      <alignment horizontal="right" vertical="top" wrapText="1"/>
    </xf>
    <xf numFmtId="4" fontId="23" fillId="0" borderId="17" xfId="0" applyNumberFormat="1" applyFont="1" applyBorder="1" applyAlignment="1">
      <alignment horizontal="right" vertical="top" wrapText="1"/>
    </xf>
    <xf numFmtId="166" fontId="23" fillId="0" borderId="62" xfId="0" applyNumberFormat="1" applyFont="1" applyBorder="1" applyAlignment="1">
      <alignment vertical="top" wrapText="1"/>
    </xf>
    <xf numFmtId="4" fontId="23" fillId="0" borderId="59" xfId="0" applyNumberFormat="1" applyFont="1" applyBorder="1" applyAlignment="1">
      <alignment horizontal="right" vertical="top" wrapText="1"/>
    </xf>
    <xf numFmtId="4" fontId="23" fillId="0" borderId="60" xfId="0" applyNumberFormat="1" applyFont="1" applyBorder="1" applyAlignment="1">
      <alignment horizontal="right" vertical="top" wrapText="1"/>
    </xf>
    <xf numFmtId="4" fontId="23" fillId="0" borderId="61" xfId="0" applyNumberFormat="1" applyFont="1" applyBorder="1" applyAlignment="1">
      <alignment horizontal="right" vertical="top" wrapText="1"/>
    </xf>
    <xf numFmtId="4" fontId="23" fillId="0" borderId="67" xfId="0" applyNumberFormat="1" applyFont="1" applyBorder="1" applyAlignment="1">
      <alignment horizontal="right" vertical="top" wrapText="1"/>
    </xf>
    <xf numFmtId="4" fontId="23" fillId="0" borderId="68" xfId="0" applyNumberFormat="1" applyFont="1" applyBorder="1" applyAlignment="1">
      <alignment horizontal="right" vertical="top" wrapText="1"/>
    </xf>
    <xf numFmtId="4" fontId="23" fillId="0" borderId="70" xfId="0" applyNumberFormat="1" applyFont="1" applyBorder="1" applyAlignment="1">
      <alignment horizontal="right" vertical="top" wrapText="1"/>
    </xf>
    <xf numFmtId="4" fontId="23" fillId="0" borderId="64" xfId="0" applyNumberFormat="1" applyFont="1" applyBorder="1" applyAlignment="1">
      <alignment horizontal="right" vertical="top"/>
    </xf>
    <xf numFmtId="166" fontId="23" fillId="0" borderId="13" xfId="0" applyNumberFormat="1" applyFont="1" applyBorder="1" applyAlignment="1">
      <alignment horizontal="left" vertical="top" wrapText="1"/>
    </xf>
    <xf numFmtId="166" fontId="23" fillId="0" borderId="61" xfId="0" applyNumberFormat="1" applyFont="1" applyBorder="1" applyAlignment="1">
      <alignment horizontal="left" vertical="top" wrapText="1"/>
    </xf>
    <xf numFmtId="49" fontId="24" fillId="5" borderId="74" xfId="0" applyNumberFormat="1" applyFont="1" applyFill="1" applyBorder="1" applyAlignment="1">
      <alignment horizontal="center" vertical="top" wrapText="1"/>
    </xf>
    <xf numFmtId="4" fontId="29" fillId="5" borderId="81" xfId="0" applyNumberFormat="1" applyFont="1" applyFill="1" applyBorder="1" applyAlignment="1">
      <alignment horizontal="right" vertical="top"/>
    </xf>
    <xf numFmtId="4" fontId="29" fillId="5" borderId="92" xfId="0" applyNumberFormat="1" applyFont="1" applyFill="1" applyBorder="1" applyAlignment="1">
      <alignment horizontal="right" vertical="top"/>
    </xf>
    <xf numFmtId="10" fontId="29" fillId="5" borderId="55" xfId="0" applyNumberFormat="1" applyFont="1" applyFill="1" applyBorder="1" applyAlignment="1">
      <alignment horizontal="right" vertical="top"/>
    </xf>
    <xf numFmtId="0" fontId="29" fillId="5" borderId="56" xfId="0" applyFont="1" applyFill="1" applyBorder="1" applyAlignment="1">
      <alignment horizontal="right" vertical="top" wrapText="1"/>
    </xf>
    <xf numFmtId="4" fontId="29" fillId="0" borderId="97" xfId="0" applyNumberFormat="1" applyFont="1" applyBorder="1" applyAlignment="1">
      <alignment horizontal="right" vertical="top"/>
    </xf>
    <xf numFmtId="166" fontId="24" fillId="5" borderId="43" xfId="0" applyNumberFormat="1" applyFont="1" applyFill="1" applyBorder="1" applyAlignment="1">
      <alignment vertical="top"/>
    </xf>
    <xf numFmtId="4" fontId="24" fillId="5" borderId="42" xfId="0" applyNumberFormat="1" applyFont="1" applyFill="1" applyBorder="1" applyAlignment="1">
      <alignment horizontal="right" vertical="top"/>
    </xf>
    <xf numFmtId="4" fontId="24" fillId="5" borderId="43" xfId="0" applyNumberFormat="1" applyFont="1" applyFill="1" applyBorder="1" applyAlignment="1">
      <alignment horizontal="right" vertical="top"/>
    </xf>
    <xf numFmtId="4" fontId="24" fillId="5" borderId="47" xfId="0" applyNumberFormat="1" applyFont="1" applyFill="1" applyBorder="1" applyAlignment="1">
      <alignment horizontal="right" vertical="top"/>
    </xf>
    <xf numFmtId="166" fontId="27" fillId="6" borderId="55" xfId="0" applyNumberFormat="1" applyFont="1" applyFill="1" applyBorder="1" applyAlignment="1">
      <alignment horizontal="left" vertical="top" wrapText="1"/>
    </xf>
    <xf numFmtId="166" fontId="27" fillId="6" borderId="51" xfId="0" applyNumberFormat="1" applyFont="1" applyFill="1" applyBorder="1" applyAlignment="1">
      <alignment horizontal="left" vertical="top" wrapText="1"/>
    </xf>
    <xf numFmtId="10" fontId="24" fillId="7" borderId="41" xfId="0" applyNumberFormat="1" applyFont="1" applyFill="1" applyBorder="1" applyAlignment="1">
      <alignment horizontal="right" vertical="top"/>
    </xf>
    <xf numFmtId="166" fontId="24" fillId="5" borderId="36" xfId="0" applyNumberFormat="1" applyFont="1" applyFill="1" applyBorder="1" applyAlignment="1">
      <alignment vertical="top"/>
    </xf>
    <xf numFmtId="49" fontId="24" fillId="5" borderId="35" xfId="0" applyNumberFormat="1" applyFont="1" applyFill="1" applyBorder="1" applyAlignment="1">
      <alignment horizontal="center" vertical="top"/>
    </xf>
    <xf numFmtId="49" fontId="24" fillId="0" borderId="12" xfId="0" quotePrefix="1" applyNumberFormat="1" applyFont="1" applyBorder="1" applyAlignment="1">
      <alignment horizontal="center" vertical="top"/>
    </xf>
    <xf numFmtId="10" fontId="24" fillId="7" borderId="98" xfId="0" applyNumberFormat="1" applyFont="1" applyFill="1" applyBorder="1" applyAlignment="1">
      <alignment horizontal="right" vertical="top"/>
    </xf>
    <xf numFmtId="166" fontId="24" fillId="5" borderId="35" xfId="0" applyNumberFormat="1" applyFont="1" applyFill="1" applyBorder="1" applyAlignment="1">
      <alignment horizontal="left" vertical="top" wrapText="1"/>
    </xf>
    <xf numFmtId="166" fontId="23" fillId="5" borderId="41" xfId="0" applyNumberFormat="1" applyFont="1" applyFill="1" applyBorder="1" applyAlignment="1">
      <alignment horizontal="center" vertical="top"/>
    </xf>
    <xf numFmtId="4" fontId="23" fillId="5" borderId="35" xfId="0" applyNumberFormat="1" applyFont="1" applyFill="1" applyBorder="1" applyAlignment="1">
      <alignment horizontal="right" vertical="top"/>
    </xf>
    <xf numFmtId="4" fontId="23" fillId="5" borderId="41" xfId="0" applyNumberFormat="1" applyFont="1" applyFill="1" applyBorder="1" applyAlignment="1">
      <alignment horizontal="right" vertical="top"/>
    </xf>
    <xf numFmtId="4" fontId="23" fillId="5" borderId="37" xfId="0" applyNumberFormat="1" applyFont="1" applyFill="1" applyBorder="1" applyAlignment="1">
      <alignment horizontal="right" vertical="top"/>
    </xf>
    <xf numFmtId="10" fontId="24" fillId="5" borderId="43" xfId="0" applyNumberFormat="1" applyFont="1" applyFill="1" applyBorder="1" applyAlignment="1">
      <alignment horizontal="right" vertical="top"/>
    </xf>
    <xf numFmtId="0" fontId="24" fillId="5" borderId="48" xfId="0" applyFont="1" applyFill="1" applyBorder="1" applyAlignment="1">
      <alignment horizontal="right" vertical="top" wrapText="1"/>
    </xf>
    <xf numFmtId="166" fontId="24" fillId="0" borderId="49" xfId="0" applyNumberFormat="1" applyFont="1" applyBorder="1" applyAlignment="1">
      <alignment vertical="top"/>
    </xf>
    <xf numFmtId="167" fontId="24" fillId="0" borderId="50" xfId="0" applyNumberFormat="1" applyFont="1" applyBorder="1" applyAlignment="1">
      <alignment horizontal="center" vertical="top"/>
    </xf>
    <xf numFmtId="166" fontId="23" fillId="0" borderId="50" xfId="0" applyNumberFormat="1" applyFont="1" applyBorder="1" applyAlignment="1">
      <alignment vertical="top" wrapText="1"/>
    </xf>
    <xf numFmtId="166" fontId="23" fillId="0" borderId="99" xfId="0" applyNumberFormat="1" applyFont="1" applyBorder="1" applyAlignment="1">
      <alignment horizontal="center" vertical="top"/>
    </xf>
    <xf numFmtId="4" fontId="23" fillId="0" borderId="49" xfId="0" applyNumberFormat="1" applyFont="1" applyBorder="1" applyAlignment="1">
      <alignment horizontal="right" vertical="top"/>
    </xf>
    <xf numFmtId="4" fontId="23" fillId="0" borderId="50" xfId="0" applyNumberFormat="1" applyFont="1" applyBorder="1" applyAlignment="1">
      <alignment horizontal="right" vertical="top"/>
    </xf>
    <xf numFmtId="4" fontId="23" fillId="0" borderId="99" xfId="0" applyNumberFormat="1" applyFont="1" applyBorder="1" applyAlignment="1">
      <alignment horizontal="right" vertical="top"/>
    </xf>
    <xf numFmtId="4" fontId="23" fillId="0" borderId="66" xfId="0" applyNumberFormat="1" applyFont="1" applyBorder="1" applyAlignment="1">
      <alignment horizontal="right" vertical="top"/>
    </xf>
    <xf numFmtId="4" fontId="23" fillId="0" borderId="100" xfId="0" applyNumberFormat="1" applyFont="1" applyBorder="1" applyAlignment="1">
      <alignment horizontal="right" vertical="top"/>
    </xf>
    <xf numFmtId="4" fontId="29" fillId="0" borderId="6" xfId="0" applyNumberFormat="1" applyFont="1" applyBorder="1" applyAlignment="1">
      <alignment horizontal="right" vertical="top"/>
    </xf>
    <xf numFmtId="10" fontId="29" fillId="0" borderId="99" xfId="0" applyNumberFormat="1" applyFont="1" applyBorder="1" applyAlignment="1">
      <alignment horizontal="right" vertical="top"/>
    </xf>
    <xf numFmtId="0" fontId="29" fillId="0" borderId="101" xfId="0" applyFont="1" applyBorder="1" applyAlignment="1">
      <alignment horizontal="right" vertical="top" wrapText="1"/>
    </xf>
    <xf numFmtId="167" fontId="24" fillId="0" borderId="12" xfId="0" applyNumberFormat="1" applyFont="1" applyBorder="1" applyAlignment="1">
      <alignment horizontal="center" vertical="top"/>
    </xf>
    <xf numFmtId="166" fontId="23" fillId="0" borderId="12" xfId="0" applyNumberFormat="1" applyFont="1" applyBorder="1" applyAlignment="1">
      <alignment vertical="top" wrapText="1"/>
    </xf>
    <xf numFmtId="166" fontId="23" fillId="0" borderId="13" xfId="0" applyNumberFormat="1" applyFont="1" applyBorder="1" applyAlignment="1">
      <alignment horizontal="center" vertical="top"/>
    </xf>
    <xf numFmtId="10" fontId="29" fillId="0" borderId="13" xfId="0" applyNumberFormat="1" applyFont="1" applyBorder="1" applyAlignment="1">
      <alignment horizontal="right" vertical="top"/>
    </xf>
    <xf numFmtId="0" fontId="29" fillId="0" borderId="22" xfId="0" applyFont="1" applyBorder="1" applyAlignment="1">
      <alignment horizontal="right" vertical="top" wrapText="1"/>
    </xf>
    <xf numFmtId="167" fontId="24" fillId="0" borderId="68" xfId="0" applyNumberFormat="1" applyFont="1" applyBorder="1" applyAlignment="1">
      <alignment horizontal="center" vertical="top"/>
    </xf>
    <xf numFmtId="166" fontId="23" fillId="0" borderId="68" xfId="0" applyNumberFormat="1" applyFont="1" applyBorder="1" applyAlignment="1">
      <alignment vertical="top" wrapText="1"/>
    </xf>
    <xf numFmtId="166" fontId="23" fillId="0" borderId="65" xfId="0" applyNumberFormat="1" applyFont="1" applyBorder="1" applyAlignment="1">
      <alignment horizontal="center" vertical="top"/>
    </xf>
    <xf numFmtId="166" fontId="27" fillId="7" borderId="102" xfId="0" applyNumberFormat="1" applyFont="1" applyFill="1" applyBorder="1" applyAlignment="1">
      <alignment vertical="top"/>
    </xf>
    <xf numFmtId="166" fontId="24" fillId="7" borderId="103" xfId="0" applyNumberFormat="1" applyFont="1" applyFill="1" applyBorder="1" applyAlignment="1">
      <alignment horizontal="center" vertical="top"/>
    </xf>
    <xf numFmtId="166" fontId="23" fillId="7" borderId="79" xfId="0" applyNumberFormat="1" applyFont="1" applyFill="1" applyBorder="1" applyAlignment="1">
      <alignment vertical="top" wrapText="1"/>
    </xf>
    <xf numFmtId="166" fontId="23" fillId="7" borderId="77" xfId="0" applyNumberFormat="1" applyFont="1" applyFill="1" applyBorder="1" applyAlignment="1">
      <alignment vertical="top"/>
    </xf>
    <xf numFmtId="4" fontId="24" fillId="7" borderId="76" xfId="0" applyNumberFormat="1" applyFont="1" applyFill="1" applyBorder="1" applyAlignment="1">
      <alignment horizontal="right" vertical="top"/>
    </xf>
    <xf numFmtId="4" fontId="24" fillId="7" borderId="104" xfId="0" applyNumberFormat="1" applyFont="1" applyFill="1" applyBorder="1" applyAlignment="1">
      <alignment horizontal="right" vertical="top"/>
    </xf>
    <xf numFmtId="4" fontId="24" fillId="7" borderId="79" xfId="0" applyNumberFormat="1" applyFont="1" applyFill="1" applyBorder="1" applyAlignment="1">
      <alignment horizontal="right" vertical="top"/>
    </xf>
    <xf numFmtId="4" fontId="24" fillId="7" borderId="102" xfId="0" applyNumberFormat="1" applyFont="1" applyFill="1" applyBorder="1" applyAlignment="1">
      <alignment horizontal="right" vertical="top"/>
    </xf>
    <xf numFmtId="4" fontId="24" fillId="7" borderId="103" xfId="0" applyNumberFormat="1" applyFont="1" applyFill="1" applyBorder="1" applyAlignment="1">
      <alignment horizontal="right" vertical="top"/>
    </xf>
    <xf numFmtId="4" fontId="24" fillId="7" borderId="105" xfId="0" applyNumberFormat="1" applyFont="1" applyFill="1" applyBorder="1" applyAlignment="1">
      <alignment horizontal="right" vertical="top"/>
    </xf>
    <xf numFmtId="4" fontId="24" fillId="7" borderId="106" xfId="0" applyNumberFormat="1" applyFont="1" applyFill="1" applyBorder="1" applyAlignment="1">
      <alignment horizontal="right" vertical="top"/>
    </xf>
    <xf numFmtId="4" fontId="24" fillId="7" borderId="107" xfId="0" applyNumberFormat="1" applyFont="1" applyFill="1" applyBorder="1" applyAlignment="1">
      <alignment horizontal="right" vertical="top"/>
    </xf>
    <xf numFmtId="49" fontId="24" fillId="5" borderId="52" xfId="0" applyNumberFormat="1" applyFont="1" applyFill="1" applyBorder="1" applyAlignment="1">
      <alignment horizontal="center" vertical="top"/>
    </xf>
    <xf numFmtId="166" fontId="23" fillId="5" borderId="43" xfId="0" applyNumberFormat="1" applyFont="1" applyFill="1" applyBorder="1" applyAlignment="1">
      <alignment horizontal="center" vertical="top"/>
    </xf>
    <xf numFmtId="166" fontId="24" fillId="0" borderId="22" xfId="0" applyNumberFormat="1" applyFont="1" applyBorder="1" applyAlignment="1">
      <alignment vertical="top"/>
    </xf>
    <xf numFmtId="167" fontId="24" fillId="0" borderId="22" xfId="0" applyNumberFormat="1" applyFont="1" applyBorder="1" applyAlignment="1">
      <alignment horizontal="center" vertical="top"/>
    </xf>
    <xf numFmtId="166" fontId="23" fillId="0" borderId="9" xfId="0" applyNumberFormat="1" applyFont="1" applyBorder="1" applyAlignment="1">
      <alignment vertical="top" wrapText="1"/>
    </xf>
    <xf numFmtId="166" fontId="23" fillId="0" borderId="15" xfId="0" applyNumberFormat="1" applyFont="1" applyBorder="1" applyAlignment="1">
      <alignment horizontal="center" vertical="top"/>
    </xf>
    <xf numFmtId="4" fontId="23" fillId="0" borderId="108" xfId="0" applyNumberFormat="1" applyFont="1" applyBorder="1" applyAlignment="1">
      <alignment horizontal="right" vertical="top"/>
    </xf>
    <xf numFmtId="4" fontId="23" fillId="0" borderId="109" xfId="0" applyNumberFormat="1" applyFont="1" applyBorder="1" applyAlignment="1">
      <alignment horizontal="right" vertical="top"/>
    </xf>
    <xf numFmtId="4" fontId="23" fillId="0" borderId="110" xfId="0" applyNumberFormat="1" applyFont="1" applyBorder="1" applyAlignment="1">
      <alignment horizontal="right" vertical="top"/>
    </xf>
    <xf numFmtId="4" fontId="23" fillId="0" borderId="111" xfId="0" applyNumberFormat="1" applyFont="1" applyBorder="1" applyAlignment="1">
      <alignment horizontal="right" vertical="top"/>
    </xf>
    <xf numFmtId="4" fontId="23" fillId="0" borderId="112" xfId="0" applyNumberFormat="1" applyFont="1" applyBorder="1" applyAlignment="1">
      <alignment horizontal="right" vertical="top"/>
    </xf>
    <xf numFmtId="166" fontId="24" fillId="0" borderId="72" xfId="0" applyNumberFormat="1" applyFont="1" applyBorder="1" applyAlignment="1">
      <alignment vertical="top"/>
    </xf>
    <xf numFmtId="166" fontId="23" fillId="0" borderId="113" xfId="0" applyNumberFormat="1" applyFont="1" applyBorder="1" applyAlignment="1">
      <alignment vertical="top" wrapText="1"/>
    </xf>
    <xf numFmtId="10" fontId="24" fillId="7" borderId="114" xfId="0" applyNumberFormat="1" applyFont="1" applyFill="1" applyBorder="1" applyAlignment="1">
      <alignment horizontal="right" vertical="top"/>
    </xf>
    <xf numFmtId="0" fontId="24" fillId="7" borderId="23" xfId="0" applyFont="1" applyFill="1" applyBorder="1" applyAlignment="1">
      <alignment horizontal="right" vertical="top" wrapText="1"/>
    </xf>
    <xf numFmtId="166" fontId="24" fillId="5" borderId="56" xfId="0" applyNumberFormat="1" applyFont="1" applyFill="1" applyBorder="1" applyAlignment="1">
      <alignment vertical="top"/>
    </xf>
    <xf numFmtId="166" fontId="24" fillId="8" borderId="35" xfId="0" applyNumberFormat="1" applyFont="1" applyFill="1" applyBorder="1" applyAlignment="1">
      <alignment horizontal="center" vertical="top"/>
    </xf>
    <xf numFmtId="4" fontId="24" fillId="8" borderId="36" xfId="0" applyNumberFormat="1" applyFont="1" applyFill="1" applyBorder="1" applyAlignment="1">
      <alignment horizontal="right" vertical="top"/>
    </xf>
    <xf numFmtId="4" fontId="24" fillId="8" borderId="87" xfId="0" applyNumberFormat="1" applyFont="1" applyFill="1" applyBorder="1" applyAlignment="1">
      <alignment horizontal="right" vertical="top"/>
    </xf>
    <xf numFmtId="4" fontId="24" fillId="8" borderId="74" xfId="0" applyNumberFormat="1" applyFont="1" applyFill="1" applyBorder="1" applyAlignment="1">
      <alignment horizontal="right" vertical="top"/>
    </xf>
    <xf numFmtId="4" fontId="24" fillId="8" borderId="48" xfId="0" applyNumberFormat="1" applyFont="1" applyFill="1" applyBorder="1" applyAlignment="1">
      <alignment horizontal="right" vertical="top"/>
    </xf>
    <xf numFmtId="4" fontId="24" fillId="8" borderId="46" xfId="0" applyNumberFormat="1" applyFont="1" applyFill="1" applyBorder="1" applyAlignment="1">
      <alignment horizontal="right" vertical="top"/>
    </xf>
    <xf numFmtId="4" fontId="24" fillId="8" borderId="37" xfId="0" applyNumberFormat="1" applyFont="1" applyFill="1" applyBorder="1" applyAlignment="1">
      <alignment horizontal="right" vertical="top"/>
    </xf>
    <xf numFmtId="10" fontId="24" fillId="8" borderId="71" xfId="0" applyNumberFormat="1" applyFont="1" applyFill="1" applyBorder="1" applyAlignment="1">
      <alignment horizontal="right" vertical="top"/>
    </xf>
    <xf numFmtId="0" fontId="24" fillId="8" borderId="22" xfId="0" applyFont="1" applyFill="1" applyBorder="1" applyAlignment="1">
      <alignment horizontal="right" vertical="top" wrapText="1"/>
    </xf>
    <xf numFmtId="166" fontId="24" fillId="5" borderId="41" xfId="0" applyNumberFormat="1" applyFont="1" applyFill="1" applyBorder="1" applyAlignment="1">
      <alignment horizontal="center" vertical="top"/>
    </xf>
    <xf numFmtId="4" fontId="24" fillId="5" borderId="35" xfId="0" applyNumberFormat="1" applyFont="1" applyFill="1" applyBorder="1" applyAlignment="1">
      <alignment horizontal="right" vertical="top"/>
    </xf>
    <xf numFmtId="4" fontId="24" fillId="5" borderId="41" xfId="0" applyNumberFormat="1" applyFont="1" applyFill="1" applyBorder="1" applyAlignment="1">
      <alignment horizontal="right" vertical="top"/>
    </xf>
    <xf numFmtId="4" fontId="24" fillId="5" borderId="37" xfId="0" applyNumberFormat="1" applyFont="1" applyFill="1" applyBorder="1" applyAlignment="1">
      <alignment horizontal="right" vertical="top"/>
    </xf>
    <xf numFmtId="4" fontId="29" fillId="0" borderId="101" xfId="0" applyNumberFormat="1" applyFont="1" applyBorder="1" applyAlignment="1">
      <alignment horizontal="right" vertical="top"/>
    </xf>
    <xf numFmtId="10" fontId="29" fillId="0" borderId="83" xfId="0" applyNumberFormat="1" applyFont="1" applyBorder="1" applyAlignment="1">
      <alignment horizontal="right" vertical="top"/>
    </xf>
    <xf numFmtId="4" fontId="29" fillId="0" borderId="22" xfId="0" applyNumberFormat="1" applyFont="1" applyBorder="1" applyAlignment="1">
      <alignment horizontal="right" vertical="top"/>
    </xf>
    <xf numFmtId="166" fontId="24" fillId="8" borderId="77" xfId="0" applyNumberFormat="1" applyFont="1" applyFill="1" applyBorder="1" applyAlignment="1">
      <alignment horizontal="center" vertical="top"/>
    </xf>
    <xf numFmtId="4" fontId="24" fillId="8" borderId="90" xfId="0" applyNumberFormat="1" applyFont="1" applyFill="1" applyBorder="1" applyAlignment="1">
      <alignment horizontal="right" vertical="top"/>
    </xf>
    <xf numFmtId="4" fontId="24" fillId="8" borderId="107" xfId="0" applyNumberFormat="1" applyFont="1" applyFill="1" applyBorder="1" applyAlignment="1">
      <alignment horizontal="right" vertical="top"/>
    </xf>
    <xf numFmtId="4" fontId="24" fillId="8" borderId="79" xfId="0" applyNumberFormat="1" applyFont="1" applyFill="1" applyBorder="1" applyAlignment="1">
      <alignment horizontal="right" vertical="top"/>
    </xf>
    <xf numFmtId="4" fontId="24" fillId="8" borderId="118" xfId="0" applyNumberFormat="1" applyFont="1" applyFill="1" applyBorder="1" applyAlignment="1">
      <alignment horizontal="right" vertical="top"/>
    </xf>
    <xf numFmtId="4" fontId="24" fillId="8" borderId="105" xfId="0" applyNumberFormat="1" applyFont="1" applyFill="1" applyBorder="1" applyAlignment="1">
      <alignment horizontal="right" vertical="top"/>
    </xf>
    <xf numFmtId="4" fontId="24" fillId="8" borderId="39" xfId="0" applyNumberFormat="1" applyFont="1" applyFill="1" applyBorder="1" applyAlignment="1">
      <alignment horizontal="right" vertical="top"/>
    </xf>
    <xf numFmtId="4" fontId="24" fillId="7" borderId="81" xfId="0" applyNumberFormat="1" applyFont="1" applyFill="1" applyBorder="1" applyAlignment="1">
      <alignment horizontal="right" vertical="top"/>
    </xf>
    <xf numFmtId="4" fontId="24" fillId="7" borderId="23" xfId="0" applyNumberFormat="1" applyFont="1" applyFill="1" applyBorder="1" applyAlignment="1">
      <alignment horizontal="right" vertical="top"/>
    </xf>
    <xf numFmtId="10" fontId="24" fillId="8" borderId="85" xfId="0" applyNumberFormat="1" applyFont="1" applyFill="1" applyBorder="1" applyAlignment="1">
      <alignment horizontal="right" vertical="top"/>
    </xf>
    <xf numFmtId="4" fontId="24" fillId="5" borderId="40" xfId="0" applyNumberFormat="1" applyFont="1" applyFill="1" applyBorder="1" applyAlignment="1">
      <alignment horizontal="right" vertical="top"/>
    </xf>
    <xf numFmtId="10" fontId="24" fillId="5" borderId="41" xfId="0" applyNumberFormat="1" applyFont="1" applyFill="1" applyBorder="1" applyAlignment="1">
      <alignment horizontal="right" vertical="top"/>
    </xf>
    <xf numFmtId="0" fontId="24" fillId="5" borderId="36" xfId="0" applyFont="1" applyFill="1" applyBorder="1" applyAlignment="1">
      <alignment horizontal="right" vertical="top" wrapText="1"/>
    </xf>
    <xf numFmtId="4" fontId="29" fillId="0" borderId="49" xfId="0" applyNumberFormat="1" applyFont="1" applyBorder="1" applyAlignment="1">
      <alignment horizontal="right" vertical="top"/>
    </xf>
    <xf numFmtId="4" fontId="29" fillId="0" borderId="67" xfId="0" applyNumberFormat="1" applyFont="1" applyBorder="1" applyAlignment="1">
      <alignment horizontal="right" vertical="top"/>
    </xf>
    <xf numFmtId="10" fontId="29" fillId="0" borderId="65" xfId="0" applyNumberFormat="1" applyFont="1" applyBorder="1" applyAlignment="1">
      <alignment horizontal="right" vertical="top"/>
    </xf>
    <xf numFmtId="0" fontId="29" fillId="0" borderId="23" xfId="0" applyFont="1" applyBorder="1" applyAlignment="1">
      <alignment horizontal="right" vertical="top" wrapText="1"/>
    </xf>
    <xf numFmtId="4" fontId="24" fillId="7" borderId="118" xfId="0" applyNumberFormat="1" applyFont="1" applyFill="1" applyBorder="1" applyAlignment="1">
      <alignment horizontal="right" vertical="top"/>
    </xf>
    <xf numFmtId="10" fontId="24" fillId="8" borderId="55" xfId="0" applyNumberFormat="1" applyFont="1" applyFill="1" applyBorder="1" applyAlignment="1">
      <alignment horizontal="right" vertical="top"/>
    </xf>
    <xf numFmtId="0" fontId="24" fillId="8" borderId="56" xfId="0" applyFont="1" applyFill="1" applyBorder="1" applyAlignment="1">
      <alignment horizontal="right" vertical="top" wrapText="1"/>
    </xf>
    <xf numFmtId="166" fontId="24" fillId="5" borderId="48" xfId="0" applyNumberFormat="1" applyFont="1" applyFill="1" applyBorder="1" applyAlignment="1">
      <alignment vertical="top"/>
    </xf>
    <xf numFmtId="4" fontId="29" fillId="6" borderId="41" xfId="0" applyNumberFormat="1" applyFont="1" applyFill="1" applyBorder="1" applyAlignment="1">
      <alignment horizontal="right" vertical="top"/>
    </xf>
    <xf numFmtId="4" fontId="29" fillId="6" borderId="49" xfId="0" applyNumberFormat="1" applyFont="1" applyFill="1" applyBorder="1" applyAlignment="1">
      <alignment horizontal="right" vertical="top"/>
    </xf>
    <xf numFmtId="10" fontId="29" fillId="6" borderId="51" xfId="0" applyNumberFormat="1" applyFont="1" applyFill="1" applyBorder="1" applyAlignment="1">
      <alignment horizontal="right" vertical="top"/>
    </xf>
    <xf numFmtId="0" fontId="29" fillId="6" borderId="101" xfId="0" applyFont="1" applyFill="1" applyBorder="1" applyAlignment="1">
      <alignment horizontal="right" vertical="top" wrapText="1"/>
    </xf>
    <xf numFmtId="4" fontId="29" fillId="0" borderId="59" xfId="0" applyNumberFormat="1" applyFont="1" applyBorder="1" applyAlignment="1">
      <alignment horizontal="right" vertical="top"/>
    </xf>
    <xf numFmtId="10" fontId="29" fillId="0" borderId="61" xfId="0" applyNumberFormat="1" applyFont="1" applyBorder="1" applyAlignment="1">
      <alignment horizontal="right" vertical="top"/>
    </xf>
    <xf numFmtId="0" fontId="29" fillId="0" borderId="72" xfId="0" applyFont="1" applyBorder="1" applyAlignment="1">
      <alignment horizontal="right" vertical="top" wrapText="1"/>
    </xf>
    <xf numFmtId="166" fontId="24" fillId="8" borderId="42" xfId="0" applyNumberFormat="1" applyFont="1" applyFill="1" applyBorder="1" applyAlignment="1">
      <alignment horizontal="center" vertical="top"/>
    </xf>
    <xf numFmtId="4" fontId="24" fillId="8" borderId="47" xfId="0" applyNumberFormat="1" applyFont="1" applyFill="1" applyBorder="1" applyAlignment="1">
      <alignment horizontal="right" vertical="top"/>
    </xf>
    <xf numFmtId="10" fontId="24" fillId="8" borderId="80" xfId="0" applyNumberFormat="1" applyFont="1" applyFill="1" applyBorder="1" applyAlignment="1">
      <alignment horizontal="right" vertical="top"/>
    </xf>
    <xf numFmtId="0" fontId="24" fillId="8" borderId="118" xfId="0" applyFont="1" applyFill="1" applyBorder="1" applyAlignment="1">
      <alignment horizontal="right" vertical="top" wrapText="1"/>
    </xf>
    <xf numFmtId="166" fontId="27" fillId="4" borderId="118" xfId="0" applyNumberFormat="1" applyFont="1" applyFill="1" applyBorder="1" applyAlignment="1">
      <alignment vertical="top"/>
    </xf>
    <xf numFmtId="166" fontId="24" fillId="4" borderId="119" xfId="0" applyNumberFormat="1" applyFont="1" applyFill="1" applyBorder="1" applyAlignment="1">
      <alignment horizontal="center" vertical="top"/>
    </xf>
    <xf numFmtId="166" fontId="24" fillId="4" borderId="120" xfId="0" applyNumberFormat="1" applyFont="1" applyFill="1" applyBorder="1" applyAlignment="1">
      <alignment vertical="top" wrapText="1"/>
    </xf>
    <xf numFmtId="166" fontId="24" fillId="4" borderId="80" xfId="0" applyNumberFormat="1" applyFont="1" applyFill="1" applyBorder="1" applyAlignment="1">
      <alignment vertical="top"/>
    </xf>
    <xf numFmtId="4" fontId="24" fillId="4" borderId="102" xfId="0" applyNumberFormat="1" applyFont="1" applyFill="1" applyBorder="1" applyAlignment="1">
      <alignment horizontal="right" vertical="top"/>
    </xf>
    <xf numFmtId="4" fontId="24" fillId="4" borderId="118" xfId="0" applyNumberFormat="1" applyFont="1" applyFill="1" applyBorder="1" applyAlignment="1">
      <alignment horizontal="right" vertical="top"/>
    </xf>
    <xf numFmtId="4" fontId="24" fillId="4" borderId="80" xfId="0" applyNumberFormat="1" applyFont="1" applyFill="1" applyBorder="1" applyAlignment="1">
      <alignment horizontal="right" vertical="top"/>
    </xf>
    <xf numFmtId="10" fontId="24" fillId="4" borderId="80" xfId="0" applyNumberFormat="1" applyFont="1" applyFill="1" applyBorder="1" applyAlignment="1">
      <alignment horizontal="right" vertical="top"/>
    </xf>
    <xf numFmtId="0" fontId="24" fillId="4" borderId="118" xfId="0" applyFont="1" applyFill="1" applyBorder="1" applyAlignment="1">
      <alignment horizontal="right" vertical="top" wrapText="1"/>
    </xf>
    <xf numFmtId="166" fontId="23" fillId="0" borderId="0" xfId="0" applyNumberFormat="1" applyFont="1"/>
    <xf numFmtId="4" fontId="23" fillId="0" borderId="0" xfId="0" applyNumberFormat="1" applyFont="1" applyAlignment="1">
      <alignment horizontal="right"/>
    </xf>
    <xf numFmtId="4" fontId="29" fillId="0" borderId="0" xfId="0" applyNumberFormat="1" applyFont="1" applyAlignment="1">
      <alignment horizontal="right"/>
    </xf>
    <xf numFmtId="10" fontId="29" fillId="0" borderId="0" xfId="0" applyNumberFormat="1" applyFont="1" applyAlignment="1">
      <alignment horizontal="right"/>
    </xf>
    <xf numFmtId="0" fontId="29" fillId="0" borderId="0" xfId="0" applyFont="1" applyAlignment="1">
      <alignment horizontal="right" wrapText="1"/>
    </xf>
    <xf numFmtId="4" fontId="25" fillId="0" borderId="0" xfId="0" applyNumberFormat="1" applyFont="1"/>
    <xf numFmtId="166" fontId="24" fillId="4" borderId="48" xfId="0" applyNumberFormat="1" applyFont="1" applyFill="1" applyBorder="1"/>
    <xf numFmtId="4" fontId="24" fillId="4" borderId="44" xfId="0" applyNumberFormat="1" applyFont="1" applyFill="1" applyBorder="1" applyAlignment="1">
      <alignment horizontal="right"/>
    </xf>
    <xf numFmtId="4" fontId="24" fillId="4" borderId="42" xfId="0" applyNumberFormat="1" applyFont="1" applyFill="1" applyBorder="1" applyAlignment="1">
      <alignment horizontal="right"/>
    </xf>
    <xf numFmtId="10" fontId="24" fillId="4" borderId="42" xfId="0" applyNumberFormat="1" applyFont="1" applyFill="1" applyBorder="1" applyAlignment="1">
      <alignment horizontal="right"/>
    </xf>
    <xf numFmtId="0" fontId="24" fillId="4" borderId="48" xfId="0" applyFont="1" applyFill="1" applyBorder="1" applyAlignment="1">
      <alignment horizontal="right" wrapText="1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wrapText="1"/>
    </xf>
    <xf numFmtId="168" fontId="23" fillId="0" borderId="0" xfId="0" applyNumberFormat="1" applyFont="1"/>
    <xf numFmtId="169" fontId="29" fillId="0" borderId="0" xfId="0" applyNumberFormat="1" applyFont="1"/>
    <xf numFmtId="0" fontId="29" fillId="0" borderId="0" xfId="0" applyFont="1" applyAlignment="1">
      <alignment wrapText="1"/>
    </xf>
    <xf numFmtId="0" fontId="25" fillId="0" borderId="9" xfId="0" applyFont="1" applyBorder="1"/>
    <xf numFmtId="0" fontId="30" fillId="0" borderId="0" xfId="0" applyFont="1" applyAlignment="1">
      <alignment horizontal="center"/>
    </xf>
    <xf numFmtId="0" fontId="25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10" fontId="8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9" xfId="0" applyFont="1" applyBorder="1"/>
    <xf numFmtId="0" fontId="10" fillId="0" borderId="10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9" fillId="0" borderId="7" xfId="0" applyFont="1" applyBorder="1" applyAlignment="1">
      <alignment horizontal="center" vertical="center" wrapText="1"/>
    </xf>
    <xf numFmtId="0" fontId="10" fillId="0" borderId="15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164" fontId="24" fillId="2" borderId="26" xfId="0" applyNumberFormat="1" applyFont="1" applyFill="1" applyBorder="1" applyAlignment="1">
      <alignment horizontal="center" vertical="center" wrapText="1"/>
    </xf>
    <xf numFmtId="0" fontId="28" fillId="0" borderId="27" xfId="0" applyFont="1" applyBorder="1"/>
    <xf numFmtId="0" fontId="28" fillId="0" borderId="29" xfId="0" applyFont="1" applyBorder="1"/>
    <xf numFmtId="0" fontId="24" fillId="2" borderId="1" xfId="0" applyFont="1" applyFill="1" applyBorder="1" applyAlignment="1">
      <alignment horizontal="center" vertical="center" wrapText="1"/>
    </xf>
    <xf numFmtId="0" fontId="28" fillId="0" borderId="8" xfId="0" applyFont="1" applyBorder="1"/>
    <xf numFmtId="0" fontId="28" fillId="0" borderId="38" xfId="0" applyFont="1" applyBorder="1"/>
    <xf numFmtId="164" fontId="24" fillId="2" borderId="1" xfId="0" applyNumberFormat="1" applyFont="1" applyFill="1" applyBorder="1" applyAlignment="1">
      <alignment horizontal="center" vertical="center" wrapText="1"/>
    </xf>
    <xf numFmtId="166" fontId="24" fillId="8" borderId="26" xfId="0" applyNumberFormat="1" applyFont="1" applyFill="1" applyBorder="1" applyAlignment="1">
      <alignment horizontal="left" vertical="top"/>
    </xf>
    <xf numFmtId="166" fontId="23" fillId="0" borderId="0" xfId="0" applyNumberFormat="1" applyFont="1" applyAlignment="1">
      <alignment horizontal="center"/>
    </xf>
    <xf numFmtId="0" fontId="23" fillId="0" borderId="0" xfId="0" applyFont="1" applyAlignment="1"/>
    <xf numFmtId="166" fontId="24" fillId="4" borderId="26" xfId="0" applyNumberFormat="1" applyFont="1" applyFill="1" applyBorder="1" applyAlignment="1">
      <alignment horizontal="left"/>
    </xf>
    <xf numFmtId="0" fontId="28" fillId="0" borderId="28" xfId="0" applyFont="1" applyBorder="1"/>
    <xf numFmtId="0" fontId="24" fillId="2" borderId="26" xfId="0" applyFont="1" applyFill="1" applyBorder="1" applyAlignment="1">
      <alignment horizontal="center" vertical="center" wrapText="1"/>
    </xf>
    <xf numFmtId="166" fontId="27" fillId="8" borderId="26" xfId="0" applyNumberFormat="1" applyFont="1" applyFill="1" applyBorder="1" applyAlignment="1">
      <alignment horizontal="left" vertical="top" wrapText="1"/>
    </xf>
    <xf numFmtId="166" fontId="24" fillId="8" borderId="115" xfId="0" applyNumberFormat="1" applyFont="1" applyFill="1" applyBorder="1" applyAlignment="1">
      <alignment horizontal="left" vertical="top"/>
    </xf>
    <xf numFmtId="0" fontId="28" fillId="0" borderId="116" xfId="0" applyFont="1" applyBorder="1"/>
    <xf numFmtId="0" fontId="28" fillId="0" borderId="117" xfId="0" applyFont="1" applyBorder="1"/>
    <xf numFmtId="0" fontId="28" fillId="0" borderId="32" xfId="0" applyFont="1" applyBorder="1"/>
    <xf numFmtId="0" fontId="24" fillId="2" borderId="24" xfId="0" applyFont="1" applyFill="1" applyBorder="1" applyAlignment="1">
      <alignment horizontal="center" vertical="center"/>
    </xf>
    <xf numFmtId="0" fontId="28" fillId="0" borderId="30" xfId="0" applyFont="1" applyBorder="1"/>
    <xf numFmtId="0" fontId="28" fillId="0" borderId="33" xfId="0" applyFont="1" applyBorder="1"/>
    <xf numFmtId="0" fontId="24" fillId="2" borderId="25" xfId="0" applyFont="1" applyFill="1" applyBorder="1" applyAlignment="1">
      <alignment horizontal="center" vertical="center" wrapText="1"/>
    </xf>
    <xf numFmtId="0" fontId="28" fillId="0" borderId="31" xfId="0" applyFont="1" applyBorder="1"/>
    <xf numFmtId="0" fontId="28" fillId="0" borderId="34" xfId="0" applyFont="1" applyBorder="1"/>
    <xf numFmtId="3" fontId="24" fillId="2" borderId="25" xfId="0" applyNumberFormat="1" applyFont="1" applyFill="1" applyBorder="1" applyAlignment="1">
      <alignment horizontal="center" vertical="center" wrapText="1"/>
    </xf>
    <xf numFmtId="0" fontId="24" fillId="2" borderId="26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right" wrapText="1"/>
    </xf>
    <xf numFmtId="0" fontId="18" fillId="0" borderId="83" xfId="0" applyFont="1" applyBorder="1"/>
    <xf numFmtId="0" fontId="16" fillId="5" borderId="13" xfId="0" applyFont="1" applyFill="1" applyBorder="1" applyAlignment="1">
      <alignment horizontal="center" vertical="center" wrapText="1"/>
    </xf>
    <xf numFmtId="0" fontId="18" fillId="0" borderId="58" xfId="0" applyFont="1" applyBorder="1"/>
    <xf numFmtId="4" fontId="16" fillId="5" borderId="1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wrapText="1"/>
    </xf>
    <xf numFmtId="0" fontId="14" fillId="0" borderId="0" xfId="0" applyFont="1" applyAlignment="1"/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5"/>
    <pageSetUpPr fitToPage="1"/>
  </sheetPr>
  <dimension ref="A1:Z1000"/>
  <sheetViews>
    <sheetView topLeftCell="A10" zoomScale="80" zoomScaleNormal="80" workbookViewId="0">
      <selection activeCell="N23" sqref="N23"/>
    </sheetView>
  </sheetViews>
  <sheetFormatPr defaultColWidth="12.625" defaultRowHeight="15" customHeight="1" x14ac:dyDescent="0.2"/>
  <cols>
    <col min="1" max="1" width="14.25" customWidth="1"/>
    <col min="2" max="4" width="13.75" customWidth="1"/>
    <col min="5" max="5" width="8.75" customWidth="1"/>
    <col min="6" max="6" width="8.125" customWidth="1"/>
    <col min="7" max="7" width="9" customWidth="1"/>
    <col min="8" max="8" width="10.375" customWidth="1"/>
    <col min="9" max="16" width="13.75" customWidth="1"/>
    <col min="17" max="26" width="7.625" customWidth="1"/>
  </cols>
  <sheetData>
    <row r="1" spans="1:26" x14ac:dyDescent="0.25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x14ac:dyDescent="0.25">
      <c r="D2" s="2"/>
      <c r="E2" s="2"/>
      <c r="F2" s="2"/>
      <c r="G2" s="2"/>
      <c r="H2" s="2"/>
      <c r="I2" s="2"/>
      <c r="J2" s="3"/>
      <c r="K2" s="3" t="s">
        <v>396</v>
      </c>
      <c r="L2" s="3"/>
      <c r="M2" s="2"/>
      <c r="N2" s="3"/>
      <c r="O2" s="2"/>
      <c r="P2" s="3"/>
    </row>
    <row r="3" spans="1:26" ht="15.75" x14ac:dyDescent="0.25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397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x14ac:dyDescent="0.25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5">
      <c r="A5" s="4"/>
      <c r="B5" s="11"/>
      <c r="C5" s="4"/>
      <c r="D5" s="11" t="s">
        <v>393</v>
      </c>
      <c r="E5" s="4"/>
      <c r="F5" s="4"/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x14ac:dyDescent="0.25">
      <c r="A6" s="4"/>
      <c r="B6" s="11"/>
      <c r="C6" s="4"/>
      <c r="D6" s="11" t="s">
        <v>391</v>
      </c>
      <c r="E6" s="11"/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02.75" x14ac:dyDescent="0.25">
      <c r="A7" s="4"/>
      <c r="B7" s="4"/>
      <c r="C7" s="4"/>
      <c r="D7" s="47" t="s">
        <v>394</v>
      </c>
      <c r="E7" s="47" t="s">
        <v>395</v>
      </c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x14ac:dyDescent="0.25">
      <c r="A8" s="4"/>
      <c r="B8" s="4"/>
      <c r="C8" s="4"/>
      <c r="D8" s="11" t="s">
        <v>392</v>
      </c>
      <c r="E8" s="11"/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x14ac:dyDescent="0.25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x14ac:dyDescent="0.25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x14ac:dyDescent="0.25">
      <c r="A11" s="4"/>
      <c r="B11" s="408" t="s">
        <v>2</v>
      </c>
      <c r="C11" s="409"/>
      <c r="D11" s="409"/>
      <c r="E11" s="409"/>
      <c r="F11" s="409"/>
      <c r="G11" s="409"/>
      <c r="H11" s="409"/>
      <c r="I11" s="409"/>
      <c r="J11" s="409"/>
      <c r="K11" s="409"/>
      <c r="L11" s="409"/>
      <c r="M11" s="409"/>
      <c r="N11" s="409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x14ac:dyDescent="0.25">
      <c r="A12" s="4"/>
      <c r="B12" s="408" t="s">
        <v>3</v>
      </c>
      <c r="C12" s="409"/>
      <c r="D12" s="409"/>
      <c r="E12" s="409"/>
      <c r="F12" s="409"/>
      <c r="G12" s="409"/>
      <c r="H12" s="409"/>
      <c r="I12" s="409"/>
      <c r="J12" s="409"/>
      <c r="K12" s="409"/>
      <c r="L12" s="409"/>
      <c r="M12" s="409"/>
      <c r="N12" s="409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x14ac:dyDescent="0.25">
      <c r="A13" s="4"/>
      <c r="B13" s="410" t="s">
        <v>398</v>
      </c>
      <c r="C13" s="409"/>
      <c r="D13" s="409"/>
      <c r="E13" s="409"/>
      <c r="F13" s="409"/>
      <c r="G13" s="409"/>
      <c r="H13" s="409"/>
      <c r="I13" s="409"/>
      <c r="J13" s="409"/>
      <c r="K13" s="409"/>
      <c r="L13" s="409"/>
      <c r="M13" s="409"/>
      <c r="N13" s="409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x14ac:dyDescent="0.25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2">
      <c r="A16" s="411"/>
      <c r="B16" s="414" t="s">
        <v>4</v>
      </c>
      <c r="C16" s="415"/>
      <c r="D16" s="418" t="s">
        <v>5</v>
      </c>
      <c r="E16" s="419"/>
      <c r="F16" s="419"/>
      <c r="G16" s="419"/>
      <c r="H16" s="419"/>
      <c r="I16" s="419"/>
      <c r="J16" s="420"/>
      <c r="K16" s="421" t="s">
        <v>6</v>
      </c>
      <c r="L16" s="415"/>
      <c r="M16" s="421" t="s">
        <v>7</v>
      </c>
      <c r="N16" s="4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 x14ac:dyDescent="0.25">
      <c r="A17" s="412"/>
      <c r="B17" s="416"/>
      <c r="C17" s="417"/>
      <c r="D17" s="16" t="s">
        <v>8</v>
      </c>
      <c r="E17" s="17" t="s">
        <v>9</v>
      </c>
      <c r="F17" s="17" t="s">
        <v>10</v>
      </c>
      <c r="G17" s="17" t="s">
        <v>11</v>
      </c>
      <c r="H17" s="17" t="s">
        <v>12</v>
      </c>
      <c r="I17" s="423" t="s">
        <v>13</v>
      </c>
      <c r="J17" s="424"/>
      <c r="K17" s="422"/>
      <c r="L17" s="417"/>
      <c r="M17" s="422"/>
      <c r="N17" s="417"/>
    </row>
    <row r="18" spans="1:26" ht="47.25" customHeight="1" x14ac:dyDescent="0.2">
      <c r="A18" s="413"/>
      <c r="B18" s="18" t="s">
        <v>14</v>
      </c>
      <c r="C18" s="19" t="s">
        <v>15</v>
      </c>
      <c r="D18" s="18" t="s">
        <v>15</v>
      </c>
      <c r="E18" s="20" t="s">
        <v>15</v>
      </c>
      <c r="F18" s="20" t="s">
        <v>15</v>
      </c>
      <c r="G18" s="20" t="s">
        <v>15</v>
      </c>
      <c r="H18" s="20" t="s">
        <v>15</v>
      </c>
      <c r="I18" s="20" t="s">
        <v>14</v>
      </c>
      <c r="J18" s="21" t="s">
        <v>16</v>
      </c>
      <c r="K18" s="18" t="s">
        <v>14</v>
      </c>
      <c r="L18" s="19" t="s">
        <v>15</v>
      </c>
      <c r="M18" s="22" t="s">
        <v>14</v>
      </c>
      <c r="N18" s="23" t="s">
        <v>15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 x14ac:dyDescent="0.2">
      <c r="A19" s="25" t="s">
        <v>17</v>
      </c>
      <c r="B19" s="26" t="s">
        <v>18</v>
      </c>
      <c r="C19" s="27" t="s">
        <v>19</v>
      </c>
      <c r="D19" s="28" t="s">
        <v>20</v>
      </c>
      <c r="E19" s="29" t="s">
        <v>21</v>
      </c>
      <c r="F19" s="29" t="s">
        <v>22</v>
      </c>
      <c r="G19" s="29" t="s">
        <v>23</v>
      </c>
      <c r="H19" s="29" t="s">
        <v>24</v>
      </c>
      <c r="I19" s="29" t="s">
        <v>25</v>
      </c>
      <c r="J19" s="27" t="s">
        <v>26</v>
      </c>
      <c r="K19" s="28" t="s">
        <v>27</v>
      </c>
      <c r="L19" s="27" t="s">
        <v>28</v>
      </c>
      <c r="M19" s="28" t="s">
        <v>29</v>
      </c>
      <c r="N19" s="27" t="s">
        <v>30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 x14ac:dyDescent="0.2">
      <c r="A20" s="31" t="s">
        <v>31</v>
      </c>
      <c r="B20" s="32">
        <v>1</v>
      </c>
      <c r="C20" s="33">
        <v>635902</v>
      </c>
      <c r="D20" s="34">
        <v>10275</v>
      </c>
      <c r="E20" s="35">
        <v>0</v>
      </c>
      <c r="F20" s="35">
        <v>0</v>
      </c>
      <c r="G20" s="35">
        <v>0</v>
      </c>
      <c r="H20" s="35">
        <v>2000</v>
      </c>
      <c r="I20" s="36">
        <v>1</v>
      </c>
      <c r="J20" s="33">
        <f t="shared" ref="J20:J23" si="0">D20+E20+F20+G20+H20</f>
        <v>12275</v>
      </c>
      <c r="K20" s="37">
        <v>0</v>
      </c>
      <c r="L20" s="33">
        <v>0</v>
      </c>
      <c r="M20" s="38">
        <v>1</v>
      </c>
      <c r="N20" s="39">
        <f>C20+J20+L20</f>
        <v>648177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 x14ac:dyDescent="0.2">
      <c r="A21" s="40" t="s">
        <v>32</v>
      </c>
      <c r="B21" s="32">
        <f>C21/C20</f>
        <v>0.9880029627206709</v>
      </c>
      <c r="C21" s="33">
        <f>SUM(Витрати!J160)</f>
        <v>628273.06000000006</v>
      </c>
      <c r="D21" s="34">
        <v>8775</v>
      </c>
      <c r="E21" s="35">
        <v>0</v>
      </c>
      <c r="F21" s="35">
        <v>0</v>
      </c>
      <c r="G21" s="35">
        <v>0</v>
      </c>
      <c r="H21" s="35">
        <v>2000</v>
      </c>
      <c r="I21" s="36">
        <v>1</v>
      </c>
      <c r="J21" s="33">
        <f t="shared" si="0"/>
        <v>10775</v>
      </c>
      <c r="K21" s="37">
        <v>0</v>
      </c>
      <c r="L21" s="33">
        <v>0</v>
      </c>
      <c r="M21" s="38">
        <f>N21/N20</f>
        <v>0.98591597665452502</v>
      </c>
      <c r="N21" s="39">
        <f>SUM(Витрати!X160)</f>
        <v>639048.06000000006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 x14ac:dyDescent="0.2">
      <c r="A22" s="40" t="s">
        <v>33</v>
      </c>
      <c r="B22" s="32">
        <f>C22/C20</f>
        <v>0.77999754679180122</v>
      </c>
      <c r="C22" s="33">
        <v>496002</v>
      </c>
      <c r="D22" s="34">
        <v>8775</v>
      </c>
      <c r="E22" s="35">
        <v>0</v>
      </c>
      <c r="F22" s="35">
        <v>0</v>
      </c>
      <c r="G22" s="35">
        <v>0</v>
      </c>
      <c r="H22" s="35">
        <v>2000</v>
      </c>
      <c r="I22" s="36">
        <v>1</v>
      </c>
      <c r="J22" s="33">
        <f t="shared" si="0"/>
        <v>10775</v>
      </c>
      <c r="K22" s="37">
        <v>0</v>
      </c>
      <c r="L22" s="33">
        <v>0</v>
      </c>
      <c r="M22" s="38">
        <f>N22/N20</f>
        <v>0.78184971080430188</v>
      </c>
      <c r="N22" s="39">
        <f t="shared" ref="N22:N23" si="1">C22+J22+L22</f>
        <v>506777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 x14ac:dyDescent="0.2">
      <c r="A23" s="41" t="s">
        <v>34</v>
      </c>
      <c r="B23" s="32">
        <f>C23/C20</f>
        <v>0.20800541592886962</v>
      </c>
      <c r="C23" s="33">
        <f t="shared" ref="C23:H23" si="2">C21-C22</f>
        <v>132271.06000000006</v>
      </c>
      <c r="D23" s="34">
        <f t="shared" si="2"/>
        <v>0</v>
      </c>
      <c r="E23" s="35">
        <f t="shared" si="2"/>
        <v>0</v>
      </c>
      <c r="F23" s="35">
        <f t="shared" si="2"/>
        <v>0</v>
      </c>
      <c r="G23" s="35">
        <f t="shared" si="2"/>
        <v>0</v>
      </c>
      <c r="H23" s="35">
        <f t="shared" si="2"/>
        <v>0</v>
      </c>
      <c r="I23" s="36">
        <v>0</v>
      </c>
      <c r="J23" s="33">
        <f t="shared" si="0"/>
        <v>0</v>
      </c>
      <c r="K23" s="37">
        <v>0</v>
      </c>
      <c r="L23" s="33">
        <f>L21-L22</f>
        <v>0</v>
      </c>
      <c r="M23" s="38">
        <f>N23/N20</f>
        <v>0.20406626585022308</v>
      </c>
      <c r="N23" s="39">
        <f t="shared" si="1"/>
        <v>132271.06000000006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25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25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 x14ac:dyDescent="0.25">
      <c r="A26" s="42"/>
      <c r="B26" s="42" t="s">
        <v>35</v>
      </c>
      <c r="C26" s="43"/>
      <c r="D26" s="43"/>
      <c r="E26" s="43"/>
      <c r="F26" s="42"/>
      <c r="G26" s="43"/>
      <c r="H26" s="43"/>
      <c r="I26" s="44"/>
      <c r="J26" s="43"/>
      <c r="K26" s="43"/>
      <c r="L26" s="43"/>
      <c r="M26" s="43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 x14ac:dyDescent="0.25">
      <c r="D27" s="45" t="s">
        <v>36</v>
      </c>
      <c r="F27" s="46"/>
      <c r="G27" s="45" t="s">
        <v>37</v>
      </c>
      <c r="I27" s="2"/>
      <c r="K27" s="46" t="s">
        <v>38</v>
      </c>
    </row>
    <row r="28" spans="1:26" ht="15.75" customHeight="1" x14ac:dyDescent="0.25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25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25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 x14ac:dyDescent="0.25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25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25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25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25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25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25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25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25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25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25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25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25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25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25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25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25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25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25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25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25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25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25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25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25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25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25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25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25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25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25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25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25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25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25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25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25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25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25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25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25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25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25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25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25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25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25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25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25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25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25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25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25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25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25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25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25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25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25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25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25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25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25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25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25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25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25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25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25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25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25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25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25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25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25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25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25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25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25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25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25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25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25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25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25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25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25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25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25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25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25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25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25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25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25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25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25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25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25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25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25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25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25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25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25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25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25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25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25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25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25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25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25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25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25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25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25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25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25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25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25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25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25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25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25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25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25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25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25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25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25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25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25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25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25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25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25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25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25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25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25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25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25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25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25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25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25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25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25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25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25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25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25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25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25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25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25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25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25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25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25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25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25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25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25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25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25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25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25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25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25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25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25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25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25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25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25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25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25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25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25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25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25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25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25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25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25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25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25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25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25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25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25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25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25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25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25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25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 x14ac:dyDescent="0.25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 x14ac:dyDescent="0.25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 x14ac:dyDescent="0.25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 x14ac:dyDescent="0.25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 x14ac:dyDescent="0.25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 x14ac:dyDescent="0.25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 x14ac:dyDescent="0.25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 x14ac:dyDescent="0.25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 x14ac:dyDescent="0.25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 x14ac:dyDescent="0.25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 x14ac:dyDescent="0.25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 x14ac:dyDescent="0.25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 x14ac:dyDescent="0.25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 x14ac:dyDescent="0.25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 x14ac:dyDescent="0.25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 x14ac:dyDescent="0.25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 x14ac:dyDescent="0.25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 x14ac:dyDescent="0.25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 x14ac:dyDescent="0.25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 x14ac:dyDescent="0.25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 x14ac:dyDescent="0.25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 x14ac:dyDescent="0.25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 x14ac:dyDescent="0.25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 x14ac:dyDescent="0.25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 x14ac:dyDescent="0.25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 x14ac:dyDescent="0.25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 x14ac:dyDescent="0.25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 x14ac:dyDescent="0.25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 x14ac:dyDescent="0.25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 x14ac:dyDescent="0.25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 x14ac:dyDescent="0.25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 x14ac:dyDescent="0.25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 x14ac:dyDescent="0.25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 x14ac:dyDescent="0.25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 x14ac:dyDescent="0.25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 x14ac:dyDescent="0.25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 x14ac:dyDescent="0.25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 x14ac:dyDescent="0.25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 x14ac:dyDescent="0.25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 x14ac:dyDescent="0.25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 x14ac:dyDescent="0.25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 x14ac:dyDescent="0.25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 x14ac:dyDescent="0.25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 x14ac:dyDescent="0.25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 x14ac:dyDescent="0.25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 x14ac:dyDescent="0.25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 x14ac:dyDescent="0.25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 x14ac:dyDescent="0.25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 x14ac:dyDescent="0.25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 x14ac:dyDescent="0.25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 x14ac:dyDescent="0.25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 x14ac:dyDescent="0.25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 x14ac:dyDescent="0.25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 x14ac:dyDescent="0.25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 x14ac:dyDescent="0.25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 x14ac:dyDescent="0.25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 x14ac:dyDescent="0.25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 x14ac:dyDescent="0.25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 x14ac:dyDescent="0.25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 x14ac:dyDescent="0.25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 x14ac:dyDescent="0.25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 x14ac:dyDescent="0.25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 x14ac:dyDescent="0.25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 x14ac:dyDescent="0.25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 x14ac:dyDescent="0.25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 x14ac:dyDescent="0.25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 x14ac:dyDescent="0.25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 x14ac:dyDescent="0.25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 x14ac:dyDescent="0.25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 x14ac:dyDescent="0.25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 x14ac:dyDescent="0.25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 x14ac:dyDescent="0.25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 x14ac:dyDescent="0.25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 x14ac:dyDescent="0.25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 x14ac:dyDescent="0.25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 x14ac:dyDescent="0.25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 x14ac:dyDescent="0.25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 x14ac:dyDescent="0.25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 x14ac:dyDescent="0.25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 x14ac:dyDescent="0.25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 x14ac:dyDescent="0.25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 x14ac:dyDescent="0.25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 x14ac:dyDescent="0.25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 x14ac:dyDescent="0.25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 x14ac:dyDescent="0.25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 x14ac:dyDescent="0.25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 x14ac:dyDescent="0.25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 x14ac:dyDescent="0.25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 x14ac:dyDescent="0.25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 x14ac:dyDescent="0.25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 x14ac:dyDescent="0.25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 x14ac:dyDescent="0.25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 x14ac:dyDescent="0.25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 x14ac:dyDescent="0.25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 x14ac:dyDescent="0.25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 x14ac:dyDescent="0.25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 x14ac:dyDescent="0.25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 x14ac:dyDescent="0.25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 x14ac:dyDescent="0.25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 x14ac:dyDescent="0.25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 x14ac:dyDescent="0.25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 x14ac:dyDescent="0.25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 x14ac:dyDescent="0.25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 x14ac:dyDescent="0.25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 x14ac:dyDescent="0.25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 x14ac:dyDescent="0.25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 x14ac:dyDescent="0.25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 x14ac:dyDescent="0.25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 x14ac:dyDescent="0.25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 x14ac:dyDescent="0.25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 x14ac:dyDescent="0.25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 x14ac:dyDescent="0.25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 x14ac:dyDescent="0.25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 x14ac:dyDescent="0.25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 x14ac:dyDescent="0.25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 x14ac:dyDescent="0.25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 x14ac:dyDescent="0.25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 x14ac:dyDescent="0.25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 x14ac:dyDescent="0.25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 x14ac:dyDescent="0.25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 x14ac:dyDescent="0.25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 x14ac:dyDescent="0.25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 x14ac:dyDescent="0.25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 x14ac:dyDescent="0.25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 x14ac:dyDescent="0.25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 x14ac:dyDescent="0.25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 x14ac:dyDescent="0.25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 x14ac:dyDescent="0.25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 x14ac:dyDescent="0.25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 x14ac:dyDescent="0.25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 x14ac:dyDescent="0.25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 x14ac:dyDescent="0.25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 x14ac:dyDescent="0.25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 x14ac:dyDescent="0.25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 x14ac:dyDescent="0.25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 x14ac:dyDescent="0.25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 x14ac:dyDescent="0.25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 x14ac:dyDescent="0.25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 x14ac:dyDescent="0.25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 x14ac:dyDescent="0.25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 x14ac:dyDescent="0.25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 x14ac:dyDescent="0.25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 x14ac:dyDescent="0.25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 x14ac:dyDescent="0.25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 x14ac:dyDescent="0.25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 x14ac:dyDescent="0.25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 x14ac:dyDescent="0.25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 x14ac:dyDescent="0.25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 x14ac:dyDescent="0.25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 x14ac:dyDescent="0.25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 x14ac:dyDescent="0.25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 x14ac:dyDescent="0.25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 x14ac:dyDescent="0.25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 x14ac:dyDescent="0.25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 x14ac:dyDescent="0.25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 x14ac:dyDescent="0.25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 x14ac:dyDescent="0.25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 x14ac:dyDescent="0.25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 x14ac:dyDescent="0.25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 x14ac:dyDescent="0.25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 x14ac:dyDescent="0.25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 x14ac:dyDescent="0.25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 x14ac:dyDescent="0.25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 x14ac:dyDescent="0.25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 x14ac:dyDescent="0.25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 x14ac:dyDescent="0.25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 x14ac:dyDescent="0.25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 x14ac:dyDescent="0.25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 x14ac:dyDescent="0.25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 x14ac:dyDescent="0.25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 x14ac:dyDescent="0.25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 x14ac:dyDescent="0.25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 x14ac:dyDescent="0.25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 x14ac:dyDescent="0.25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 x14ac:dyDescent="0.25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 x14ac:dyDescent="0.25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 x14ac:dyDescent="0.25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 x14ac:dyDescent="0.25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 x14ac:dyDescent="0.25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 x14ac:dyDescent="0.25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 x14ac:dyDescent="0.25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 x14ac:dyDescent="0.25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 x14ac:dyDescent="0.25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 x14ac:dyDescent="0.25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 x14ac:dyDescent="0.25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 x14ac:dyDescent="0.25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 x14ac:dyDescent="0.25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 x14ac:dyDescent="0.25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 x14ac:dyDescent="0.25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 x14ac:dyDescent="0.25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 x14ac:dyDescent="0.25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 x14ac:dyDescent="0.25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 x14ac:dyDescent="0.25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 x14ac:dyDescent="0.25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 x14ac:dyDescent="0.25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 x14ac:dyDescent="0.25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 x14ac:dyDescent="0.25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 x14ac:dyDescent="0.25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 x14ac:dyDescent="0.25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 x14ac:dyDescent="0.25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 x14ac:dyDescent="0.25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 x14ac:dyDescent="0.25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 x14ac:dyDescent="0.25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 x14ac:dyDescent="0.25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 x14ac:dyDescent="0.25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 x14ac:dyDescent="0.25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 x14ac:dyDescent="0.25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 x14ac:dyDescent="0.25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 x14ac:dyDescent="0.25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 x14ac:dyDescent="0.25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 x14ac:dyDescent="0.25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 x14ac:dyDescent="0.25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 x14ac:dyDescent="0.25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 x14ac:dyDescent="0.25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 x14ac:dyDescent="0.25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 x14ac:dyDescent="0.25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 x14ac:dyDescent="0.25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 x14ac:dyDescent="0.25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 x14ac:dyDescent="0.25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 x14ac:dyDescent="0.25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 x14ac:dyDescent="0.25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 x14ac:dyDescent="0.25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 x14ac:dyDescent="0.25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 x14ac:dyDescent="0.25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 x14ac:dyDescent="0.25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 x14ac:dyDescent="0.25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 x14ac:dyDescent="0.25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 x14ac:dyDescent="0.25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 x14ac:dyDescent="0.25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 x14ac:dyDescent="0.25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 x14ac:dyDescent="0.25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 x14ac:dyDescent="0.25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 x14ac:dyDescent="0.25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 x14ac:dyDescent="0.25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 x14ac:dyDescent="0.25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 x14ac:dyDescent="0.25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 x14ac:dyDescent="0.25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 x14ac:dyDescent="0.25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 x14ac:dyDescent="0.25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 x14ac:dyDescent="0.25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 x14ac:dyDescent="0.25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 x14ac:dyDescent="0.25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 x14ac:dyDescent="0.25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 x14ac:dyDescent="0.25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 x14ac:dyDescent="0.25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 x14ac:dyDescent="0.25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 x14ac:dyDescent="0.25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 x14ac:dyDescent="0.25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 x14ac:dyDescent="0.25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 x14ac:dyDescent="0.25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 x14ac:dyDescent="0.25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 x14ac:dyDescent="0.25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 x14ac:dyDescent="0.25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 x14ac:dyDescent="0.25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 x14ac:dyDescent="0.25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 x14ac:dyDescent="0.25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 x14ac:dyDescent="0.25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 x14ac:dyDescent="0.25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 x14ac:dyDescent="0.25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 x14ac:dyDescent="0.25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 x14ac:dyDescent="0.25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 x14ac:dyDescent="0.25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 x14ac:dyDescent="0.25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 x14ac:dyDescent="0.25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 x14ac:dyDescent="0.25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 x14ac:dyDescent="0.25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 x14ac:dyDescent="0.25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 x14ac:dyDescent="0.25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 x14ac:dyDescent="0.25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 x14ac:dyDescent="0.25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 x14ac:dyDescent="0.25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 x14ac:dyDescent="0.25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 x14ac:dyDescent="0.25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 x14ac:dyDescent="0.25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 x14ac:dyDescent="0.25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 x14ac:dyDescent="0.25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 x14ac:dyDescent="0.25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 x14ac:dyDescent="0.25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 x14ac:dyDescent="0.25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 x14ac:dyDescent="0.25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 x14ac:dyDescent="0.25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 x14ac:dyDescent="0.25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 x14ac:dyDescent="0.25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 x14ac:dyDescent="0.25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 x14ac:dyDescent="0.25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 x14ac:dyDescent="0.25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 x14ac:dyDescent="0.25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 x14ac:dyDescent="0.25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 x14ac:dyDescent="0.25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 x14ac:dyDescent="0.25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 x14ac:dyDescent="0.25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 x14ac:dyDescent="0.25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 x14ac:dyDescent="0.25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 x14ac:dyDescent="0.25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 x14ac:dyDescent="0.25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 x14ac:dyDescent="0.25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 x14ac:dyDescent="0.25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 x14ac:dyDescent="0.25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 x14ac:dyDescent="0.25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 x14ac:dyDescent="0.25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 x14ac:dyDescent="0.25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 x14ac:dyDescent="0.25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 x14ac:dyDescent="0.25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 x14ac:dyDescent="0.25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 x14ac:dyDescent="0.25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 x14ac:dyDescent="0.25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 x14ac:dyDescent="0.25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 x14ac:dyDescent="0.25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 x14ac:dyDescent="0.25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 x14ac:dyDescent="0.25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 x14ac:dyDescent="0.25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 x14ac:dyDescent="0.25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 x14ac:dyDescent="0.25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 x14ac:dyDescent="0.25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 x14ac:dyDescent="0.25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 x14ac:dyDescent="0.25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 x14ac:dyDescent="0.25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 x14ac:dyDescent="0.25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 x14ac:dyDescent="0.25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 x14ac:dyDescent="0.25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 x14ac:dyDescent="0.25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 x14ac:dyDescent="0.25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 x14ac:dyDescent="0.25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 x14ac:dyDescent="0.25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 x14ac:dyDescent="0.25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 x14ac:dyDescent="0.25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 x14ac:dyDescent="0.25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 x14ac:dyDescent="0.25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 x14ac:dyDescent="0.25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 x14ac:dyDescent="0.25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 x14ac:dyDescent="0.25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 x14ac:dyDescent="0.25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 x14ac:dyDescent="0.25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 x14ac:dyDescent="0.25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 x14ac:dyDescent="0.25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 x14ac:dyDescent="0.25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 x14ac:dyDescent="0.25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 x14ac:dyDescent="0.25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 x14ac:dyDescent="0.25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 x14ac:dyDescent="0.25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 x14ac:dyDescent="0.25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 x14ac:dyDescent="0.25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 x14ac:dyDescent="0.25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 x14ac:dyDescent="0.25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 x14ac:dyDescent="0.25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 x14ac:dyDescent="0.25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 x14ac:dyDescent="0.25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 x14ac:dyDescent="0.25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 x14ac:dyDescent="0.25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 x14ac:dyDescent="0.25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 x14ac:dyDescent="0.25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 x14ac:dyDescent="0.25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 x14ac:dyDescent="0.25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 x14ac:dyDescent="0.25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 x14ac:dyDescent="0.25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 x14ac:dyDescent="0.25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 x14ac:dyDescent="0.25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 x14ac:dyDescent="0.25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 x14ac:dyDescent="0.25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 x14ac:dyDescent="0.25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 x14ac:dyDescent="0.25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 x14ac:dyDescent="0.25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 x14ac:dyDescent="0.25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 x14ac:dyDescent="0.25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 x14ac:dyDescent="0.25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 x14ac:dyDescent="0.25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 x14ac:dyDescent="0.25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 x14ac:dyDescent="0.25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 x14ac:dyDescent="0.25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 x14ac:dyDescent="0.25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 x14ac:dyDescent="0.25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 x14ac:dyDescent="0.25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 x14ac:dyDescent="0.25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 x14ac:dyDescent="0.25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 x14ac:dyDescent="0.25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 x14ac:dyDescent="0.25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 x14ac:dyDescent="0.25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 x14ac:dyDescent="0.25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 x14ac:dyDescent="0.25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 x14ac:dyDescent="0.25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 x14ac:dyDescent="0.25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 x14ac:dyDescent="0.25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 x14ac:dyDescent="0.25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 x14ac:dyDescent="0.25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 x14ac:dyDescent="0.25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 x14ac:dyDescent="0.25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 x14ac:dyDescent="0.25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 x14ac:dyDescent="0.25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 x14ac:dyDescent="0.25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 x14ac:dyDescent="0.25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 x14ac:dyDescent="0.25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 x14ac:dyDescent="0.25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 x14ac:dyDescent="0.25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 x14ac:dyDescent="0.25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 x14ac:dyDescent="0.25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 x14ac:dyDescent="0.25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 x14ac:dyDescent="0.25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 x14ac:dyDescent="0.25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 x14ac:dyDescent="0.25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 x14ac:dyDescent="0.25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 x14ac:dyDescent="0.25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 x14ac:dyDescent="0.25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 x14ac:dyDescent="0.25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 x14ac:dyDescent="0.25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 x14ac:dyDescent="0.25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 x14ac:dyDescent="0.25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 x14ac:dyDescent="0.25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 x14ac:dyDescent="0.25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 x14ac:dyDescent="0.25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 x14ac:dyDescent="0.25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 x14ac:dyDescent="0.25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 x14ac:dyDescent="0.25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 x14ac:dyDescent="0.25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 x14ac:dyDescent="0.25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 x14ac:dyDescent="0.25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 x14ac:dyDescent="0.25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 x14ac:dyDescent="0.25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 x14ac:dyDescent="0.25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 x14ac:dyDescent="0.25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 x14ac:dyDescent="0.25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 x14ac:dyDescent="0.25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 x14ac:dyDescent="0.25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 x14ac:dyDescent="0.25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 x14ac:dyDescent="0.25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 x14ac:dyDescent="0.25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 x14ac:dyDescent="0.25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 x14ac:dyDescent="0.25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 x14ac:dyDescent="0.25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 x14ac:dyDescent="0.25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 x14ac:dyDescent="0.25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 x14ac:dyDescent="0.25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 x14ac:dyDescent="0.25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 x14ac:dyDescent="0.25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 x14ac:dyDescent="0.25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 x14ac:dyDescent="0.25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 x14ac:dyDescent="0.25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 x14ac:dyDescent="0.25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 x14ac:dyDescent="0.25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 x14ac:dyDescent="0.25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 x14ac:dyDescent="0.25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 x14ac:dyDescent="0.25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 x14ac:dyDescent="0.25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 x14ac:dyDescent="0.25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 x14ac:dyDescent="0.25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 x14ac:dyDescent="0.25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 x14ac:dyDescent="0.25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 x14ac:dyDescent="0.25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 x14ac:dyDescent="0.25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 x14ac:dyDescent="0.25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 x14ac:dyDescent="0.25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 x14ac:dyDescent="0.25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 x14ac:dyDescent="0.25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 x14ac:dyDescent="0.25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 x14ac:dyDescent="0.25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 x14ac:dyDescent="0.25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 x14ac:dyDescent="0.25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 x14ac:dyDescent="0.25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 x14ac:dyDescent="0.25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 x14ac:dyDescent="0.25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 x14ac:dyDescent="0.25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 x14ac:dyDescent="0.25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 x14ac:dyDescent="0.25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 x14ac:dyDescent="0.25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 x14ac:dyDescent="0.25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 x14ac:dyDescent="0.25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 x14ac:dyDescent="0.25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 x14ac:dyDescent="0.25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 x14ac:dyDescent="0.25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 x14ac:dyDescent="0.25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 x14ac:dyDescent="0.25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 x14ac:dyDescent="0.25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 x14ac:dyDescent="0.25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 x14ac:dyDescent="0.25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 x14ac:dyDescent="0.25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 x14ac:dyDescent="0.25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 x14ac:dyDescent="0.25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 x14ac:dyDescent="0.25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 x14ac:dyDescent="0.25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 x14ac:dyDescent="0.25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 x14ac:dyDescent="0.25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 x14ac:dyDescent="0.25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 x14ac:dyDescent="0.25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 x14ac:dyDescent="0.25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 x14ac:dyDescent="0.25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 x14ac:dyDescent="0.25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 x14ac:dyDescent="0.25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 x14ac:dyDescent="0.25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 x14ac:dyDescent="0.25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 x14ac:dyDescent="0.25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 x14ac:dyDescent="0.25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 x14ac:dyDescent="0.25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 x14ac:dyDescent="0.25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 x14ac:dyDescent="0.25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 x14ac:dyDescent="0.25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 x14ac:dyDescent="0.25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 x14ac:dyDescent="0.25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 x14ac:dyDescent="0.25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 x14ac:dyDescent="0.25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 x14ac:dyDescent="0.25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 x14ac:dyDescent="0.25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 x14ac:dyDescent="0.25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 x14ac:dyDescent="0.25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 x14ac:dyDescent="0.25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 x14ac:dyDescent="0.25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 x14ac:dyDescent="0.25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 x14ac:dyDescent="0.25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 x14ac:dyDescent="0.25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 x14ac:dyDescent="0.25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 x14ac:dyDescent="0.25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 x14ac:dyDescent="0.25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 x14ac:dyDescent="0.25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 x14ac:dyDescent="0.25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 x14ac:dyDescent="0.25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 x14ac:dyDescent="0.25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 x14ac:dyDescent="0.25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 x14ac:dyDescent="0.25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 x14ac:dyDescent="0.25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 x14ac:dyDescent="0.25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 x14ac:dyDescent="0.25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 x14ac:dyDescent="0.25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 x14ac:dyDescent="0.25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 x14ac:dyDescent="0.25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 x14ac:dyDescent="0.25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 x14ac:dyDescent="0.25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 x14ac:dyDescent="0.25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 x14ac:dyDescent="0.25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 x14ac:dyDescent="0.25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 x14ac:dyDescent="0.25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 x14ac:dyDescent="0.25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 x14ac:dyDescent="0.25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 x14ac:dyDescent="0.25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 x14ac:dyDescent="0.25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 x14ac:dyDescent="0.25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 x14ac:dyDescent="0.25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 x14ac:dyDescent="0.25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 x14ac:dyDescent="0.25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 x14ac:dyDescent="0.25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 x14ac:dyDescent="0.25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 x14ac:dyDescent="0.25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 x14ac:dyDescent="0.25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 x14ac:dyDescent="0.25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 x14ac:dyDescent="0.25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 x14ac:dyDescent="0.25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 x14ac:dyDescent="0.25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 x14ac:dyDescent="0.25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 x14ac:dyDescent="0.25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 x14ac:dyDescent="0.25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 x14ac:dyDescent="0.25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 x14ac:dyDescent="0.25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 x14ac:dyDescent="0.25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 x14ac:dyDescent="0.25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 x14ac:dyDescent="0.25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 x14ac:dyDescent="0.25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 x14ac:dyDescent="0.25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 x14ac:dyDescent="0.25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 x14ac:dyDescent="0.25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 x14ac:dyDescent="0.25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 x14ac:dyDescent="0.25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 x14ac:dyDescent="0.25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 x14ac:dyDescent="0.25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 x14ac:dyDescent="0.25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 x14ac:dyDescent="0.25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 x14ac:dyDescent="0.25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 x14ac:dyDescent="0.25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 x14ac:dyDescent="0.25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 x14ac:dyDescent="0.25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 x14ac:dyDescent="0.25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 x14ac:dyDescent="0.25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 x14ac:dyDescent="0.25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 x14ac:dyDescent="0.25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 x14ac:dyDescent="0.25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 x14ac:dyDescent="0.25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 x14ac:dyDescent="0.25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 x14ac:dyDescent="0.25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 x14ac:dyDescent="0.25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 x14ac:dyDescent="0.25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 x14ac:dyDescent="0.25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 x14ac:dyDescent="0.25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 x14ac:dyDescent="0.25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 x14ac:dyDescent="0.25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 x14ac:dyDescent="0.25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 x14ac:dyDescent="0.25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 x14ac:dyDescent="0.25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 x14ac:dyDescent="0.25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 x14ac:dyDescent="0.25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 x14ac:dyDescent="0.25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 x14ac:dyDescent="0.25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 x14ac:dyDescent="0.25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 x14ac:dyDescent="0.25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 x14ac:dyDescent="0.25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 x14ac:dyDescent="0.25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 x14ac:dyDescent="0.25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 x14ac:dyDescent="0.25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 x14ac:dyDescent="0.25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 x14ac:dyDescent="0.25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 x14ac:dyDescent="0.25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 x14ac:dyDescent="0.25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 x14ac:dyDescent="0.25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 x14ac:dyDescent="0.25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 x14ac:dyDescent="0.25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 x14ac:dyDescent="0.25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 x14ac:dyDescent="0.25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 x14ac:dyDescent="0.25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 x14ac:dyDescent="0.25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 x14ac:dyDescent="0.25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 x14ac:dyDescent="0.25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 x14ac:dyDescent="0.25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 x14ac:dyDescent="0.25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 x14ac:dyDescent="0.25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 x14ac:dyDescent="0.25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 x14ac:dyDescent="0.25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 x14ac:dyDescent="0.25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 x14ac:dyDescent="0.25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 x14ac:dyDescent="0.25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 x14ac:dyDescent="0.25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 x14ac:dyDescent="0.25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 x14ac:dyDescent="0.25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 x14ac:dyDescent="0.25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 x14ac:dyDescent="0.25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 x14ac:dyDescent="0.25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 x14ac:dyDescent="0.25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 x14ac:dyDescent="0.25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 x14ac:dyDescent="0.25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 x14ac:dyDescent="0.25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 x14ac:dyDescent="0.25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 x14ac:dyDescent="0.25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 x14ac:dyDescent="0.25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 x14ac:dyDescent="0.25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 x14ac:dyDescent="0.25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 x14ac:dyDescent="0.25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 x14ac:dyDescent="0.25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 x14ac:dyDescent="0.25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 x14ac:dyDescent="0.25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 x14ac:dyDescent="0.25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 x14ac:dyDescent="0.25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 x14ac:dyDescent="0.25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 x14ac:dyDescent="0.25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 x14ac:dyDescent="0.25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 x14ac:dyDescent="0.25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 x14ac:dyDescent="0.25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 x14ac:dyDescent="0.25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 x14ac:dyDescent="0.25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 x14ac:dyDescent="0.25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 x14ac:dyDescent="0.25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 x14ac:dyDescent="0.25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 x14ac:dyDescent="0.25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 x14ac:dyDescent="0.25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 x14ac:dyDescent="0.25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 x14ac:dyDescent="0.25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 x14ac:dyDescent="0.25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 x14ac:dyDescent="0.25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 x14ac:dyDescent="0.25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 x14ac:dyDescent="0.25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 x14ac:dyDescent="0.25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 x14ac:dyDescent="0.25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 x14ac:dyDescent="0.25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 x14ac:dyDescent="0.25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 x14ac:dyDescent="0.25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 x14ac:dyDescent="0.25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 x14ac:dyDescent="0.25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 x14ac:dyDescent="0.25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 x14ac:dyDescent="0.25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 x14ac:dyDescent="0.25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 x14ac:dyDescent="0.25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 x14ac:dyDescent="0.25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 x14ac:dyDescent="0.25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 x14ac:dyDescent="0.25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 x14ac:dyDescent="0.25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 x14ac:dyDescent="0.25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 x14ac:dyDescent="0.25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 x14ac:dyDescent="0.25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 x14ac:dyDescent="0.25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 x14ac:dyDescent="0.25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 x14ac:dyDescent="0.25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 x14ac:dyDescent="0.25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 x14ac:dyDescent="0.25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 x14ac:dyDescent="0.25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 x14ac:dyDescent="0.25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 x14ac:dyDescent="0.25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 x14ac:dyDescent="0.25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 x14ac:dyDescent="0.25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 x14ac:dyDescent="0.25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 x14ac:dyDescent="0.25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 x14ac:dyDescent="0.25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 x14ac:dyDescent="0.25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 x14ac:dyDescent="0.25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 x14ac:dyDescent="0.25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 x14ac:dyDescent="0.25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 x14ac:dyDescent="0.25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 x14ac:dyDescent="0.25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 x14ac:dyDescent="0.25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 x14ac:dyDescent="0.25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 x14ac:dyDescent="0.25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 x14ac:dyDescent="0.25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 x14ac:dyDescent="0.25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 x14ac:dyDescent="0.25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 x14ac:dyDescent="0.25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 x14ac:dyDescent="0.25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 x14ac:dyDescent="0.25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 x14ac:dyDescent="0.25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 x14ac:dyDescent="0.25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 x14ac:dyDescent="0.25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 x14ac:dyDescent="0.25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 x14ac:dyDescent="0.25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 x14ac:dyDescent="0.25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 x14ac:dyDescent="0.25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 x14ac:dyDescent="0.25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 x14ac:dyDescent="0.25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 x14ac:dyDescent="0.25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 x14ac:dyDescent="0.25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 x14ac:dyDescent="0.25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 x14ac:dyDescent="0.25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 x14ac:dyDescent="0.25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 x14ac:dyDescent="0.25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 x14ac:dyDescent="0.25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 x14ac:dyDescent="0.25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 x14ac:dyDescent="0.25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 x14ac:dyDescent="0.25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 x14ac:dyDescent="0.25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 x14ac:dyDescent="0.25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 x14ac:dyDescent="0.25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 x14ac:dyDescent="0.25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 x14ac:dyDescent="0.25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 x14ac:dyDescent="0.25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 x14ac:dyDescent="0.25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 x14ac:dyDescent="0.25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 x14ac:dyDescent="0.25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 x14ac:dyDescent="0.25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 x14ac:dyDescent="0.25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 x14ac:dyDescent="0.25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 x14ac:dyDescent="0.25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 x14ac:dyDescent="0.25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 x14ac:dyDescent="0.25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 x14ac:dyDescent="0.25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 x14ac:dyDescent="0.25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 x14ac:dyDescent="0.25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 x14ac:dyDescent="0.25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 x14ac:dyDescent="0.25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 x14ac:dyDescent="0.25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 x14ac:dyDescent="0.25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 x14ac:dyDescent="0.25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 x14ac:dyDescent="0.25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 x14ac:dyDescent="0.25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 x14ac:dyDescent="0.25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 x14ac:dyDescent="0.25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 x14ac:dyDescent="0.25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 x14ac:dyDescent="0.25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 x14ac:dyDescent="0.25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 x14ac:dyDescent="0.25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 x14ac:dyDescent="0.25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 x14ac:dyDescent="0.25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 x14ac:dyDescent="0.25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 x14ac:dyDescent="0.25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 x14ac:dyDescent="0.25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 x14ac:dyDescent="0.25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 x14ac:dyDescent="0.25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 x14ac:dyDescent="0.25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 x14ac:dyDescent="0.25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 x14ac:dyDescent="0.25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 x14ac:dyDescent="0.25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 x14ac:dyDescent="0.25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 x14ac:dyDescent="0.25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 x14ac:dyDescent="0.25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 x14ac:dyDescent="0.25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 x14ac:dyDescent="0.25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 x14ac:dyDescent="0.25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 x14ac:dyDescent="0.25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 x14ac:dyDescent="0.25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 x14ac:dyDescent="0.25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 x14ac:dyDescent="0.25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 x14ac:dyDescent="0.25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 x14ac:dyDescent="0.25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C1003"/>
  <sheetViews>
    <sheetView tabSelected="1" zoomScale="154" zoomScaleNormal="154" workbookViewId="0">
      <pane xSplit="3" ySplit="9" topLeftCell="E46" activePane="bottomRight" state="frozen"/>
      <selection pane="topRight" activeCell="D1" sqref="D1"/>
      <selection pane="bottomLeft" activeCell="A10" sqref="A10"/>
      <selection pane="bottomRight" activeCell="J48" sqref="J48"/>
    </sheetView>
  </sheetViews>
  <sheetFormatPr defaultColWidth="12.625" defaultRowHeight="15" customHeight="1" outlineLevelCol="1" x14ac:dyDescent="0.15"/>
  <cols>
    <col min="1" max="1" width="2.625" style="76" customWidth="1"/>
    <col min="2" max="2" width="1.375" style="76" customWidth="1"/>
    <col min="3" max="3" width="11.125" style="76" customWidth="1"/>
    <col min="4" max="4" width="3.375" style="76" customWidth="1"/>
    <col min="5" max="5" width="5.5" style="76" customWidth="1"/>
    <col min="6" max="6" width="5.625" style="76" customWidth="1"/>
    <col min="7" max="7" width="5.875" style="76" customWidth="1"/>
    <col min="8" max="9" width="4.875" style="76" customWidth="1"/>
    <col min="10" max="10" width="6.25" style="76" customWidth="1"/>
    <col min="11" max="11" width="3.25" style="76" customWidth="1" outlineLevel="1"/>
    <col min="12" max="12" width="4.875" style="76" customWidth="1" outlineLevel="1"/>
    <col min="13" max="13" width="5.875" style="76" customWidth="1" outlineLevel="1"/>
    <col min="14" max="14" width="3.875" style="76" customWidth="1" outlineLevel="1"/>
    <col min="15" max="15" width="11.125" style="76" hidden="1" customWidth="1" outlineLevel="1"/>
    <col min="16" max="16" width="5.25" style="76" customWidth="1" outlineLevel="1"/>
    <col min="17" max="17" width="3.125" style="76" customWidth="1" outlineLevel="1"/>
    <col min="18" max="18" width="3.375" style="76" customWidth="1" outlineLevel="1"/>
    <col min="19" max="19" width="5" style="76" customWidth="1" outlineLevel="1"/>
    <col min="20" max="20" width="3.25" style="76" customWidth="1" outlineLevel="1"/>
    <col min="21" max="21" width="3.5" style="76" customWidth="1" outlineLevel="1"/>
    <col min="22" max="22" width="4.75" style="76" customWidth="1" outlineLevel="1"/>
    <col min="23" max="23" width="5.875" style="76" customWidth="1"/>
    <col min="24" max="24" width="6.5" style="76" customWidth="1"/>
    <col min="25" max="25" width="5.25" style="76" customWidth="1"/>
    <col min="26" max="26" width="4.375" style="76" customWidth="1"/>
    <col min="27" max="29" width="7.75" style="76" customWidth="1"/>
    <col min="30" max="16384" width="12.625" style="76"/>
  </cols>
  <sheetData>
    <row r="1" spans="1:29" ht="11.25" x14ac:dyDescent="0.2">
      <c r="A1" s="72" t="s">
        <v>39</v>
      </c>
      <c r="B1" s="72"/>
      <c r="C1" s="72"/>
      <c r="D1" s="71"/>
      <c r="E1" s="72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4"/>
      <c r="X1" s="74"/>
      <c r="Y1" s="74"/>
      <c r="Z1" s="74"/>
      <c r="AA1" s="75"/>
    </row>
    <row r="2" spans="1:29" ht="8.25" x14ac:dyDescent="0.15">
      <c r="A2" s="77" t="s">
        <v>399</v>
      </c>
      <c r="B2" s="72"/>
      <c r="C2" s="72"/>
      <c r="D2" s="72"/>
      <c r="E2" s="72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4"/>
      <c r="X2" s="74"/>
      <c r="Y2" s="74"/>
      <c r="Z2" s="74"/>
      <c r="AA2" s="74"/>
      <c r="AB2" s="78"/>
      <c r="AC2" s="78"/>
    </row>
    <row r="3" spans="1:29" ht="8.25" x14ac:dyDescent="0.15">
      <c r="A3" s="77" t="s">
        <v>40</v>
      </c>
      <c r="B3" s="79"/>
      <c r="C3" s="77" t="s">
        <v>247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1"/>
      <c r="X3" s="81"/>
      <c r="Y3" s="81"/>
      <c r="Z3" s="81"/>
      <c r="AA3" s="81"/>
      <c r="AB3" s="78"/>
      <c r="AC3" s="78"/>
    </row>
    <row r="4" spans="1:29" ht="15.75" customHeight="1" x14ac:dyDescent="0.15">
      <c r="A4" s="74" t="s">
        <v>1</v>
      </c>
      <c r="B4" s="79"/>
      <c r="C4" s="77" t="s">
        <v>248</v>
      </c>
      <c r="D4" s="80"/>
      <c r="E4" s="80"/>
      <c r="F4" s="80"/>
      <c r="G4" s="80"/>
      <c r="H4" s="80"/>
      <c r="I4" s="80"/>
      <c r="J4" s="80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3"/>
      <c r="X4" s="83"/>
      <c r="Y4" s="83"/>
      <c r="Z4" s="83"/>
      <c r="AA4" s="83"/>
      <c r="AB4" s="78"/>
      <c r="AC4" s="78"/>
    </row>
    <row r="5" spans="1:29" ht="9" thickBot="1" x14ac:dyDescent="0.2">
      <c r="A5" s="74"/>
      <c r="B5" s="79"/>
      <c r="C5" s="84"/>
      <c r="D5" s="80"/>
      <c r="E5" s="80"/>
      <c r="F5" s="80"/>
      <c r="G5" s="80"/>
      <c r="H5" s="80"/>
      <c r="I5" s="80"/>
      <c r="J5" s="80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6"/>
      <c r="X5" s="86"/>
      <c r="Y5" s="86"/>
      <c r="Z5" s="86"/>
      <c r="AA5" s="86"/>
    </row>
    <row r="6" spans="1:29" ht="26.25" customHeight="1" thickBot="1" x14ac:dyDescent="0.2">
      <c r="A6" s="428" t="s">
        <v>41</v>
      </c>
      <c r="B6" s="443" t="s">
        <v>42</v>
      </c>
      <c r="C6" s="446" t="s">
        <v>43</v>
      </c>
      <c r="D6" s="449" t="s">
        <v>44</v>
      </c>
      <c r="E6" s="450" t="s">
        <v>45</v>
      </c>
      <c r="F6" s="426"/>
      <c r="G6" s="426"/>
      <c r="H6" s="426"/>
      <c r="I6" s="426"/>
      <c r="J6" s="436"/>
      <c r="K6" s="450" t="s">
        <v>46</v>
      </c>
      <c r="L6" s="426"/>
      <c r="M6" s="426"/>
      <c r="N6" s="426"/>
      <c r="O6" s="426"/>
      <c r="P6" s="436"/>
      <c r="Q6" s="450" t="s">
        <v>46</v>
      </c>
      <c r="R6" s="426"/>
      <c r="S6" s="426"/>
      <c r="T6" s="426"/>
      <c r="U6" s="426"/>
      <c r="V6" s="436"/>
      <c r="W6" s="425" t="s">
        <v>47</v>
      </c>
      <c r="X6" s="426"/>
      <c r="Y6" s="426"/>
      <c r="Z6" s="427"/>
      <c r="AA6" s="428" t="s">
        <v>48</v>
      </c>
    </row>
    <row r="7" spans="1:29" ht="71.25" customHeight="1" thickBot="1" x14ac:dyDescent="0.2">
      <c r="A7" s="429"/>
      <c r="B7" s="444"/>
      <c r="C7" s="447"/>
      <c r="D7" s="447"/>
      <c r="E7" s="437" t="s">
        <v>49</v>
      </c>
      <c r="F7" s="426"/>
      <c r="G7" s="436"/>
      <c r="H7" s="437" t="s">
        <v>50</v>
      </c>
      <c r="I7" s="426"/>
      <c r="J7" s="436"/>
      <c r="K7" s="437" t="s">
        <v>49</v>
      </c>
      <c r="L7" s="426"/>
      <c r="M7" s="436"/>
      <c r="N7" s="437" t="s">
        <v>50</v>
      </c>
      <c r="O7" s="426"/>
      <c r="P7" s="436"/>
      <c r="Q7" s="437" t="s">
        <v>49</v>
      </c>
      <c r="R7" s="426"/>
      <c r="S7" s="436"/>
      <c r="T7" s="437" t="s">
        <v>50</v>
      </c>
      <c r="U7" s="426"/>
      <c r="V7" s="436"/>
      <c r="W7" s="431" t="s">
        <v>51</v>
      </c>
      <c r="X7" s="431" t="s">
        <v>52</v>
      </c>
      <c r="Y7" s="425" t="s">
        <v>53</v>
      </c>
      <c r="Z7" s="427"/>
      <c r="AA7" s="429"/>
    </row>
    <row r="8" spans="1:29" ht="41.25" customHeight="1" thickBot="1" x14ac:dyDescent="0.2">
      <c r="A8" s="442"/>
      <c r="B8" s="445"/>
      <c r="C8" s="448"/>
      <c r="D8" s="448"/>
      <c r="E8" s="87" t="s">
        <v>54</v>
      </c>
      <c r="F8" s="88" t="s">
        <v>55</v>
      </c>
      <c r="G8" s="89" t="s">
        <v>56</v>
      </c>
      <c r="H8" s="87" t="s">
        <v>54</v>
      </c>
      <c r="I8" s="88" t="s">
        <v>55</v>
      </c>
      <c r="J8" s="89" t="s">
        <v>57</v>
      </c>
      <c r="K8" s="87" t="s">
        <v>54</v>
      </c>
      <c r="L8" s="88" t="s">
        <v>58</v>
      </c>
      <c r="M8" s="89" t="s">
        <v>59</v>
      </c>
      <c r="N8" s="87" t="s">
        <v>54</v>
      </c>
      <c r="O8" s="88" t="s">
        <v>58</v>
      </c>
      <c r="P8" s="89" t="s">
        <v>60</v>
      </c>
      <c r="Q8" s="87" t="s">
        <v>54</v>
      </c>
      <c r="R8" s="88" t="s">
        <v>58</v>
      </c>
      <c r="S8" s="89" t="s">
        <v>61</v>
      </c>
      <c r="T8" s="87" t="s">
        <v>54</v>
      </c>
      <c r="U8" s="88" t="s">
        <v>58</v>
      </c>
      <c r="V8" s="89" t="s">
        <v>62</v>
      </c>
      <c r="W8" s="430"/>
      <c r="X8" s="430"/>
      <c r="Y8" s="90" t="s">
        <v>63</v>
      </c>
      <c r="Z8" s="91" t="s">
        <v>14</v>
      </c>
      <c r="AA8" s="430"/>
    </row>
    <row r="9" spans="1:29" ht="25.5" thickBot="1" x14ac:dyDescent="0.2">
      <c r="A9" s="92" t="s">
        <v>64</v>
      </c>
      <c r="B9" s="93">
        <v>1</v>
      </c>
      <c r="C9" s="94">
        <v>2</v>
      </c>
      <c r="D9" s="95">
        <v>3</v>
      </c>
      <c r="E9" s="96">
        <v>4</v>
      </c>
      <c r="F9" s="96">
        <v>5</v>
      </c>
      <c r="G9" s="96">
        <v>6</v>
      </c>
      <c r="H9" s="96">
        <v>7</v>
      </c>
      <c r="I9" s="96">
        <v>8</v>
      </c>
      <c r="J9" s="96">
        <v>9</v>
      </c>
      <c r="K9" s="97">
        <v>10</v>
      </c>
      <c r="L9" s="97">
        <v>11</v>
      </c>
      <c r="M9" s="97">
        <v>12</v>
      </c>
      <c r="N9" s="97">
        <v>13</v>
      </c>
      <c r="O9" s="97">
        <v>14</v>
      </c>
      <c r="P9" s="97">
        <v>15</v>
      </c>
      <c r="Q9" s="97">
        <v>16</v>
      </c>
      <c r="R9" s="97">
        <v>17</v>
      </c>
      <c r="S9" s="97">
        <v>18</v>
      </c>
      <c r="T9" s="97">
        <v>19</v>
      </c>
      <c r="U9" s="97">
        <v>20</v>
      </c>
      <c r="V9" s="97">
        <v>21</v>
      </c>
      <c r="W9" s="98">
        <v>28</v>
      </c>
      <c r="X9" s="98">
        <v>29</v>
      </c>
      <c r="Y9" s="98">
        <v>30</v>
      </c>
      <c r="Z9" s="99">
        <v>31</v>
      </c>
      <c r="AA9" s="97">
        <v>32</v>
      </c>
    </row>
    <row r="10" spans="1:29" ht="17.25" thickBot="1" x14ac:dyDescent="0.2">
      <c r="A10" s="100"/>
      <c r="B10" s="101"/>
      <c r="C10" s="99" t="s">
        <v>65</v>
      </c>
      <c r="D10" s="102"/>
      <c r="E10" s="95" t="s">
        <v>66</v>
      </c>
      <c r="F10" s="102" t="s">
        <v>67</v>
      </c>
      <c r="G10" s="103" t="s">
        <v>68</v>
      </c>
      <c r="H10" s="102" t="s">
        <v>69</v>
      </c>
      <c r="I10" s="102" t="s">
        <v>70</v>
      </c>
      <c r="J10" s="102" t="s">
        <v>71</v>
      </c>
      <c r="K10" s="94" t="s">
        <v>72</v>
      </c>
      <c r="L10" s="99" t="s">
        <v>73</v>
      </c>
      <c r="M10" s="98" t="s">
        <v>74</v>
      </c>
      <c r="N10" s="94" t="s">
        <v>75</v>
      </c>
      <c r="O10" s="99" t="s">
        <v>76</v>
      </c>
      <c r="P10" s="98" t="s">
        <v>77</v>
      </c>
      <c r="Q10" s="94" t="s">
        <v>78</v>
      </c>
      <c r="R10" s="99" t="s">
        <v>79</v>
      </c>
      <c r="S10" s="98" t="s">
        <v>80</v>
      </c>
      <c r="T10" s="94" t="s">
        <v>81</v>
      </c>
      <c r="U10" s="99" t="s">
        <v>82</v>
      </c>
      <c r="V10" s="98" t="s">
        <v>83</v>
      </c>
      <c r="W10" s="99" t="s">
        <v>84</v>
      </c>
      <c r="X10" s="99" t="s">
        <v>85</v>
      </c>
      <c r="Y10" s="99" t="s">
        <v>86</v>
      </c>
      <c r="Z10" s="99" t="s">
        <v>87</v>
      </c>
      <c r="AA10" s="97"/>
    </row>
    <row r="11" spans="1:29" ht="19.5" customHeight="1" thickBot="1" x14ac:dyDescent="0.2">
      <c r="A11" s="104"/>
      <c r="B11" s="105"/>
      <c r="C11" s="106" t="s">
        <v>88</v>
      </c>
      <c r="D11" s="107"/>
      <c r="E11" s="108"/>
      <c r="F11" s="107"/>
      <c r="G11" s="109"/>
      <c r="H11" s="107"/>
      <c r="I11" s="107"/>
      <c r="J11" s="107"/>
      <c r="K11" s="108"/>
      <c r="L11" s="107"/>
      <c r="M11" s="109"/>
      <c r="N11" s="108"/>
      <c r="O11" s="107"/>
      <c r="P11" s="109"/>
      <c r="Q11" s="108"/>
      <c r="R11" s="107"/>
      <c r="S11" s="109"/>
      <c r="T11" s="108"/>
      <c r="U11" s="107"/>
      <c r="V11" s="109"/>
      <c r="W11" s="110"/>
      <c r="X11" s="111"/>
      <c r="Y11" s="111"/>
      <c r="Z11" s="111"/>
      <c r="AA11" s="112"/>
      <c r="AB11" s="113"/>
      <c r="AC11" s="113"/>
    </row>
    <row r="12" spans="1:29" ht="22.5" customHeight="1" thickBot="1" x14ac:dyDescent="0.2">
      <c r="A12" s="114" t="s">
        <v>89</v>
      </c>
      <c r="B12" s="115">
        <v>1</v>
      </c>
      <c r="C12" s="116" t="s">
        <v>90</v>
      </c>
      <c r="D12" s="117"/>
      <c r="E12" s="118"/>
      <c r="F12" s="119"/>
      <c r="G12" s="119"/>
      <c r="H12" s="120"/>
      <c r="I12" s="121"/>
      <c r="J12" s="122"/>
      <c r="K12" s="119"/>
      <c r="L12" s="119"/>
      <c r="M12" s="123"/>
      <c r="N12" s="118"/>
      <c r="O12" s="119"/>
      <c r="P12" s="123"/>
      <c r="Q12" s="119"/>
      <c r="R12" s="119"/>
      <c r="S12" s="123"/>
      <c r="T12" s="118"/>
      <c r="U12" s="119"/>
      <c r="V12" s="123"/>
      <c r="W12" s="124"/>
      <c r="X12" s="125"/>
      <c r="Y12" s="125"/>
      <c r="Z12" s="126"/>
      <c r="AA12" s="127"/>
      <c r="AB12" s="128"/>
      <c r="AC12" s="128"/>
    </row>
    <row r="13" spans="1:29" ht="30" customHeight="1" x14ac:dyDescent="0.15">
      <c r="A13" s="129" t="s">
        <v>91</v>
      </c>
      <c r="B13" s="130" t="s">
        <v>92</v>
      </c>
      <c r="C13" s="131" t="s">
        <v>93</v>
      </c>
      <c r="D13" s="132"/>
      <c r="E13" s="133"/>
      <c r="F13" s="134"/>
      <c r="G13" s="135">
        <f>SUM(G14:G16)</f>
        <v>0</v>
      </c>
      <c r="H13" s="133"/>
      <c r="I13" s="134"/>
      <c r="J13" s="135">
        <f>SUM(J14:J16)</f>
        <v>0</v>
      </c>
      <c r="K13" s="133"/>
      <c r="L13" s="134"/>
      <c r="M13" s="135">
        <f>SUM(M14:M16)</f>
        <v>0</v>
      </c>
      <c r="N13" s="133"/>
      <c r="O13" s="134"/>
      <c r="P13" s="135">
        <f>SUM(P14:P16)</f>
        <v>0</v>
      </c>
      <c r="Q13" s="133"/>
      <c r="R13" s="134"/>
      <c r="S13" s="135">
        <f>SUM(S14:S16)</f>
        <v>0</v>
      </c>
      <c r="T13" s="133"/>
      <c r="U13" s="134"/>
      <c r="V13" s="135">
        <f>SUM(V14:V16)</f>
        <v>0</v>
      </c>
      <c r="W13" s="136">
        <f>G13+M13+S13</f>
        <v>0</v>
      </c>
      <c r="X13" s="137">
        <f>J13+P13+V13</f>
        <v>0</v>
      </c>
      <c r="Y13" s="138">
        <f t="shared" ref="Y13:Y25" si="0">W13-X13</f>
        <v>0</v>
      </c>
      <c r="Z13" s="139" t="e">
        <f t="shared" ref="Z13:Z25" si="1">Y13/W13</f>
        <v>#DIV/0!</v>
      </c>
      <c r="AA13" s="140"/>
      <c r="AB13" s="141"/>
      <c r="AC13" s="141"/>
    </row>
    <row r="14" spans="1:29" ht="30" customHeight="1" x14ac:dyDescent="0.15">
      <c r="A14" s="142" t="s">
        <v>94</v>
      </c>
      <c r="B14" s="143" t="s">
        <v>95</v>
      </c>
      <c r="C14" s="144" t="s">
        <v>96</v>
      </c>
      <c r="D14" s="145" t="s">
        <v>97</v>
      </c>
      <c r="E14" s="146"/>
      <c r="F14" s="147"/>
      <c r="G14" s="148">
        <f t="shared" ref="G14:G16" si="2">E14*F14</f>
        <v>0</v>
      </c>
      <c r="H14" s="146"/>
      <c r="I14" s="147"/>
      <c r="J14" s="148">
        <f t="shared" ref="J14:J16" si="3">H14*I14</f>
        <v>0</v>
      </c>
      <c r="K14" s="146"/>
      <c r="L14" s="147"/>
      <c r="M14" s="148">
        <f t="shared" ref="M14:M16" si="4">K14*L14</f>
        <v>0</v>
      </c>
      <c r="N14" s="146"/>
      <c r="O14" s="147"/>
      <c r="P14" s="148">
        <f t="shared" ref="P14:P16" si="5">N14*O14</f>
        <v>0</v>
      </c>
      <c r="Q14" s="146"/>
      <c r="R14" s="147"/>
      <c r="S14" s="148">
        <f t="shared" ref="S14:S16" si="6">Q14*R14</f>
        <v>0</v>
      </c>
      <c r="T14" s="146"/>
      <c r="U14" s="147"/>
      <c r="V14" s="148">
        <f t="shared" ref="V14:V16" si="7">T14*U14</f>
        <v>0</v>
      </c>
      <c r="W14" s="149">
        <f>G14+M14+S14</f>
        <v>0</v>
      </c>
      <c r="X14" s="150">
        <f>J14+P14+V14</f>
        <v>0</v>
      </c>
      <c r="Y14" s="151">
        <f t="shared" si="0"/>
        <v>0</v>
      </c>
      <c r="Z14" s="152" t="e">
        <f t="shared" si="1"/>
        <v>#DIV/0!</v>
      </c>
      <c r="AA14" s="153"/>
      <c r="AB14" s="128"/>
      <c r="AC14" s="128"/>
    </row>
    <row r="15" spans="1:29" ht="30" customHeight="1" x14ac:dyDescent="0.15">
      <c r="A15" s="142" t="s">
        <v>94</v>
      </c>
      <c r="B15" s="143" t="s">
        <v>98</v>
      </c>
      <c r="C15" s="144" t="s">
        <v>96</v>
      </c>
      <c r="D15" s="145" t="s">
        <v>97</v>
      </c>
      <c r="E15" s="146"/>
      <c r="F15" s="147"/>
      <c r="G15" s="148">
        <f t="shared" si="2"/>
        <v>0</v>
      </c>
      <c r="H15" s="146"/>
      <c r="I15" s="147"/>
      <c r="J15" s="148">
        <f t="shared" si="3"/>
        <v>0</v>
      </c>
      <c r="K15" s="146"/>
      <c r="L15" s="147"/>
      <c r="M15" s="148">
        <f t="shared" si="4"/>
        <v>0</v>
      </c>
      <c r="N15" s="146"/>
      <c r="O15" s="147"/>
      <c r="P15" s="148">
        <f t="shared" si="5"/>
        <v>0</v>
      </c>
      <c r="Q15" s="146"/>
      <c r="R15" s="147"/>
      <c r="S15" s="148">
        <f t="shared" si="6"/>
        <v>0</v>
      </c>
      <c r="T15" s="146"/>
      <c r="U15" s="147"/>
      <c r="V15" s="148">
        <f t="shared" si="7"/>
        <v>0</v>
      </c>
      <c r="W15" s="149">
        <f t="shared" ref="W15:W24" si="8">G15+M15+S15</f>
        <v>0</v>
      </c>
      <c r="X15" s="150">
        <f t="shared" ref="X15:X16" si="9">J15+P15+V15</f>
        <v>0</v>
      </c>
      <c r="Y15" s="151">
        <f t="shared" si="0"/>
        <v>0</v>
      </c>
      <c r="Z15" s="152" t="e">
        <f t="shared" si="1"/>
        <v>#DIV/0!</v>
      </c>
      <c r="AA15" s="153"/>
      <c r="AB15" s="128"/>
      <c r="AC15" s="128"/>
    </row>
    <row r="16" spans="1:29" ht="30" customHeight="1" thickBot="1" x14ac:dyDescent="0.2">
      <c r="A16" s="154" t="s">
        <v>94</v>
      </c>
      <c r="B16" s="155" t="s">
        <v>99</v>
      </c>
      <c r="C16" s="156" t="s">
        <v>96</v>
      </c>
      <c r="D16" s="157" t="s">
        <v>97</v>
      </c>
      <c r="E16" s="158"/>
      <c r="F16" s="159"/>
      <c r="G16" s="160">
        <f t="shared" si="2"/>
        <v>0</v>
      </c>
      <c r="H16" s="158"/>
      <c r="I16" s="159"/>
      <c r="J16" s="160">
        <f t="shared" si="3"/>
        <v>0</v>
      </c>
      <c r="K16" s="158"/>
      <c r="L16" s="159"/>
      <c r="M16" s="160">
        <f t="shared" si="4"/>
        <v>0</v>
      </c>
      <c r="N16" s="158"/>
      <c r="O16" s="159"/>
      <c r="P16" s="160">
        <f t="shared" si="5"/>
        <v>0</v>
      </c>
      <c r="Q16" s="158"/>
      <c r="R16" s="159"/>
      <c r="S16" s="160">
        <f t="shared" si="6"/>
        <v>0</v>
      </c>
      <c r="T16" s="158"/>
      <c r="U16" s="159"/>
      <c r="V16" s="160">
        <f t="shared" si="7"/>
        <v>0</v>
      </c>
      <c r="W16" s="149">
        <f t="shared" si="8"/>
        <v>0</v>
      </c>
      <c r="X16" s="150">
        <f t="shared" si="9"/>
        <v>0</v>
      </c>
      <c r="Y16" s="161">
        <f t="shared" si="0"/>
        <v>0</v>
      </c>
      <c r="Z16" s="162" t="e">
        <f t="shared" si="1"/>
        <v>#DIV/0!</v>
      </c>
      <c r="AA16" s="163"/>
      <c r="AB16" s="128"/>
      <c r="AC16" s="128"/>
    </row>
    <row r="17" spans="1:29" ht="30" customHeight="1" x14ac:dyDescent="0.15">
      <c r="A17" s="129" t="s">
        <v>91</v>
      </c>
      <c r="B17" s="130" t="s">
        <v>100</v>
      </c>
      <c r="C17" s="131" t="s">
        <v>101</v>
      </c>
      <c r="D17" s="132"/>
      <c r="E17" s="133"/>
      <c r="F17" s="134"/>
      <c r="G17" s="135">
        <f>SUM(G18:G20)</f>
        <v>24000</v>
      </c>
      <c r="H17" s="133"/>
      <c r="I17" s="134"/>
      <c r="J17" s="135">
        <f>SUM(J18:J20)</f>
        <v>24000</v>
      </c>
      <c r="K17" s="133"/>
      <c r="L17" s="134"/>
      <c r="M17" s="135">
        <f>SUM(M18:M20)</f>
        <v>0</v>
      </c>
      <c r="N17" s="133"/>
      <c r="O17" s="134"/>
      <c r="P17" s="164">
        <v>0</v>
      </c>
      <c r="Q17" s="133"/>
      <c r="R17" s="134"/>
      <c r="S17" s="135">
        <f>SUM(S18:S20)</f>
        <v>0</v>
      </c>
      <c r="T17" s="133"/>
      <c r="U17" s="134"/>
      <c r="V17" s="164">
        <v>0</v>
      </c>
      <c r="W17" s="136">
        <f>G17+M17+S17</f>
        <v>24000</v>
      </c>
      <c r="X17" s="137">
        <f>J17+P17+V17</f>
        <v>24000</v>
      </c>
      <c r="Y17" s="138">
        <f t="shared" si="0"/>
        <v>0</v>
      </c>
      <c r="Z17" s="139">
        <f t="shared" si="1"/>
        <v>0</v>
      </c>
      <c r="AA17" s="140"/>
      <c r="AB17" s="141"/>
      <c r="AC17" s="141"/>
    </row>
    <row r="18" spans="1:29" ht="30" customHeight="1" x14ac:dyDescent="0.15">
      <c r="A18" s="142" t="s">
        <v>94</v>
      </c>
      <c r="B18" s="143" t="s">
        <v>95</v>
      </c>
      <c r="C18" s="144" t="s">
        <v>249</v>
      </c>
      <c r="D18" s="145" t="s">
        <v>97</v>
      </c>
      <c r="E18" s="146">
        <v>4</v>
      </c>
      <c r="F18" s="147">
        <v>6000</v>
      </c>
      <c r="G18" s="148">
        <f t="shared" ref="G18:G20" si="10">E18*F18</f>
        <v>24000</v>
      </c>
      <c r="H18" s="146">
        <v>4</v>
      </c>
      <c r="I18" s="147">
        <v>5999.83</v>
      </c>
      <c r="J18" s="148">
        <f>SUM('Реєстр документів'!D11:D16)</f>
        <v>24000</v>
      </c>
      <c r="K18" s="146"/>
      <c r="L18" s="147"/>
      <c r="M18" s="148">
        <f t="shared" ref="M18:M20" si="11">K18*L18</f>
        <v>0</v>
      </c>
      <c r="N18" s="146"/>
      <c r="O18" s="147"/>
      <c r="P18" s="165">
        <v>0</v>
      </c>
      <c r="Q18" s="146"/>
      <c r="R18" s="147"/>
      <c r="S18" s="148">
        <f t="shared" ref="S18:S20" si="12">Q18*R18</f>
        <v>0</v>
      </c>
      <c r="T18" s="146"/>
      <c r="U18" s="147"/>
      <c r="V18" s="165">
        <v>0</v>
      </c>
      <c r="W18" s="149">
        <f t="shared" si="8"/>
        <v>24000</v>
      </c>
      <c r="X18" s="150">
        <f t="shared" ref="X18:X24" si="13">J18+P18+V18</f>
        <v>24000</v>
      </c>
      <c r="Y18" s="151">
        <f t="shared" si="0"/>
        <v>0</v>
      </c>
      <c r="Z18" s="152">
        <f t="shared" si="1"/>
        <v>0</v>
      </c>
      <c r="AA18" s="153"/>
      <c r="AB18" s="128"/>
      <c r="AC18" s="128"/>
    </row>
    <row r="19" spans="1:29" ht="30" customHeight="1" x14ac:dyDescent="0.15">
      <c r="A19" s="142" t="s">
        <v>94</v>
      </c>
      <c r="B19" s="143" t="s">
        <v>98</v>
      </c>
      <c r="C19" s="144" t="s">
        <v>96</v>
      </c>
      <c r="D19" s="145" t="s">
        <v>97</v>
      </c>
      <c r="E19" s="146"/>
      <c r="F19" s="147"/>
      <c r="G19" s="148">
        <f t="shared" si="10"/>
        <v>0</v>
      </c>
      <c r="H19" s="146"/>
      <c r="I19" s="147"/>
      <c r="J19" s="148">
        <f t="shared" ref="J19:J20" si="14">H19*I19</f>
        <v>0</v>
      </c>
      <c r="K19" s="146"/>
      <c r="L19" s="147"/>
      <c r="M19" s="148">
        <f t="shared" si="11"/>
        <v>0</v>
      </c>
      <c r="N19" s="146"/>
      <c r="O19" s="147"/>
      <c r="P19" s="165">
        <v>0</v>
      </c>
      <c r="Q19" s="146"/>
      <c r="R19" s="147"/>
      <c r="S19" s="148">
        <f t="shared" si="12"/>
        <v>0</v>
      </c>
      <c r="T19" s="146"/>
      <c r="U19" s="147"/>
      <c r="V19" s="165">
        <v>0</v>
      </c>
      <c r="W19" s="149">
        <f t="shared" si="8"/>
        <v>0</v>
      </c>
      <c r="X19" s="150">
        <f t="shared" si="13"/>
        <v>0</v>
      </c>
      <c r="Y19" s="151">
        <f t="shared" si="0"/>
        <v>0</v>
      </c>
      <c r="Z19" s="152" t="e">
        <f t="shared" si="1"/>
        <v>#DIV/0!</v>
      </c>
      <c r="AA19" s="153"/>
      <c r="AB19" s="128"/>
      <c r="AC19" s="128"/>
    </row>
    <row r="20" spans="1:29" ht="30" customHeight="1" thickBot="1" x14ac:dyDescent="0.2">
      <c r="A20" s="166" t="s">
        <v>94</v>
      </c>
      <c r="B20" s="167" t="s">
        <v>99</v>
      </c>
      <c r="C20" s="168" t="s">
        <v>96</v>
      </c>
      <c r="D20" s="169" t="s">
        <v>97</v>
      </c>
      <c r="E20" s="170"/>
      <c r="F20" s="171"/>
      <c r="G20" s="172">
        <f t="shared" si="10"/>
        <v>0</v>
      </c>
      <c r="H20" s="170"/>
      <c r="I20" s="171"/>
      <c r="J20" s="172">
        <f t="shared" si="14"/>
        <v>0</v>
      </c>
      <c r="K20" s="170"/>
      <c r="L20" s="171"/>
      <c r="M20" s="172">
        <f t="shared" si="11"/>
        <v>0</v>
      </c>
      <c r="N20" s="170"/>
      <c r="O20" s="171"/>
      <c r="P20" s="173">
        <v>0</v>
      </c>
      <c r="Q20" s="170"/>
      <c r="R20" s="171"/>
      <c r="S20" s="172">
        <f t="shared" si="12"/>
        <v>0</v>
      </c>
      <c r="T20" s="170"/>
      <c r="U20" s="171"/>
      <c r="V20" s="173">
        <v>0</v>
      </c>
      <c r="W20" s="149">
        <f t="shared" si="8"/>
        <v>0</v>
      </c>
      <c r="X20" s="150">
        <f t="shared" si="13"/>
        <v>0</v>
      </c>
      <c r="Y20" s="161">
        <f t="shared" si="0"/>
        <v>0</v>
      </c>
      <c r="Z20" s="152" t="e">
        <f t="shared" si="1"/>
        <v>#DIV/0!</v>
      </c>
      <c r="AA20" s="153"/>
      <c r="AB20" s="128"/>
      <c r="AC20" s="128"/>
    </row>
    <row r="21" spans="1:29" ht="30" customHeight="1" x14ac:dyDescent="0.15">
      <c r="A21" s="129" t="s">
        <v>91</v>
      </c>
      <c r="B21" s="130" t="s">
        <v>102</v>
      </c>
      <c r="C21" s="131" t="s">
        <v>103</v>
      </c>
      <c r="D21" s="132"/>
      <c r="E21" s="133"/>
      <c r="F21" s="134"/>
      <c r="G21" s="135">
        <f>SUM(G22:G24)</f>
        <v>30000</v>
      </c>
      <c r="H21" s="133"/>
      <c r="I21" s="134"/>
      <c r="J21" s="135">
        <f>SUM(J22:J24)</f>
        <v>30000</v>
      </c>
      <c r="K21" s="133"/>
      <c r="L21" s="134"/>
      <c r="M21" s="135">
        <f>SUM(M22:M24)</f>
        <v>0</v>
      </c>
      <c r="N21" s="133"/>
      <c r="O21" s="134"/>
      <c r="P21" s="164">
        <f>SUM(P22:P24)</f>
        <v>0</v>
      </c>
      <c r="Q21" s="133"/>
      <c r="R21" s="134"/>
      <c r="S21" s="135">
        <f>SUM(S22:S24)</f>
        <v>0</v>
      </c>
      <c r="T21" s="133"/>
      <c r="U21" s="134"/>
      <c r="V21" s="164">
        <f>SUM(V22:V24)</f>
        <v>0</v>
      </c>
      <c r="W21" s="136">
        <f>G21+M21+S21</f>
        <v>30000</v>
      </c>
      <c r="X21" s="137">
        <f>J21+P21+V21</f>
        <v>30000</v>
      </c>
      <c r="Y21" s="138">
        <f t="shared" si="0"/>
        <v>0</v>
      </c>
      <c r="Z21" s="174">
        <f t="shared" si="1"/>
        <v>0</v>
      </c>
      <c r="AA21" s="175"/>
      <c r="AB21" s="141"/>
      <c r="AC21" s="141"/>
    </row>
    <row r="22" spans="1:29" ht="30" customHeight="1" x14ac:dyDescent="0.15">
      <c r="A22" s="142" t="s">
        <v>94</v>
      </c>
      <c r="B22" s="143" t="s">
        <v>95</v>
      </c>
      <c r="C22" s="144" t="s">
        <v>250</v>
      </c>
      <c r="D22" s="145" t="s">
        <v>97</v>
      </c>
      <c r="E22" s="146">
        <v>4</v>
      </c>
      <c r="F22" s="147">
        <v>6000</v>
      </c>
      <c r="G22" s="148">
        <f t="shared" ref="G22:G24" si="15">E22*F22</f>
        <v>24000</v>
      </c>
      <c r="H22" s="146">
        <v>4</v>
      </c>
      <c r="I22" s="147">
        <v>6000</v>
      </c>
      <c r="J22" s="148">
        <f>SUM('Реєстр документів'!D17:D19)</f>
        <v>24000</v>
      </c>
      <c r="K22" s="146"/>
      <c r="L22" s="147"/>
      <c r="M22" s="148">
        <f t="shared" ref="M22:M24" si="16">K22*L22</f>
        <v>0</v>
      </c>
      <c r="N22" s="146"/>
      <c r="O22" s="147"/>
      <c r="P22" s="165">
        <f t="shared" ref="P22:P24" si="17">N22*O22</f>
        <v>0</v>
      </c>
      <c r="Q22" s="146"/>
      <c r="R22" s="147"/>
      <c r="S22" s="148">
        <f t="shared" ref="S22:S24" si="18">Q22*R22</f>
        <v>0</v>
      </c>
      <c r="T22" s="146"/>
      <c r="U22" s="147"/>
      <c r="V22" s="165">
        <f t="shared" ref="V22:V24" si="19">T22*U22</f>
        <v>0</v>
      </c>
      <c r="W22" s="149">
        <f t="shared" si="8"/>
        <v>24000</v>
      </c>
      <c r="X22" s="150">
        <f t="shared" si="13"/>
        <v>24000</v>
      </c>
      <c r="Y22" s="151">
        <f t="shared" si="0"/>
        <v>0</v>
      </c>
      <c r="Z22" s="152">
        <f t="shared" si="1"/>
        <v>0</v>
      </c>
      <c r="AA22" s="153"/>
      <c r="AB22" s="128"/>
      <c r="AC22" s="128"/>
    </row>
    <row r="23" spans="1:29" ht="30" customHeight="1" x14ac:dyDescent="0.15">
      <c r="A23" s="142" t="s">
        <v>94</v>
      </c>
      <c r="B23" s="143" t="s">
        <v>98</v>
      </c>
      <c r="C23" s="144" t="s">
        <v>251</v>
      </c>
      <c r="D23" s="145" t="s">
        <v>97</v>
      </c>
      <c r="E23" s="146">
        <v>1</v>
      </c>
      <c r="F23" s="147">
        <v>6000</v>
      </c>
      <c r="G23" s="148">
        <f t="shared" si="15"/>
        <v>6000</v>
      </c>
      <c r="H23" s="146">
        <v>1</v>
      </c>
      <c r="I23" s="147">
        <v>6000</v>
      </c>
      <c r="J23" s="148">
        <f>SUM('Реєстр документів'!D20)</f>
        <v>6000</v>
      </c>
      <c r="K23" s="146"/>
      <c r="L23" s="147"/>
      <c r="M23" s="148">
        <f t="shared" si="16"/>
        <v>0</v>
      </c>
      <c r="N23" s="146"/>
      <c r="O23" s="147"/>
      <c r="P23" s="165">
        <f t="shared" si="17"/>
        <v>0</v>
      </c>
      <c r="Q23" s="146"/>
      <c r="R23" s="147"/>
      <c r="S23" s="148">
        <f t="shared" si="18"/>
        <v>0</v>
      </c>
      <c r="T23" s="146"/>
      <c r="U23" s="147"/>
      <c r="V23" s="165">
        <f t="shared" si="19"/>
        <v>0</v>
      </c>
      <c r="W23" s="149">
        <f t="shared" si="8"/>
        <v>6000</v>
      </c>
      <c r="X23" s="150">
        <f t="shared" si="13"/>
        <v>6000</v>
      </c>
      <c r="Y23" s="151">
        <f t="shared" si="0"/>
        <v>0</v>
      </c>
      <c r="Z23" s="152">
        <f t="shared" si="1"/>
        <v>0</v>
      </c>
      <c r="AA23" s="153"/>
      <c r="AB23" s="128"/>
      <c r="AC23" s="128"/>
    </row>
    <row r="24" spans="1:29" ht="30" customHeight="1" thickBot="1" x14ac:dyDescent="0.2">
      <c r="A24" s="166" t="s">
        <v>94</v>
      </c>
      <c r="B24" s="167" t="s">
        <v>99</v>
      </c>
      <c r="C24" s="168" t="s">
        <v>96</v>
      </c>
      <c r="D24" s="169" t="s">
        <v>97</v>
      </c>
      <c r="E24" s="170"/>
      <c r="F24" s="171"/>
      <c r="G24" s="172">
        <f t="shared" si="15"/>
        <v>0</v>
      </c>
      <c r="H24" s="170"/>
      <c r="I24" s="171"/>
      <c r="J24" s="172">
        <f t="shared" ref="J24" si="20">H24*I24</f>
        <v>0</v>
      </c>
      <c r="K24" s="170"/>
      <c r="L24" s="171"/>
      <c r="M24" s="172">
        <f t="shared" si="16"/>
        <v>0</v>
      </c>
      <c r="N24" s="170"/>
      <c r="O24" s="171"/>
      <c r="P24" s="173">
        <f t="shared" si="17"/>
        <v>0</v>
      </c>
      <c r="Q24" s="170"/>
      <c r="R24" s="171"/>
      <c r="S24" s="172">
        <f t="shared" si="18"/>
        <v>0</v>
      </c>
      <c r="T24" s="170"/>
      <c r="U24" s="171"/>
      <c r="V24" s="173">
        <f t="shared" si="19"/>
        <v>0</v>
      </c>
      <c r="W24" s="149">
        <f t="shared" si="8"/>
        <v>0</v>
      </c>
      <c r="X24" s="150">
        <f t="shared" si="13"/>
        <v>0</v>
      </c>
      <c r="Y24" s="161">
        <f t="shared" si="0"/>
        <v>0</v>
      </c>
      <c r="Z24" s="176" t="e">
        <f t="shared" si="1"/>
        <v>#DIV/0!</v>
      </c>
      <c r="AA24" s="177"/>
      <c r="AB24" s="128"/>
      <c r="AC24" s="128"/>
    </row>
    <row r="25" spans="1:29" ht="15.75" customHeight="1" thickBot="1" x14ac:dyDescent="0.2">
      <c r="A25" s="178" t="s">
        <v>104</v>
      </c>
      <c r="B25" s="179"/>
      <c r="C25" s="180"/>
      <c r="D25" s="181"/>
      <c r="E25" s="182"/>
      <c r="F25" s="182"/>
      <c r="G25" s="183">
        <f>G21+G17+G13</f>
        <v>54000</v>
      </c>
      <c r="H25" s="182"/>
      <c r="I25" s="184"/>
      <c r="J25" s="185">
        <f>J21+J17+J13</f>
        <v>54000</v>
      </c>
      <c r="K25" s="186"/>
      <c r="L25" s="182"/>
      <c r="M25" s="183">
        <f>M21+M17+M13</f>
        <v>0</v>
      </c>
      <c r="N25" s="182"/>
      <c r="O25" s="182"/>
      <c r="P25" s="185">
        <f>P21+P17+P13</f>
        <v>0</v>
      </c>
      <c r="Q25" s="186"/>
      <c r="R25" s="182"/>
      <c r="S25" s="183">
        <f>S21+S17+S13</f>
        <v>0</v>
      </c>
      <c r="T25" s="182"/>
      <c r="U25" s="182"/>
      <c r="V25" s="185">
        <f>V21+V17+V13</f>
        <v>0</v>
      </c>
      <c r="W25" s="185">
        <f t="shared" ref="W25:X25" si="21">W21+W17+W13</f>
        <v>54000</v>
      </c>
      <c r="X25" s="187">
        <f t="shared" si="21"/>
        <v>54000</v>
      </c>
      <c r="Y25" s="184">
        <f t="shared" si="0"/>
        <v>0</v>
      </c>
      <c r="Z25" s="188">
        <f t="shared" si="1"/>
        <v>0</v>
      </c>
      <c r="AA25" s="189"/>
      <c r="AB25" s="128"/>
      <c r="AC25" s="128"/>
    </row>
    <row r="26" spans="1:29" ht="30" customHeight="1" thickBot="1" x14ac:dyDescent="0.2">
      <c r="A26" s="190" t="s">
        <v>89</v>
      </c>
      <c r="B26" s="191">
        <v>2</v>
      </c>
      <c r="C26" s="192" t="s">
        <v>105</v>
      </c>
      <c r="D26" s="193"/>
      <c r="E26" s="194"/>
      <c r="F26" s="194"/>
      <c r="G26" s="194"/>
      <c r="H26" s="195"/>
      <c r="I26" s="194"/>
      <c r="J26" s="194"/>
      <c r="K26" s="194"/>
      <c r="L26" s="194"/>
      <c r="M26" s="196"/>
      <c r="N26" s="195"/>
      <c r="O26" s="194"/>
      <c r="P26" s="196"/>
      <c r="Q26" s="194"/>
      <c r="R26" s="194"/>
      <c r="S26" s="196"/>
      <c r="T26" s="195"/>
      <c r="U26" s="194"/>
      <c r="V26" s="196"/>
      <c r="W26" s="124"/>
      <c r="X26" s="125"/>
      <c r="Y26" s="125"/>
      <c r="Z26" s="126"/>
      <c r="AA26" s="127"/>
      <c r="AB26" s="128"/>
      <c r="AC26" s="128"/>
    </row>
    <row r="27" spans="1:29" ht="30" customHeight="1" x14ac:dyDescent="0.15">
      <c r="A27" s="129" t="s">
        <v>91</v>
      </c>
      <c r="B27" s="130" t="s">
        <v>106</v>
      </c>
      <c r="C27" s="197" t="s">
        <v>107</v>
      </c>
      <c r="D27" s="198"/>
      <c r="E27" s="133"/>
      <c r="F27" s="134"/>
      <c r="G27" s="135">
        <f>G28</f>
        <v>11880</v>
      </c>
      <c r="H27" s="133"/>
      <c r="I27" s="134"/>
      <c r="J27" s="135">
        <f>J28</f>
        <v>11879.99</v>
      </c>
      <c r="K27" s="133"/>
      <c r="L27" s="134"/>
      <c r="M27" s="135">
        <f>M28</f>
        <v>0</v>
      </c>
      <c r="N27" s="133"/>
      <c r="O27" s="134"/>
      <c r="P27" s="164">
        <f>P28</f>
        <v>0</v>
      </c>
      <c r="Q27" s="133"/>
      <c r="R27" s="134"/>
      <c r="S27" s="135">
        <f>S28</f>
        <v>0</v>
      </c>
      <c r="T27" s="133"/>
      <c r="U27" s="134"/>
      <c r="V27" s="164">
        <f>V28</f>
        <v>0</v>
      </c>
      <c r="W27" s="136">
        <f>G27+M27+S27</f>
        <v>11880</v>
      </c>
      <c r="X27" s="137">
        <f>J27+P27+V27</f>
        <v>11879.99</v>
      </c>
      <c r="Y27" s="138">
        <f t="shared" ref="Y27:Y28" si="22">W27-X27</f>
        <v>1.0000000000218279E-2</v>
      </c>
      <c r="Z27" s="139">
        <f t="shared" ref="Z27:Z29" si="23">Y27/W27</f>
        <v>8.4175084176921541E-7</v>
      </c>
      <c r="AA27" s="140"/>
      <c r="AB27" s="141"/>
      <c r="AC27" s="141"/>
    </row>
    <row r="28" spans="1:29" ht="30" customHeight="1" thickBot="1" x14ac:dyDescent="0.2">
      <c r="A28" s="154" t="s">
        <v>94</v>
      </c>
      <c r="B28" s="155" t="s">
        <v>95</v>
      </c>
      <c r="C28" s="156"/>
      <c r="D28" s="157"/>
      <c r="E28" s="170"/>
      <c r="F28" s="171"/>
      <c r="G28" s="172">
        <f>G25*22%</f>
        <v>11880</v>
      </c>
      <c r="H28" s="170"/>
      <c r="I28" s="171"/>
      <c r="J28" s="172">
        <f>SUM('Реєстр документів'!D21)</f>
        <v>11879.99</v>
      </c>
      <c r="K28" s="170"/>
      <c r="L28" s="171"/>
      <c r="M28" s="172">
        <f>M25*22%</f>
        <v>0</v>
      </c>
      <c r="N28" s="170"/>
      <c r="O28" s="171"/>
      <c r="P28" s="173">
        <f>P25*22%</f>
        <v>0</v>
      </c>
      <c r="Q28" s="170"/>
      <c r="R28" s="171"/>
      <c r="S28" s="172">
        <f>S25*22%</f>
        <v>0</v>
      </c>
      <c r="T28" s="170"/>
      <c r="U28" s="171"/>
      <c r="V28" s="173">
        <f>V25*22%</f>
        <v>0</v>
      </c>
      <c r="W28" s="149">
        <f t="shared" ref="W28" si="24">G28+M28+S28</f>
        <v>11880</v>
      </c>
      <c r="X28" s="150">
        <f t="shared" ref="X28" si="25">J28+P28+V28</f>
        <v>11879.99</v>
      </c>
      <c r="Y28" s="161">
        <f t="shared" si="22"/>
        <v>1.0000000000218279E-2</v>
      </c>
      <c r="Z28" s="176">
        <f t="shared" si="23"/>
        <v>8.4175084176921541E-7</v>
      </c>
      <c r="AA28" s="177"/>
      <c r="AB28" s="128"/>
      <c r="AC28" s="128"/>
    </row>
    <row r="29" spans="1:29" ht="15.75" customHeight="1" thickBot="1" x14ac:dyDescent="0.2">
      <c r="A29" s="178" t="s">
        <v>108</v>
      </c>
      <c r="B29" s="179"/>
      <c r="C29" s="199"/>
      <c r="D29" s="200"/>
      <c r="E29" s="182"/>
      <c r="F29" s="182"/>
      <c r="G29" s="185">
        <f>G27</f>
        <v>11880</v>
      </c>
      <c r="H29" s="182"/>
      <c r="I29" s="184"/>
      <c r="J29" s="185">
        <f>J27</f>
        <v>11879.99</v>
      </c>
      <c r="K29" s="186"/>
      <c r="L29" s="182"/>
      <c r="M29" s="183">
        <f>M27</f>
        <v>0</v>
      </c>
      <c r="N29" s="182"/>
      <c r="O29" s="182"/>
      <c r="P29" s="185">
        <f>P27</f>
        <v>0</v>
      </c>
      <c r="Q29" s="186"/>
      <c r="R29" s="182"/>
      <c r="S29" s="183">
        <f>S27</f>
        <v>0</v>
      </c>
      <c r="T29" s="182"/>
      <c r="U29" s="182"/>
      <c r="V29" s="185">
        <f>V27</f>
        <v>0</v>
      </c>
      <c r="W29" s="185">
        <f t="shared" ref="W29:Y29" si="26">W28</f>
        <v>11880</v>
      </c>
      <c r="X29" s="187">
        <f t="shared" si="26"/>
        <v>11879.99</v>
      </c>
      <c r="Y29" s="184">
        <f t="shared" si="26"/>
        <v>1.0000000000218279E-2</v>
      </c>
      <c r="Z29" s="188">
        <f t="shared" si="23"/>
        <v>8.4175084176921541E-7</v>
      </c>
      <c r="AA29" s="189"/>
      <c r="AB29" s="128"/>
      <c r="AC29" s="128"/>
    </row>
    <row r="30" spans="1:29" ht="33" customHeight="1" thickBot="1" x14ac:dyDescent="0.2">
      <c r="A30" s="190" t="s">
        <v>109</v>
      </c>
      <c r="B30" s="201" t="s">
        <v>20</v>
      </c>
      <c r="C30" s="202" t="s">
        <v>110</v>
      </c>
      <c r="D30" s="203"/>
      <c r="E30" s="204"/>
      <c r="F30" s="205"/>
      <c r="G30" s="205"/>
      <c r="H30" s="118"/>
      <c r="I30" s="119"/>
      <c r="J30" s="123"/>
      <c r="K30" s="119"/>
      <c r="L30" s="119"/>
      <c r="M30" s="123"/>
      <c r="N30" s="118"/>
      <c r="O30" s="119"/>
      <c r="P30" s="123"/>
      <c r="Q30" s="119"/>
      <c r="R30" s="119"/>
      <c r="S30" s="123"/>
      <c r="T30" s="118"/>
      <c r="U30" s="119"/>
      <c r="V30" s="123"/>
      <c r="W30" s="124"/>
      <c r="X30" s="125"/>
      <c r="Y30" s="125"/>
      <c r="Z30" s="126"/>
      <c r="AA30" s="127"/>
      <c r="AB30" s="128"/>
      <c r="AC30" s="128"/>
    </row>
    <row r="31" spans="1:29" ht="29.25" customHeight="1" x14ac:dyDescent="0.15">
      <c r="A31" s="129" t="s">
        <v>91</v>
      </c>
      <c r="B31" s="130" t="s">
        <v>111</v>
      </c>
      <c r="C31" s="197" t="s">
        <v>112</v>
      </c>
      <c r="D31" s="206"/>
      <c r="E31" s="133"/>
      <c r="F31" s="134"/>
      <c r="G31" s="164">
        <f>SUM(G32:G34)</f>
        <v>0</v>
      </c>
      <c r="H31" s="133"/>
      <c r="I31" s="134"/>
      <c r="J31" s="135">
        <f>SUM(J32:J34)</f>
        <v>0</v>
      </c>
      <c r="K31" s="133"/>
      <c r="L31" s="134"/>
      <c r="M31" s="135">
        <f>SUM(M32:M34)</f>
        <v>0</v>
      </c>
      <c r="N31" s="133"/>
      <c r="O31" s="134"/>
      <c r="P31" s="164">
        <f>SUM(P32:P34)</f>
        <v>0</v>
      </c>
      <c r="Q31" s="133"/>
      <c r="R31" s="134"/>
      <c r="S31" s="135">
        <f>SUM(S32:S34)</f>
        <v>0</v>
      </c>
      <c r="T31" s="133"/>
      <c r="U31" s="134"/>
      <c r="V31" s="164">
        <f>SUM(V32:V34)</f>
        <v>0</v>
      </c>
      <c r="W31" s="136">
        <f>G31+M31+S31</f>
        <v>0</v>
      </c>
      <c r="X31" s="137">
        <f>J31+P31+V31</f>
        <v>0</v>
      </c>
      <c r="Y31" s="137">
        <f t="shared" ref="Y31:Y43" si="27">W31-X31</f>
        <v>0</v>
      </c>
      <c r="Z31" s="207" t="e">
        <f t="shared" ref="Z31:Z43" si="28">Y31/W31</f>
        <v>#DIV/0!</v>
      </c>
      <c r="AA31" s="140"/>
      <c r="AB31" s="141"/>
      <c r="AC31" s="141"/>
    </row>
    <row r="32" spans="1:29" ht="39.75" customHeight="1" x14ac:dyDescent="0.15">
      <c r="A32" s="142" t="s">
        <v>94</v>
      </c>
      <c r="B32" s="143" t="s">
        <v>95</v>
      </c>
      <c r="C32" s="144" t="s">
        <v>113</v>
      </c>
      <c r="D32" s="145" t="s">
        <v>114</v>
      </c>
      <c r="E32" s="146"/>
      <c r="F32" s="147"/>
      <c r="G32" s="165">
        <f t="shared" ref="G32:G34" si="29">E32*F32</f>
        <v>0</v>
      </c>
      <c r="H32" s="146"/>
      <c r="I32" s="147"/>
      <c r="J32" s="148">
        <f t="shared" ref="J32:J34" si="30">H32*I32</f>
        <v>0</v>
      </c>
      <c r="K32" s="146"/>
      <c r="L32" s="147"/>
      <c r="M32" s="148">
        <f t="shared" ref="M32:M34" si="31">K32*L32</f>
        <v>0</v>
      </c>
      <c r="N32" s="146"/>
      <c r="O32" s="147"/>
      <c r="P32" s="165">
        <f t="shared" ref="P32:P34" si="32">N32*O32</f>
        <v>0</v>
      </c>
      <c r="Q32" s="146"/>
      <c r="R32" s="147"/>
      <c r="S32" s="148">
        <f t="shared" ref="S32:S34" si="33">Q32*R32</f>
        <v>0</v>
      </c>
      <c r="T32" s="146"/>
      <c r="U32" s="147"/>
      <c r="V32" s="165">
        <f t="shared" ref="V32:V34" si="34">T32*U32</f>
        <v>0</v>
      </c>
      <c r="W32" s="149">
        <f t="shared" ref="W32:W42" si="35">G32+M32+S32</f>
        <v>0</v>
      </c>
      <c r="X32" s="150">
        <f t="shared" ref="X32:X34" si="36">J32+P32+V32</f>
        <v>0</v>
      </c>
      <c r="Y32" s="208">
        <f t="shared" si="27"/>
        <v>0</v>
      </c>
      <c r="Z32" s="209" t="e">
        <f t="shared" si="28"/>
        <v>#DIV/0!</v>
      </c>
      <c r="AA32" s="153"/>
      <c r="AB32" s="128"/>
      <c r="AC32" s="128"/>
    </row>
    <row r="33" spans="1:29" ht="39.75" customHeight="1" x14ac:dyDescent="0.15">
      <c r="A33" s="142" t="s">
        <v>94</v>
      </c>
      <c r="B33" s="143" t="s">
        <v>98</v>
      </c>
      <c r="C33" s="144" t="s">
        <v>113</v>
      </c>
      <c r="D33" s="145" t="s">
        <v>114</v>
      </c>
      <c r="E33" s="146"/>
      <c r="F33" s="147"/>
      <c r="G33" s="165">
        <f t="shared" si="29"/>
        <v>0</v>
      </c>
      <c r="H33" s="146"/>
      <c r="I33" s="147"/>
      <c r="J33" s="148">
        <f t="shared" si="30"/>
        <v>0</v>
      </c>
      <c r="K33" s="146"/>
      <c r="L33" s="147"/>
      <c r="M33" s="148">
        <f t="shared" si="31"/>
        <v>0</v>
      </c>
      <c r="N33" s="146"/>
      <c r="O33" s="147"/>
      <c r="P33" s="165">
        <f t="shared" si="32"/>
        <v>0</v>
      </c>
      <c r="Q33" s="146"/>
      <c r="R33" s="147"/>
      <c r="S33" s="148">
        <f t="shared" si="33"/>
        <v>0</v>
      </c>
      <c r="T33" s="146"/>
      <c r="U33" s="147"/>
      <c r="V33" s="165">
        <f t="shared" si="34"/>
        <v>0</v>
      </c>
      <c r="W33" s="149">
        <f t="shared" si="35"/>
        <v>0</v>
      </c>
      <c r="X33" s="150">
        <f t="shared" si="36"/>
        <v>0</v>
      </c>
      <c r="Y33" s="208">
        <f t="shared" si="27"/>
        <v>0</v>
      </c>
      <c r="Z33" s="209" t="e">
        <f t="shared" si="28"/>
        <v>#DIV/0!</v>
      </c>
      <c r="AA33" s="153"/>
      <c r="AB33" s="128"/>
      <c r="AC33" s="128"/>
    </row>
    <row r="34" spans="1:29" ht="39.75" customHeight="1" thickBot="1" x14ac:dyDescent="0.2">
      <c r="A34" s="166" t="s">
        <v>94</v>
      </c>
      <c r="B34" s="167" t="s">
        <v>99</v>
      </c>
      <c r="C34" s="168" t="s">
        <v>113</v>
      </c>
      <c r="D34" s="169" t="s">
        <v>114</v>
      </c>
      <c r="E34" s="170"/>
      <c r="F34" s="171"/>
      <c r="G34" s="173">
        <f t="shared" si="29"/>
        <v>0</v>
      </c>
      <c r="H34" s="170"/>
      <c r="I34" s="171"/>
      <c r="J34" s="172">
        <f t="shared" si="30"/>
        <v>0</v>
      </c>
      <c r="K34" s="170"/>
      <c r="L34" s="171"/>
      <c r="M34" s="172">
        <f t="shared" si="31"/>
        <v>0</v>
      </c>
      <c r="N34" s="170"/>
      <c r="O34" s="171"/>
      <c r="P34" s="173">
        <f t="shared" si="32"/>
        <v>0</v>
      </c>
      <c r="Q34" s="170"/>
      <c r="R34" s="171"/>
      <c r="S34" s="172">
        <f t="shared" si="33"/>
        <v>0</v>
      </c>
      <c r="T34" s="170"/>
      <c r="U34" s="171"/>
      <c r="V34" s="173">
        <f t="shared" si="34"/>
        <v>0</v>
      </c>
      <c r="W34" s="149">
        <f t="shared" si="35"/>
        <v>0</v>
      </c>
      <c r="X34" s="150">
        <f t="shared" si="36"/>
        <v>0</v>
      </c>
      <c r="Y34" s="210">
        <f t="shared" si="27"/>
        <v>0</v>
      </c>
      <c r="Z34" s="209" t="e">
        <f t="shared" si="28"/>
        <v>#DIV/0!</v>
      </c>
      <c r="AA34" s="153"/>
      <c r="AB34" s="128"/>
      <c r="AC34" s="128"/>
    </row>
    <row r="35" spans="1:29" ht="30" customHeight="1" x14ac:dyDescent="0.15">
      <c r="A35" s="129" t="s">
        <v>91</v>
      </c>
      <c r="B35" s="130" t="s">
        <v>115</v>
      </c>
      <c r="C35" s="131" t="s">
        <v>116</v>
      </c>
      <c r="D35" s="132"/>
      <c r="E35" s="133">
        <f t="shared" ref="E35:V35" si="37">SUM(E36:E38)</f>
        <v>0</v>
      </c>
      <c r="F35" s="134">
        <f t="shared" si="37"/>
        <v>0</v>
      </c>
      <c r="G35" s="135">
        <f t="shared" si="37"/>
        <v>0</v>
      </c>
      <c r="H35" s="133">
        <f t="shared" si="37"/>
        <v>0</v>
      </c>
      <c r="I35" s="134">
        <f t="shared" si="37"/>
        <v>0</v>
      </c>
      <c r="J35" s="135">
        <f t="shared" si="37"/>
        <v>0</v>
      </c>
      <c r="K35" s="133">
        <f t="shared" si="37"/>
        <v>0</v>
      </c>
      <c r="L35" s="134">
        <f t="shared" si="37"/>
        <v>0</v>
      </c>
      <c r="M35" s="135">
        <f t="shared" si="37"/>
        <v>0</v>
      </c>
      <c r="N35" s="133">
        <f t="shared" si="37"/>
        <v>0</v>
      </c>
      <c r="O35" s="134">
        <f t="shared" si="37"/>
        <v>0</v>
      </c>
      <c r="P35" s="164">
        <f t="shared" si="37"/>
        <v>0</v>
      </c>
      <c r="Q35" s="133">
        <f t="shared" si="37"/>
        <v>0</v>
      </c>
      <c r="R35" s="134">
        <f t="shared" si="37"/>
        <v>0</v>
      </c>
      <c r="S35" s="135">
        <f t="shared" si="37"/>
        <v>0</v>
      </c>
      <c r="T35" s="133">
        <f t="shared" si="37"/>
        <v>0</v>
      </c>
      <c r="U35" s="134">
        <f t="shared" si="37"/>
        <v>0</v>
      </c>
      <c r="V35" s="164">
        <f t="shared" si="37"/>
        <v>0</v>
      </c>
      <c r="W35" s="136">
        <f>G35+M35+S35</f>
        <v>0</v>
      </c>
      <c r="X35" s="137">
        <f>J35+P35+V35</f>
        <v>0</v>
      </c>
      <c r="Y35" s="137">
        <f t="shared" si="27"/>
        <v>0</v>
      </c>
      <c r="Z35" s="211" t="e">
        <f t="shared" si="28"/>
        <v>#DIV/0!</v>
      </c>
      <c r="AA35" s="175"/>
      <c r="AB35" s="141"/>
      <c r="AC35" s="141"/>
    </row>
    <row r="36" spans="1:29" ht="39.75" customHeight="1" x14ac:dyDescent="0.15">
      <c r="A36" s="142" t="s">
        <v>94</v>
      </c>
      <c r="B36" s="143" t="s">
        <v>95</v>
      </c>
      <c r="C36" s="144" t="s">
        <v>117</v>
      </c>
      <c r="D36" s="145" t="s">
        <v>118</v>
      </c>
      <c r="E36" s="146"/>
      <c r="F36" s="147"/>
      <c r="G36" s="148">
        <f t="shared" ref="G36:G38" si="38">E36*F36</f>
        <v>0</v>
      </c>
      <c r="H36" s="146"/>
      <c r="I36" s="147"/>
      <c r="J36" s="148">
        <f t="shared" ref="J36:J38" si="39">H36*I36</f>
        <v>0</v>
      </c>
      <c r="K36" s="146"/>
      <c r="L36" s="147"/>
      <c r="M36" s="148">
        <f t="shared" ref="M36:M38" si="40">K36*L36</f>
        <v>0</v>
      </c>
      <c r="N36" s="146"/>
      <c r="O36" s="147"/>
      <c r="P36" s="165">
        <f t="shared" ref="P36:P38" si="41">N36*O36</f>
        <v>0</v>
      </c>
      <c r="Q36" s="146"/>
      <c r="R36" s="147"/>
      <c r="S36" s="148">
        <f t="shared" ref="S36:S38" si="42">Q36*R36</f>
        <v>0</v>
      </c>
      <c r="T36" s="146"/>
      <c r="U36" s="147"/>
      <c r="V36" s="165">
        <f t="shared" ref="V36:V38" si="43">T36*U36</f>
        <v>0</v>
      </c>
      <c r="W36" s="149">
        <f t="shared" si="35"/>
        <v>0</v>
      </c>
      <c r="X36" s="150">
        <f t="shared" ref="X36:X42" si="44">J36+P36+V36</f>
        <v>0</v>
      </c>
      <c r="Y36" s="208">
        <f t="shared" si="27"/>
        <v>0</v>
      </c>
      <c r="Z36" s="209" t="e">
        <f t="shared" si="28"/>
        <v>#DIV/0!</v>
      </c>
      <c r="AA36" s="153"/>
      <c r="AB36" s="128"/>
      <c r="AC36" s="128"/>
    </row>
    <row r="37" spans="1:29" ht="39.75" customHeight="1" x14ac:dyDescent="0.15">
      <c r="A37" s="142" t="s">
        <v>94</v>
      </c>
      <c r="B37" s="143" t="s">
        <v>98</v>
      </c>
      <c r="C37" s="144" t="s">
        <v>117</v>
      </c>
      <c r="D37" s="145" t="s">
        <v>118</v>
      </c>
      <c r="E37" s="146"/>
      <c r="F37" s="147"/>
      <c r="G37" s="148">
        <f t="shared" si="38"/>
        <v>0</v>
      </c>
      <c r="H37" s="146"/>
      <c r="I37" s="147"/>
      <c r="J37" s="148">
        <f t="shared" si="39"/>
        <v>0</v>
      </c>
      <c r="K37" s="146"/>
      <c r="L37" s="147"/>
      <c r="M37" s="148">
        <f t="shared" si="40"/>
        <v>0</v>
      </c>
      <c r="N37" s="146"/>
      <c r="O37" s="147"/>
      <c r="P37" s="165">
        <f t="shared" si="41"/>
        <v>0</v>
      </c>
      <c r="Q37" s="146"/>
      <c r="R37" s="147"/>
      <c r="S37" s="148">
        <f t="shared" si="42"/>
        <v>0</v>
      </c>
      <c r="T37" s="146"/>
      <c r="U37" s="147"/>
      <c r="V37" s="165">
        <f t="shared" si="43"/>
        <v>0</v>
      </c>
      <c r="W37" s="149">
        <f t="shared" si="35"/>
        <v>0</v>
      </c>
      <c r="X37" s="150">
        <f t="shared" si="44"/>
        <v>0</v>
      </c>
      <c r="Y37" s="208">
        <f t="shared" si="27"/>
        <v>0</v>
      </c>
      <c r="Z37" s="209" t="e">
        <f t="shared" si="28"/>
        <v>#DIV/0!</v>
      </c>
      <c r="AA37" s="153"/>
      <c r="AB37" s="128"/>
      <c r="AC37" s="128"/>
    </row>
    <row r="38" spans="1:29" ht="39.75" customHeight="1" thickBot="1" x14ac:dyDescent="0.2">
      <c r="A38" s="166" t="s">
        <v>94</v>
      </c>
      <c r="B38" s="167" t="s">
        <v>99</v>
      </c>
      <c r="C38" s="168" t="s">
        <v>117</v>
      </c>
      <c r="D38" s="169" t="s">
        <v>118</v>
      </c>
      <c r="E38" s="170"/>
      <c r="F38" s="171"/>
      <c r="G38" s="172">
        <f t="shared" si="38"/>
        <v>0</v>
      </c>
      <c r="H38" s="170"/>
      <c r="I38" s="171"/>
      <c r="J38" s="172">
        <f t="shared" si="39"/>
        <v>0</v>
      </c>
      <c r="K38" s="170"/>
      <c r="L38" s="171"/>
      <c r="M38" s="172">
        <f t="shared" si="40"/>
        <v>0</v>
      </c>
      <c r="N38" s="170"/>
      <c r="O38" s="171"/>
      <c r="P38" s="173">
        <f t="shared" si="41"/>
        <v>0</v>
      </c>
      <c r="Q38" s="170"/>
      <c r="R38" s="171"/>
      <c r="S38" s="172">
        <f t="shared" si="42"/>
        <v>0</v>
      </c>
      <c r="T38" s="170"/>
      <c r="U38" s="171"/>
      <c r="V38" s="173">
        <f t="shared" si="43"/>
        <v>0</v>
      </c>
      <c r="W38" s="149">
        <f t="shared" si="35"/>
        <v>0</v>
      </c>
      <c r="X38" s="150">
        <f t="shared" si="44"/>
        <v>0</v>
      </c>
      <c r="Y38" s="210">
        <f t="shared" si="27"/>
        <v>0</v>
      </c>
      <c r="Z38" s="209" t="e">
        <f t="shared" si="28"/>
        <v>#DIV/0!</v>
      </c>
      <c r="AA38" s="153"/>
      <c r="AB38" s="128"/>
      <c r="AC38" s="128"/>
    </row>
    <row r="39" spans="1:29" ht="30" customHeight="1" x14ac:dyDescent="0.15">
      <c r="A39" s="129" t="s">
        <v>91</v>
      </c>
      <c r="B39" s="130" t="s">
        <v>119</v>
      </c>
      <c r="C39" s="131" t="s">
        <v>120</v>
      </c>
      <c r="D39" s="132"/>
      <c r="E39" s="133">
        <f t="shared" ref="E39:V39" si="45">SUM(E40:E42)</f>
        <v>0</v>
      </c>
      <c r="F39" s="134">
        <f t="shared" si="45"/>
        <v>0</v>
      </c>
      <c r="G39" s="135">
        <f t="shared" si="45"/>
        <v>0</v>
      </c>
      <c r="H39" s="133">
        <f t="shared" si="45"/>
        <v>0</v>
      </c>
      <c r="I39" s="134">
        <f t="shared" si="45"/>
        <v>0</v>
      </c>
      <c r="J39" s="164">
        <f t="shared" si="45"/>
        <v>0</v>
      </c>
      <c r="K39" s="133">
        <f t="shared" si="45"/>
        <v>0</v>
      </c>
      <c r="L39" s="134">
        <f t="shared" si="45"/>
        <v>0</v>
      </c>
      <c r="M39" s="135">
        <f t="shared" si="45"/>
        <v>0</v>
      </c>
      <c r="N39" s="133">
        <f t="shared" si="45"/>
        <v>0</v>
      </c>
      <c r="O39" s="134">
        <f t="shared" si="45"/>
        <v>0</v>
      </c>
      <c r="P39" s="164">
        <f t="shared" si="45"/>
        <v>0</v>
      </c>
      <c r="Q39" s="133">
        <f t="shared" si="45"/>
        <v>0</v>
      </c>
      <c r="R39" s="134">
        <f t="shared" si="45"/>
        <v>0</v>
      </c>
      <c r="S39" s="135">
        <f t="shared" si="45"/>
        <v>0</v>
      </c>
      <c r="T39" s="133">
        <f t="shared" si="45"/>
        <v>0</v>
      </c>
      <c r="U39" s="134">
        <f t="shared" si="45"/>
        <v>0</v>
      </c>
      <c r="V39" s="164">
        <f t="shared" si="45"/>
        <v>0</v>
      </c>
      <c r="W39" s="136">
        <f>G39+M39+S39</f>
        <v>0</v>
      </c>
      <c r="X39" s="137">
        <f>J39+P39+V39</f>
        <v>0</v>
      </c>
      <c r="Y39" s="137">
        <f t="shared" si="27"/>
        <v>0</v>
      </c>
      <c r="Z39" s="211" t="e">
        <f t="shared" si="28"/>
        <v>#DIV/0!</v>
      </c>
      <c r="AA39" s="175"/>
      <c r="AB39" s="141"/>
      <c r="AC39" s="141"/>
    </row>
    <row r="40" spans="1:29" ht="34.5" customHeight="1" x14ac:dyDescent="0.15">
      <c r="A40" s="142" t="s">
        <v>94</v>
      </c>
      <c r="B40" s="143" t="s">
        <v>95</v>
      </c>
      <c r="C40" s="144" t="s">
        <v>121</v>
      </c>
      <c r="D40" s="145" t="s">
        <v>118</v>
      </c>
      <c r="E40" s="146"/>
      <c r="F40" s="147"/>
      <c r="G40" s="148">
        <f t="shared" ref="G40:G42" si="46">E40*F40</f>
        <v>0</v>
      </c>
      <c r="H40" s="146"/>
      <c r="I40" s="147"/>
      <c r="J40" s="165">
        <f t="shared" ref="J40:J42" si="47">H40*I40</f>
        <v>0</v>
      </c>
      <c r="K40" s="146"/>
      <c r="L40" s="147"/>
      <c r="M40" s="148">
        <f t="shared" ref="M40:M42" si="48">K40*L40</f>
        <v>0</v>
      </c>
      <c r="N40" s="146"/>
      <c r="O40" s="147"/>
      <c r="P40" s="165">
        <f t="shared" ref="P40:P42" si="49">N40*O40</f>
        <v>0</v>
      </c>
      <c r="Q40" s="146"/>
      <c r="R40" s="147"/>
      <c r="S40" s="148">
        <f t="shared" ref="S40:S42" si="50">Q40*R40</f>
        <v>0</v>
      </c>
      <c r="T40" s="146"/>
      <c r="U40" s="147"/>
      <c r="V40" s="165">
        <f t="shared" ref="V40:V42" si="51">T40*U40</f>
        <v>0</v>
      </c>
      <c r="W40" s="149">
        <f t="shared" si="35"/>
        <v>0</v>
      </c>
      <c r="X40" s="150">
        <f t="shared" si="44"/>
        <v>0</v>
      </c>
      <c r="Y40" s="208">
        <f t="shared" si="27"/>
        <v>0</v>
      </c>
      <c r="Z40" s="209" t="e">
        <f t="shared" si="28"/>
        <v>#DIV/0!</v>
      </c>
      <c r="AA40" s="153"/>
      <c r="AB40" s="128"/>
      <c r="AC40" s="128"/>
    </row>
    <row r="41" spans="1:29" ht="34.5" customHeight="1" x14ac:dyDescent="0.15">
      <c r="A41" s="142" t="s">
        <v>94</v>
      </c>
      <c r="B41" s="143" t="s">
        <v>98</v>
      </c>
      <c r="C41" s="144" t="s">
        <v>121</v>
      </c>
      <c r="D41" s="145" t="s">
        <v>118</v>
      </c>
      <c r="E41" s="146"/>
      <c r="F41" s="147"/>
      <c r="G41" s="148">
        <f t="shared" si="46"/>
        <v>0</v>
      </c>
      <c r="H41" s="146"/>
      <c r="I41" s="147"/>
      <c r="J41" s="165">
        <f t="shared" si="47"/>
        <v>0</v>
      </c>
      <c r="K41" s="146"/>
      <c r="L41" s="147"/>
      <c r="M41" s="148">
        <f t="shared" si="48"/>
        <v>0</v>
      </c>
      <c r="N41" s="146"/>
      <c r="O41" s="147"/>
      <c r="P41" s="165">
        <f t="shared" si="49"/>
        <v>0</v>
      </c>
      <c r="Q41" s="146"/>
      <c r="R41" s="147"/>
      <c r="S41" s="148">
        <f t="shared" si="50"/>
        <v>0</v>
      </c>
      <c r="T41" s="146"/>
      <c r="U41" s="147"/>
      <c r="V41" s="165">
        <f t="shared" si="51"/>
        <v>0</v>
      </c>
      <c r="W41" s="149">
        <f t="shared" si="35"/>
        <v>0</v>
      </c>
      <c r="X41" s="150">
        <f t="shared" si="44"/>
        <v>0</v>
      </c>
      <c r="Y41" s="208">
        <f t="shared" si="27"/>
        <v>0</v>
      </c>
      <c r="Z41" s="209" t="e">
        <f t="shared" si="28"/>
        <v>#DIV/0!</v>
      </c>
      <c r="AA41" s="153"/>
      <c r="AB41" s="128"/>
      <c r="AC41" s="128"/>
    </row>
    <row r="42" spans="1:29" ht="34.5" customHeight="1" thickBot="1" x14ac:dyDescent="0.2">
      <c r="A42" s="166" t="s">
        <v>94</v>
      </c>
      <c r="B42" s="167" t="s">
        <v>99</v>
      </c>
      <c r="C42" s="168" t="s">
        <v>121</v>
      </c>
      <c r="D42" s="169" t="s">
        <v>118</v>
      </c>
      <c r="E42" s="170"/>
      <c r="F42" s="171"/>
      <c r="G42" s="172">
        <f t="shared" si="46"/>
        <v>0</v>
      </c>
      <c r="H42" s="170"/>
      <c r="I42" s="171"/>
      <c r="J42" s="173">
        <f t="shared" si="47"/>
        <v>0</v>
      </c>
      <c r="K42" s="170"/>
      <c r="L42" s="171"/>
      <c r="M42" s="172">
        <f t="shared" si="48"/>
        <v>0</v>
      </c>
      <c r="N42" s="170"/>
      <c r="O42" s="171"/>
      <c r="P42" s="173">
        <f t="shared" si="49"/>
        <v>0</v>
      </c>
      <c r="Q42" s="170"/>
      <c r="R42" s="171"/>
      <c r="S42" s="172">
        <f t="shared" si="50"/>
        <v>0</v>
      </c>
      <c r="T42" s="170"/>
      <c r="U42" s="171"/>
      <c r="V42" s="173">
        <f t="shared" si="51"/>
        <v>0</v>
      </c>
      <c r="W42" s="149">
        <f t="shared" si="35"/>
        <v>0</v>
      </c>
      <c r="X42" s="150">
        <f t="shared" si="44"/>
        <v>0</v>
      </c>
      <c r="Y42" s="210">
        <f t="shared" si="27"/>
        <v>0</v>
      </c>
      <c r="Z42" s="209" t="e">
        <f t="shared" si="28"/>
        <v>#DIV/0!</v>
      </c>
      <c r="AA42" s="153"/>
      <c r="AB42" s="128"/>
      <c r="AC42" s="128"/>
    </row>
    <row r="43" spans="1:29" ht="15" customHeight="1" thickBot="1" x14ac:dyDescent="0.2">
      <c r="A43" s="212" t="s">
        <v>122</v>
      </c>
      <c r="B43" s="213"/>
      <c r="C43" s="214"/>
      <c r="D43" s="215"/>
      <c r="E43" s="216"/>
      <c r="F43" s="217"/>
      <c r="G43" s="218">
        <f>G39+G35+G31</f>
        <v>0</v>
      </c>
      <c r="H43" s="182"/>
      <c r="I43" s="184"/>
      <c r="J43" s="218">
        <f>J39+J35+J31</f>
        <v>0</v>
      </c>
      <c r="K43" s="219"/>
      <c r="L43" s="217"/>
      <c r="M43" s="220">
        <f>M39+M35+M31</f>
        <v>0</v>
      </c>
      <c r="N43" s="216"/>
      <c r="O43" s="217"/>
      <c r="P43" s="220">
        <f>P39+P35+P31</f>
        <v>0</v>
      </c>
      <c r="Q43" s="219"/>
      <c r="R43" s="217"/>
      <c r="S43" s="220">
        <f>S39+S35+S31</f>
        <v>0</v>
      </c>
      <c r="T43" s="216"/>
      <c r="U43" s="217"/>
      <c r="V43" s="220">
        <f>V39+V35+V31</f>
        <v>0</v>
      </c>
      <c r="W43" s="216">
        <f t="shared" ref="W43:X43" si="52">W31+W35+W39</f>
        <v>0</v>
      </c>
      <c r="X43" s="221">
        <f t="shared" si="52"/>
        <v>0</v>
      </c>
      <c r="Y43" s="220">
        <f t="shared" si="27"/>
        <v>0</v>
      </c>
      <c r="Z43" s="222" t="e">
        <f t="shared" si="28"/>
        <v>#DIV/0!</v>
      </c>
      <c r="AA43" s="223"/>
      <c r="AB43" s="128"/>
      <c r="AC43" s="128"/>
    </row>
    <row r="44" spans="1:29" ht="15.75" customHeight="1" thickBot="1" x14ac:dyDescent="0.2">
      <c r="A44" s="224" t="s">
        <v>89</v>
      </c>
      <c r="B44" s="225" t="s">
        <v>21</v>
      </c>
      <c r="C44" s="192" t="s">
        <v>123</v>
      </c>
      <c r="D44" s="226"/>
      <c r="E44" s="118"/>
      <c r="F44" s="119"/>
      <c r="G44" s="119"/>
      <c r="H44" s="118"/>
      <c r="I44" s="119"/>
      <c r="J44" s="123"/>
      <c r="K44" s="119"/>
      <c r="L44" s="119"/>
      <c r="M44" s="123"/>
      <c r="N44" s="118"/>
      <c r="O44" s="119"/>
      <c r="P44" s="123"/>
      <c r="Q44" s="119"/>
      <c r="R44" s="119"/>
      <c r="S44" s="123"/>
      <c r="T44" s="118"/>
      <c r="U44" s="119"/>
      <c r="V44" s="123"/>
      <c r="W44" s="124"/>
      <c r="X44" s="125"/>
      <c r="Y44" s="125"/>
      <c r="Z44" s="126"/>
      <c r="AA44" s="127"/>
      <c r="AB44" s="128"/>
      <c r="AC44" s="128"/>
    </row>
    <row r="45" spans="1:29" ht="66" x14ac:dyDescent="0.15">
      <c r="A45" s="129" t="s">
        <v>91</v>
      </c>
      <c r="B45" s="130" t="s">
        <v>124</v>
      </c>
      <c r="C45" s="197" t="s">
        <v>125</v>
      </c>
      <c r="D45" s="206"/>
      <c r="E45" s="227">
        <f t="shared" ref="E45:V45" si="53">SUM(E46:E51)</f>
        <v>77</v>
      </c>
      <c r="F45" s="228">
        <f t="shared" si="53"/>
        <v>12533</v>
      </c>
      <c r="G45" s="229">
        <f t="shared" si="53"/>
        <v>35842</v>
      </c>
      <c r="H45" s="133">
        <f t="shared" si="53"/>
        <v>77</v>
      </c>
      <c r="I45" s="134">
        <f t="shared" si="53"/>
        <v>12308.11</v>
      </c>
      <c r="J45" s="164">
        <f t="shared" si="53"/>
        <v>35402.21</v>
      </c>
      <c r="K45" s="227">
        <f t="shared" si="53"/>
        <v>88</v>
      </c>
      <c r="L45" s="228">
        <f t="shared" si="53"/>
        <v>1932</v>
      </c>
      <c r="M45" s="229">
        <f t="shared" si="53"/>
        <v>10275</v>
      </c>
      <c r="N45" s="133">
        <f t="shared" si="53"/>
        <v>87</v>
      </c>
      <c r="O45" s="134">
        <f t="shared" si="53"/>
        <v>432</v>
      </c>
      <c r="P45" s="164">
        <f t="shared" si="53"/>
        <v>8775</v>
      </c>
      <c r="Q45" s="227">
        <f t="shared" si="53"/>
        <v>0</v>
      </c>
      <c r="R45" s="228">
        <f t="shared" si="53"/>
        <v>0</v>
      </c>
      <c r="S45" s="229">
        <f t="shared" si="53"/>
        <v>0</v>
      </c>
      <c r="T45" s="133">
        <f t="shared" si="53"/>
        <v>0</v>
      </c>
      <c r="U45" s="134">
        <f t="shared" si="53"/>
        <v>0</v>
      </c>
      <c r="V45" s="164">
        <f t="shared" si="53"/>
        <v>0</v>
      </c>
      <c r="W45" s="136">
        <f>G45+M45+S45</f>
        <v>46117</v>
      </c>
      <c r="X45" s="137">
        <f>J45+P45+V45</f>
        <v>44177.21</v>
      </c>
      <c r="Y45" s="137">
        <f t="shared" ref="Y45:Y56" si="54">W45-X45</f>
        <v>1939.7900000000009</v>
      </c>
      <c r="Z45" s="139">
        <f t="shared" ref="Z45:Z56" si="55">Y45/W45</f>
        <v>4.2062363119890735E-2</v>
      </c>
      <c r="AA45" s="140"/>
      <c r="AB45" s="141"/>
      <c r="AC45" s="141"/>
    </row>
    <row r="46" spans="1:29" ht="33" customHeight="1" x14ac:dyDescent="0.15">
      <c r="A46" s="142" t="s">
        <v>94</v>
      </c>
      <c r="B46" s="143" t="s">
        <v>95</v>
      </c>
      <c r="C46" s="144" t="s">
        <v>252</v>
      </c>
      <c r="D46" s="145" t="s">
        <v>114</v>
      </c>
      <c r="E46" s="146">
        <v>2</v>
      </c>
      <c r="F46" s="147">
        <v>6300</v>
      </c>
      <c r="G46" s="148">
        <f t="shared" ref="G46:G51" si="56">E46*F46</f>
        <v>12600</v>
      </c>
      <c r="H46" s="146">
        <v>2</v>
      </c>
      <c r="I46" s="147">
        <v>6085.11</v>
      </c>
      <c r="J46" s="165">
        <v>10732</v>
      </c>
      <c r="K46" s="146"/>
      <c r="L46" s="147"/>
      <c r="M46" s="148">
        <f t="shared" ref="M46:M51" si="57">K46*L46</f>
        <v>0</v>
      </c>
      <c r="N46" s="146"/>
      <c r="O46" s="147"/>
      <c r="P46" s="165">
        <f t="shared" ref="P46:P51" si="58">N46*O46</f>
        <v>0</v>
      </c>
      <c r="Q46" s="146"/>
      <c r="R46" s="147"/>
      <c r="S46" s="148">
        <f t="shared" ref="S46:S51" si="59">Q46*R46</f>
        <v>0</v>
      </c>
      <c r="T46" s="146"/>
      <c r="U46" s="147"/>
      <c r="V46" s="165">
        <f t="shared" ref="V46:V51" si="60">T46*U46</f>
        <v>0</v>
      </c>
      <c r="W46" s="149">
        <f t="shared" ref="W46:W55" si="61">G46+M46+S46</f>
        <v>12600</v>
      </c>
      <c r="X46" s="150">
        <f t="shared" ref="X46:X55" si="62">J46+P46+V46</f>
        <v>10732</v>
      </c>
      <c r="Y46" s="208">
        <f t="shared" si="54"/>
        <v>1868</v>
      </c>
      <c r="Z46" s="152">
        <f t="shared" si="55"/>
        <v>0.14825396825396825</v>
      </c>
      <c r="AA46" s="153"/>
      <c r="AB46" s="128"/>
      <c r="AC46" s="128"/>
    </row>
    <row r="47" spans="1:29" ht="34.5" customHeight="1" x14ac:dyDescent="0.15">
      <c r="A47" s="142" t="s">
        <v>94</v>
      </c>
      <c r="B47" s="143" t="s">
        <v>98</v>
      </c>
      <c r="C47" s="144" t="s">
        <v>253</v>
      </c>
      <c r="D47" s="145" t="s">
        <v>114</v>
      </c>
      <c r="E47" s="146">
        <v>74</v>
      </c>
      <c r="F47" s="147">
        <v>233</v>
      </c>
      <c r="G47" s="148">
        <f t="shared" si="56"/>
        <v>17242</v>
      </c>
      <c r="H47" s="146">
        <v>74</v>
      </c>
      <c r="I47" s="147">
        <v>233</v>
      </c>
      <c r="J47" s="165">
        <v>18680.21</v>
      </c>
      <c r="K47" s="146"/>
      <c r="L47" s="147"/>
      <c r="M47" s="148">
        <f t="shared" si="57"/>
        <v>0</v>
      </c>
      <c r="N47" s="146"/>
      <c r="O47" s="147"/>
      <c r="P47" s="165">
        <f t="shared" si="58"/>
        <v>0</v>
      </c>
      <c r="Q47" s="146"/>
      <c r="R47" s="147"/>
      <c r="S47" s="148">
        <f t="shared" si="59"/>
        <v>0</v>
      </c>
      <c r="T47" s="146"/>
      <c r="U47" s="147"/>
      <c r="V47" s="165">
        <f t="shared" si="60"/>
        <v>0</v>
      </c>
      <c r="W47" s="149">
        <f t="shared" si="61"/>
        <v>17242</v>
      </c>
      <c r="X47" s="150">
        <f t="shared" si="62"/>
        <v>18680.21</v>
      </c>
      <c r="Y47" s="208">
        <f t="shared" si="54"/>
        <v>-1438.2099999999991</v>
      </c>
      <c r="Z47" s="152">
        <f t="shared" si="55"/>
        <v>-8.3413177125623433E-2</v>
      </c>
      <c r="AA47" s="153"/>
      <c r="AB47" s="128"/>
      <c r="AC47" s="128"/>
    </row>
    <row r="48" spans="1:29" ht="34.5" customHeight="1" x14ac:dyDescent="0.15">
      <c r="A48" s="154" t="s">
        <v>94</v>
      </c>
      <c r="B48" s="155" t="s">
        <v>99</v>
      </c>
      <c r="C48" s="230" t="s">
        <v>254</v>
      </c>
      <c r="D48" s="157" t="s">
        <v>114</v>
      </c>
      <c r="E48" s="158"/>
      <c r="F48" s="159"/>
      <c r="G48" s="231"/>
      <c r="H48" s="158"/>
      <c r="I48" s="159"/>
      <c r="J48" s="232"/>
      <c r="K48" s="158">
        <v>75</v>
      </c>
      <c r="L48" s="159">
        <v>57</v>
      </c>
      <c r="M48" s="231">
        <f>K48*L48</f>
        <v>4275</v>
      </c>
      <c r="N48" s="158">
        <v>75</v>
      </c>
      <c r="O48" s="159">
        <v>57</v>
      </c>
      <c r="P48" s="232">
        <f>N48*O48</f>
        <v>4275</v>
      </c>
      <c r="Q48" s="158"/>
      <c r="R48" s="159"/>
      <c r="S48" s="231"/>
      <c r="T48" s="158"/>
      <c r="U48" s="159"/>
      <c r="V48" s="232"/>
      <c r="W48" s="149">
        <f t="shared" si="61"/>
        <v>4275</v>
      </c>
      <c r="X48" s="150">
        <f t="shared" si="62"/>
        <v>4275</v>
      </c>
      <c r="Y48" s="208">
        <f t="shared" si="54"/>
        <v>0</v>
      </c>
      <c r="Z48" s="152">
        <f t="shared" si="55"/>
        <v>0</v>
      </c>
      <c r="AA48" s="153"/>
      <c r="AB48" s="128"/>
      <c r="AC48" s="128"/>
    </row>
    <row r="49" spans="1:29" ht="34.5" customHeight="1" x14ac:dyDescent="0.15">
      <c r="A49" s="154" t="s">
        <v>94</v>
      </c>
      <c r="B49" s="155" t="s">
        <v>173</v>
      </c>
      <c r="C49" s="230" t="s">
        <v>255</v>
      </c>
      <c r="D49" s="157" t="s">
        <v>114</v>
      </c>
      <c r="E49" s="158"/>
      <c r="F49" s="159"/>
      <c r="G49" s="231"/>
      <c r="H49" s="158"/>
      <c r="I49" s="159"/>
      <c r="J49" s="232"/>
      <c r="K49" s="158">
        <v>12</v>
      </c>
      <c r="L49" s="159">
        <v>375</v>
      </c>
      <c r="M49" s="231">
        <f>K49*L49</f>
        <v>4500</v>
      </c>
      <c r="N49" s="158">
        <v>12</v>
      </c>
      <c r="O49" s="159">
        <v>375</v>
      </c>
      <c r="P49" s="232">
        <f>N49*O49</f>
        <v>4500</v>
      </c>
      <c r="Q49" s="158"/>
      <c r="R49" s="159"/>
      <c r="S49" s="231"/>
      <c r="T49" s="158"/>
      <c r="U49" s="159"/>
      <c r="V49" s="232"/>
      <c r="W49" s="149">
        <f t="shared" si="61"/>
        <v>4500</v>
      </c>
      <c r="X49" s="150">
        <f t="shared" si="62"/>
        <v>4500</v>
      </c>
      <c r="Y49" s="208">
        <f t="shared" si="54"/>
        <v>0</v>
      </c>
      <c r="Z49" s="152">
        <f t="shared" si="55"/>
        <v>0</v>
      </c>
      <c r="AA49" s="153"/>
      <c r="AB49" s="128"/>
      <c r="AC49" s="128"/>
    </row>
    <row r="50" spans="1:29" ht="34.5" customHeight="1" x14ac:dyDescent="0.15">
      <c r="A50" s="154" t="s">
        <v>94</v>
      </c>
      <c r="B50" s="155" t="s">
        <v>174</v>
      </c>
      <c r="C50" s="230" t="s">
        <v>256</v>
      </c>
      <c r="D50" s="157" t="s">
        <v>114</v>
      </c>
      <c r="E50" s="158"/>
      <c r="F50" s="159"/>
      <c r="G50" s="231"/>
      <c r="H50" s="158"/>
      <c r="I50" s="159"/>
      <c r="J50" s="232"/>
      <c r="K50" s="158">
        <v>1</v>
      </c>
      <c r="L50" s="159">
        <v>1500</v>
      </c>
      <c r="M50" s="231">
        <f>K50*L50</f>
        <v>1500</v>
      </c>
      <c r="N50" s="158"/>
      <c r="O50" s="159"/>
      <c r="P50" s="232"/>
      <c r="Q50" s="158"/>
      <c r="R50" s="159"/>
      <c r="S50" s="231"/>
      <c r="T50" s="158"/>
      <c r="U50" s="159"/>
      <c r="V50" s="232"/>
      <c r="W50" s="149">
        <f t="shared" si="61"/>
        <v>1500</v>
      </c>
      <c r="X50" s="150">
        <f t="shared" si="62"/>
        <v>0</v>
      </c>
      <c r="Y50" s="208">
        <f t="shared" si="54"/>
        <v>1500</v>
      </c>
      <c r="Z50" s="152">
        <f t="shared" si="55"/>
        <v>1</v>
      </c>
      <c r="AA50" s="153" t="s">
        <v>275</v>
      </c>
      <c r="AB50" s="128"/>
      <c r="AC50" s="128"/>
    </row>
    <row r="51" spans="1:29" ht="34.5" customHeight="1" thickBot="1" x14ac:dyDescent="0.2">
      <c r="A51" s="154" t="s">
        <v>94</v>
      </c>
      <c r="B51" s="155" t="s">
        <v>175</v>
      </c>
      <c r="C51" s="156" t="s">
        <v>296</v>
      </c>
      <c r="D51" s="157" t="s">
        <v>114</v>
      </c>
      <c r="E51" s="158">
        <v>1</v>
      </c>
      <c r="F51" s="159">
        <v>6000</v>
      </c>
      <c r="G51" s="160">
        <f t="shared" si="56"/>
        <v>6000</v>
      </c>
      <c r="H51" s="170">
        <v>1</v>
      </c>
      <c r="I51" s="171">
        <v>5990</v>
      </c>
      <c r="J51" s="173">
        <f>SUM('Реєстр документів'!D23)</f>
        <v>5990</v>
      </c>
      <c r="K51" s="158"/>
      <c r="L51" s="159"/>
      <c r="M51" s="160">
        <f t="shared" si="57"/>
        <v>0</v>
      </c>
      <c r="N51" s="170"/>
      <c r="O51" s="171"/>
      <c r="P51" s="173">
        <f t="shared" si="58"/>
        <v>0</v>
      </c>
      <c r="Q51" s="158"/>
      <c r="R51" s="159"/>
      <c r="S51" s="160">
        <f t="shared" si="59"/>
        <v>0</v>
      </c>
      <c r="T51" s="170"/>
      <c r="U51" s="171"/>
      <c r="V51" s="173">
        <f t="shared" si="60"/>
        <v>0</v>
      </c>
      <c r="W51" s="149">
        <f t="shared" si="61"/>
        <v>6000</v>
      </c>
      <c r="X51" s="150">
        <f t="shared" si="62"/>
        <v>5990</v>
      </c>
      <c r="Y51" s="208">
        <f t="shared" si="54"/>
        <v>10</v>
      </c>
      <c r="Z51" s="152">
        <f t="shared" si="55"/>
        <v>1.6666666666666668E-3</v>
      </c>
      <c r="AA51" s="153"/>
      <c r="AB51" s="128"/>
      <c r="AC51" s="128"/>
    </row>
    <row r="52" spans="1:29" ht="56.25" customHeight="1" x14ac:dyDescent="0.15">
      <c r="A52" s="129" t="s">
        <v>91</v>
      </c>
      <c r="B52" s="130" t="s">
        <v>128</v>
      </c>
      <c r="C52" s="131" t="s">
        <v>129</v>
      </c>
      <c r="D52" s="132"/>
      <c r="E52" s="133">
        <f t="shared" ref="E52:V52" si="63">SUM(E53:E55)</f>
        <v>0</v>
      </c>
      <c r="F52" s="134">
        <f t="shared" si="63"/>
        <v>0</v>
      </c>
      <c r="G52" s="135">
        <f t="shared" si="63"/>
        <v>0</v>
      </c>
      <c r="H52" s="133">
        <f t="shared" si="63"/>
        <v>0</v>
      </c>
      <c r="I52" s="134">
        <f t="shared" si="63"/>
        <v>0</v>
      </c>
      <c r="J52" s="164">
        <f t="shared" si="63"/>
        <v>0</v>
      </c>
      <c r="K52" s="233">
        <f t="shared" si="63"/>
        <v>0</v>
      </c>
      <c r="L52" s="134">
        <f t="shared" si="63"/>
        <v>0</v>
      </c>
      <c r="M52" s="164">
        <f t="shared" si="63"/>
        <v>0</v>
      </c>
      <c r="N52" s="133">
        <f t="shared" si="63"/>
        <v>0</v>
      </c>
      <c r="O52" s="134">
        <f t="shared" si="63"/>
        <v>0</v>
      </c>
      <c r="P52" s="164">
        <f t="shared" si="63"/>
        <v>0</v>
      </c>
      <c r="Q52" s="233">
        <f t="shared" si="63"/>
        <v>0</v>
      </c>
      <c r="R52" s="134">
        <f t="shared" si="63"/>
        <v>0</v>
      </c>
      <c r="S52" s="164">
        <f t="shared" si="63"/>
        <v>0</v>
      </c>
      <c r="T52" s="133">
        <f t="shared" si="63"/>
        <v>0</v>
      </c>
      <c r="U52" s="134">
        <f t="shared" si="63"/>
        <v>0</v>
      </c>
      <c r="V52" s="164">
        <f t="shared" si="63"/>
        <v>0</v>
      </c>
      <c r="W52" s="136">
        <f>G52+M52+S52</f>
        <v>0</v>
      </c>
      <c r="X52" s="137">
        <f>J52+P52+V52</f>
        <v>0</v>
      </c>
      <c r="Y52" s="137">
        <f t="shared" si="54"/>
        <v>0</v>
      </c>
      <c r="Z52" s="174" t="e">
        <f t="shared" si="55"/>
        <v>#DIV/0!</v>
      </c>
      <c r="AA52" s="175"/>
      <c r="AB52" s="141"/>
      <c r="AC52" s="141"/>
    </row>
    <row r="53" spans="1:29" ht="45" customHeight="1" x14ac:dyDescent="0.15">
      <c r="A53" s="142" t="s">
        <v>94</v>
      </c>
      <c r="B53" s="143" t="s">
        <v>95</v>
      </c>
      <c r="C53" s="144" t="s">
        <v>130</v>
      </c>
      <c r="D53" s="234"/>
      <c r="E53" s="146"/>
      <c r="F53" s="147"/>
      <c r="G53" s="148">
        <f t="shared" ref="G53:G55" si="64">E53*F53</f>
        <v>0</v>
      </c>
      <c r="H53" s="146"/>
      <c r="I53" s="147"/>
      <c r="J53" s="165">
        <f t="shared" ref="J53:J55" si="65">H53*I53</f>
        <v>0</v>
      </c>
      <c r="K53" s="235"/>
      <c r="L53" s="147"/>
      <c r="M53" s="165">
        <f t="shared" ref="M53:M55" si="66">K53*L53</f>
        <v>0</v>
      </c>
      <c r="N53" s="146"/>
      <c r="O53" s="147"/>
      <c r="P53" s="165">
        <f t="shared" ref="P53:P55" si="67">N53*O53</f>
        <v>0</v>
      </c>
      <c r="Q53" s="235"/>
      <c r="R53" s="147"/>
      <c r="S53" s="165">
        <f t="shared" ref="S53:S55" si="68">Q53*R53</f>
        <v>0</v>
      </c>
      <c r="T53" s="146"/>
      <c r="U53" s="147"/>
      <c r="V53" s="165">
        <f t="shared" ref="V53:V55" si="69">T53*U53</f>
        <v>0</v>
      </c>
      <c r="W53" s="149">
        <f t="shared" si="61"/>
        <v>0</v>
      </c>
      <c r="X53" s="150">
        <f t="shared" si="62"/>
        <v>0</v>
      </c>
      <c r="Y53" s="208">
        <f t="shared" si="54"/>
        <v>0</v>
      </c>
      <c r="Z53" s="152" t="e">
        <f t="shared" si="55"/>
        <v>#DIV/0!</v>
      </c>
      <c r="AA53" s="153"/>
      <c r="AB53" s="128"/>
      <c r="AC53" s="128"/>
    </row>
    <row r="54" spans="1:29" ht="24.75" customHeight="1" x14ac:dyDescent="0.15">
      <c r="A54" s="142" t="s">
        <v>94</v>
      </c>
      <c r="B54" s="143" t="s">
        <v>98</v>
      </c>
      <c r="C54" s="144" t="s">
        <v>131</v>
      </c>
      <c r="D54" s="234"/>
      <c r="E54" s="146"/>
      <c r="F54" s="147"/>
      <c r="G54" s="148">
        <f t="shared" si="64"/>
        <v>0</v>
      </c>
      <c r="H54" s="146"/>
      <c r="I54" s="147"/>
      <c r="J54" s="165">
        <f t="shared" si="65"/>
        <v>0</v>
      </c>
      <c r="K54" s="235"/>
      <c r="L54" s="147"/>
      <c r="M54" s="165">
        <f t="shared" si="66"/>
        <v>0</v>
      </c>
      <c r="N54" s="146"/>
      <c r="O54" s="147"/>
      <c r="P54" s="165">
        <f t="shared" si="67"/>
        <v>0</v>
      </c>
      <c r="Q54" s="235"/>
      <c r="R54" s="147"/>
      <c r="S54" s="165">
        <f t="shared" si="68"/>
        <v>0</v>
      </c>
      <c r="T54" s="146"/>
      <c r="U54" s="147"/>
      <c r="V54" s="165">
        <f t="shared" si="69"/>
        <v>0</v>
      </c>
      <c r="W54" s="149">
        <f t="shared" si="61"/>
        <v>0</v>
      </c>
      <c r="X54" s="150">
        <f t="shared" si="62"/>
        <v>0</v>
      </c>
      <c r="Y54" s="208">
        <f t="shared" si="54"/>
        <v>0</v>
      </c>
      <c r="Z54" s="152" t="e">
        <f t="shared" si="55"/>
        <v>#DIV/0!</v>
      </c>
      <c r="AA54" s="153"/>
      <c r="AB54" s="128"/>
      <c r="AC54" s="128"/>
    </row>
    <row r="55" spans="1:29" ht="21" customHeight="1" thickBot="1" x14ac:dyDescent="0.2">
      <c r="A55" s="166" t="s">
        <v>94</v>
      </c>
      <c r="B55" s="167" t="s">
        <v>99</v>
      </c>
      <c r="C55" s="168" t="s">
        <v>132</v>
      </c>
      <c r="D55" s="236"/>
      <c r="E55" s="170"/>
      <c r="F55" s="171"/>
      <c r="G55" s="172">
        <f t="shared" si="64"/>
        <v>0</v>
      </c>
      <c r="H55" s="170"/>
      <c r="I55" s="171"/>
      <c r="J55" s="173">
        <f t="shared" si="65"/>
        <v>0</v>
      </c>
      <c r="K55" s="237"/>
      <c r="L55" s="171"/>
      <c r="M55" s="173">
        <f t="shared" si="66"/>
        <v>0</v>
      </c>
      <c r="N55" s="170"/>
      <c r="O55" s="171"/>
      <c r="P55" s="173">
        <f t="shared" si="67"/>
        <v>0</v>
      </c>
      <c r="Q55" s="237"/>
      <c r="R55" s="171"/>
      <c r="S55" s="173">
        <f t="shared" si="68"/>
        <v>0</v>
      </c>
      <c r="T55" s="170"/>
      <c r="U55" s="171"/>
      <c r="V55" s="173">
        <f t="shared" si="69"/>
        <v>0</v>
      </c>
      <c r="W55" s="149">
        <f t="shared" si="61"/>
        <v>0</v>
      </c>
      <c r="X55" s="150">
        <f t="shared" si="62"/>
        <v>0</v>
      </c>
      <c r="Y55" s="210">
        <f t="shared" si="54"/>
        <v>0</v>
      </c>
      <c r="Z55" s="176" t="e">
        <f t="shared" si="55"/>
        <v>#DIV/0!</v>
      </c>
      <c r="AA55" s="177"/>
      <c r="AB55" s="128"/>
      <c r="AC55" s="128"/>
    </row>
    <row r="56" spans="1:29" ht="15" customHeight="1" thickBot="1" x14ac:dyDescent="0.2">
      <c r="A56" s="212" t="s">
        <v>133</v>
      </c>
      <c r="B56" s="213"/>
      <c r="C56" s="214"/>
      <c r="D56" s="215"/>
      <c r="E56" s="216">
        <f t="shared" ref="E56:V56" si="70">E52+E45</f>
        <v>77</v>
      </c>
      <c r="F56" s="217">
        <f t="shared" si="70"/>
        <v>12533</v>
      </c>
      <c r="G56" s="218">
        <f t="shared" si="70"/>
        <v>35842</v>
      </c>
      <c r="H56" s="182">
        <f t="shared" si="70"/>
        <v>77</v>
      </c>
      <c r="I56" s="184">
        <f t="shared" si="70"/>
        <v>12308.11</v>
      </c>
      <c r="J56" s="238">
        <f t="shared" si="70"/>
        <v>35402.21</v>
      </c>
      <c r="K56" s="219">
        <f t="shared" si="70"/>
        <v>88</v>
      </c>
      <c r="L56" s="217">
        <f t="shared" si="70"/>
        <v>1932</v>
      </c>
      <c r="M56" s="220">
        <f t="shared" si="70"/>
        <v>10275</v>
      </c>
      <c r="N56" s="216">
        <f t="shared" si="70"/>
        <v>87</v>
      </c>
      <c r="O56" s="217">
        <f t="shared" si="70"/>
        <v>432</v>
      </c>
      <c r="P56" s="220">
        <f t="shared" si="70"/>
        <v>8775</v>
      </c>
      <c r="Q56" s="219">
        <f t="shared" si="70"/>
        <v>0</v>
      </c>
      <c r="R56" s="217">
        <f t="shared" si="70"/>
        <v>0</v>
      </c>
      <c r="S56" s="220">
        <f t="shared" si="70"/>
        <v>0</v>
      </c>
      <c r="T56" s="216">
        <f t="shared" si="70"/>
        <v>0</v>
      </c>
      <c r="U56" s="217">
        <f t="shared" si="70"/>
        <v>0</v>
      </c>
      <c r="V56" s="220">
        <f t="shared" si="70"/>
        <v>0</v>
      </c>
      <c r="W56" s="219">
        <f t="shared" ref="W56:X56" si="71">W45+W52</f>
        <v>46117</v>
      </c>
      <c r="X56" s="221">
        <f t="shared" si="71"/>
        <v>44177.21</v>
      </c>
      <c r="Y56" s="216">
        <f t="shared" si="54"/>
        <v>1939.7900000000009</v>
      </c>
      <c r="Z56" s="239">
        <f t="shared" si="55"/>
        <v>4.2062363119890735E-2</v>
      </c>
      <c r="AA56" s="240"/>
      <c r="AB56" s="128"/>
      <c r="AC56" s="128"/>
    </row>
    <row r="57" spans="1:29" ht="15" customHeight="1" thickBot="1" x14ac:dyDescent="0.2">
      <c r="A57" s="241" t="s">
        <v>89</v>
      </c>
      <c r="B57" s="242" t="s">
        <v>22</v>
      </c>
      <c r="C57" s="192" t="s">
        <v>134</v>
      </c>
      <c r="D57" s="226"/>
      <c r="E57" s="118"/>
      <c r="F57" s="119"/>
      <c r="G57" s="119"/>
      <c r="H57" s="118"/>
      <c r="I57" s="119"/>
      <c r="J57" s="123"/>
      <c r="K57" s="119"/>
      <c r="L57" s="119"/>
      <c r="M57" s="123"/>
      <c r="N57" s="118"/>
      <c r="O57" s="119"/>
      <c r="P57" s="123"/>
      <c r="Q57" s="119"/>
      <c r="R57" s="119"/>
      <c r="S57" s="123"/>
      <c r="T57" s="118"/>
      <c r="U57" s="119"/>
      <c r="V57" s="123"/>
      <c r="W57" s="124"/>
      <c r="X57" s="125"/>
      <c r="Y57" s="125"/>
      <c r="Z57" s="126"/>
      <c r="AA57" s="127"/>
      <c r="AB57" s="128"/>
      <c r="AC57" s="128"/>
    </row>
    <row r="58" spans="1:29" ht="15" customHeight="1" x14ac:dyDescent="0.15">
      <c r="A58" s="129" t="s">
        <v>91</v>
      </c>
      <c r="B58" s="130" t="s">
        <v>135</v>
      </c>
      <c r="C58" s="197" t="s">
        <v>136</v>
      </c>
      <c r="D58" s="206"/>
      <c r="E58" s="227">
        <f t="shared" ref="E58:V58" si="72">SUM(E59:E61)</f>
        <v>364</v>
      </c>
      <c r="F58" s="228">
        <f t="shared" si="72"/>
        <v>540</v>
      </c>
      <c r="G58" s="229">
        <f t="shared" si="72"/>
        <v>98280</v>
      </c>
      <c r="H58" s="133">
        <f t="shared" si="72"/>
        <v>364</v>
      </c>
      <c r="I58" s="134">
        <f t="shared" si="72"/>
        <v>540</v>
      </c>
      <c r="J58" s="164">
        <f t="shared" si="72"/>
        <v>98280</v>
      </c>
      <c r="K58" s="243">
        <f t="shared" si="72"/>
        <v>0</v>
      </c>
      <c r="L58" s="228">
        <f t="shared" si="72"/>
        <v>0</v>
      </c>
      <c r="M58" s="244">
        <f t="shared" si="72"/>
        <v>0</v>
      </c>
      <c r="N58" s="227">
        <f t="shared" si="72"/>
        <v>0</v>
      </c>
      <c r="O58" s="228">
        <f t="shared" si="72"/>
        <v>0</v>
      </c>
      <c r="P58" s="244">
        <f t="shared" si="72"/>
        <v>0</v>
      </c>
      <c r="Q58" s="243">
        <f t="shared" si="72"/>
        <v>0</v>
      </c>
      <c r="R58" s="228">
        <f t="shared" si="72"/>
        <v>0</v>
      </c>
      <c r="S58" s="244">
        <f t="shared" si="72"/>
        <v>0</v>
      </c>
      <c r="T58" s="227">
        <f t="shared" si="72"/>
        <v>0</v>
      </c>
      <c r="U58" s="228">
        <f t="shared" si="72"/>
        <v>0</v>
      </c>
      <c r="V58" s="244">
        <f t="shared" si="72"/>
        <v>0</v>
      </c>
      <c r="W58" s="136">
        <f>G58+M58+S58</f>
        <v>98280</v>
      </c>
      <c r="X58" s="137">
        <f>J58+P58+V58</f>
        <v>98280</v>
      </c>
      <c r="Y58" s="137">
        <f t="shared" ref="Y58:Y84" si="73">W58-X58</f>
        <v>0</v>
      </c>
      <c r="Z58" s="139">
        <f t="shared" ref="Z58:Z84" si="74">Y58/W58</f>
        <v>0</v>
      </c>
      <c r="AA58" s="140"/>
      <c r="AB58" s="141"/>
      <c r="AC58" s="141"/>
    </row>
    <row r="59" spans="1:29" ht="34.5" customHeight="1" x14ac:dyDescent="0.15">
      <c r="A59" s="142" t="s">
        <v>94</v>
      </c>
      <c r="B59" s="143" t="s">
        <v>95</v>
      </c>
      <c r="C59" s="144" t="s">
        <v>257</v>
      </c>
      <c r="D59" s="245" t="s">
        <v>138</v>
      </c>
      <c r="E59" s="246">
        <v>182</v>
      </c>
      <c r="F59" s="247">
        <v>270</v>
      </c>
      <c r="G59" s="248">
        <f t="shared" ref="G59:G61" si="75">E59*F59</f>
        <v>49140</v>
      </c>
      <c r="H59" s="246">
        <v>182</v>
      </c>
      <c r="I59" s="247">
        <v>270</v>
      </c>
      <c r="J59" s="249">
        <f>SUM('Реєстр документів'!D24)</f>
        <v>49140</v>
      </c>
      <c r="K59" s="235"/>
      <c r="L59" s="247"/>
      <c r="M59" s="165">
        <f t="shared" ref="M59:M61" si="76">K59*L59</f>
        <v>0</v>
      </c>
      <c r="N59" s="146"/>
      <c r="O59" s="247"/>
      <c r="P59" s="165">
        <f t="shared" ref="P59:P61" si="77">N59*O59</f>
        <v>0</v>
      </c>
      <c r="Q59" s="235"/>
      <c r="R59" s="247"/>
      <c r="S59" s="165">
        <f t="shared" ref="S59:S61" si="78">Q59*R59</f>
        <v>0</v>
      </c>
      <c r="T59" s="146"/>
      <c r="U59" s="247"/>
      <c r="V59" s="165">
        <f t="shared" ref="V59:V61" si="79">T59*U59</f>
        <v>0</v>
      </c>
      <c r="W59" s="149">
        <f t="shared" ref="W59:W61" si="80">G59+M59+S59</f>
        <v>49140</v>
      </c>
      <c r="X59" s="150">
        <f t="shared" ref="X59:X61" si="81">J59+P59+V59</f>
        <v>49140</v>
      </c>
      <c r="Y59" s="208">
        <f t="shared" si="73"/>
        <v>0</v>
      </c>
      <c r="Z59" s="152">
        <f t="shared" si="74"/>
        <v>0</v>
      </c>
      <c r="AA59" s="153"/>
      <c r="AB59" s="128"/>
      <c r="AC59" s="128"/>
    </row>
    <row r="60" spans="1:29" ht="34.5" customHeight="1" x14ac:dyDescent="0.15">
      <c r="A60" s="142" t="s">
        <v>94</v>
      </c>
      <c r="B60" s="143" t="s">
        <v>98</v>
      </c>
      <c r="C60" s="144" t="s">
        <v>258</v>
      </c>
      <c r="D60" s="245" t="s">
        <v>138</v>
      </c>
      <c r="E60" s="246">
        <v>182</v>
      </c>
      <c r="F60" s="247">
        <v>270</v>
      </c>
      <c r="G60" s="248">
        <f t="shared" si="75"/>
        <v>49140</v>
      </c>
      <c r="H60" s="246">
        <v>182</v>
      </c>
      <c r="I60" s="247">
        <v>270</v>
      </c>
      <c r="J60" s="249">
        <f>SUM('Реєстр документів'!D25)</f>
        <v>49140</v>
      </c>
      <c r="K60" s="235"/>
      <c r="L60" s="247"/>
      <c r="M60" s="165">
        <f t="shared" si="76"/>
        <v>0</v>
      </c>
      <c r="N60" s="146"/>
      <c r="O60" s="247"/>
      <c r="P60" s="165">
        <f t="shared" si="77"/>
        <v>0</v>
      </c>
      <c r="Q60" s="235"/>
      <c r="R60" s="247"/>
      <c r="S60" s="165">
        <f t="shared" si="78"/>
        <v>0</v>
      </c>
      <c r="T60" s="146"/>
      <c r="U60" s="247"/>
      <c r="V60" s="165">
        <f t="shared" si="79"/>
        <v>0</v>
      </c>
      <c r="W60" s="149">
        <f t="shared" si="80"/>
        <v>49140</v>
      </c>
      <c r="X60" s="150">
        <f t="shared" si="81"/>
        <v>49140</v>
      </c>
      <c r="Y60" s="208">
        <f t="shared" si="73"/>
        <v>0</v>
      </c>
      <c r="Z60" s="152">
        <f t="shared" si="74"/>
        <v>0</v>
      </c>
      <c r="AA60" s="153"/>
      <c r="AB60" s="128"/>
      <c r="AC60" s="128"/>
    </row>
    <row r="61" spans="1:29" ht="34.5" customHeight="1" thickBot="1" x14ac:dyDescent="0.2">
      <c r="A61" s="166" t="s">
        <v>94</v>
      </c>
      <c r="B61" s="155" t="s">
        <v>99</v>
      </c>
      <c r="C61" s="156" t="s">
        <v>137</v>
      </c>
      <c r="D61" s="250" t="s">
        <v>138</v>
      </c>
      <c r="E61" s="251"/>
      <c r="F61" s="252"/>
      <c r="G61" s="253">
        <f t="shared" si="75"/>
        <v>0</v>
      </c>
      <c r="H61" s="254"/>
      <c r="I61" s="255"/>
      <c r="J61" s="256">
        <f t="shared" ref="J61" si="82">H61*I61</f>
        <v>0</v>
      </c>
      <c r="K61" s="257"/>
      <c r="L61" s="252"/>
      <c r="M61" s="232">
        <f t="shared" si="76"/>
        <v>0</v>
      </c>
      <c r="N61" s="158"/>
      <c r="O61" s="252"/>
      <c r="P61" s="232">
        <f t="shared" si="77"/>
        <v>0</v>
      </c>
      <c r="Q61" s="257"/>
      <c r="R61" s="252"/>
      <c r="S61" s="232">
        <f t="shared" si="78"/>
        <v>0</v>
      </c>
      <c r="T61" s="158"/>
      <c r="U61" s="252"/>
      <c r="V61" s="232">
        <f t="shared" si="79"/>
        <v>0</v>
      </c>
      <c r="W61" s="149">
        <f t="shared" si="80"/>
        <v>0</v>
      </c>
      <c r="X61" s="150">
        <f t="shared" si="81"/>
        <v>0</v>
      </c>
      <c r="Y61" s="210">
        <f t="shared" si="73"/>
        <v>0</v>
      </c>
      <c r="Z61" s="152" t="e">
        <f t="shared" si="74"/>
        <v>#DIV/0!</v>
      </c>
      <c r="AA61" s="153"/>
      <c r="AB61" s="128"/>
      <c r="AC61" s="128"/>
    </row>
    <row r="62" spans="1:29" ht="27.75" customHeight="1" x14ac:dyDescent="0.15">
      <c r="A62" s="129" t="s">
        <v>91</v>
      </c>
      <c r="B62" s="130" t="s">
        <v>139</v>
      </c>
      <c r="C62" s="131" t="s">
        <v>140</v>
      </c>
      <c r="D62" s="132"/>
      <c r="E62" s="133">
        <f t="shared" ref="E62:V62" si="83">SUM(E63:E65)</f>
        <v>0</v>
      </c>
      <c r="F62" s="134">
        <f t="shared" si="83"/>
        <v>0</v>
      </c>
      <c r="G62" s="135">
        <f t="shared" si="83"/>
        <v>0</v>
      </c>
      <c r="H62" s="133">
        <f t="shared" si="83"/>
        <v>0</v>
      </c>
      <c r="I62" s="134">
        <f t="shared" si="83"/>
        <v>0</v>
      </c>
      <c r="J62" s="164">
        <f t="shared" si="83"/>
        <v>0</v>
      </c>
      <c r="K62" s="233">
        <f t="shared" si="83"/>
        <v>0</v>
      </c>
      <c r="L62" s="134">
        <f t="shared" si="83"/>
        <v>0</v>
      </c>
      <c r="M62" s="164">
        <f t="shared" si="83"/>
        <v>0</v>
      </c>
      <c r="N62" s="133">
        <f t="shared" si="83"/>
        <v>0</v>
      </c>
      <c r="O62" s="134">
        <f t="shared" si="83"/>
        <v>0</v>
      </c>
      <c r="P62" s="164">
        <f t="shared" si="83"/>
        <v>0</v>
      </c>
      <c r="Q62" s="233">
        <f t="shared" si="83"/>
        <v>0</v>
      </c>
      <c r="R62" s="134">
        <f t="shared" si="83"/>
        <v>0</v>
      </c>
      <c r="S62" s="164">
        <f t="shared" si="83"/>
        <v>0</v>
      </c>
      <c r="T62" s="133">
        <f t="shared" si="83"/>
        <v>0</v>
      </c>
      <c r="U62" s="134">
        <f t="shared" si="83"/>
        <v>0</v>
      </c>
      <c r="V62" s="164">
        <f t="shared" si="83"/>
        <v>0</v>
      </c>
      <c r="W62" s="136">
        <f>G62+M62+S62</f>
        <v>0</v>
      </c>
      <c r="X62" s="137">
        <f>J62+P62+V62</f>
        <v>0</v>
      </c>
      <c r="Y62" s="137">
        <f t="shared" si="73"/>
        <v>0</v>
      </c>
      <c r="Z62" s="174" t="e">
        <f t="shared" si="74"/>
        <v>#DIV/0!</v>
      </c>
      <c r="AA62" s="175"/>
      <c r="AB62" s="141"/>
      <c r="AC62" s="141"/>
    </row>
    <row r="63" spans="1:29" ht="30" customHeight="1" x14ac:dyDescent="0.15">
      <c r="A63" s="142" t="s">
        <v>94</v>
      </c>
      <c r="B63" s="143" t="s">
        <v>95</v>
      </c>
      <c r="C63" s="258" t="s">
        <v>141</v>
      </c>
      <c r="D63" s="145" t="s">
        <v>142</v>
      </c>
      <c r="E63" s="146"/>
      <c r="F63" s="147"/>
      <c r="G63" s="148">
        <f t="shared" ref="G63:G65" si="84">E63*F63</f>
        <v>0</v>
      </c>
      <c r="H63" s="146"/>
      <c r="I63" s="147"/>
      <c r="J63" s="165">
        <f t="shared" ref="J63:J65" si="85">H63*I63</f>
        <v>0</v>
      </c>
      <c r="K63" s="235"/>
      <c r="L63" s="147"/>
      <c r="M63" s="165">
        <f t="shared" ref="M63:M65" si="86">K63*L63</f>
        <v>0</v>
      </c>
      <c r="N63" s="146"/>
      <c r="O63" s="147"/>
      <c r="P63" s="165">
        <f t="shared" ref="P63:P65" si="87">N63*O63</f>
        <v>0</v>
      </c>
      <c r="Q63" s="235"/>
      <c r="R63" s="147"/>
      <c r="S63" s="165">
        <f t="shared" ref="S63:S65" si="88">Q63*R63</f>
        <v>0</v>
      </c>
      <c r="T63" s="146"/>
      <c r="U63" s="147"/>
      <c r="V63" s="165">
        <f t="shared" ref="V63:V65" si="89">T63*U63</f>
        <v>0</v>
      </c>
      <c r="W63" s="149">
        <f t="shared" ref="W63:W77" si="90">G63+M63+S63</f>
        <v>0</v>
      </c>
      <c r="X63" s="150">
        <f t="shared" ref="X63:X77" si="91">J63+P63+V63</f>
        <v>0</v>
      </c>
      <c r="Y63" s="208">
        <f t="shared" si="73"/>
        <v>0</v>
      </c>
      <c r="Z63" s="152" t="e">
        <f t="shared" si="74"/>
        <v>#DIV/0!</v>
      </c>
      <c r="AA63" s="153"/>
      <c r="AB63" s="128"/>
      <c r="AC63" s="128"/>
    </row>
    <row r="64" spans="1:29" ht="30" customHeight="1" x14ac:dyDescent="0.15">
      <c r="A64" s="142" t="s">
        <v>94</v>
      </c>
      <c r="B64" s="143" t="s">
        <v>98</v>
      </c>
      <c r="C64" s="258" t="s">
        <v>126</v>
      </c>
      <c r="D64" s="145" t="s">
        <v>142</v>
      </c>
      <c r="E64" s="146"/>
      <c r="F64" s="147"/>
      <c r="G64" s="148">
        <f t="shared" si="84"/>
        <v>0</v>
      </c>
      <c r="H64" s="146"/>
      <c r="I64" s="147"/>
      <c r="J64" s="165">
        <f t="shared" si="85"/>
        <v>0</v>
      </c>
      <c r="K64" s="235"/>
      <c r="L64" s="147"/>
      <c r="M64" s="165">
        <f t="shared" si="86"/>
        <v>0</v>
      </c>
      <c r="N64" s="146"/>
      <c r="O64" s="147"/>
      <c r="P64" s="165">
        <f t="shared" si="87"/>
        <v>0</v>
      </c>
      <c r="Q64" s="235"/>
      <c r="R64" s="147"/>
      <c r="S64" s="165">
        <f t="shared" si="88"/>
        <v>0</v>
      </c>
      <c r="T64" s="146"/>
      <c r="U64" s="147"/>
      <c r="V64" s="165">
        <f t="shared" si="89"/>
        <v>0</v>
      </c>
      <c r="W64" s="149">
        <f t="shared" si="90"/>
        <v>0</v>
      </c>
      <c r="X64" s="150">
        <f t="shared" si="91"/>
        <v>0</v>
      </c>
      <c r="Y64" s="208">
        <f t="shared" si="73"/>
        <v>0</v>
      </c>
      <c r="Z64" s="152" t="e">
        <f t="shared" si="74"/>
        <v>#DIV/0!</v>
      </c>
      <c r="AA64" s="153"/>
      <c r="AB64" s="128"/>
      <c r="AC64" s="128"/>
    </row>
    <row r="65" spans="1:29" ht="30" customHeight="1" thickBot="1" x14ac:dyDescent="0.2">
      <c r="A65" s="154" t="s">
        <v>94</v>
      </c>
      <c r="B65" s="167" t="s">
        <v>99</v>
      </c>
      <c r="C65" s="259" t="s">
        <v>127</v>
      </c>
      <c r="D65" s="157" t="s">
        <v>142</v>
      </c>
      <c r="E65" s="158"/>
      <c r="F65" s="159"/>
      <c r="G65" s="160">
        <f t="shared" si="84"/>
        <v>0</v>
      </c>
      <c r="H65" s="170"/>
      <c r="I65" s="171"/>
      <c r="J65" s="173">
        <f t="shared" si="85"/>
        <v>0</v>
      </c>
      <c r="K65" s="257"/>
      <c r="L65" s="159"/>
      <c r="M65" s="232">
        <f t="shared" si="86"/>
        <v>0</v>
      </c>
      <c r="N65" s="158"/>
      <c r="O65" s="159"/>
      <c r="P65" s="232">
        <f t="shared" si="87"/>
        <v>0</v>
      </c>
      <c r="Q65" s="257"/>
      <c r="R65" s="159"/>
      <c r="S65" s="232">
        <f t="shared" si="88"/>
        <v>0</v>
      </c>
      <c r="T65" s="158"/>
      <c r="U65" s="159"/>
      <c r="V65" s="232">
        <f t="shared" si="89"/>
        <v>0</v>
      </c>
      <c r="W65" s="149">
        <f t="shared" si="90"/>
        <v>0</v>
      </c>
      <c r="X65" s="150">
        <f t="shared" si="91"/>
        <v>0</v>
      </c>
      <c r="Y65" s="210">
        <f t="shared" si="73"/>
        <v>0</v>
      </c>
      <c r="Z65" s="152" t="e">
        <f t="shared" si="74"/>
        <v>#DIV/0!</v>
      </c>
      <c r="AA65" s="153"/>
      <c r="AB65" s="128"/>
      <c r="AC65" s="128"/>
    </row>
    <row r="66" spans="1:29" ht="15" customHeight="1" x14ac:dyDescent="0.15">
      <c r="A66" s="129" t="s">
        <v>91</v>
      </c>
      <c r="B66" s="130" t="s">
        <v>143</v>
      </c>
      <c r="C66" s="131" t="s">
        <v>144</v>
      </c>
      <c r="D66" s="132"/>
      <c r="E66" s="133">
        <f t="shared" ref="E66:V66" si="92">SUM(E67:E69)</f>
        <v>0</v>
      </c>
      <c r="F66" s="134">
        <f t="shared" si="92"/>
        <v>0</v>
      </c>
      <c r="G66" s="135">
        <f t="shared" si="92"/>
        <v>0</v>
      </c>
      <c r="H66" s="133">
        <f t="shared" si="92"/>
        <v>0</v>
      </c>
      <c r="I66" s="134">
        <f t="shared" si="92"/>
        <v>0</v>
      </c>
      <c r="J66" s="164">
        <f t="shared" si="92"/>
        <v>0</v>
      </c>
      <c r="K66" s="233">
        <f t="shared" si="92"/>
        <v>0</v>
      </c>
      <c r="L66" s="134">
        <f t="shared" si="92"/>
        <v>0</v>
      </c>
      <c r="M66" s="164">
        <f t="shared" si="92"/>
        <v>0</v>
      </c>
      <c r="N66" s="133">
        <f t="shared" si="92"/>
        <v>0</v>
      </c>
      <c r="O66" s="134">
        <f t="shared" si="92"/>
        <v>0</v>
      </c>
      <c r="P66" s="164">
        <f t="shared" si="92"/>
        <v>0</v>
      </c>
      <c r="Q66" s="233">
        <f t="shared" si="92"/>
        <v>0</v>
      </c>
      <c r="R66" s="134">
        <f t="shared" si="92"/>
        <v>0</v>
      </c>
      <c r="S66" s="164">
        <f t="shared" si="92"/>
        <v>0</v>
      </c>
      <c r="T66" s="133">
        <f t="shared" si="92"/>
        <v>0</v>
      </c>
      <c r="U66" s="134">
        <f t="shared" si="92"/>
        <v>0</v>
      </c>
      <c r="V66" s="164">
        <f t="shared" si="92"/>
        <v>0</v>
      </c>
      <c r="W66" s="136">
        <f>G66+M66+S66</f>
        <v>0</v>
      </c>
      <c r="X66" s="137">
        <f>J66+P66+V66</f>
        <v>0</v>
      </c>
      <c r="Y66" s="137">
        <f t="shared" si="73"/>
        <v>0</v>
      </c>
      <c r="Z66" s="174" t="e">
        <f t="shared" si="74"/>
        <v>#DIV/0!</v>
      </c>
      <c r="AA66" s="175"/>
      <c r="AB66" s="141"/>
      <c r="AC66" s="141"/>
    </row>
    <row r="67" spans="1:29" ht="41.25" customHeight="1" x14ac:dyDescent="0.15">
      <c r="A67" s="142" t="s">
        <v>94</v>
      </c>
      <c r="B67" s="143" t="s">
        <v>95</v>
      </c>
      <c r="C67" s="258" t="s">
        <v>145</v>
      </c>
      <c r="D67" s="145" t="s">
        <v>146</v>
      </c>
      <c r="E67" s="146"/>
      <c r="F67" s="147"/>
      <c r="G67" s="148">
        <f t="shared" ref="G67:G69" si="93">E67*F67</f>
        <v>0</v>
      </c>
      <c r="H67" s="146"/>
      <c r="I67" s="147"/>
      <c r="J67" s="165">
        <f t="shared" ref="J67:J69" si="94">H67*I67</f>
        <v>0</v>
      </c>
      <c r="K67" s="235"/>
      <c r="L67" s="147"/>
      <c r="M67" s="165">
        <f t="shared" ref="M67:M69" si="95">K67*L67</f>
        <v>0</v>
      </c>
      <c r="N67" s="146"/>
      <c r="O67" s="147"/>
      <c r="P67" s="165">
        <f t="shared" ref="P67:P69" si="96">N67*O67</f>
        <v>0</v>
      </c>
      <c r="Q67" s="235"/>
      <c r="R67" s="147"/>
      <c r="S67" s="165">
        <f t="shared" ref="S67:S69" si="97">Q67*R67</f>
        <v>0</v>
      </c>
      <c r="T67" s="146"/>
      <c r="U67" s="147"/>
      <c r="V67" s="165">
        <f t="shared" ref="V67:V69" si="98">T67*U67</f>
        <v>0</v>
      </c>
      <c r="W67" s="149">
        <f t="shared" si="90"/>
        <v>0</v>
      </c>
      <c r="X67" s="150">
        <f t="shared" si="91"/>
        <v>0</v>
      </c>
      <c r="Y67" s="208">
        <f t="shared" si="73"/>
        <v>0</v>
      </c>
      <c r="Z67" s="152" t="e">
        <f t="shared" si="74"/>
        <v>#DIV/0!</v>
      </c>
      <c r="AA67" s="153"/>
      <c r="AB67" s="128"/>
      <c r="AC67" s="128"/>
    </row>
    <row r="68" spans="1:29" ht="41.25" customHeight="1" x14ac:dyDescent="0.15">
      <c r="A68" s="142" t="s">
        <v>94</v>
      </c>
      <c r="B68" s="143" t="s">
        <v>98</v>
      </c>
      <c r="C68" s="258" t="s">
        <v>147</v>
      </c>
      <c r="D68" s="145" t="s">
        <v>146</v>
      </c>
      <c r="E68" s="146"/>
      <c r="F68" s="147"/>
      <c r="G68" s="148">
        <f t="shared" si="93"/>
        <v>0</v>
      </c>
      <c r="H68" s="146"/>
      <c r="I68" s="147"/>
      <c r="J68" s="165">
        <f t="shared" si="94"/>
        <v>0</v>
      </c>
      <c r="K68" s="235"/>
      <c r="L68" s="147"/>
      <c r="M68" s="165">
        <f t="shared" si="95"/>
        <v>0</v>
      </c>
      <c r="N68" s="146"/>
      <c r="O68" s="147"/>
      <c r="P68" s="165">
        <f t="shared" si="96"/>
        <v>0</v>
      </c>
      <c r="Q68" s="235"/>
      <c r="R68" s="147"/>
      <c r="S68" s="165">
        <f t="shared" si="97"/>
        <v>0</v>
      </c>
      <c r="T68" s="146"/>
      <c r="U68" s="147"/>
      <c r="V68" s="165">
        <f t="shared" si="98"/>
        <v>0</v>
      </c>
      <c r="W68" s="149">
        <f t="shared" si="90"/>
        <v>0</v>
      </c>
      <c r="X68" s="150">
        <f t="shared" si="91"/>
        <v>0</v>
      </c>
      <c r="Y68" s="208">
        <f t="shared" si="73"/>
        <v>0</v>
      </c>
      <c r="Z68" s="152" t="e">
        <f t="shared" si="74"/>
        <v>#DIV/0!</v>
      </c>
      <c r="AA68" s="153"/>
      <c r="AB68" s="128"/>
      <c r="AC68" s="128"/>
    </row>
    <row r="69" spans="1:29" ht="40.5" customHeight="1" thickBot="1" x14ac:dyDescent="0.2">
      <c r="A69" s="154" t="s">
        <v>94</v>
      </c>
      <c r="B69" s="167" t="s">
        <v>99</v>
      </c>
      <c r="C69" s="259" t="s">
        <v>148</v>
      </c>
      <c r="D69" s="157" t="s">
        <v>146</v>
      </c>
      <c r="E69" s="158"/>
      <c r="F69" s="159"/>
      <c r="G69" s="160">
        <f t="shared" si="93"/>
        <v>0</v>
      </c>
      <c r="H69" s="170"/>
      <c r="I69" s="171"/>
      <c r="J69" s="173">
        <f t="shared" si="94"/>
        <v>0</v>
      </c>
      <c r="K69" s="257"/>
      <c r="L69" s="159"/>
      <c r="M69" s="232">
        <f t="shared" si="95"/>
        <v>0</v>
      </c>
      <c r="N69" s="158"/>
      <c r="O69" s="159"/>
      <c r="P69" s="232">
        <f t="shared" si="96"/>
        <v>0</v>
      </c>
      <c r="Q69" s="257"/>
      <c r="R69" s="159"/>
      <c r="S69" s="232">
        <f t="shared" si="97"/>
        <v>0</v>
      </c>
      <c r="T69" s="158"/>
      <c r="U69" s="159"/>
      <c r="V69" s="232">
        <f t="shared" si="98"/>
        <v>0</v>
      </c>
      <c r="W69" s="149">
        <f t="shared" si="90"/>
        <v>0</v>
      </c>
      <c r="X69" s="150">
        <f t="shared" si="91"/>
        <v>0</v>
      </c>
      <c r="Y69" s="210">
        <f t="shared" si="73"/>
        <v>0</v>
      </c>
      <c r="Z69" s="152" t="e">
        <f t="shared" si="74"/>
        <v>#DIV/0!</v>
      </c>
      <c r="AA69" s="153"/>
      <c r="AB69" s="128"/>
      <c r="AC69" s="128"/>
    </row>
    <row r="70" spans="1:29" ht="15.75" customHeight="1" x14ac:dyDescent="0.15">
      <c r="A70" s="129" t="s">
        <v>91</v>
      </c>
      <c r="B70" s="130" t="s">
        <v>149</v>
      </c>
      <c r="C70" s="131" t="s">
        <v>150</v>
      </c>
      <c r="D70" s="132"/>
      <c r="E70" s="133">
        <f t="shared" ref="E70:V70" si="99">SUM(E71:E73)</f>
        <v>0</v>
      </c>
      <c r="F70" s="134">
        <f t="shared" si="99"/>
        <v>0</v>
      </c>
      <c r="G70" s="135">
        <f t="shared" si="99"/>
        <v>0</v>
      </c>
      <c r="H70" s="133">
        <f t="shared" si="99"/>
        <v>0</v>
      </c>
      <c r="I70" s="134">
        <f t="shared" si="99"/>
        <v>0</v>
      </c>
      <c r="J70" s="164">
        <f t="shared" si="99"/>
        <v>0</v>
      </c>
      <c r="K70" s="233">
        <f t="shared" si="99"/>
        <v>0</v>
      </c>
      <c r="L70" s="134">
        <f t="shared" si="99"/>
        <v>0</v>
      </c>
      <c r="M70" s="164">
        <f t="shared" si="99"/>
        <v>0</v>
      </c>
      <c r="N70" s="133">
        <f t="shared" si="99"/>
        <v>0</v>
      </c>
      <c r="O70" s="134">
        <f t="shared" si="99"/>
        <v>0</v>
      </c>
      <c r="P70" s="164">
        <f t="shared" si="99"/>
        <v>0</v>
      </c>
      <c r="Q70" s="233">
        <f t="shared" si="99"/>
        <v>0</v>
      </c>
      <c r="R70" s="134">
        <f t="shared" si="99"/>
        <v>0</v>
      </c>
      <c r="S70" s="164">
        <f t="shared" si="99"/>
        <v>0</v>
      </c>
      <c r="T70" s="133">
        <f t="shared" si="99"/>
        <v>0</v>
      </c>
      <c r="U70" s="134">
        <f t="shared" si="99"/>
        <v>0</v>
      </c>
      <c r="V70" s="164">
        <f t="shared" si="99"/>
        <v>0</v>
      </c>
      <c r="W70" s="136">
        <f>G70+M70+S70</f>
        <v>0</v>
      </c>
      <c r="X70" s="137">
        <f>J70+P70+V70</f>
        <v>0</v>
      </c>
      <c r="Y70" s="137">
        <f t="shared" si="73"/>
        <v>0</v>
      </c>
      <c r="Z70" s="174" t="e">
        <f t="shared" si="74"/>
        <v>#DIV/0!</v>
      </c>
      <c r="AA70" s="175"/>
      <c r="AB70" s="141"/>
      <c r="AC70" s="141"/>
    </row>
    <row r="71" spans="1:29" ht="30" customHeight="1" x14ac:dyDescent="0.15">
      <c r="A71" s="142" t="s">
        <v>94</v>
      </c>
      <c r="B71" s="143" t="s">
        <v>95</v>
      </c>
      <c r="C71" s="144" t="s">
        <v>151</v>
      </c>
      <c r="D71" s="145" t="s">
        <v>142</v>
      </c>
      <c r="E71" s="146"/>
      <c r="F71" s="147"/>
      <c r="G71" s="148">
        <f t="shared" ref="G71:G73" si="100">E71*F71</f>
        <v>0</v>
      </c>
      <c r="H71" s="146"/>
      <c r="I71" s="147"/>
      <c r="J71" s="165">
        <f t="shared" ref="J71:J73" si="101">H71*I71</f>
        <v>0</v>
      </c>
      <c r="K71" s="235"/>
      <c r="L71" s="147"/>
      <c r="M71" s="165">
        <f t="shared" ref="M71:M73" si="102">K71*L71</f>
        <v>0</v>
      </c>
      <c r="N71" s="146"/>
      <c r="O71" s="147"/>
      <c r="P71" s="165">
        <f t="shared" ref="P71:P73" si="103">N71*O71</f>
        <v>0</v>
      </c>
      <c r="Q71" s="235"/>
      <c r="R71" s="147"/>
      <c r="S71" s="165">
        <f t="shared" ref="S71:S73" si="104">Q71*R71</f>
        <v>0</v>
      </c>
      <c r="T71" s="146"/>
      <c r="U71" s="147"/>
      <c r="V71" s="165">
        <f t="shared" ref="V71:V73" si="105">T71*U71</f>
        <v>0</v>
      </c>
      <c r="W71" s="149">
        <f t="shared" si="90"/>
        <v>0</v>
      </c>
      <c r="X71" s="150">
        <f t="shared" si="91"/>
        <v>0</v>
      </c>
      <c r="Y71" s="208">
        <f t="shared" si="73"/>
        <v>0</v>
      </c>
      <c r="Z71" s="152" t="e">
        <f t="shared" si="74"/>
        <v>#DIV/0!</v>
      </c>
      <c r="AA71" s="153"/>
      <c r="AB71" s="128"/>
      <c r="AC71" s="128"/>
    </row>
    <row r="72" spans="1:29" ht="30" customHeight="1" x14ac:dyDescent="0.15">
      <c r="A72" s="142" t="s">
        <v>94</v>
      </c>
      <c r="B72" s="143" t="s">
        <v>98</v>
      </c>
      <c r="C72" s="144" t="s">
        <v>151</v>
      </c>
      <c r="D72" s="145" t="s">
        <v>142</v>
      </c>
      <c r="E72" s="146"/>
      <c r="F72" s="147"/>
      <c r="G72" s="148">
        <f t="shared" si="100"/>
        <v>0</v>
      </c>
      <c r="H72" s="146"/>
      <c r="I72" s="147"/>
      <c r="J72" s="165">
        <f t="shared" si="101"/>
        <v>0</v>
      </c>
      <c r="K72" s="235"/>
      <c r="L72" s="147"/>
      <c r="M72" s="165">
        <f t="shared" si="102"/>
        <v>0</v>
      </c>
      <c r="N72" s="146"/>
      <c r="O72" s="147"/>
      <c r="P72" s="165">
        <f t="shared" si="103"/>
        <v>0</v>
      </c>
      <c r="Q72" s="235"/>
      <c r="R72" s="147"/>
      <c r="S72" s="165">
        <f t="shared" si="104"/>
        <v>0</v>
      </c>
      <c r="T72" s="146"/>
      <c r="U72" s="147"/>
      <c r="V72" s="165">
        <f t="shared" si="105"/>
        <v>0</v>
      </c>
      <c r="W72" s="149">
        <f t="shared" si="90"/>
        <v>0</v>
      </c>
      <c r="X72" s="150">
        <f t="shared" si="91"/>
        <v>0</v>
      </c>
      <c r="Y72" s="208">
        <f t="shared" si="73"/>
        <v>0</v>
      </c>
      <c r="AA72" s="152" t="e">
        <f>Y72/W72</f>
        <v>#DIV/0!</v>
      </c>
      <c r="AB72" s="128"/>
      <c r="AC72" s="128"/>
    </row>
    <row r="73" spans="1:29" ht="30" customHeight="1" thickBot="1" x14ac:dyDescent="0.2">
      <c r="A73" s="154" t="s">
        <v>94</v>
      </c>
      <c r="B73" s="155" t="s">
        <v>99</v>
      </c>
      <c r="C73" s="156" t="s">
        <v>151</v>
      </c>
      <c r="D73" s="157" t="s">
        <v>142</v>
      </c>
      <c r="E73" s="158"/>
      <c r="F73" s="159"/>
      <c r="G73" s="160">
        <f t="shared" si="100"/>
        <v>0</v>
      </c>
      <c r="H73" s="170"/>
      <c r="I73" s="171"/>
      <c r="J73" s="173">
        <f t="shared" si="101"/>
        <v>0</v>
      </c>
      <c r="K73" s="257"/>
      <c r="L73" s="159"/>
      <c r="M73" s="232">
        <f t="shared" si="102"/>
        <v>0</v>
      </c>
      <c r="N73" s="158"/>
      <c r="O73" s="159"/>
      <c r="P73" s="232">
        <f t="shared" si="103"/>
        <v>0</v>
      </c>
      <c r="Q73" s="257"/>
      <c r="R73" s="159"/>
      <c r="S73" s="232">
        <f t="shared" si="104"/>
        <v>0</v>
      </c>
      <c r="T73" s="158"/>
      <c r="U73" s="159"/>
      <c r="V73" s="232">
        <f t="shared" si="105"/>
        <v>0</v>
      </c>
      <c r="W73" s="149">
        <f t="shared" si="90"/>
        <v>0</v>
      </c>
      <c r="X73" s="150">
        <f t="shared" si="91"/>
        <v>0</v>
      </c>
      <c r="Y73" s="210">
        <f t="shared" si="73"/>
        <v>0</v>
      </c>
      <c r="Z73" s="152" t="e">
        <f t="shared" si="74"/>
        <v>#DIV/0!</v>
      </c>
      <c r="AA73" s="153"/>
      <c r="AB73" s="128"/>
      <c r="AC73" s="128"/>
    </row>
    <row r="74" spans="1:29" ht="15.75" customHeight="1" x14ac:dyDescent="0.15">
      <c r="A74" s="129" t="s">
        <v>91</v>
      </c>
      <c r="B74" s="130" t="s">
        <v>152</v>
      </c>
      <c r="C74" s="131" t="s">
        <v>153</v>
      </c>
      <c r="D74" s="132"/>
      <c r="E74" s="133">
        <f t="shared" ref="E74:V74" si="106">SUM(E75:E77)</f>
        <v>0</v>
      </c>
      <c r="F74" s="134">
        <f t="shared" si="106"/>
        <v>0</v>
      </c>
      <c r="G74" s="135">
        <f t="shared" si="106"/>
        <v>0</v>
      </c>
      <c r="H74" s="133">
        <f t="shared" si="106"/>
        <v>0</v>
      </c>
      <c r="I74" s="134">
        <f t="shared" si="106"/>
        <v>0</v>
      </c>
      <c r="J74" s="164">
        <f t="shared" si="106"/>
        <v>0</v>
      </c>
      <c r="K74" s="233">
        <f t="shared" si="106"/>
        <v>0</v>
      </c>
      <c r="L74" s="134">
        <f t="shared" si="106"/>
        <v>0</v>
      </c>
      <c r="M74" s="164">
        <f t="shared" si="106"/>
        <v>0</v>
      </c>
      <c r="N74" s="133">
        <f t="shared" si="106"/>
        <v>0</v>
      </c>
      <c r="O74" s="134">
        <f t="shared" si="106"/>
        <v>0</v>
      </c>
      <c r="P74" s="164">
        <f t="shared" si="106"/>
        <v>0</v>
      </c>
      <c r="Q74" s="233">
        <f t="shared" si="106"/>
        <v>0</v>
      </c>
      <c r="R74" s="134">
        <f t="shared" si="106"/>
        <v>0</v>
      </c>
      <c r="S74" s="164">
        <f t="shared" si="106"/>
        <v>0</v>
      </c>
      <c r="T74" s="133">
        <f t="shared" si="106"/>
        <v>0</v>
      </c>
      <c r="U74" s="134">
        <f t="shared" si="106"/>
        <v>0</v>
      </c>
      <c r="V74" s="164">
        <f t="shared" si="106"/>
        <v>0</v>
      </c>
      <c r="W74" s="136">
        <f>G74+M74+S74</f>
        <v>0</v>
      </c>
      <c r="X74" s="137">
        <f>J74+P74+V74</f>
        <v>0</v>
      </c>
      <c r="Y74" s="137">
        <f t="shared" si="73"/>
        <v>0</v>
      </c>
      <c r="Z74" s="174" t="e">
        <f t="shared" si="74"/>
        <v>#DIV/0!</v>
      </c>
      <c r="AA74" s="175"/>
      <c r="AB74" s="141"/>
      <c r="AC74" s="141"/>
    </row>
    <row r="75" spans="1:29" ht="30" customHeight="1" x14ac:dyDescent="0.15">
      <c r="A75" s="142" t="s">
        <v>94</v>
      </c>
      <c r="B75" s="143" t="s">
        <v>95</v>
      </c>
      <c r="C75" s="144" t="s">
        <v>151</v>
      </c>
      <c r="D75" s="145" t="s">
        <v>142</v>
      </c>
      <c r="E75" s="146"/>
      <c r="F75" s="147"/>
      <c r="G75" s="148">
        <f t="shared" ref="G75:G77" si="107">E75*F75</f>
        <v>0</v>
      </c>
      <c r="H75" s="146"/>
      <c r="I75" s="147"/>
      <c r="J75" s="165">
        <f t="shared" ref="J75:J77" si="108">H75*I75</f>
        <v>0</v>
      </c>
      <c r="K75" s="235"/>
      <c r="L75" s="147"/>
      <c r="M75" s="165">
        <f t="shared" ref="M75:M77" si="109">K75*L75</f>
        <v>0</v>
      </c>
      <c r="N75" s="146"/>
      <c r="O75" s="147"/>
      <c r="P75" s="165">
        <f t="shared" ref="P75:P77" si="110">N75*O75</f>
        <v>0</v>
      </c>
      <c r="Q75" s="235"/>
      <c r="R75" s="147"/>
      <c r="S75" s="165">
        <f t="shared" ref="S75:S77" si="111">Q75*R75</f>
        <v>0</v>
      </c>
      <c r="T75" s="146"/>
      <c r="U75" s="147"/>
      <c r="V75" s="165">
        <f t="shared" ref="V75:V77" si="112">T75*U75</f>
        <v>0</v>
      </c>
      <c r="W75" s="149">
        <f t="shared" si="90"/>
        <v>0</v>
      </c>
      <c r="X75" s="150">
        <f t="shared" si="91"/>
        <v>0</v>
      </c>
      <c r="Y75" s="208">
        <f t="shared" si="73"/>
        <v>0</v>
      </c>
      <c r="Z75" s="152" t="e">
        <f t="shared" si="74"/>
        <v>#DIV/0!</v>
      </c>
      <c r="AA75" s="153"/>
      <c r="AB75" s="128"/>
      <c r="AC75" s="128"/>
    </row>
    <row r="76" spans="1:29" ht="30" customHeight="1" x14ac:dyDescent="0.15">
      <c r="A76" s="142" t="s">
        <v>94</v>
      </c>
      <c r="B76" s="143" t="s">
        <v>98</v>
      </c>
      <c r="C76" s="144" t="s">
        <v>151</v>
      </c>
      <c r="D76" s="145" t="s">
        <v>142</v>
      </c>
      <c r="E76" s="146"/>
      <c r="F76" s="147"/>
      <c r="G76" s="148">
        <f t="shared" si="107"/>
        <v>0</v>
      </c>
      <c r="H76" s="146"/>
      <c r="I76" s="147"/>
      <c r="J76" s="165">
        <f t="shared" si="108"/>
        <v>0</v>
      </c>
      <c r="K76" s="235"/>
      <c r="L76" s="147"/>
      <c r="M76" s="165">
        <f t="shared" si="109"/>
        <v>0</v>
      </c>
      <c r="N76" s="146"/>
      <c r="O76" s="147"/>
      <c r="P76" s="165">
        <f t="shared" si="110"/>
        <v>0</v>
      </c>
      <c r="Q76" s="235"/>
      <c r="R76" s="147"/>
      <c r="S76" s="165">
        <f t="shared" si="111"/>
        <v>0</v>
      </c>
      <c r="T76" s="146"/>
      <c r="U76" s="147"/>
      <c r="V76" s="165">
        <f t="shared" si="112"/>
        <v>0</v>
      </c>
      <c r="W76" s="149">
        <f t="shared" si="90"/>
        <v>0</v>
      </c>
      <c r="X76" s="150">
        <f t="shared" si="91"/>
        <v>0</v>
      </c>
      <c r="Y76" s="208">
        <f t="shared" si="73"/>
        <v>0</v>
      </c>
      <c r="Z76" s="152" t="e">
        <f t="shared" si="74"/>
        <v>#DIV/0!</v>
      </c>
      <c r="AA76" s="153"/>
      <c r="AB76" s="128"/>
      <c r="AC76" s="128"/>
    </row>
    <row r="77" spans="1:29" ht="30" customHeight="1" thickBot="1" x14ac:dyDescent="0.2">
      <c r="A77" s="154" t="s">
        <v>94</v>
      </c>
      <c r="B77" s="155" t="s">
        <v>99</v>
      </c>
      <c r="C77" s="156" t="s">
        <v>151</v>
      </c>
      <c r="D77" s="157" t="s">
        <v>142</v>
      </c>
      <c r="E77" s="158"/>
      <c r="F77" s="159"/>
      <c r="G77" s="160">
        <f t="shared" si="107"/>
        <v>0</v>
      </c>
      <c r="H77" s="170"/>
      <c r="I77" s="171"/>
      <c r="J77" s="173">
        <f t="shared" si="108"/>
        <v>0</v>
      </c>
      <c r="K77" s="257"/>
      <c r="L77" s="159"/>
      <c r="M77" s="232">
        <f t="shared" si="109"/>
        <v>0</v>
      </c>
      <c r="N77" s="158"/>
      <c r="O77" s="159"/>
      <c r="P77" s="232">
        <f t="shared" si="110"/>
        <v>0</v>
      </c>
      <c r="Q77" s="257"/>
      <c r="R77" s="159"/>
      <c r="S77" s="232">
        <f t="shared" si="111"/>
        <v>0</v>
      </c>
      <c r="T77" s="158"/>
      <c r="U77" s="159"/>
      <c r="V77" s="232">
        <f t="shared" si="112"/>
        <v>0</v>
      </c>
      <c r="W77" s="149">
        <f t="shared" si="90"/>
        <v>0</v>
      </c>
      <c r="X77" s="150">
        <f t="shared" si="91"/>
        <v>0</v>
      </c>
      <c r="Y77" s="210">
        <f t="shared" si="73"/>
        <v>0</v>
      </c>
      <c r="Z77" s="176" t="e">
        <f t="shared" si="74"/>
        <v>#DIV/0!</v>
      </c>
      <c r="AA77" s="177"/>
      <c r="AB77" s="128"/>
      <c r="AC77" s="128"/>
    </row>
    <row r="78" spans="1:29" ht="15" customHeight="1" thickBot="1" x14ac:dyDescent="0.2">
      <c r="A78" s="212" t="s">
        <v>154</v>
      </c>
      <c r="B78" s="213"/>
      <c r="C78" s="214"/>
      <c r="D78" s="215"/>
      <c r="E78" s="216">
        <f t="shared" ref="E78:X78" si="113">E74+E70+E66+E62+E58</f>
        <v>364</v>
      </c>
      <c r="F78" s="217">
        <f t="shared" si="113"/>
        <v>540</v>
      </c>
      <c r="G78" s="218">
        <f t="shared" si="113"/>
        <v>98280</v>
      </c>
      <c r="H78" s="182">
        <f t="shared" si="113"/>
        <v>364</v>
      </c>
      <c r="I78" s="184">
        <f t="shared" si="113"/>
        <v>540</v>
      </c>
      <c r="J78" s="238">
        <f t="shared" si="113"/>
        <v>98280</v>
      </c>
      <c r="K78" s="219">
        <f t="shared" si="113"/>
        <v>0</v>
      </c>
      <c r="L78" s="217">
        <f t="shared" si="113"/>
        <v>0</v>
      </c>
      <c r="M78" s="220">
        <f t="shared" si="113"/>
        <v>0</v>
      </c>
      <c r="N78" s="216">
        <f t="shared" si="113"/>
        <v>0</v>
      </c>
      <c r="O78" s="217">
        <f t="shared" si="113"/>
        <v>0</v>
      </c>
      <c r="P78" s="220">
        <f t="shared" si="113"/>
        <v>0</v>
      </c>
      <c r="Q78" s="219">
        <f t="shared" si="113"/>
        <v>0</v>
      </c>
      <c r="R78" s="217">
        <f t="shared" si="113"/>
        <v>0</v>
      </c>
      <c r="S78" s="220">
        <f t="shared" si="113"/>
        <v>0</v>
      </c>
      <c r="T78" s="216">
        <f t="shared" si="113"/>
        <v>0</v>
      </c>
      <c r="U78" s="217">
        <f t="shared" si="113"/>
        <v>0</v>
      </c>
      <c r="V78" s="220">
        <f t="shared" si="113"/>
        <v>0</v>
      </c>
      <c r="W78" s="182">
        <f t="shared" si="113"/>
        <v>98280</v>
      </c>
      <c r="X78" s="187">
        <f t="shared" si="113"/>
        <v>98280</v>
      </c>
      <c r="Y78" s="182">
        <f t="shared" si="73"/>
        <v>0</v>
      </c>
      <c r="Z78" s="188">
        <f t="shared" si="74"/>
        <v>0</v>
      </c>
      <c r="AA78" s="189"/>
      <c r="AB78" s="128"/>
      <c r="AC78" s="128"/>
    </row>
    <row r="79" spans="1:29" ht="15.75" customHeight="1" thickBot="1" x14ac:dyDescent="0.2">
      <c r="A79" s="241" t="s">
        <v>89</v>
      </c>
      <c r="B79" s="260" t="s">
        <v>23</v>
      </c>
      <c r="C79" s="192" t="s">
        <v>155</v>
      </c>
      <c r="D79" s="226"/>
      <c r="E79" s="118"/>
      <c r="F79" s="119"/>
      <c r="G79" s="119"/>
      <c r="H79" s="118"/>
      <c r="I79" s="119"/>
      <c r="J79" s="123"/>
      <c r="K79" s="119"/>
      <c r="L79" s="119"/>
      <c r="M79" s="123"/>
      <c r="N79" s="118"/>
      <c r="O79" s="119"/>
      <c r="P79" s="123"/>
      <c r="Q79" s="119"/>
      <c r="R79" s="119"/>
      <c r="S79" s="123"/>
      <c r="T79" s="118"/>
      <c r="U79" s="119"/>
      <c r="V79" s="123"/>
      <c r="W79" s="261"/>
      <c r="X79" s="261"/>
      <c r="Y79" s="262">
        <f t="shared" si="73"/>
        <v>0</v>
      </c>
      <c r="Z79" s="263" t="e">
        <f t="shared" si="74"/>
        <v>#DIV/0!</v>
      </c>
      <c r="AA79" s="264"/>
      <c r="AB79" s="128"/>
      <c r="AC79" s="128"/>
    </row>
    <row r="80" spans="1:29" ht="48" customHeight="1" x14ac:dyDescent="0.15">
      <c r="A80" s="129" t="s">
        <v>91</v>
      </c>
      <c r="B80" s="130" t="s">
        <v>156</v>
      </c>
      <c r="C80" s="197" t="s">
        <v>157</v>
      </c>
      <c r="D80" s="206"/>
      <c r="E80" s="227">
        <f t="shared" ref="E80:V80" si="114">SUM(E81:E83)</f>
        <v>76</v>
      </c>
      <c r="F80" s="228">
        <f t="shared" si="114"/>
        <v>2142</v>
      </c>
      <c r="G80" s="229">
        <f t="shared" si="114"/>
        <v>56700</v>
      </c>
      <c r="H80" s="133">
        <f t="shared" si="114"/>
        <v>76</v>
      </c>
      <c r="I80" s="134">
        <f t="shared" si="114"/>
        <v>2142</v>
      </c>
      <c r="J80" s="164">
        <f t="shared" si="114"/>
        <v>56700</v>
      </c>
      <c r="K80" s="243">
        <f t="shared" si="114"/>
        <v>0</v>
      </c>
      <c r="L80" s="228">
        <f t="shared" si="114"/>
        <v>0</v>
      </c>
      <c r="M80" s="244">
        <f t="shared" si="114"/>
        <v>0</v>
      </c>
      <c r="N80" s="227">
        <f t="shared" si="114"/>
        <v>0</v>
      </c>
      <c r="O80" s="228">
        <f t="shared" si="114"/>
        <v>0</v>
      </c>
      <c r="P80" s="244">
        <f t="shared" si="114"/>
        <v>0</v>
      </c>
      <c r="Q80" s="243">
        <f t="shared" si="114"/>
        <v>0</v>
      </c>
      <c r="R80" s="228">
        <f t="shared" si="114"/>
        <v>0</v>
      </c>
      <c r="S80" s="244">
        <f t="shared" si="114"/>
        <v>0</v>
      </c>
      <c r="T80" s="227">
        <f t="shared" si="114"/>
        <v>0</v>
      </c>
      <c r="U80" s="228">
        <f t="shared" si="114"/>
        <v>0</v>
      </c>
      <c r="V80" s="244">
        <f t="shared" si="114"/>
        <v>0</v>
      </c>
      <c r="W80" s="136">
        <f>G80+M80+S80</f>
        <v>56700</v>
      </c>
      <c r="X80" s="137">
        <f>J80+P80+V80</f>
        <v>56700</v>
      </c>
      <c r="Y80" s="137">
        <f t="shared" si="73"/>
        <v>0</v>
      </c>
      <c r="Z80" s="174">
        <f t="shared" si="74"/>
        <v>0</v>
      </c>
      <c r="AA80" s="175"/>
      <c r="AB80" s="141"/>
      <c r="AC80" s="141"/>
    </row>
    <row r="81" spans="1:29" ht="36" customHeight="1" x14ac:dyDescent="0.15">
      <c r="A81" s="142" t="s">
        <v>94</v>
      </c>
      <c r="B81" s="143" t="s">
        <v>95</v>
      </c>
      <c r="C81" s="144" t="s">
        <v>259</v>
      </c>
      <c r="D81" s="145" t="s">
        <v>159</v>
      </c>
      <c r="E81" s="146">
        <v>26</v>
      </c>
      <c r="F81" s="147">
        <v>2100</v>
      </c>
      <c r="G81" s="148">
        <f t="shared" ref="G81:G83" si="115">E81*F81</f>
        <v>54600</v>
      </c>
      <c r="H81" s="146">
        <v>26</v>
      </c>
      <c r="I81" s="147">
        <v>2100</v>
      </c>
      <c r="J81" s="165">
        <f>SUM('Реєстр документів'!D26)</f>
        <v>54600</v>
      </c>
      <c r="K81" s="235"/>
      <c r="L81" s="147"/>
      <c r="M81" s="165">
        <f t="shared" ref="M81:M83" si="116">K81*L81</f>
        <v>0</v>
      </c>
      <c r="N81" s="146"/>
      <c r="O81" s="147"/>
      <c r="P81" s="165">
        <f t="shared" ref="P81:P83" si="117">N81*O81</f>
        <v>0</v>
      </c>
      <c r="Q81" s="235"/>
      <c r="R81" s="147"/>
      <c r="S81" s="165">
        <f t="shared" ref="S81:S83" si="118">Q81*R81</f>
        <v>0</v>
      </c>
      <c r="T81" s="146"/>
      <c r="U81" s="147"/>
      <c r="V81" s="165">
        <f t="shared" ref="V81:V83" si="119">T81*U81</f>
        <v>0</v>
      </c>
      <c r="W81" s="149">
        <f t="shared" ref="W81:W83" si="120">G81+M81+S81</f>
        <v>54600</v>
      </c>
      <c r="X81" s="150">
        <f t="shared" ref="X81:X83" si="121">J81+P81+V81</f>
        <v>54600</v>
      </c>
      <c r="Y81" s="208">
        <f t="shared" si="73"/>
        <v>0</v>
      </c>
      <c r="Z81" s="152">
        <f t="shared" si="74"/>
        <v>0</v>
      </c>
      <c r="AA81" s="153"/>
      <c r="AB81" s="128"/>
      <c r="AC81" s="128"/>
    </row>
    <row r="82" spans="1:29" ht="33.75" customHeight="1" x14ac:dyDescent="0.15">
      <c r="A82" s="142" t="s">
        <v>94</v>
      </c>
      <c r="B82" s="143" t="s">
        <v>98</v>
      </c>
      <c r="C82" s="144" t="s">
        <v>272</v>
      </c>
      <c r="D82" s="145" t="s">
        <v>159</v>
      </c>
      <c r="E82" s="146">
        <v>50</v>
      </c>
      <c r="F82" s="147">
        <v>42</v>
      </c>
      <c r="G82" s="148">
        <f t="shared" si="115"/>
        <v>2100</v>
      </c>
      <c r="H82" s="146">
        <v>50</v>
      </c>
      <c r="I82" s="147">
        <v>42</v>
      </c>
      <c r="J82" s="165">
        <f t="shared" ref="J82:J83" si="122">H82*I82</f>
        <v>2100</v>
      </c>
      <c r="K82" s="235"/>
      <c r="L82" s="147"/>
      <c r="M82" s="165">
        <f t="shared" si="116"/>
        <v>0</v>
      </c>
      <c r="N82" s="146"/>
      <c r="O82" s="147"/>
      <c r="P82" s="165">
        <f t="shared" si="117"/>
        <v>0</v>
      </c>
      <c r="Q82" s="235"/>
      <c r="R82" s="147"/>
      <c r="S82" s="165">
        <f t="shared" si="118"/>
        <v>0</v>
      </c>
      <c r="T82" s="146"/>
      <c r="U82" s="147"/>
      <c r="V82" s="165">
        <f t="shared" si="119"/>
        <v>0</v>
      </c>
      <c r="W82" s="149">
        <f t="shared" si="120"/>
        <v>2100</v>
      </c>
      <c r="X82" s="150">
        <f t="shared" si="121"/>
        <v>2100</v>
      </c>
      <c r="Y82" s="208">
        <f t="shared" si="73"/>
        <v>0</v>
      </c>
      <c r="Z82" s="152">
        <f t="shared" si="74"/>
        <v>0</v>
      </c>
      <c r="AA82" s="153"/>
      <c r="AB82" s="128"/>
      <c r="AC82" s="128"/>
    </row>
    <row r="83" spans="1:29" ht="33" customHeight="1" thickBot="1" x14ac:dyDescent="0.2">
      <c r="A83" s="166" t="s">
        <v>94</v>
      </c>
      <c r="B83" s="167" t="s">
        <v>99</v>
      </c>
      <c r="C83" s="168" t="s">
        <v>158</v>
      </c>
      <c r="D83" s="169" t="s">
        <v>159</v>
      </c>
      <c r="E83" s="170"/>
      <c r="F83" s="171"/>
      <c r="G83" s="172">
        <f t="shared" si="115"/>
        <v>0</v>
      </c>
      <c r="H83" s="170"/>
      <c r="I83" s="171"/>
      <c r="J83" s="173">
        <f t="shared" si="122"/>
        <v>0</v>
      </c>
      <c r="K83" s="237"/>
      <c r="L83" s="171"/>
      <c r="M83" s="173">
        <f t="shared" si="116"/>
        <v>0</v>
      </c>
      <c r="N83" s="170"/>
      <c r="O83" s="171"/>
      <c r="P83" s="173">
        <f t="shared" si="117"/>
        <v>0</v>
      </c>
      <c r="Q83" s="237"/>
      <c r="R83" s="171"/>
      <c r="S83" s="173">
        <f t="shared" si="118"/>
        <v>0</v>
      </c>
      <c r="T83" s="170"/>
      <c r="U83" s="171"/>
      <c r="V83" s="173">
        <f t="shared" si="119"/>
        <v>0</v>
      </c>
      <c r="W83" s="149">
        <f t="shared" si="120"/>
        <v>0</v>
      </c>
      <c r="X83" s="150">
        <f t="shared" si="121"/>
        <v>0</v>
      </c>
      <c r="Y83" s="265">
        <f t="shared" si="73"/>
        <v>0</v>
      </c>
      <c r="Z83" s="152" t="e">
        <f t="shared" si="74"/>
        <v>#DIV/0!</v>
      </c>
      <c r="AA83" s="153"/>
      <c r="AB83" s="128"/>
      <c r="AC83" s="128"/>
    </row>
    <row r="84" spans="1:29" ht="15" customHeight="1" thickBot="1" x14ac:dyDescent="0.2">
      <c r="A84" s="212" t="s">
        <v>160</v>
      </c>
      <c r="B84" s="213"/>
      <c r="C84" s="214"/>
      <c r="D84" s="215"/>
      <c r="E84" s="216">
        <f t="shared" ref="E84:V84" si="123">E80</f>
        <v>76</v>
      </c>
      <c r="F84" s="217">
        <f t="shared" si="123"/>
        <v>2142</v>
      </c>
      <c r="G84" s="218">
        <f t="shared" si="123"/>
        <v>56700</v>
      </c>
      <c r="H84" s="182">
        <f t="shared" si="123"/>
        <v>76</v>
      </c>
      <c r="I84" s="184">
        <f t="shared" si="123"/>
        <v>2142</v>
      </c>
      <c r="J84" s="238">
        <f t="shared" si="123"/>
        <v>56700</v>
      </c>
      <c r="K84" s="219">
        <f t="shared" si="123"/>
        <v>0</v>
      </c>
      <c r="L84" s="217">
        <f t="shared" si="123"/>
        <v>0</v>
      </c>
      <c r="M84" s="220">
        <f t="shared" si="123"/>
        <v>0</v>
      </c>
      <c r="N84" s="216">
        <f t="shared" si="123"/>
        <v>0</v>
      </c>
      <c r="O84" s="217">
        <f t="shared" si="123"/>
        <v>0</v>
      </c>
      <c r="P84" s="220">
        <f t="shared" si="123"/>
        <v>0</v>
      </c>
      <c r="Q84" s="219">
        <f t="shared" si="123"/>
        <v>0</v>
      </c>
      <c r="R84" s="217">
        <f t="shared" si="123"/>
        <v>0</v>
      </c>
      <c r="S84" s="220">
        <f t="shared" si="123"/>
        <v>0</v>
      </c>
      <c r="T84" s="216">
        <f t="shared" si="123"/>
        <v>0</v>
      </c>
      <c r="U84" s="217">
        <f t="shared" si="123"/>
        <v>0</v>
      </c>
      <c r="V84" s="220">
        <f t="shared" si="123"/>
        <v>0</v>
      </c>
      <c r="W84" s="216">
        <f>G84+M84+S84</f>
        <v>56700</v>
      </c>
      <c r="X84" s="221">
        <f>J84+P84+V84</f>
        <v>56700</v>
      </c>
      <c r="Y84" s="220">
        <f t="shared" si="73"/>
        <v>0</v>
      </c>
      <c r="Z84" s="222">
        <f t="shared" si="74"/>
        <v>0</v>
      </c>
      <c r="AA84" s="223"/>
      <c r="AB84" s="128"/>
      <c r="AC84" s="128"/>
    </row>
    <row r="85" spans="1:29" ht="15.75" customHeight="1" thickBot="1" x14ac:dyDescent="0.2">
      <c r="A85" s="241" t="s">
        <v>89</v>
      </c>
      <c r="B85" s="260" t="s">
        <v>24</v>
      </c>
      <c r="C85" s="192" t="s">
        <v>161</v>
      </c>
      <c r="D85" s="266"/>
      <c r="E85" s="267"/>
      <c r="F85" s="268"/>
      <c r="G85" s="268"/>
      <c r="H85" s="118"/>
      <c r="I85" s="119"/>
      <c r="J85" s="123"/>
      <c r="K85" s="268"/>
      <c r="L85" s="268"/>
      <c r="M85" s="269"/>
      <c r="N85" s="267"/>
      <c r="O85" s="268"/>
      <c r="P85" s="269"/>
      <c r="Q85" s="268"/>
      <c r="R85" s="268"/>
      <c r="S85" s="269"/>
      <c r="T85" s="267"/>
      <c r="U85" s="268"/>
      <c r="V85" s="269"/>
      <c r="W85" s="124"/>
      <c r="X85" s="125"/>
      <c r="Y85" s="125"/>
      <c r="Z85" s="126"/>
      <c r="AA85" s="127"/>
      <c r="AB85" s="128"/>
      <c r="AC85" s="128"/>
    </row>
    <row r="86" spans="1:29" ht="24.75" customHeight="1" x14ac:dyDescent="0.15">
      <c r="A86" s="129" t="s">
        <v>91</v>
      </c>
      <c r="B86" s="130" t="s">
        <v>162</v>
      </c>
      <c r="C86" s="270" t="s">
        <v>163</v>
      </c>
      <c r="D86" s="206"/>
      <c r="E86" s="227">
        <f t="shared" ref="E86:V86" si="124">SUM(E87:E89)</f>
        <v>0</v>
      </c>
      <c r="F86" s="228">
        <f t="shared" si="124"/>
        <v>0</v>
      </c>
      <c r="G86" s="229">
        <f t="shared" si="124"/>
        <v>0</v>
      </c>
      <c r="H86" s="133">
        <f t="shared" si="124"/>
        <v>0</v>
      </c>
      <c r="I86" s="134">
        <f t="shared" si="124"/>
        <v>0</v>
      </c>
      <c r="J86" s="164">
        <f t="shared" si="124"/>
        <v>0</v>
      </c>
      <c r="K86" s="243">
        <f t="shared" si="124"/>
        <v>0</v>
      </c>
      <c r="L86" s="228">
        <f t="shared" si="124"/>
        <v>0</v>
      </c>
      <c r="M86" s="244">
        <f t="shared" si="124"/>
        <v>0</v>
      </c>
      <c r="N86" s="227">
        <f t="shared" si="124"/>
        <v>0</v>
      </c>
      <c r="O86" s="228">
        <f t="shared" si="124"/>
        <v>0</v>
      </c>
      <c r="P86" s="244">
        <f t="shared" si="124"/>
        <v>0</v>
      </c>
      <c r="Q86" s="243">
        <f t="shared" si="124"/>
        <v>0</v>
      </c>
      <c r="R86" s="228">
        <f t="shared" si="124"/>
        <v>0</v>
      </c>
      <c r="S86" s="244">
        <f t="shared" si="124"/>
        <v>0</v>
      </c>
      <c r="T86" s="227">
        <f t="shared" si="124"/>
        <v>0</v>
      </c>
      <c r="U86" s="228">
        <f t="shared" si="124"/>
        <v>0</v>
      </c>
      <c r="V86" s="244">
        <f t="shared" si="124"/>
        <v>0</v>
      </c>
      <c r="W86" s="136">
        <f>G86+M86+S86</f>
        <v>0</v>
      </c>
      <c r="X86" s="137">
        <f>J86+P86+V86</f>
        <v>0</v>
      </c>
      <c r="Y86" s="137">
        <f t="shared" ref="Y86:Y98" si="125">W86-X86</f>
        <v>0</v>
      </c>
      <c r="Z86" s="139" t="e">
        <f t="shared" ref="Z86:Z98" si="126">Y86/W86</f>
        <v>#DIV/0!</v>
      </c>
      <c r="AA86" s="140"/>
      <c r="AB86" s="141"/>
      <c r="AC86" s="141"/>
    </row>
    <row r="87" spans="1:29" ht="24" customHeight="1" x14ac:dyDescent="0.15">
      <c r="A87" s="142" t="s">
        <v>94</v>
      </c>
      <c r="B87" s="143" t="s">
        <v>95</v>
      </c>
      <c r="C87" s="144" t="s">
        <v>164</v>
      </c>
      <c r="D87" s="145" t="s">
        <v>114</v>
      </c>
      <c r="E87" s="146"/>
      <c r="F87" s="147"/>
      <c r="G87" s="148">
        <f t="shared" ref="G87:G89" si="127">E87*F87</f>
        <v>0</v>
      </c>
      <c r="H87" s="146"/>
      <c r="I87" s="147"/>
      <c r="J87" s="165">
        <f t="shared" ref="J87:J89" si="128">H87*I87</f>
        <v>0</v>
      </c>
      <c r="K87" s="235"/>
      <c r="L87" s="147"/>
      <c r="M87" s="165">
        <f t="shared" ref="M87:M89" si="129">K87*L87</f>
        <v>0</v>
      </c>
      <c r="N87" s="146"/>
      <c r="O87" s="147"/>
      <c r="P87" s="165">
        <f t="shared" ref="P87:P89" si="130">N87*O87</f>
        <v>0</v>
      </c>
      <c r="Q87" s="235"/>
      <c r="R87" s="147"/>
      <c r="S87" s="165">
        <f t="shared" ref="S87:S89" si="131">Q87*R87</f>
        <v>0</v>
      </c>
      <c r="T87" s="146"/>
      <c r="U87" s="147"/>
      <c r="V87" s="165">
        <f t="shared" ref="V87:V89" si="132">T87*U87</f>
        <v>0</v>
      </c>
      <c r="W87" s="149">
        <f t="shared" ref="W87:W97" si="133">G87+M87+S87</f>
        <v>0</v>
      </c>
      <c r="X87" s="150">
        <f t="shared" ref="X87:X89" si="134">J87+P87+V87</f>
        <v>0</v>
      </c>
      <c r="Y87" s="208">
        <f t="shared" si="125"/>
        <v>0</v>
      </c>
      <c r="Z87" s="152" t="e">
        <f t="shared" si="126"/>
        <v>#DIV/0!</v>
      </c>
      <c r="AA87" s="153"/>
      <c r="AB87" s="128"/>
      <c r="AC87" s="128"/>
    </row>
    <row r="88" spans="1:29" ht="18.75" customHeight="1" x14ac:dyDescent="0.15">
      <c r="A88" s="142" t="s">
        <v>94</v>
      </c>
      <c r="B88" s="143" t="s">
        <v>98</v>
      </c>
      <c r="C88" s="144" t="s">
        <v>164</v>
      </c>
      <c r="D88" s="145" t="s">
        <v>114</v>
      </c>
      <c r="E88" s="146"/>
      <c r="F88" s="147"/>
      <c r="G88" s="148">
        <f t="shared" si="127"/>
        <v>0</v>
      </c>
      <c r="H88" s="146"/>
      <c r="I88" s="147"/>
      <c r="J88" s="165">
        <f t="shared" si="128"/>
        <v>0</v>
      </c>
      <c r="K88" s="235"/>
      <c r="L88" s="147"/>
      <c r="M88" s="165">
        <f t="shared" si="129"/>
        <v>0</v>
      </c>
      <c r="N88" s="146"/>
      <c r="O88" s="147"/>
      <c r="P88" s="165">
        <f t="shared" si="130"/>
        <v>0</v>
      </c>
      <c r="Q88" s="235"/>
      <c r="R88" s="147"/>
      <c r="S88" s="165">
        <f t="shared" si="131"/>
        <v>0</v>
      </c>
      <c r="T88" s="146"/>
      <c r="U88" s="147"/>
      <c r="V88" s="165">
        <f t="shared" si="132"/>
        <v>0</v>
      </c>
      <c r="W88" s="149">
        <f t="shared" si="133"/>
        <v>0</v>
      </c>
      <c r="X88" s="150">
        <f t="shared" si="134"/>
        <v>0</v>
      </c>
      <c r="Y88" s="208">
        <f t="shared" si="125"/>
        <v>0</v>
      </c>
      <c r="Z88" s="152" t="e">
        <f t="shared" si="126"/>
        <v>#DIV/0!</v>
      </c>
      <c r="AA88" s="153"/>
      <c r="AB88" s="128"/>
      <c r="AC88" s="128"/>
    </row>
    <row r="89" spans="1:29" ht="21.75" customHeight="1" thickBot="1" x14ac:dyDescent="0.2">
      <c r="A89" s="154" t="s">
        <v>94</v>
      </c>
      <c r="B89" s="155" t="s">
        <v>99</v>
      </c>
      <c r="C89" s="156" t="s">
        <v>164</v>
      </c>
      <c r="D89" s="157" t="s">
        <v>114</v>
      </c>
      <c r="E89" s="158"/>
      <c r="F89" s="159"/>
      <c r="G89" s="160">
        <f t="shared" si="127"/>
        <v>0</v>
      </c>
      <c r="H89" s="170"/>
      <c r="I89" s="171"/>
      <c r="J89" s="173">
        <f t="shared" si="128"/>
        <v>0</v>
      </c>
      <c r="K89" s="257"/>
      <c r="L89" s="159"/>
      <c r="M89" s="232">
        <f t="shared" si="129"/>
        <v>0</v>
      </c>
      <c r="N89" s="158"/>
      <c r="O89" s="159"/>
      <c r="P89" s="232">
        <f t="shared" si="130"/>
        <v>0</v>
      </c>
      <c r="Q89" s="257"/>
      <c r="R89" s="159"/>
      <c r="S89" s="232">
        <f t="shared" si="131"/>
        <v>0</v>
      </c>
      <c r="T89" s="158"/>
      <c r="U89" s="159"/>
      <c r="V89" s="232">
        <f t="shared" si="132"/>
        <v>0</v>
      </c>
      <c r="W89" s="149">
        <f t="shared" si="133"/>
        <v>0</v>
      </c>
      <c r="X89" s="150">
        <f t="shared" si="134"/>
        <v>0</v>
      </c>
      <c r="Y89" s="265">
        <f t="shared" si="125"/>
        <v>0</v>
      </c>
      <c r="Z89" s="152" t="e">
        <f t="shared" si="126"/>
        <v>#DIV/0!</v>
      </c>
      <c r="AA89" s="153"/>
      <c r="AB89" s="128"/>
      <c r="AC89" s="128"/>
    </row>
    <row r="90" spans="1:29" ht="24.75" customHeight="1" x14ac:dyDescent="0.15">
      <c r="A90" s="129" t="s">
        <v>91</v>
      </c>
      <c r="B90" s="130" t="s">
        <v>165</v>
      </c>
      <c r="C90" s="271" t="s">
        <v>166</v>
      </c>
      <c r="D90" s="132"/>
      <c r="E90" s="133">
        <f t="shared" ref="E90:V90" si="135">SUM(E91:E93)</f>
        <v>0</v>
      </c>
      <c r="F90" s="134">
        <f t="shared" si="135"/>
        <v>0</v>
      </c>
      <c r="G90" s="135">
        <f t="shared" si="135"/>
        <v>0</v>
      </c>
      <c r="H90" s="133">
        <f t="shared" si="135"/>
        <v>0</v>
      </c>
      <c r="I90" s="134">
        <f t="shared" si="135"/>
        <v>0</v>
      </c>
      <c r="J90" s="164">
        <f t="shared" si="135"/>
        <v>0</v>
      </c>
      <c r="K90" s="233">
        <f t="shared" si="135"/>
        <v>0</v>
      </c>
      <c r="L90" s="134">
        <f t="shared" si="135"/>
        <v>0</v>
      </c>
      <c r="M90" s="164">
        <f t="shared" si="135"/>
        <v>0</v>
      </c>
      <c r="N90" s="133">
        <f t="shared" si="135"/>
        <v>0</v>
      </c>
      <c r="O90" s="134">
        <f t="shared" si="135"/>
        <v>0</v>
      </c>
      <c r="P90" s="164">
        <f t="shared" si="135"/>
        <v>0</v>
      </c>
      <c r="Q90" s="233">
        <f t="shared" si="135"/>
        <v>0</v>
      </c>
      <c r="R90" s="134">
        <f t="shared" si="135"/>
        <v>0</v>
      </c>
      <c r="S90" s="164">
        <f t="shared" si="135"/>
        <v>0</v>
      </c>
      <c r="T90" s="133">
        <f t="shared" si="135"/>
        <v>0</v>
      </c>
      <c r="U90" s="134">
        <f t="shared" si="135"/>
        <v>0</v>
      </c>
      <c r="V90" s="164">
        <f t="shared" si="135"/>
        <v>0</v>
      </c>
      <c r="W90" s="136">
        <f>G90+M90+S90</f>
        <v>0</v>
      </c>
      <c r="X90" s="137">
        <f>J90+P90+V90</f>
        <v>0</v>
      </c>
      <c r="Y90" s="137">
        <f t="shared" si="125"/>
        <v>0</v>
      </c>
      <c r="Z90" s="174" t="e">
        <f t="shared" si="126"/>
        <v>#DIV/0!</v>
      </c>
      <c r="AA90" s="175"/>
      <c r="AB90" s="141"/>
      <c r="AC90" s="141"/>
    </row>
    <row r="91" spans="1:29" ht="24" customHeight="1" x14ac:dyDescent="0.15">
      <c r="A91" s="142" t="s">
        <v>94</v>
      </c>
      <c r="B91" s="143" t="s">
        <v>95</v>
      </c>
      <c r="C91" s="144" t="s">
        <v>164</v>
      </c>
      <c r="D91" s="145" t="s">
        <v>114</v>
      </c>
      <c r="E91" s="146"/>
      <c r="F91" s="147"/>
      <c r="G91" s="148">
        <f t="shared" ref="G91:G93" si="136">E91*F91</f>
        <v>0</v>
      </c>
      <c r="H91" s="146"/>
      <c r="I91" s="147"/>
      <c r="J91" s="165">
        <f t="shared" ref="J91:J93" si="137">H91*I91</f>
        <v>0</v>
      </c>
      <c r="K91" s="235"/>
      <c r="L91" s="147"/>
      <c r="M91" s="165">
        <f t="shared" ref="M91:M93" si="138">K91*L91</f>
        <v>0</v>
      </c>
      <c r="N91" s="146"/>
      <c r="O91" s="147"/>
      <c r="P91" s="165">
        <f t="shared" ref="P91:P93" si="139">N91*O91</f>
        <v>0</v>
      </c>
      <c r="Q91" s="235"/>
      <c r="R91" s="147"/>
      <c r="S91" s="165">
        <f t="shared" ref="S91:S93" si="140">Q91*R91</f>
        <v>0</v>
      </c>
      <c r="T91" s="146"/>
      <c r="U91" s="147"/>
      <c r="V91" s="165">
        <f t="shared" ref="V91:V93" si="141">T91*U91</f>
        <v>0</v>
      </c>
      <c r="W91" s="149">
        <f t="shared" si="133"/>
        <v>0</v>
      </c>
      <c r="X91" s="150">
        <f t="shared" ref="X91:X93" si="142">J91+P91+V91</f>
        <v>0</v>
      </c>
      <c r="Y91" s="208">
        <f t="shared" si="125"/>
        <v>0</v>
      </c>
      <c r="Z91" s="152" t="e">
        <f t="shared" si="126"/>
        <v>#DIV/0!</v>
      </c>
      <c r="AA91" s="153"/>
      <c r="AB91" s="128"/>
      <c r="AC91" s="128"/>
    </row>
    <row r="92" spans="1:29" ht="18.75" customHeight="1" x14ac:dyDescent="0.15">
      <c r="A92" s="142" t="s">
        <v>94</v>
      </c>
      <c r="B92" s="143" t="s">
        <v>98</v>
      </c>
      <c r="C92" s="144" t="s">
        <v>164</v>
      </c>
      <c r="D92" s="145" t="s">
        <v>114</v>
      </c>
      <c r="E92" s="146"/>
      <c r="F92" s="147"/>
      <c r="G92" s="148">
        <f t="shared" si="136"/>
        <v>0</v>
      </c>
      <c r="H92" s="146"/>
      <c r="I92" s="147"/>
      <c r="J92" s="165">
        <f t="shared" si="137"/>
        <v>0</v>
      </c>
      <c r="K92" s="235"/>
      <c r="L92" s="147"/>
      <c r="M92" s="165">
        <f t="shared" si="138"/>
        <v>0</v>
      </c>
      <c r="N92" s="146"/>
      <c r="O92" s="147"/>
      <c r="P92" s="165">
        <f t="shared" si="139"/>
        <v>0</v>
      </c>
      <c r="Q92" s="235"/>
      <c r="R92" s="147"/>
      <c r="S92" s="165">
        <f t="shared" si="140"/>
        <v>0</v>
      </c>
      <c r="T92" s="146"/>
      <c r="U92" s="147"/>
      <c r="V92" s="165">
        <f t="shared" si="141"/>
        <v>0</v>
      </c>
      <c r="W92" s="149">
        <f t="shared" si="133"/>
        <v>0</v>
      </c>
      <c r="X92" s="150">
        <f t="shared" si="142"/>
        <v>0</v>
      </c>
      <c r="Y92" s="208">
        <f t="shared" si="125"/>
        <v>0</v>
      </c>
      <c r="Z92" s="152" t="e">
        <f t="shared" si="126"/>
        <v>#DIV/0!</v>
      </c>
      <c r="AA92" s="153"/>
      <c r="AB92" s="128"/>
      <c r="AC92" s="128"/>
    </row>
    <row r="93" spans="1:29" ht="21.75" customHeight="1" thickBot="1" x14ac:dyDescent="0.2">
      <c r="A93" s="154" t="s">
        <v>94</v>
      </c>
      <c r="B93" s="155" t="s">
        <v>99</v>
      </c>
      <c r="C93" s="156" t="s">
        <v>164</v>
      </c>
      <c r="D93" s="157" t="s">
        <v>114</v>
      </c>
      <c r="E93" s="158"/>
      <c r="F93" s="159"/>
      <c r="G93" s="160">
        <f t="shared" si="136"/>
        <v>0</v>
      </c>
      <c r="H93" s="170"/>
      <c r="I93" s="171"/>
      <c r="J93" s="173">
        <f t="shared" si="137"/>
        <v>0</v>
      </c>
      <c r="K93" s="257"/>
      <c r="L93" s="159"/>
      <c r="M93" s="232">
        <f t="shared" si="138"/>
        <v>0</v>
      </c>
      <c r="N93" s="158"/>
      <c r="O93" s="159"/>
      <c r="P93" s="232">
        <f t="shared" si="139"/>
        <v>0</v>
      </c>
      <c r="Q93" s="257"/>
      <c r="R93" s="159"/>
      <c r="S93" s="232">
        <f t="shared" si="140"/>
        <v>0</v>
      </c>
      <c r="T93" s="158"/>
      <c r="U93" s="159"/>
      <c r="V93" s="232">
        <f t="shared" si="141"/>
        <v>0</v>
      </c>
      <c r="W93" s="149">
        <f t="shared" si="133"/>
        <v>0</v>
      </c>
      <c r="X93" s="150">
        <f t="shared" si="142"/>
        <v>0</v>
      </c>
      <c r="Y93" s="265">
        <f t="shared" si="125"/>
        <v>0</v>
      </c>
      <c r="Z93" s="152" t="e">
        <f t="shared" si="126"/>
        <v>#DIV/0!</v>
      </c>
      <c r="AA93" s="153"/>
      <c r="AB93" s="128"/>
      <c r="AC93" s="128"/>
    </row>
    <row r="94" spans="1:29" ht="24.75" customHeight="1" x14ac:dyDescent="0.15">
      <c r="A94" s="129" t="s">
        <v>91</v>
      </c>
      <c r="B94" s="130" t="s">
        <v>167</v>
      </c>
      <c r="C94" s="271" t="s">
        <v>168</v>
      </c>
      <c r="D94" s="132"/>
      <c r="E94" s="133">
        <f t="shared" ref="E94:V94" si="143">SUM(E95:E97)</f>
        <v>0</v>
      </c>
      <c r="F94" s="134">
        <f t="shared" si="143"/>
        <v>0</v>
      </c>
      <c r="G94" s="135">
        <f t="shared" si="143"/>
        <v>0</v>
      </c>
      <c r="H94" s="133">
        <f t="shared" si="143"/>
        <v>0</v>
      </c>
      <c r="I94" s="134">
        <f t="shared" si="143"/>
        <v>0</v>
      </c>
      <c r="J94" s="164">
        <f t="shared" si="143"/>
        <v>0</v>
      </c>
      <c r="K94" s="233">
        <f t="shared" si="143"/>
        <v>0</v>
      </c>
      <c r="L94" s="134">
        <f t="shared" si="143"/>
        <v>0</v>
      </c>
      <c r="M94" s="164">
        <f t="shared" si="143"/>
        <v>0</v>
      </c>
      <c r="N94" s="133">
        <f t="shared" si="143"/>
        <v>0</v>
      </c>
      <c r="O94" s="134">
        <f t="shared" si="143"/>
        <v>0</v>
      </c>
      <c r="P94" s="164">
        <f t="shared" si="143"/>
        <v>0</v>
      </c>
      <c r="Q94" s="233">
        <f t="shared" si="143"/>
        <v>0</v>
      </c>
      <c r="R94" s="134">
        <f t="shared" si="143"/>
        <v>0</v>
      </c>
      <c r="S94" s="164">
        <f t="shared" si="143"/>
        <v>0</v>
      </c>
      <c r="T94" s="133">
        <f t="shared" si="143"/>
        <v>0</v>
      </c>
      <c r="U94" s="134">
        <f t="shared" si="143"/>
        <v>0</v>
      </c>
      <c r="V94" s="164">
        <f t="shared" si="143"/>
        <v>0</v>
      </c>
      <c r="W94" s="136">
        <f>G94+M94+S94</f>
        <v>0</v>
      </c>
      <c r="X94" s="137">
        <f>J94+P94+V94</f>
        <v>0</v>
      </c>
      <c r="Y94" s="137">
        <f t="shared" si="125"/>
        <v>0</v>
      </c>
      <c r="Z94" s="174" t="e">
        <f t="shared" si="126"/>
        <v>#DIV/0!</v>
      </c>
      <c r="AA94" s="175"/>
      <c r="AB94" s="141"/>
      <c r="AC94" s="141"/>
    </row>
    <row r="95" spans="1:29" ht="24" customHeight="1" x14ac:dyDescent="0.15">
      <c r="A95" s="142" t="s">
        <v>94</v>
      </c>
      <c r="B95" s="143" t="s">
        <v>95</v>
      </c>
      <c r="C95" s="144" t="s">
        <v>164</v>
      </c>
      <c r="D95" s="145" t="s">
        <v>114</v>
      </c>
      <c r="E95" s="146"/>
      <c r="F95" s="147"/>
      <c r="G95" s="148">
        <f t="shared" ref="G95:G97" si="144">E95*F95</f>
        <v>0</v>
      </c>
      <c r="H95" s="146"/>
      <c r="I95" s="147"/>
      <c r="J95" s="165">
        <f t="shared" ref="J95:J97" si="145">H95*I95</f>
        <v>0</v>
      </c>
      <c r="K95" s="235"/>
      <c r="L95" s="147"/>
      <c r="M95" s="165">
        <f t="shared" ref="M95:M97" si="146">K95*L95</f>
        <v>0</v>
      </c>
      <c r="N95" s="146"/>
      <c r="O95" s="147"/>
      <c r="P95" s="165">
        <f t="shared" ref="P95:P97" si="147">N95*O95</f>
        <v>0</v>
      </c>
      <c r="Q95" s="235"/>
      <c r="R95" s="147"/>
      <c r="S95" s="165">
        <f t="shared" ref="S95:S97" si="148">Q95*R95</f>
        <v>0</v>
      </c>
      <c r="T95" s="146"/>
      <c r="U95" s="147"/>
      <c r="V95" s="165">
        <f t="shared" ref="V95:V97" si="149">T95*U95</f>
        <v>0</v>
      </c>
      <c r="W95" s="149">
        <f t="shared" si="133"/>
        <v>0</v>
      </c>
      <c r="X95" s="150">
        <f t="shared" ref="X95:X97" si="150">J95+P95+V95</f>
        <v>0</v>
      </c>
      <c r="Y95" s="208">
        <f t="shared" si="125"/>
        <v>0</v>
      </c>
      <c r="Z95" s="152" t="e">
        <f t="shared" si="126"/>
        <v>#DIV/0!</v>
      </c>
      <c r="AA95" s="153"/>
      <c r="AB95" s="128"/>
      <c r="AC95" s="128"/>
    </row>
    <row r="96" spans="1:29" ht="18.75" customHeight="1" x14ac:dyDescent="0.15">
      <c r="A96" s="142" t="s">
        <v>94</v>
      </c>
      <c r="B96" s="143" t="s">
        <v>98</v>
      </c>
      <c r="C96" s="144" t="s">
        <v>164</v>
      </c>
      <c r="D96" s="145" t="s">
        <v>114</v>
      </c>
      <c r="E96" s="146"/>
      <c r="F96" s="147"/>
      <c r="G96" s="148">
        <f t="shared" si="144"/>
        <v>0</v>
      </c>
      <c r="H96" s="146"/>
      <c r="I96" s="147"/>
      <c r="J96" s="165">
        <f t="shared" si="145"/>
        <v>0</v>
      </c>
      <c r="K96" s="235"/>
      <c r="L96" s="147"/>
      <c r="M96" s="165">
        <f t="shared" si="146"/>
        <v>0</v>
      </c>
      <c r="N96" s="146"/>
      <c r="O96" s="147"/>
      <c r="P96" s="165">
        <f t="shared" si="147"/>
        <v>0</v>
      </c>
      <c r="Q96" s="235"/>
      <c r="R96" s="147"/>
      <c r="S96" s="165">
        <f t="shared" si="148"/>
        <v>0</v>
      </c>
      <c r="T96" s="146"/>
      <c r="U96" s="147"/>
      <c r="V96" s="165">
        <f t="shared" si="149"/>
        <v>0</v>
      </c>
      <c r="W96" s="149">
        <f t="shared" si="133"/>
        <v>0</v>
      </c>
      <c r="X96" s="150">
        <f t="shared" si="150"/>
        <v>0</v>
      </c>
      <c r="Y96" s="208">
        <f t="shared" si="125"/>
        <v>0</v>
      </c>
      <c r="Z96" s="152" t="e">
        <f t="shared" si="126"/>
        <v>#DIV/0!</v>
      </c>
      <c r="AA96" s="153"/>
      <c r="AB96" s="128"/>
      <c r="AC96" s="128"/>
    </row>
    <row r="97" spans="1:29" ht="21.75" customHeight="1" thickBot="1" x14ac:dyDescent="0.2">
      <c r="A97" s="166" t="s">
        <v>94</v>
      </c>
      <c r="B97" s="167" t="s">
        <v>99</v>
      </c>
      <c r="C97" s="168" t="s">
        <v>164</v>
      </c>
      <c r="D97" s="169" t="s">
        <v>114</v>
      </c>
      <c r="E97" s="170"/>
      <c r="F97" s="171"/>
      <c r="G97" s="172">
        <f t="shared" si="144"/>
        <v>0</v>
      </c>
      <c r="H97" s="170"/>
      <c r="I97" s="171"/>
      <c r="J97" s="173">
        <f t="shared" si="145"/>
        <v>0</v>
      </c>
      <c r="K97" s="237"/>
      <c r="L97" s="171"/>
      <c r="M97" s="173">
        <f t="shared" si="146"/>
        <v>0</v>
      </c>
      <c r="N97" s="170"/>
      <c r="O97" s="171"/>
      <c r="P97" s="173">
        <f t="shared" si="147"/>
        <v>0</v>
      </c>
      <c r="Q97" s="237"/>
      <c r="R97" s="171"/>
      <c r="S97" s="173">
        <f t="shared" si="148"/>
        <v>0</v>
      </c>
      <c r="T97" s="170"/>
      <c r="U97" s="171"/>
      <c r="V97" s="173">
        <f t="shared" si="149"/>
        <v>0</v>
      </c>
      <c r="W97" s="149">
        <f t="shared" si="133"/>
        <v>0</v>
      </c>
      <c r="X97" s="150">
        <f t="shared" si="150"/>
        <v>0</v>
      </c>
      <c r="Y97" s="210">
        <f t="shared" si="125"/>
        <v>0</v>
      </c>
      <c r="Z97" s="176" t="e">
        <f t="shared" si="126"/>
        <v>#DIV/0!</v>
      </c>
      <c r="AA97" s="177"/>
      <c r="AB97" s="128"/>
      <c r="AC97" s="128"/>
    </row>
    <row r="98" spans="1:29" ht="15" customHeight="1" thickBot="1" x14ac:dyDescent="0.2">
      <c r="A98" s="212" t="s">
        <v>169</v>
      </c>
      <c r="B98" s="213"/>
      <c r="C98" s="214"/>
      <c r="D98" s="215"/>
      <c r="E98" s="216">
        <f t="shared" ref="E98:V98" si="151">E94+E90+E86</f>
        <v>0</v>
      </c>
      <c r="F98" s="217">
        <f t="shared" si="151"/>
        <v>0</v>
      </c>
      <c r="G98" s="218">
        <f t="shared" si="151"/>
        <v>0</v>
      </c>
      <c r="H98" s="216">
        <f t="shared" si="151"/>
        <v>0</v>
      </c>
      <c r="I98" s="217">
        <f t="shared" si="151"/>
        <v>0</v>
      </c>
      <c r="J98" s="220">
        <f t="shared" si="151"/>
        <v>0</v>
      </c>
      <c r="K98" s="219">
        <f t="shared" si="151"/>
        <v>0</v>
      </c>
      <c r="L98" s="217">
        <f t="shared" si="151"/>
        <v>0</v>
      </c>
      <c r="M98" s="220">
        <f t="shared" si="151"/>
        <v>0</v>
      </c>
      <c r="N98" s="216">
        <f t="shared" si="151"/>
        <v>0</v>
      </c>
      <c r="O98" s="217">
        <f t="shared" si="151"/>
        <v>0</v>
      </c>
      <c r="P98" s="220">
        <f t="shared" si="151"/>
        <v>0</v>
      </c>
      <c r="Q98" s="219">
        <f t="shared" si="151"/>
        <v>0</v>
      </c>
      <c r="R98" s="217">
        <f t="shared" si="151"/>
        <v>0</v>
      </c>
      <c r="S98" s="220">
        <f t="shared" si="151"/>
        <v>0</v>
      </c>
      <c r="T98" s="216">
        <f t="shared" si="151"/>
        <v>0</v>
      </c>
      <c r="U98" s="217">
        <f t="shared" si="151"/>
        <v>0</v>
      </c>
      <c r="V98" s="220">
        <f t="shared" si="151"/>
        <v>0</v>
      </c>
      <c r="W98" s="182">
        <f>G98+M98+S98</f>
        <v>0</v>
      </c>
      <c r="X98" s="187">
        <f>J98+P98+V98</f>
        <v>0</v>
      </c>
      <c r="Y98" s="238">
        <f t="shared" si="125"/>
        <v>0</v>
      </c>
      <c r="Z98" s="272" t="e">
        <f t="shared" si="126"/>
        <v>#DIV/0!</v>
      </c>
      <c r="AA98" s="240"/>
      <c r="AB98" s="128"/>
      <c r="AC98" s="128"/>
    </row>
    <row r="99" spans="1:29" ht="15.75" customHeight="1" thickBot="1" x14ac:dyDescent="0.2">
      <c r="A99" s="273" t="s">
        <v>89</v>
      </c>
      <c r="B99" s="274" t="s">
        <v>25</v>
      </c>
      <c r="C99" s="192" t="s">
        <v>170</v>
      </c>
      <c r="D99" s="226"/>
      <c r="E99" s="118"/>
      <c r="F99" s="119"/>
      <c r="G99" s="119"/>
      <c r="H99" s="118"/>
      <c r="I99" s="119"/>
      <c r="J99" s="123"/>
      <c r="K99" s="119"/>
      <c r="L99" s="119"/>
      <c r="M99" s="123"/>
      <c r="N99" s="118"/>
      <c r="O99" s="119"/>
      <c r="P99" s="123"/>
      <c r="Q99" s="119"/>
      <c r="R99" s="119"/>
      <c r="S99" s="123"/>
      <c r="T99" s="118"/>
      <c r="U99" s="119"/>
      <c r="V99" s="123"/>
      <c r="W99" s="124"/>
      <c r="X99" s="125"/>
      <c r="Y99" s="125"/>
      <c r="Z99" s="126"/>
      <c r="AA99" s="127"/>
      <c r="AB99" s="128"/>
      <c r="AC99" s="128"/>
    </row>
    <row r="100" spans="1:29" ht="15.75" customHeight="1" x14ac:dyDescent="0.15">
      <c r="A100" s="129" t="s">
        <v>91</v>
      </c>
      <c r="B100" s="130" t="s">
        <v>171</v>
      </c>
      <c r="C100" s="270" t="s">
        <v>172</v>
      </c>
      <c r="D100" s="206"/>
      <c r="E100" s="227">
        <f t="shared" ref="E100:V100" si="152">SUM(E101:E110)</f>
        <v>131</v>
      </c>
      <c r="F100" s="228">
        <f t="shared" si="152"/>
        <v>3030</v>
      </c>
      <c r="G100" s="229">
        <f t="shared" si="152"/>
        <v>34250</v>
      </c>
      <c r="H100" s="227">
        <f t="shared" si="152"/>
        <v>215</v>
      </c>
      <c r="I100" s="228">
        <f t="shared" si="152"/>
        <v>2339.2200000000003</v>
      </c>
      <c r="J100" s="244">
        <f t="shared" si="152"/>
        <v>37567.040000000001</v>
      </c>
      <c r="K100" s="243">
        <f t="shared" si="152"/>
        <v>0</v>
      </c>
      <c r="L100" s="228">
        <f t="shared" si="152"/>
        <v>0</v>
      </c>
      <c r="M100" s="244">
        <f t="shared" si="152"/>
        <v>0</v>
      </c>
      <c r="N100" s="227">
        <f t="shared" si="152"/>
        <v>0</v>
      </c>
      <c r="O100" s="228">
        <f t="shared" si="152"/>
        <v>50</v>
      </c>
      <c r="P100" s="244">
        <f t="shared" si="152"/>
        <v>0</v>
      </c>
      <c r="Q100" s="243">
        <f t="shared" si="152"/>
        <v>40</v>
      </c>
      <c r="R100" s="228">
        <f t="shared" si="152"/>
        <v>50</v>
      </c>
      <c r="S100" s="244">
        <f t="shared" si="152"/>
        <v>2000</v>
      </c>
      <c r="T100" s="227">
        <f t="shared" si="152"/>
        <v>40</v>
      </c>
      <c r="U100" s="228">
        <f t="shared" si="152"/>
        <v>50</v>
      </c>
      <c r="V100" s="244">
        <f t="shared" si="152"/>
        <v>2000</v>
      </c>
      <c r="W100" s="136">
        <f>G100+M100+S100</f>
        <v>36250</v>
      </c>
      <c r="X100" s="137">
        <f>J100+P100+V100</f>
        <v>39567.040000000001</v>
      </c>
      <c r="Y100" s="137">
        <f t="shared" ref="Y100:Y111" si="153">W100-X100</f>
        <v>-3317.0400000000009</v>
      </c>
      <c r="Z100" s="139">
        <f t="shared" ref="Z100:Z111" si="154">Y100/W100</f>
        <v>-9.1504551724137961E-2</v>
      </c>
      <c r="AA100" s="140"/>
      <c r="AB100" s="141"/>
      <c r="AC100" s="141"/>
    </row>
    <row r="101" spans="1:29" ht="15.75" customHeight="1" x14ac:dyDescent="0.15">
      <c r="A101" s="142" t="s">
        <v>94</v>
      </c>
      <c r="B101" s="143" t="s">
        <v>95</v>
      </c>
      <c r="C101" s="144" t="s">
        <v>260</v>
      </c>
      <c r="D101" s="145" t="s">
        <v>114</v>
      </c>
      <c r="E101" s="146">
        <v>10</v>
      </c>
      <c r="F101" s="147">
        <v>100</v>
      </c>
      <c r="G101" s="148">
        <f t="shared" ref="G101:G110" si="155">E101*F101</f>
        <v>1000</v>
      </c>
      <c r="H101" s="146">
        <v>8</v>
      </c>
      <c r="I101" s="147">
        <v>116.88</v>
      </c>
      <c r="J101" s="165">
        <v>535.03</v>
      </c>
      <c r="K101" s="235"/>
      <c r="L101" s="147"/>
      <c r="M101" s="165">
        <f t="shared" ref="M101:M110" si="156">K101*L101</f>
        <v>0</v>
      </c>
      <c r="N101" s="146"/>
      <c r="O101" s="147"/>
      <c r="P101" s="165">
        <f t="shared" ref="P101:P110" si="157">N101*O101</f>
        <v>0</v>
      </c>
      <c r="Q101" s="235"/>
      <c r="R101" s="147"/>
      <c r="S101" s="165">
        <f t="shared" ref="S101:S110" si="158">Q101*R101</f>
        <v>0</v>
      </c>
      <c r="T101" s="146"/>
      <c r="U101" s="147"/>
      <c r="V101" s="165">
        <f t="shared" ref="V101:V110" si="159">T101*U101</f>
        <v>0</v>
      </c>
      <c r="W101" s="149">
        <f t="shared" ref="W101:W110" si="160">G101+M101+S101</f>
        <v>1000</v>
      </c>
      <c r="X101" s="150">
        <f t="shared" ref="X101:X110" si="161">J101+P101+V101</f>
        <v>535.03</v>
      </c>
      <c r="Y101" s="208">
        <f t="shared" si="153"/>
        <v>464.97</v>
      </c>
      <c r="Z101" s="152">
        <f t="shared" si="154"/>
        <v>0.46497000000000005</v>
      </c>
      <c r="AA101" s="153"/>
      <c r="AB101" s="128"/>
      <c r="AC101" s="128"/>
    </row>
    <row r="102" spans="1:29" ht="15.75" customHeight="1" x14ac:dyDescent="0.15">
      <c r="A102" s="142" t="s">
        <v>94</v>
      </c>
      <c r="B102" s="143" t="s">
        <v>98</v>
      </c>
      <c r="C102" s="144" t="s">
        <v>261</v>
      </c>
      <c r="D102" s="145" t="s">
        <v>114</v>
      </c>
      <c r="E102" s="146">
        <v>40</v>
      </c>
      <c r="F102" s="147">
        <v>150</v>
      </c>
      <c r="G102" s="148">
        <f t="shared" si="155"/>
        <v>6000</v>
      </c>
      <c r="H102" s="146">
        <v>40</v>
      </c>
      <c r="I102" s="147">
        <v>216.25</v>
      </c>
      <c r="J102" s="165">
        <f>SUM('Реєстр документів'!D29)</f>
        <v>8650</v>
      </c>
      <c r="K102" s="235"/>
      <c r="L102" s="147"/>
      <c r="M102" s="165">
        <f t="shared" si="156"/>
        <v>0</v>
      </c>
      <c r="N102" s="146"/>
      <c r="O102" s="147"/>
      <c r="P102" s="165">
        <f t="shared" si="157"/>
        <v>0</v>
      </c>
      <c r="Q102" s="235"/>
      <c r="R102" s="147"/>
      <c r="S102" s="165">
        <f t="shared" si="158"/>
        <v>0</v>
      </c>
      <c r="T102" s="146"/>
      <c r="U102" s="147"/>
      <c r="V102" s="165">
        <f t="shared" si="159"/>
        <v>0</v>
      </c>
      <c r="W102" s="149">
        <f t="shared" si="160"/>
        <v>6000</v>
      </c>
      <c r="X102" s="150">
        <f t="shared" si="161"/>
        <v>8650</v>
      </c>
      <c r="Y102" s="208">
        <f t="shared" si="153"/>
        <v>-2650</v>
      </c>
      <c r="Z102" s="152">
        <f t="shared" si="154"/>
        <v>-0.44166666666666665</v>
      </c>
      <c r="AA102" s="153" t="s">
        <v>276</v>
      </c>
      <c r="AB102" s="128"/>
      <c r="AC102" s="128"/>
    </row>
    <row r="103" spans="1:29" ht="15.75" customHeight="1" x14ac:dyDescent="0.15">
      <c r="A103" s="142" t="s">
        <v>94</v>
      </c>
      <c r="B103" s="143" t="s">
        <v>99</v>
      </c>
      <c r="C103" s="144" t="s">
        <v>262</v>
      </c>
      <c r="D103" s="145" t="s">
        <v>114</v>
      </c>
      <c r="E103" s="146">
        <v>1</v>
      </c>
      <c r="F103" s="147">
        <v>1500</v>
      </c>
      <c r="G103" s="148">
        <f t="shared" si="155"/>
        <v>1500</v>
      </c>
      <c r="H103" s="146">
        <v>2</v>
      </c>
      <c r="I103" s="147">
        <v>742.48</v>
      </c>
      <c r="J103" s="165">
        <v>1084.97</v>
      </c>
      <c r="K103" s="235"/>
      <c r="L103" s="147"/>
      <c r="M103" s="165">
        <f t="shared" si="156"/>
        <v>0</v>
      </c>
      <c r="N103" s="146"/>
      <c r="O103" s="147"/>
      <c r="P103" s="165">
        <f t="shared" si="157"/>
        <v>0</v>
      </c>
      <c r="Q103" s="235"/>
      <c r="R103" s="147"/>
      <c r="S103" s="165">
        <f t="shared" si="158"/>
        <v>0</v>
      </c>
      <c r="T103" s="146"/>
      <c r="U103" s="147"/>
      <c r="V103" s="165">
        <f t="shared" si="159"/>
        <v>0</v>
      </c>
      <c r="W103" s="149">
        <f t="shared" si="160"/>
        <v>1500</v>
      </c>
      <c r="X103" s="150">
        <f t="shared" si="161"/>
        <v>1084.97</v>
      </c>
      <c r="Y103" s="208">
        <f t="shared" si="153"/>
        <v>415.03</v>
      </c>
      <c r="Z103" s="152">
        <f t="shared" si="154"/>
        <v>0.27668666666666664</v>
      </c>
      <c r="AA103" s="153"/>
      <c r="AB103" s="128"/>
      <c r="AC103" s="128"/>
    </row>
    <row r="104" spans="1:29" ht="15.75" customHeight="1" x14ac:dyDescent="0.15">
      <c r="A104" s="142" t="s">
        <v>94</v>
      </c>
      <c r="B104" s="143" t="s">
        <v>173</v>
      </c>
      <c r="C104" s="144" t="s">
        <v>263</v>
      </c>
      <c r="D104" s="145" t="s">
        <v>114</v>
      </c>
      <c r="E104" s="146"/>
      <c r="F104" s="147"/>
      <c r="G104" s="148">
        <f t="shared" si="155"/>
        <v>0</v>
      </c>
      <c r="H104" s="146"/>
      <c r="I104" s="147"/>
      <c r="J104" s="165">
        <f t="shared" ref="J104:J110" si="162">H104*I104</f>
        <v>0</v>
      </c>
      <c r="K104" s="235"/>
      <c r="L104" s="147"/>
      <c r="M104" s="165">
        <f t="shared" si="156"/>
        <v>0</v>
      </c>
      <c r="N104" s="146"/>
      <c r="O104" s="147">
        <v>50</v>
      </c>
      <c r="P104" s="165">
        <f t="shared" si="157"/>
        <v>0</v>
      </c>
      <c r="Q104" s="235">
        <v>40</v>
      </c>
      <c r="R104" s="147">
        <v>50</v>
      </c>
      <c r="S104" s="165">
        <f t="shared" si="158"/>
        <v>2000</v>
      </c>
      <c r="T104" s="146">
        <v>40</v>
      </c>
      <c r="U104" s="147">
        <v>50</v>
      </c>
      <c r="V104" s="165">
        <f t="shared" si="159"/>
        <v>2000</v>
      </c>
      <c r="W104" s="149">
        <f t="shared" si="160"/>
        <v>2000</v>
      </c>
      <c r="X104" s="150">
        <f t="shared" si="161"/>
        <v>2000</v>
      </c>
      <c r="Y104" s="208">
        <f t="shared" si="153"/>
        <v>0</v>
      </c>
      <c r="Z104" s="152">
        <f t="shared" si="154"/>
        <v>0</v>
      </c>
      <c r="AA104" s="153"/>
      <c r="AB104" s="128"/>
      <c r="AC104" s="128"/>
    </row>
    <row r="105" spans="1:29" ht="15.75" customHeight="1" x14ac:dyDescent="0.15">
      <c r="A105" s="142" t="s">
        <v>94</v>
      </c>
      <c r="B105" s="275" t="s">
        <v>174</v>
      </c>
      <c r="C105" s="144" t="s">
        <v>264</v>
      </c>
      <c r="D105" s="145" t="s">
        <v>114</v>
      </c>
      <c r="E105" s="146">
        <v>25</v>
      </c>
      <c r="F105" s="147">
        <v>30</v>
      </c>
      <c r="G105" s="148">
        <f t="shared" si="155"/>
        <v>750</v>
      </c>
      <c r="H105" s="146">
        <v>110</v>
      </c>
      <c r="I105" s="147">
        <v>13.61</v>
      </c>
      <c r="J105" s="165">
        <f>SUM('Реєстр документів'!D30)</f>
        <v>2297.04</v>
      </c>
      <c r="K105" s="235"/>
      <c r="L105" s="147"/>
      <c r="M105" s="165">
        <f t="shared" si="156"/>
        <v>0</v>
      </c>
      <c r="N105" s="146"/>
      <c r="O105" s="147"/>
      <c r="P105" s="165">
        <f t="shared" si="157"/>
        <v>0</v>
      </c>
      <c r="Q105" s="235"/>
      <c r="R105" s="147"/>
      <c r="S105" s="165">
        <f t="shared" si="158"/>
        <v>0</v>
      </c>
      <c r="T105" s="146"/>
      <c r="U105" s="147"/>
      <c r="V105" s="165">
        <f t="shared" si="159"/>
        <v>0</v>
      </c>
      <c r="W105" s="149">
        <f t="shared" si="160"/>
        <v>750</v>
      </c>
      <c r="X105" s="150">
        <f t="shared" si="161"/>
        <v>2297.04</v>
      </c>
      <c r="Y105" s="208">
        <f t="shared" si="153"/>
        <v>-1547.04</v>
      </c>
      <c r="Z105" s="152">
        <f t="shared" si="154"/>
        <v>-2.0627200000000001</v>
      </c>
      <c r="AA105" s="153" t="s">
        <v>276</v>
      </c>
      <c r="AB105" s="128"/>
      <c r="AC105" s="128"/>
    </row>
    <row r="106" spans="1:29" ht="15.75" customHeight="1" x14ac:dyDescent="0.15">
      <c r="A106" s="142" t="s">
        <v>94</v>
      </c>
      <c r="B106" s="143" t="s">
        <v>175</v>
      </c>
      <c r="C106" s="144" t="s">
        <v>265</v>
      </c>
      <c r="D106" s="145" t="s">
        <v>114</v>
      </c>
      <c r="E106" s="146">
        <v>15</v>
      </c>
      <c r="F106" s="147">
        <v>1000</v>
      </c>
      <c r="G106" s="148">
        <f t="shared" si="155"/>
        <v>15000</v>
      </c>
      <c r="H106" s="146">
        <v>15</v>
      </c>
      <c r="I106" s="147">
        <v>1000</v>
      </c>
      <c r="J106" s="165">
        <f>SUM('Реєстр документів'!D31)</f>
        <v>15000</v>
      </c>
      <c r="K106" s="235"/>
      <c r="L106" s="147"/>
      <c r="M106" s="165">
        <f t="shared" si="156"/>
        <v>0</v>
      </c>
      <c r="N106" s="146"/>
      <c r="O106" s="147"/>
      <c r="P106" s="165">
        <f t="shared" si="157"/>
        <v>0</v>
      </c>
      <c r="Q106" s="235"/>
      <c r="R106" s="147"/>
      <c r="S106" s="165">
        <f t="shared" si="158"/>
        <v>0</v>
      </c>
      <c r="T106" s="146"/>
      <c r="U106" s="147"/>
      <c r="V106" s="165">
        <f t="shared" si="159"/>
        <v>0</v>
      </c>
      <c r="W106" s="149">
        <f t="shared" si="160"/>
        <v>15000</v>
      </c>
      <c r="X106" s="150">
        <f t="shared" si="161"/>
        <v>15000</v>
      </c>
      <c r="Y106" s="208">
        <f t="shared" si="153"/>
        <v>0</v>
      </c>
      <c r="Z106" s="152">
        <f t="shared" si="154"/>
        <v>0</v>
      </c>
      <c r="AA106" s="153"/>
      <c r="AB106" s="128"/>
      <c r="AC106" s="128"/>
    </row>
    <row r="107" spans="1:29" ht="15.75" customHeight="1" x14ac:dyDescent="0.15">
      <c r="A107" s="142" t="s">
        <v>94</v>
      </c>
      <c r="B107" s="143" t="s">
        <v>176</v>
      </c>
      <c r="C107" s="144" t="s">
        <v>266</v>
      </c>
      <c r="D107" s="145" t="s">
        <v>114</v>
      </c>
      <c r="E107" s="146">
        <v>40</v>
      </c>
      <c r="F107" s="147">
        <v>250</v>
      </c>
      <c r="G107" s="148">
        <f t="shared" si="155"/>
        <v>10000</v>
      </c>
      <c r="H107" s="146">
        <v>40</v>
      </c>
      <c r="I107" s="147">
        <v>250</v>
      </c>
      <c r="J107" s="165">
        <f>SUM('Реєстр документів'!D32)</f>
        <v>10000</v>
      </c>
      <c r="K107" s="235"/>
      <c r="L107" s="147"/>
      <c r="M107" s="165">
        <f t="shared" si="156"/>
        <v>0</v>
      </c>
      <c r="N107" s="146"/>
      <c r="O107" s="147"/>
      <c r="P107" s="165">
        <f t="shared" si="157"/>
        <v>0</v>
      </c>
      <c r="Q107" s="235"/>
      <c r="R107" s="147"/>
      <c r="S107" s="165">
        <f t="shared" si="158"/>
        <v>0</v>
      </c>
      <c r="T107" s="146"/>
      <c r="U107" s="147"/>
      <c r="V107" s="165">
        <f t="shared" si="159"/>
        <v>0</v>
      </c>
      <c r="W107" s="149">
        <f t="shared" si="160"/>
        <v>10000</v>
      </c>
      <c r="X107" s="150">
        <f t="shared" si="161"/>
        <v>10000</v>
      </c>
      <c r="Y107" s="208">
        <f t="shared" si="153"/>
        <v>0</v>
      </c>
      <c r="Z107" s="152">
        <f t="shared" si="154"/>
        <v>0</v>
      </c>
      <c r="AA107" s="153"/>
      <c r="AB107" s="128"/>
      <c r="AC107" s="128"/>
    </row>
    <row r="108" spans="1:29" ht="15.75" customHeight="1" x14ac:dyDescent="0.15">
      <c r="A108" s="142" t="s">
        <v>94</v>
      </c>
      <c r="B108" s="143" t="s">
        <v>177</v>
      </c>
      <c r="C108" s="144"/>
      <c r="D108" s="145" t="s">
        <v>114</v>
      </c>
      <c r="E108" s="146"/>
      <c r="F108" s="147"/>
      <c r="G108" s="148">
        <f t="shared" si="155"/>
        <v>0</v>
      </c>
      <c r="H108" s="146"/>
      <c r="I108" s="147"/>
      <c r="J108" s="165">
        <f t="shared" si="162"/>
        <v>0</v>
      </c>
      <c r="K108" s="235"/>
      <c r="L108" s="147"/>
      <c r="M108" s="165">
        <f t="shared" si="156"/>
        <v>0</v>
      </c>
      <c r="N108" s="146"/>
      <c r="O108" s="147"/>
      <c r="P108" s="165">
        <f t="shared" si="157"/>
        <v>0</v>
      </c>
      <c r="Q108" s="235"/>
      <c r="R108" s="147"/>
      <c r="S108" s="165">
        <f t="shared" si="158"/>
        <v>0</v>
      </c>
      <c r="T108" s="146"/>
      <c r="U108" s="147"/>
      <c r="V108" s="165">
        <f t="shared" si="159"/>
        <v>0</v>
      </c>
      <c r="W108" s="149">
        <f t="shared" si="160"/>
        <v>0</v>
      </c>
      <c r="X108" s="150">
        <f t="shared" si="161"/>
        <v>0</v>
      </c>
      <c r="Y108" s="208">
        <f t="shared" si="153"/>
        <v>0</v>
      </c>
      <c r="Z108" s="152" t="e">
        <f t="shared" si="154"/>
        <v>#DIV/0!</v>
      </c>
      <c r="AA108" s="153"/>
      <c r="AB108" s="128"/>
      <c r="AC108" s="128"/>
    </row>
    <row r="109" spans="1:29" ht="15.75" customHeight="1" x14ac:dyDescent="0.15">
      <c r="A109" s="154" t="s">
        <v>94</v>
      </c>
      <c r="B109" s="155" t="s">
        <v>178</v>
      </c>
      <c r="C109" s="156"/>
      <c r="D109" s="145" t="s">
        <v>114</v>
      </c>
      <c r="E109" s="158"/>
      <c r="F109" s="159"/>
      <c r="G109" s="148">
        <f t="shared" si="155"/>
        <v>0</v>
      </c>
      <c r="H109" s="158"/>
      <c r="I109" s="159"/>
      <c r="J109" s="165">
        <f t="shared" si="162"/>
        <v>0</v>
      </c>
      <c r="K109" s="235"/>
      <c r="L109" s="147"/>
      <c r="M109" s="165">
        <f t="shared" si="156"/>
        <v>0</v>
      </c>
      <c r="N109" s="146"/>
      <c r="O109" s="147"/>
      <c r="P109" s="165">
        <f t="shared" si="157"/>
        <v>0</v>
      </c>
      <c r="Q109" s="235"/>
      <c r="R109" s="147"/>
      <c r="S109" s="165">
        <f t="shared" si="158"/>
        <v>0</v>
      </c>
      <c r="T109" s="146"/>
      <c r="U109" s="147"/>
      <c r="V109" s="165">
        <f t="shared" si="159"/>
        <v>0</v>
      </c>
      <c r="W109" s="149">
        <f t="shared" si="160"/>
        <v>0</v>
      </c>
      <c r="X109" s="150">
        <f t="shared" si="161"/>
        <v>0</v>
      </c>
      <c r="Y109" s="208">
        <f t="shared" si="153"/>
        <v>0</v>
      </c>
      <c r="Z109" s="152" t="e">
        <f t="shared" si="154"/>
        <v>#DIV/0!</v>
      </c>
      <c r="AA109" s="153"/>
      <c r="AB109" s="128"/>
      <c r="AC109" s="128"/>
    </row>
    <row r="110" spans="1:29" ht="15.75" customHeight="1" thickBot="1" x14ac:dyDescent="0.2">
      <c r="A110" s="166" t="s">
        <v>94</v>
      </c>
      <c r="B110" s="167" t="s">
        <v>179</v>
      </c>
      <c r="C110" s="168"/>
      <c r="D110" s="169" t="s">
        <v>114</v>
      </c>
      <c r="E110" s="170"/>
      <c r="F110" s="171"/>
      <c r="G110" s="172">
        <f t="shared" si="155"/>
        <v>0</v>
      </c>
      <c r="H110" s="170"/>
      <c r="I110" s="171"/>
      <c r="J110" s="173">
        <f t="shared" si="162"/>
        <v>0</v>
      </c>
      <c r="K110" s="237"/>
      <c r="L110" s="171"/>
      <c r="M110" s="173">
        <f t="shared" si="156"/>
        <v>0</v>
      </c>
      <c r="N110" s="170"/>
      <c r="O110" s="171"/>
      <c r="P110" s="173">
        <f t="shared" si="157"/>
        <v>0</v>
      </c>
      <c r="Q110" s="237"/>
      <c r="R110" s="171"/>
      <c r="S110" s="173">
        <f t="shared" si="158"/>
        <v>0</v>
      </c>
      <c r="T110" s="170"/>
      <c r="U110" s="171"/>
      <c r="V110" s="173">
        <f t="shared" si="159"/>
        <v>0</v>
      </c>
      <c r="W110" s="149">
        <f t="shared" si="160"/>
        <v>0</v>
      </c>
      <c r="X110" s="150">
        <f t="shared" si="161"/>
        <v>0</v>
      </c>
      <c r="Y110" s="210">
        <f t="shared" si="153"/>
        <v>0</v>
      </c>
      <c r="Z110" s="152" t="e">
        <f t="shared" si="154"/>
        <v>#DIV/0!</v>
      </c>
      <c r="AA110" s="153"/>
      <c r="AB110" s="128"/>
      <c r="AC110" s="128"/>
    </row>
    <row r="111" spans="1:29" ht="15" customHeight="1" thickBot="1" x14ac:dyDescent="0.2">
      <c r="A111" s="212" t="s">
        <v>180</v>
      </c>
      <c r="B111" s="213"/>
      <c r="C111" s="214"/>
      <c r="D111" s="215"/>
      <c r="E111" s="216">
        <f t="shared" ref="E111:V111" si="163">E100</f>
        <v>131</v>
      </c>
      <c r="F111" s="217">
        <f t="shared" si="163"/>
        <v>3030</v>
      </c>
      <c r="G111" s="218">
        <f>G100</f>
        <v>34250</v>
      </c>
      <c r="H111" s="182">
        <f t="shared" si="163"/>
        <v>215</v>
      </c>
      <c r="I111" s="184">
        <f t="shared" si="163"/>
        <v>2339.2200000000003</v>
      </c>
      <c r="J111" s="238">
        <f t="shared" si="163"/>
        <v>37567.040000000001</v>
      </c>
      <c r="K111" s="219">
        <f t="shared" si="163"/>
        <v>0</v>
      </c>
      <c r="L111" s="217">
        <f t="shared" si="163"/>
        <v>0</v>
      </c>
      <c r="M111" s="220">
        <f t="shared" si="163"/>
        <v>0</v>
      </c>
      <c r="N111" s="216">
        <f t="shared" si="163"/>
        <v>0</v>
      </c>
      <c r="O111" s="217">
        <f t="shared" si="163"/>
        <v>50</v>
      </c>
      <c r="P111" s="220">
        <f t="shared" si="163"/>
        <v>0</v>
      </c>
      <c r="Q111" s="219">
        <f t="shared" si="163"/>
        <v>40</v>
      </c>
      <c r="R111" s="217">
        <f t="shared" si="163"/>
        <v>50</v>
      </c>
      <c r="S111" s="220">
        <f t="shared" si="163"/>
        <v>2000</v>
      </c>
      <c r="T111" s="216">
        <f t="shared" si="163"/>
        <v>40</v>
      </c>
      <c r="U111" s="217">
        <f t="shared" si="163"/>
        <v>50</v>
      </c>
      <c r="V111" s="220">
        <f t="shared" si="163"/>
        <v>2000</v>
      </c>
      <c r="W111" s="216">
        <f>SUM(W101:W110)</f>
        <v>36250</v>
      </c>
      <c r="X111" s="221">
        <f>J111+P111+V111</f>
        <v>39567.040000000001</v>
      </c>
      <c r="Y111" s="220">
        <f t="shared" si="153"/>
        <v>-3317.0400000000009</v>
      </c>
      <c r="Z111" s="276">
        <f t="shared" si="154"/>
        <v>-9.1504551724137961E-2</v>
      </c>
      <c r="AA111" s="223"/>
      <c r="AB111" s="128"/>
      <c r="AC111" s="128"/>
    </row>
    <row r="112" spans="1:29" ht="30" customHeight="1" thickBot="1" x14ac:dyDescent="0.2">
      <c r="A112" s="273" t="s">
        <v>89</v>
      </c>
      <c r="B112" s="274" t="s">
        <v>26</v>
      </c>
      <c r="C112" s="277" t="s">
        <v>181</v>
      </c>
      <c r="D112" s="278"/>
      <c r="E112" s="279"/>
      <c r="F112" s="280"/>
      <c r="G112" s="280"/>
      <c r="H112" s="279"/>
      <c r="I112" s="280"/>
      <c r="J112" s="280"/>
      <c r="K112" s="280"/>
      <c r="L112" s="280"/>
      <c r="M112" s="281"/>
      <c r="N112" s="279"/>
      <c r="O112" s="280"/>
      <c r="P112" s="281"/>
      <c r="Q112" s="280"/>
      <c r="R112" s="280"/>
      <c r="S112" s="281"/>
      <c r="T112" s="279"/>
      <c r="U112" s="280"/>
      <c r="V112" s="281"/>
      <c r="W112" s="267"/>
      <c r="X112" s="268"/>
      <c r="Y112" s="268"/>
      <c r="Z112" s="282"/>
      <c r="AA112" s="283"/>
      <c r="AB112" s="128"/>
      <c r="AC112" s="128"/>
    </row>
    <row r="113" spans="1:29" ht="30" customHeight="1" x14ac:dyDescent="0.15">
      <c r="A113" s="284" t="s">
        <v>94</v>
      </c>
      <c r="B113" s="285" t="s">
        <v>95</v>
      </c>
      <c r="C113" s="286" t="s">
        <v>267</v>
      </c>
      <c r="D113" s="287"/>
      <c r="E113" s="288">
        <v>1</v>
      </c>
      <c r="F113" s="289">
        <v>10000</v>
      </c>
      <c r="G113" s="290">
        <f t="shared" ref="G113:G116" si="164">E113*F113</f>
        <v>10000</v>
      </c>
      <c r="H113" s="288">
        <v>1</v>
      </c>
      <c r="I113" s="289">
        <v>9992</v>
      </c>
      <c r="J113" s="291">
        <f>SUM('Реєстр документів'!D33)</f>
        <v>9992</v>
      </c>
      <c r="K113" s="292"/>
      <c r="L113" s="289"/>
      <c r="M113" s="291">
        <f t="shared" ref="M113:M116" si="165">K113*L113</f>
        <v>0</v>
      </c>
      <c r="N113" s="288"/>
      <c r="O113" s="289"/>
      <c r="P113" s="291">
        <f t="shared" ref="P113:P116" si="166">N113*O113</f>
        <v>0</v>
      </c>
      <c r="Q113" s="292"/>
      <c r="R113" s="289"/>
      <c r="S113" s="291">
        <f t="shared" ref="S113:S116" si="167">Q113*R113</f>
        <v>0</v>
      </c>
      <c r="T113" s="288"/>
      <c r="U113" s="289"/>
      <c r="V113" s="291">
        <f t="shared" ref="V113:V116" si="168">T113*U113</f>
        <v>0</v>
      </c>
      <c r="W113" s="149">
        <f t="shared" ref="W113:W116" si="169">G113+M113+S113</f>
        <v>10000</v>
      </c>
      <c r="X113" s="150">
        <f t="shared" ref="X113:X116" si="170">J113+P113+V113</f>
        <v>9992</v>
      </c>
      <c r="Y113" s="293">
        <f t="shared" ref="Y113:Y117" si="171">W113-X113</f>
        <v>8</v>
      </c>
      <c r="Z113" s="294">
        <f t="shared" ref="Z113:Z117" si="172">Y113/W113</f>
        <v>8.0000000000000004E-4</v>
      </c>
      <c r="AA113" s="295"/>
      <c r="AB113" s="128"/>
      <c r="AC113" s="128"/>
    </row>
    <row r="114" spans="1:29" ht="30" customHeight="1" x14ac:dyDescent="0.15">
      <c r="A114" s="142" t="s">
        <v>94</v>
      </c>
      <c r="B114" s="296" t="s">
        <v>98</v>
      </c>
      <c r="C114" s="297" t="s">
        <v>182</v>
      </c>
      <c r="D114" s="298"/>
      <c r="E114" s="146"/>
      <c r="F114" s="147"/>
      <c r="G114" s="148">
        <f t="shared" si="164"/>
        <v>0</v>
      </c>
      <c r="H114" s="146"/>
      <c r="I114" s="147"/>
      <c r="J114" s="165">
        <f t="shared" ref="J114:J116" si="173">H114*I114</f>
        <v>0</v>
      </c>
      <c r="K114" s="235"/>
      <c r="L114" s="147"/>
      <c r="M114" s="165">
        <f t="shared" si="165"/>
        <v>0</v>
      </c>
      <c r="N114" s="146"/>
      <c r="O114" s="147"/>
      <c r="P114" s="165">
        <f t="shared" si="166"/>
        <v>0</v>
      </c>
      <c r="Q114" s="235"/>
      <c r="R114" s="147"/>
      <c r="S114" s="165">
        <f t="shared" si="167"/>
        <v>0</v>
      </c>
      <c r="T114" s="146"/>
      <c r="U114" s="147"/>
      <c r="V114" s="165">
        <f t="shared" si="168"/>
        <v>0</v>
      </c>
      <c r="W114" s="149">
        <f t="shared" si="169"/>
        <v>0</v>
      </c>
      <c r="X114" s="150">
        <f t="shared" si="170"/>
        <v>0</v>
      </c>
      <c r="Y114" s="208">
        <f t="shared" si="171"/>
        <v>0</v>
      </c>
      <c r="Z114" s="299" t="e">
        <f t="shared" si="172"/>
        <v>#DIV/0!</v>
      </c>
      <c r="AA114" s="300"/>
      <c r="AB114" s="128"/>
      <c r="AC114" s="128"/>
    </row>
    <row r="115" spans="1:29" ht="30" customHeight="1" x14ac:dyDescent="0.15">
      <c r="A115" s="142" t="s">
        <v>94</v>
      </c>
      <c r="B115" s="296" t="s">
        <v>99</v>
      </c>
      <c r="C115" s="297" t="s">
        <v>183</v>
      </c>
      <c r="D115" s="298"/>
      <c r="E115" s="146"/>
      <c r="F115" s="147"/>
      <c r="G115" s="148">
        <f t="shared" si="164"/>
        <v>0</v>
      </c>
      <c r="H115" s="146"/>
      <c r="I115" s="147"/>
      <c r="J115" s="165">
        <f t="shared" si="173"/>
        <v>0</v>
      </c>
      <c r="K115" s="235"/>
      <c r="L115" s="147"/>
      <c r="M115" s="165">
        <f t="shared" si="165"/>
        <v>0</v>
      </c>
      <c r="N115" s="146"/>
      <c r="O115" s="147"/>
      <c r="P115" s="165">
        <f t="shared" si="166"/>
        <v>0</v>
      </c>
      <c r="Q115" s="235"/>
      <c r="R115" s="147"/>
      <c r="S115" s="165">
        <f t="shared" si="167"/>
        <v>0</v>
      </c>
      <c r="T115" s="146"/>
      <c r="U115" s="147"/>
      <c r="V115" s="165">
        <f t="shared" si="168"/>
        <v>0</v>
      </c>
      <c r="W115" s="149">
        <f t="shared" si="169"/>
        <v>0</v>
      </c>
      <c r="X115" s="150">
        <f t="shared" si="170"/>
        <v>0</v>
      </c>
      <c r="Y115" s="208">
        <f t="shared" si="171"/>
        <v>0</v>
      </c>
      <c r="Z115" s="299" t="e">
        <f t="shared" si="172"/>
        <v>#DIV/0!</v>
      </c>
      <c r="AA115" s="300"/>
      <c r="AB115" s="128"/>
      <c r="AC115" s="128"/>
    </row>
    <row r="116" spans="1:29" ht="30" customHeight="1" thickBot="1" x14ac:dyDescent="0.2">
      <c r="A116" s="166" t="s">
        <v>94</v>
      </c>
      <c r="B116" s="301" t="s">
        <v>173</v>
      </c>
      <c r="C116" s="302" t="s">
        <v>184</v>
      </c>
      <c r="D116" s="303"/>
      <c r="E116" s="170"/>
      <c r="F116" s="171"/>
      <c r="G116" s="172">
        <f t="shared" si="164"/>
        <v>0</v>
      </c>
      <c r="H116" s="170"/>
      <c r="I116" s="171"/>
      <c r="J116" s="173">
        <f t="shared" si="173"/>
        <v>0</v>
      </c>
      <c r="K116" s="237"/>
      <c r="L116" s="171"/>
      <c r="M116" s="173">
        <f t="shared" si="165"/>
        <v>0</v>
      </c>
      <c r="N116" s="170"/>
      <c r="O116" s="171"/>
      <c r="P116" s="173">
        <f t="shared" si="166"/>
        <v>0</v>
      </c>
      <c r="Q116" s="237"/>
      <c r="R116" s="171"/>
      <c r="S116" s="173">
        <f t="shared" si="167"/>
        <v>0</v>
      </c>
      <c r="T116" s="170"/>
      <c r="U116" s="171"/>
      <c r="V116" s="173">
        <f t="shared" si="168"/>
        <v>0</v>
      </c>
      <c r="W116" s="149">
        <f t="shared" si="169"/>
        <v>0</v>
      </c>
      <c r="X116" s="150">
        <f t="shared" si="170"/>
        <v>0</v>
      </c>
      <c r="Y116" s="210">
        <f t="shared" si="171"/>
        <v>0</v>
      </c>
      <c r="Z116" s="299" t="e">
        <f t="shared" si="172"/>
        <v>#DIV/0!</v>
      </c>
      <c r="AA116" s="300"/>
      <c r="AB116" s="128"/>
      <c r="AC116" s="128"/>
    </row>
    <row r="117" spans="1:29" ht="15" customHeight="1" thickBot="1" x14ac:dyDescent="0.2">
      <c r="A117" s="304" t="s">
        <v>185</v>
      </c>
      <c r="B117" s="305"/>
      <c r="C117" s="306"/>
      <c r="D117" s="307"/>
      <c r="E117" s="308">
        <f t="shared" ref="E117:V117" si="174">SUM(E113:E116)</f>
        <v>1</v>
      </c>
      <c r="F117" s="309">
        <f t="shared" si="174"/>
        <v>10000</v>
      </c>
      <c r="G117" s="310">
        <f t="shared" si="174"/>
        <v>10000</v>
      </c>
      <c r="H117" s="311">
        <f t="shared" si="174"/>
        <v>1</v>
      </c>
      <c r="I117" s="312">
        <f t="shared" si="174"/>
        <v>9992</v>
      </c>
      <c r="J117" s="313">
        <f t="shared" si="174"/>
        <v>9992</v>
      </c>
      <c r="K117" s="314">
        <f t="shared" si="174"/>
        <v>0</v>
      </c>
      <c r="L117" s="309">
        <f t="shared" si="174"/>
        <v>0</v>
      </c>
      <c r="M117" s="315">
        <f t="shared" si="174"/>
        <v>0</v>
      </c>
      <c r="N117" s="308">
        <f t="shared" si="174"/>
        <v>0</v>
      </c>
      <c r="O117" s="309">
        <f t="shared" si="174"/>
        <v>0</v>
      </c>
      <c r="P117" s="315">
        <f t="shared" si="174"/>
        <v>0</v>
      </c>
      <c r="Q117" s="314">
        <f t="shared" si="174"/>
        <v>0</v>
      </c>
      <c r="R117" s="309">
        <f t="shared" si="174"/>
        <v>0</v>
      </c>
      <c r="S117" s="315">
        <f t="shared" si="174"/>
        <v>0</v>
      </c>
      <c r="T117" s="308">
        <f t="shared" si="174"/>
        <v>0</v>
      </c>
      <c r="U117" s="309">
        <f t="shared" si="174"/>
        <v>0</v>
      </c>
      <c r="V117" s="315">
        <f t="shared" si="174"/>
        <v>0</v>
      </c>
      <c r="W117" s="136">
        <f>G117+M117+S117</f>
        <v>10000</v>
      </c>
      <c r="X117" s="221">
        <f>J117+P117+V117</f>
        <v>9992</v>
      </c>
      <c r="Y117" s="220">
        <f t="shared" si="171"/>
        <v>8</v>
      </c>
      <c r="Z117" s="276">
        <f t="shared" si="172"/>
        <v>8.0000000000000004E-4</v>
      </c>
      <c r="AA117" s="223"/>
      <c r="AB117" s="128"/>
      <c r="AC117" s="128"/>
    </row>
    <row r="118" spans="1:29" ht="15" customHeight="1" thickBot="1" x14ac:dyDescent="0.2">
      <c r="A118" s="273" t="s">
        <v>89</v>
      </c>
      <c r="B118" s="316" t="s">
        <v>27</v>
      </c>
      <c r="C118" s="192" t="s">
        <v>186</v>
      </c>
      <c r="D118" s="317"/>
      <c r="E118" s="118"/>
      <c r="F118" s="119"/>
      <c r="G118" s="119"/>
      <c r="H118" s="118"/>
      <c r="I118" s="119"/>
      <c r="J118" s="123"/>
      <c r="K118" s="119"/>
      <c r="L118" s="119"/>
      <c r="M118" s="123"/>
      <c r="N118" s="118"/>
      <c r="O118" s="119"/>
      <c r="P118" s="123"/>
      <c r="Q118" s="119"/>
      <c r="R118" s="119"/>
      <c r="S118" s="123"/>
      <c r="T118" s="118"/>
      <c r="U118" s="119"/>
      <c r="V118" s="123"/>
      <c r="W118" s="267"/>
      <c r="X118" s="268"/>
      <c r="Y118" s="268"/>
      <c r="Z118" s="282"/>
      <c r="AA118" s="283"/>
      <c r="AB118" s="128"/>
      <c r="AC118" s="128"/>
    </row>
    <row r="119" spans="1:29" ht="30" customHeight="1" x14ac:dyDescent="0.15">
      <c r="A119" s="318" t="s">
        <v>94</v>
      </c>
      <c r="B119" s="319" t="s">
        <v>95</v>
      </c>
      <c r="C119" s="320" t="s">
        <v>187</v>
      </c>
      <c r="D119" s="321"/>
      <c r="E119" s="322"/>
      <c r="F119" s="323"/>
      <c r="G119" s="324">
        <f t="shared" ref="G119:G120" si="175">E119*F119</f>
        <v>0</v>
      </c>
      <c r="H119" s="288"/>
      <c r="I119" s="289"/>
      <c r="J119" s="291">
        <f t="shared" ref="J119:J120" si="176">H119*I119</f>
        <v>0</v>
      </c>
      <c r="K119" s="325"/>
      <c r="L119" s="323"/>
      <c r="M119" s="326">
        <f t="shared" ref="M119:M120" si="177">K119*L119</f>
        <v>0</v>
      </c>
      <c r="N119" s="322"/>
      <c r="O119" s="323"/>
      <c r="P119" s="326">
        <f t="shared" ref="P119:P120" si="178">N119*O119</f>
        <v>0</v>
      </c>
      <c r="Q119" s="325"/>
      <c r="R119" s="323"/>
      <c r="S119" s="326">
        <f t="shared" ref="S119:S120" si="179">Q119*R119</f>
        <v>0</v>
      </c>
      <c r="T119" s="322"/>
      <c r="U119" s="323"/>
      <c r="V119" s="326">
        <f t="shared" ref="V119:V120" si="180">T119*U119</f>
        <v>0</v>
      </c>
      <c r="W119" s="149">
        <f t="shared" ref="W119:W120" si="181">G119+M119+S119</f>
        <v>0</v>
      </c>
      <c r="X119" s="150">
        <f t="shared" ref="X119:X120" si="182">J119+P119+V119</f>
        <v>0</v>
      </c>
      <c r="Y119" s="293">
        <f t="shared" ref="Y119:Y121" si="183">W119-X119</f>
        <v>0</v>
      </c>
      <c r="Z119" s="294" t="e">
        <f t="shared" ref="Z119:Z121" si="184">Y119/W119</f>
        <v>#DIV/0!</v>
      </c>
      <c r="AA119" s="295"/>
      <c r="AB119" s="128"/>
      <c r="AC119" s="128"/>
    </row>
    <row r="120" spans="1:29" ht="30" customHeight="1" thickBot="1" x14ac:dyDescent="0.2">
      <c r="A120" s="327" t="s">
        <v>94</v>
      </c>
      <c r="B120" s="319" t="s">
        <v>98</v>
      </c>
      <c r="C120" s="328" t="s">
        <v>188</v>
      </c>
      <c r="D120" s="157"/>
      <c r="E120" s="158"/>
      <c r="F120" s="159"/>
      <c r="G120" s="148">
        <f t="shared" si="175"/>
        <v>0</v>
      </c>
      <c r="H120" s="158"/>
      <c r="I120" s="159"/>
      <c r="J120" s="165">
        <f t="shared" si="176"/>
        <v>0</v>
      </c>
      <c r="K120" s="257"/>
      <c r="L120" s="159"/>
      <c r="M120" s="232">
        <f t="shared" si="177"/>
        <v>0</v>
      </c>
      <c r="N120" s="158"/>
      <c r="O120" s="159"/>
      <c r="P120" s="232">
        <f t="shared" si="178"/>
        <v>0</v>
      </c>
      <c r="Q120" s="257"/>
      <c r="R120" s="159"/>
      <c r="S120" s="232">
        <f t="shared" si="179"/>
        <v>0</v>
      </c>
      <c r="T120" s="158"/>
      <c r="U120" s="159"/>
      <c r="V120" s="232">
        <f t="shared" si="180"/>
        <v>0</v>
      </c>
      <c r="W120" s="149">
        <f t="shared" si="181"/>
        <v>0</v>
      </c>
      <c r="X120" s="150">
        <f t="shared" si="182"/>
        <v>0</v>
      </c>
      <c r="Y120" s="210">
        <f t="shared" si="183"/>
        <v>0</v>
      </c>
      <c r="Z120" s="299" t="e">
        <f t="shared" si="184"/>
        <v>#DIV/0!</v>
      </c>
      <c r="AA120" s="300"/>
      <c r="AB120" s="128"/>
      <c r="AC120" s="128"/>
    </row>
    <row r="121" spans="1:29" ht="15" customHeight="1" thickBot="1" x14ac:dyDescent="0.2">
      <c r="A121" s="212" t="s">
        <v>189</v>
      </c>
      <c r="B121" s="213"/>
      <c r="C121" s="214"/>
      <c r="D121" s="215"/>
      <c r="E121" s="216">
        <f t="shared" ref="E121:V121" si="185">SUM(E119:E120)</f>
        <v>0</v>
      </c>
      <c r="F121" s="217">
        <f t="shared" si="185"/>
        <v>0</v>
      </c>
      <c r="G121" s="218">
        <f t="shared" si="185"/>
        <v>0</v>
      </c>
      <c r="H121" s="182">
        <f t="shared" si="185"/>
        <v>0</v>
      </c>
      <c r="I121" s="184">
        <f t="shared" si="185"/>
        <v>0</v>
      </c>
      <c r="J121" s="238">
        <f t="shared" si="185"/>
        <v>0</v>
      </c>
      <c r="K121" s="219">
        <f t="shared" si="185"/>
        <v>0</v>
      </c>
      <c r="L121" s="217">
        <f t="shared" si="185"/>
        <v>0</v>
      </c>
      <c r="M121" s="220">
        <f t="shared" si="185"/>
        <v>0</v>
      </c>
      <c r="N121" s="216">
        <f t="shared" si="185"/>
        <v>0</v>
      </c>
      <c r="O121" s="217">
        <f t="shared" si="185"/>
        <v>0</v>
      </c>
      <c r="P121" s="220">
        <f t="shared" si="185"/>
        <v>0</v>
      </c>
      <c r="Q121" s="219">
        <f t="shared" si="185"/>
        <v>0</v>
      </c>
      <c r="R121" s="217">
        <f t="shared" si="185"/>
        <v>0</v>
      </c>
      <c r="S121" s="220">
        <f t="shared" si="185"/>
        <v>0</v>
      </c>
      <c r="T121" s="216">
        <f t="shared" si="185"/>
        <v>0</v>
      </c>
      <c r="U121" s="217">
        <f t="shared" si="185"/>
        <v>0</v>
      </c>
      <c r="V121" s="220">
        <f t="shared" si="185"/>
        <v>0</v>
      </c>
      <c r="W121" s="182">
        <f>G121+M121</f>
        <v>0</v>
      </c>
      <c r="X121" s="187">
        <f>J121+P121+V121</f>
        <v>0</v>
      </c>
      <c r="Y121" s="238">
        <f t="shared" si="183"/>
        <v>0</v>
      </c>
      <c r="Z121" s="329" t="e">
        <f t="shared" si="184"/>
        <v>#DIV/0!</v>
      </c>
      <c r="AA121" s="330"/>
      <c r="AB121" s="128"/>
      <c r="AC121" s="128"/>
    </row>
    <row r="122" spans="1:29" ht="54.75" customHeight="1" thickBot="1" x14ac:dyDescent="0.2">
      <c r="A122" s="331" t="s">
        <v>89</v>
      </c>
      <c r="B122" s="316" t="s">
        <v>28</v>
      </c>
      <c r="C122" s="192" t="s">
        <v>190</v>
      </c>
      <c r="D122" s="317"/>
      <c r="E122" s="118"/>
      <c r="F122" s="119"/>
      <c r="G122" s="119"/>
      <c r="H122" s="118"/>
      <c r="I122" s="119"/>
      <c r="J122" s="123"/>
      <c r="K122" s="119"/>
      <c r="L122" s="119"/>
      <c r="M122" s="123"/>
      <c r="N122" s="118"/>
      <c r="O122" s="119"/>
      <c r="P122" s="123"/>
      <c r="Q122" s="119"/>
      <c r="R122" s="119"/>
      <c r="S122" s="123"/>
      <c r="T122" s="118"/>
      <c r="U122" s="119"/>
      <c r="V122" s="123"/>
      <c r="W122" s="267"/>
      <c r="X122" s="268"/>
      <c r="Y122" s="268"/>
      <c r="Z122" s="282"/>
      <c r="AA122" s="283"/>
      <c r="AB122" s="128"/>
      <c r="AC122" s="128"/>
    </row>
    <row r="123" spans="1:29" ht="30" customHeight="1" x14ac:dyDescent="0.15">
      <c r="A123" s="318" t="s">
        <v>94</v>
      </c>
      <c r="B123" s="319" t="s">
        <v>95</v>
      </c>
      <c r="C123" s="320" t="s">
        <v>191</v>
      </c>
      <c r="D123" s="321" t="s">
        <v>192</v>
      </c>
      <c r="E123" s="322"/>
      <c r="F123" s="323"/>
      <c r="G123" s="324">
        <f t="shared" ref="G123:G124" si="186">E123*F123</f>
        <v>0</v>
      </c>
      <c r="H123" s="288"/>
      <c r="I123" s="289"/>
      <c r="J123" s="291">
        <f t="shared" ref="J123:J124" si="187">H123*I123</f>
        <v>0</v>
      </c>
      <c r="K123" s="325"/>
      <c r="L123" s="323"/>
      <c r="M123" s="326">
        <f t="shared" ref="M123:M124" si="188">K123*L123</f>
        <v>0</v>
      </c>
      <c r="N123" s="322"/>
      <c r="O123" s="323"/>
      <c r="P123" s="326">
        <f t="shared" ref="P123:P124" si="189">N123*O123</f>
        <v>0</v>
      </c>
      <c r="Q123" s="325"/>
      <c r="R123" s="323"/>
      <c r="S123" s="326">
        <f t="shared" ref="S123:S124" si="190">Q123*R123</f>
        <v>0</v>
      </c>
      <c r="T123" s="322"/>
      <c r="U123" s="323"/>
      <c r="V123" s="326">
        <f t="shared" ref="V123:V124" si="191">T123*U123</f>
        <v>0</v>
      </c>
      <c r="W123" s="149">
        <f t="shared" ref="W123:W124" si="192">G123+M123+S123</f>
        <v>0</v>
      </c>
      <c r="X123" s="150">
        <f t="shared" ref="X123:X124" si="193">J123+P123+V123</f>
        <v>0</v>
      </c>
      <c r="Y123" s="293">
        <f t="shared" ref="Y123:Y125" si="194">W123-X123</f>
        <v>0</v>
      </c>
      <c r="Z123" s="299" t="e">
        <f t="shared" ref="Z123:Z125" si="195">Y123/W123</f>
        <v>#DIV/0!</v>
      </c>
      <c r="AA123" s="300"/>
      <c r="AB123" s="128"/>
      <c r="AC123" s="128"/>
    </row>
    <row r="124" spans="1:29" ht="30" customHeight="1" thickBot="1" x14ac:dyDescent="0.2">
      <c r="A124" s="327" t="s">
        <v>94</v>
      </c>
      <c r="B124" s="319" t="s">
        <v>98</v>
      </c>
      <c r="C124" s="328" t="s">
        <v>191</v>
      </c>
      <c r="D124" s="157" t="s">
        <v>192</v>
      </c>
      <c r="E124" s="158"/>
      <c r="F124" s="159"/>
      <c r="G124" s="148">
        <f t="shared" si="186"/>
        <v>0</v>
      </c>
      <c r="H124" s="158"/>
      <c r="I124" s="159"/>
      <c r="J124" s="165">
        <f t="shared" si="187"/>
        <v>0</v>
      </c>
      <c r="K124" s="257"/>
      <c r="L124" s="159"/>
      <c r="M124" s="232">
        <f t="shared" si="188"/>
        <v>0</v>
      </c>
      <c r="N124" s="158"/>
      <c r="O124" s="159"/>
      <c r="P124" s="232">
        <f t="shared" si="189"/>
        <v>0</v>
      </c>
      <c r="Q124" s="257"/>
      <c r="R124" s="159"/>
      <c r="S124" s="232">
        <f t="shared" si="190"/>
        <v>0</v>
      </c>
      <c r="T124" s="158"/>
      <c r="U124" s="159"/>
      <c r="V124" s="232">
        <f t="shared" si="191"/>
        <v>0</v>
      </c>
      <c r="W124" s="149">
        <f t="shared" si="192"/>
        <v>0</v>
      </c>
      <c r="X124" s="150">
        <f t="shared" si="193"/>
        <v>0</v>
      </c>
      <c r="Y124" s="210">
        <f t="shared" si="194"/>
        <v>0</v>
      </c>
      <c r="Z124" s="299" t="e">
        <f t="shared" si="195"/>
        <v>#DIV/0!</v>
      </c>
      <c r="AA124" s="300"/>
      <c r="AB124" s="128"/>
      <c r="AC124" s="128"/>
    </row>
    <row r="125" spans="1:29" ht="42" customHeight="1" thickBot="1" x14ac:dyDescent="0.2">
      <c r="A125" s="438" t="s">
        <v>193</v>
      </c>
      <c r="B125" s="426"/>
      <c r="C125" s="436"/>
      <c r="D125" s="332"/>
      <c r="E125" s="333">
        <f t="shared" ref="E125:V125" si="196">SUM(E123:E124)</f>
        <v>0</v>
      </c>
      <c r="F125" s="334">
        <f t="shared" si="196"/>
        <v>0</v>
      </c>
      <c r="G125" s="335">
        <f t="shared" si="196"/>
        <v>0</v>
      </c>
      <c r="H125" s="336">
        <f t="shared" si="196"/>
        <v>0</v>
      </c>
      <c r="I125" s="337">
        <f t="shared" si="196"/>
        <v>0</v>
      </c>
      <c r="J125" s="337">
        <f t="shared" si="196"/>
        <v>0</v>
      </c>
      <c r="K125" s="338">
        <f t="shared" si="196"/>
        <v>0</v>
      </c>
      <c r="L125" s="334">
        <f t="shared" si="196"/>
        <v>0</v>
      </c>
      <c r="M125" s="334">
        <f t="shared" si="196"/>
        <v>0</v>
      </c>
      <c r="N125" s="333">
        <f t="shared" si="196"/>
        <v>0</v>
      </c>
      <c r="O125" s="334">
        <f t="shared" si="196"/>
        <v>0</v>
      </c>
      <c r="P125" s="334">
        <f t="shared" si="196"/>
        <v>0</v>
      </c>
      <c r="Q125" s="338">
        <f t="shared" si="196"/>
        <v>0</v>
      </c>
      <c r="R125" s="334">
        <f t="shared" si="196"/>
        <v>0</v>
      </c>
      <c r="S125" s="334">
        <f t="shared" si="196"/>
        <v>0</v>
      </c>
      <c r="T125" s="333">
        <f t="shared" si="196"/>
        <v>0</v>
      </c>
      <c r="U125" s="334">
        <f t="shared" si="196"/>
        <v>0</v>
      </c>
      <c r="V125" s="334">
        <f t="shared" si="196"/>
        <v>0</v>
      </c>
      <c r="W125" s="182">
        <f>G125+M125+S125</f>
        <v>0</v>
      </c>
      <c r="X125" s="187">
        <f>J125+P125+V125</f>
        <v>0</v>
      </c>
      <c r="Y125" s="238">
        <f t="shared" si="194"/>
        <v>0</v>
      </c>
      <c r="Z125" s="339" t="e">
        <f t="shared" si="195"/>
        <v>#DIV/0!</v>
      </c>
      <c r="AA125" s="340"/>
      <c r="AB125" s="128"/>
      <c r="AC125" s="128"/>
    </row>
    <row r="126" spans="1:29" ht="15.75" customHeight="1" thickBot="1" x14ac:dyDescent="0.2">
      <c r="A126" s="224" t="s">
        <v>89</v>
      </c>
      <c r="B126" s="274" t="s">
        <v>29</v>
      </c>
      <c r="C126" s="277" t="s">
        <v>194</v>
      </c>
      <c r="D126" s="341"/>
      <c r="E126" s="342"/>
      <c r="F126" s="343"/>
      <c r="G126" s="343"/>
      <c r="H126" s="342"/>
      <c r="I126" s="343"/>
      <c r="J126" s="343"/>
      <c r="K126" s="343"/>
      <c r="L126" s="343"/>
      <c r="M126" s="344"/>
      <c r="N126" s="342"/>
      <c r="O126" s="343"/>
      <c r="P126" s="344"/>
      <c r="Q126" s="343"/>
      <c r="R126" s="343"/>
      <c r="S126" s="344"/>
      <c r="T126" s="342"/>
      <c r="U126" s="343"/>
      <c r="V126" s="344"/>
      <c r="W126" s="342"/>
      <c r="X126" s="343"/>
      <c r="Y126" s="343"/>
      <c r="Z126" s="282"/>
      <c r="AA126" s="283"/>
      <c r="AB126" s="128"/>
      <c r="AC126" s="128"/>
    </row>
    <row r="127" spans="1:29" ht="30" customHeight="1" x14ac:dyDescent="0.15">
      <c r="A127" s="284" t="s">
        <v>94</v>
      </c>
      <c r="B127" s="285" t="s">
        <v>95</v>
      </c>
      <c r="C127" s="286" t="s">
        <v>195</v>
      </c>
      <c r="D127" s="287" t="s">
        <v>196</v>
      </c>
      <c r="E127" s="288"/>
      <c r="F127" s="289"/>
      <c r="G127" s="290">
        <f t="shared" ref="G127:G129" si="197">E127*F127</f>
        <v>0</v>
      </c>
      <c r="H127" s="288"/>
      <c r="I127" s="289"/>
      <c r="J127" s="291">
        <f t="shared" ref="J127:J129" si="198">H127*I127</f>
        <v>0</v>
      </c>
      <c r="K127" s="292"/>
      <c r="L127" s="289"/>
      <c r="M127" s="291">
        <f t="shared" ref="M127:M129" si="199">K127*L127</f>
        <v>0</v>
      </c>
      <c r="N127" s="288"/>
      <c r="O127" s="289"/>
      <c r="P127" s="291">
        <f t="shared" ref="P127:P129" si="200">N127*O127</f>
        <v>0</v>
      </c>
      <c r="Q127" s="292"/>
      <c r="R127" s="289"/>
      <c r="S127" s="291">
        <f t="shared" ref="S127:S129" si="201">Q127*R127</f>
        <v>0</v>
      </c>
      <c r="T127" s="288"/>
      <c r="U127" s="289"/>
      <c r="V127" s="291">
        <f t="shared" ref="V127:V129" si="202">T127*U127</f>
        <v>0</v>
      </c>
      <c r="W127" s="149">
        <f t="shared" ref="W127:W129" si="203">G127+M127+S127</f>
        <v>0</v>
      </c>
      <c r="X127" s="150">
        <f t="shared" ref="X127:X129" si="204">J127+P127+V127</f>
        <v>0</v>
      </c>
      <c r="Y127" s="345">
        <f t="shared" ref="Y127:Y130" si="205">W127-X127</f>
        <v>0</v>
      </c>
      <c r="Z127" s="346" t="e">
        <f t="shared" ref="Z127:Z130" si="206">Y127/W127</f>
        <v>#DIV/0!</v>
      </c>
      <c r="AA127" s="300"/>
      <c r="AB127" s="128"/>
      <c r="AC127" s="128"/>
    </row>
    <row r="128" spans="1:29" ht="30" customHeight="1" x14ac:dyDescent="0.15">
      <c r="A128" s="142" t="s">
        <v>94</v>
      </c>
      <c r="B128" s="296" t="s">
        <v>98</v>
      </c>
      <c r="C128" s="297" t="s">
        <v>197</v>
      </c>
      <c r="D128" s="298" t="s">
        <v>198</v>
      </c>
      <c r="E128" s="146"/>
      <c r="F128" s="147"/>
      <c r="G128" s="148">
        <f t="shared" si="197"/>
        <v>0</v>
      </c>
      <c r="H128" s="146"/>
      <c r="I128" s="147"/>
      <c r="J128" s="165">
        <f t="shared" si="198"/>
        <v>0</v>
      </c>
      <c r="K128" s="235"/>
      <c r="L128" s="147"/>
      <c r="M128" s="165">
        <f t="shared" si="199"/>
        <v>0</v>
      </c>
      <c r="N128" s="146"/>
      <c r="O128" s="147"/>
      <c r="P128" s="165">
        <f t="shared" si="200"/>
        <v>0</v>
      </c>
      <c r="Q128" s="235"/>
      <c r="R128" s="147"/>
      <c r="S128" s="165">
        <f t="shared" si="201"/>
        <v>0</v>
      </c>
      <c r="T128" s="146"/>
      <c r="U128" s="147"/>
      <c r="V128" s="165">
        <f t="shared" si="202"/>
        <v>0</v>
      </c>
      <c r="W128" s="149">
        <f t="shared" si="203"/>
        <v>0</v>
      </c>
      <c r="X128" s="150">
        <f t="shared" si="204"/>
        <v>0</v>
      </c>
      <c r="Y128" s="347">
        <f t="shared" si="205"/>
        <v>0</v>
      </c>
      <c r="Z128" s="346" t="e">
        <f t="shared" si="206"/>
        <v>#DIV/0!</v>
      </c>
      <c r="AA128" s="300"/>
      <c r="AB128" s="128"/>
      <c r="AC128" s="128"/>
    </row>
    <row r="129" spans="1:29" ht="30" customHeight="1" thickBot="1" x14ac:dyDescent="0.2">
      <c r="A129" s="166" t="s">
        <v>94</v>
      </c>
      <c r="B129" s="301" t="s">
        <v>99</v>
      </c>
      <c r="C129" s="302" t="s">
        <v>199</v>
      </c>
      <c r="D129" s="303" t="s">
        <v>198</v>
      </c>
      <c r="E129" s="170"/>
      <c r="F129" s="171"/>
      <c r="G129" s="172">
        <f t="shared" si="197"/>
        <v>0</v>
      </c>
      <c r="H129" s="170"/>
      <c r="I129" s="171"/>
      <c r="J129" s="173">
        <f t="shared" si="198"/>
        <v>0</v>
      </c>
      <c r="K129" s="237"/>
      <c r="L129" s="171"/>
      <c r="M129" s="173">
        <f t="shared" si="199"/>
        <v>0</v>
      </c>
      <c r="N129" s="170"/>
      <c r="O129" s="171"/>
      <c r="P129" s="173">
        <f t="shared" si="200"/>
        <v>0</v>
      </c>
      <c r="Q129" s="237"/>
      <c r="R129" s="171"/>
      <c r="S129" s="173">
        <f t="shared" si="201"/>
        <v>0</v>
      </c>
      <c r="T129" s="170"/>
      <c r="U129" s="171"/>
      <c r="V129" s="173">
        <f t="shared" si="202"/>
        <v>0</v>
      </c>
      <c r="W129" s="149">
        <f t="shared" si="203"/>
        <v>0</v>
      </c>
      <c r="X129" s="150">
        <f t="shared" si="204"/>
        <v>0</v>
      </c>
      <c r="Y129" s="347">
        <f t="shared" si="205"/>
        <v>0</v>
      </c>
      <c r="Z129" s="346" t="e">
        <f t="shared" si="206"/>
        <v>#DIV/0!</v>
      </c>
      <c r="AA129" s="300"/>
      <c r="AB129" s="128"/>
      <c r="AC129" s="128"/>
    </row>
    <row r="130" spans="1:29" ht="15.75" customHeight="1" thickBot="1" x14ac:dyDescent="0.2">
      <c r="A130" s="439" t="s">
        <v>200</v>
      </c>
      <c r="B130" s="440"/>
      <c r="C130" s="441"/>
      <c r="D130" s="348"/>
      <c r="E130" s="349">
        <f t="shared" ref="E130:V130" si="207">SUM(E127:E129)</f>
        <v>0</v>
      </c>
      <c r="F130" s="350">
        <f t="shared" si="207"/>
        <v>0</v>
      </c>
      <c r="G130" s="351">
        <f t="shared" si="207"/>
        <v>0</v>
      </c>
      <c r="H130" s="352">
        <f t="shared" si="207"/>
        <v>0</v>
      </c>
      <c r="I130" s="353">
        <f t="shared" si="207"/>
        <v>0</v>
      </c>
      <c r="J130" s="353">
        <f t="shared" si="207"/>
        <v>0</v>
      </c>
      <c r="K130" s="354">
        <f t="shared" si="207"/>
        <v>0</v>
      </c>
      <c r="L130" s="350">
        <f t="shared" si="207"/>
        <v>0</v>
      </c>
      <c r="M130" s="350">
        <f t="shared" si="207"/>
        <v>0</v>
      </c>
      <c r="N130" s="349">
        <f t="shared" si="207"/>
        <v>0</v>
      </c>
      <c r="O130" s="350">
        <f t="shared" si="207"/>
        <v>0</v>
      </c>
      <c r="P130" s="350">
        <f t="shared" si="207"/>
        <v>0</v>
      </c>
      <c r="Q130" s="354">
        <f t="shared" si="207"/>
        <v>0</v>
      </c>
      <c r="R130" s="350">
        <f t="shared" si="207"/>
        <v>0</v>
      </c>
      <c r="S130" s="350">
        <f t="shared" si="207"/>
        <v>0</v>
      </c>
      <c r="T130" s="349">
        <f t="shared" si="207"/>
        <v>0</v>
      </c>
      <c r="U130" s="350">
        <f t="shared" si="207"/>
        <v>0</v>
      </c>
      <c r="V130" s="350">
        <f t="shared" si="207"/>
        <v>0</v>
      </c>
      <c r="W130" s="311">
        <f>G130+M130+S130</f>
        <v>0</v>
      </c>
      <c r="X130" s="355">
        <f>J130+P130+V130</f>
        <v>0</v>
      </c>
      <c r="Y130" s="356">
        <f t="shared" si="205"/>
        <v>0</v>
      </c>
      <c r="Z130" s="357" t="e">
        <f t="shared" si="206"/>
        <v>#DIV/0!</v>
      </c>
      <c r="AA130" s="340"/>
      <c r="AB130" s="128"/>
      <c r="AC130" s="128"/>
    </row>
    <row r="131" spans="1:29" ht="15" customHeight="1" thickBot="1" x14ac:dyDescent="0.2">
      <c r="A131" s="224" t="s">
        <v>89</v>
      </c>
      <c r="B131" s="274" t="s">
        <v>30</v>
      </c>
      <c r="C131" s="277" t="s">
        <v>201</v>
      </c>
      <c r="D131" s="278"/>
      <c r="E131" s="279"/>
      <c r="F131" s="280"/>
      <c r="G131" s="280"/>
      <c r="H131" s="279"/>
      <c r="I131" s="280"/>
      <c r="J131" s="281"/>
      <c r="K131" s="280"/>
      <c r="L131" s="280"/>
      <c r="M131" s="281"/>
      <c r="N131" s="279"/>
      <c r="O131" s="280"/>
      <c r="P131" s="281"/>
      <c r="Q131" s="280"/>
      <c r="R131" s="280"/>
      <c r="S131" s="281"/>
      <c r="T131" s="279"/>
      <c r="U131" s="280"/>
      <c r="V131" s="281"/>
      <c r="W131" s="342"/>
      <c r="X131" s="343"/>
      <c r="Y131" s="358"/>
      <c r="Z131" s="359"/>
      <c r="AA131" s="360"/>
      <c r="AB131" s="128"/>
      <c r="AC131" s="128"/>
    </row>
    <row r="132" spans="1:29" ht="30" customHeight="1" x14ac:dyDescent="0.15">
      <c r="A132" s="284" t="s">
        <v>94</v>
      </c>
      <c r="B132" s="285" t="s">
        <v>95</v>
      </c>
      <c r="C132" s="286" t="s">
        <v>202</v>
      </c>
      <c r="D132" s="287" t="s">
        <v>203</v>
      </c>
      <c r="E132" s="288">
        <v>4</v>
      </c>
      <c r="F132" s="289">
        <v>6000</v>
      </c>
      <c r="G132" s="290">
        <f t="shared" ref="G132:G135" si="208">E132*F132</f>
        <v>24000</v>
      </c>
      <c r="H132" s="288">
        <v>4</v>
      </c>
      <c r="I132" s="289">
        <v>6000</v>
      </c>
      <c r="J132" s="291">
        <f>SUM('Реєстр документів'!D34)</f>
        <v>24000</v>
      </c>
      <c r="K132" s="292"/>
      <c r="L132" s="289"/>
      <c r="M132" s="291">
        <f t="shared" ref="M132:M135" si="209">K132*L132</f>
        <v>0</v>
      </c>
      <c r="N132" s="288"/>
      <c r="O132" s="289"/>
      <c r="P132" s="291">
        <f t="shared" ref="P132:P135" si="210">N132*O132</f>
        <v>0</v>
      </c>
      <c r="Q132" s="292"/>
      <c r="R132" s="289"/>
      <c r="S132" s="291">
        <f t="shared" ref="S132:S135" si="211">Q132*R132</f>
        <v>0</v>
      </c>
      <c r="T132" s="288"/>
      <c r="U132" s="289"/>
      <c r="V132" s="291">
        <f t="shared" ref="V132:V135" si="212">T132*U132</f>
        <v>0</v>
      </c>
      <c r="W132" s="149">
        <f t="shared" ref="W132:W135" si="213">G132+M132+S132</f>
        <v>24000</v>
      </c>
      <c r="X132" s="150">
        <f t="shared" ref="X132:X135" si="214">J132+P132+V132</f>
        <v>24000</v>
      </c>
      <c r="Y132" s="361">
        <f t="shared" ref="Y132:Y136" si="215">W132-X132</f>
        <v>0</v>
      </c>
      <c r="Z132" s="294">
        <f t="shared" ref="Z132:Z136" si="216">Y132/W132</f>
        <v>0</v>
      </c>
      <c r="AA132" s="295"/>
      <c r="AB132" s="128"/>
      <c r="AC132" s="128"/>
    </row>
    <row r="133" spans="1:29" ht="30" customHeight="1" x14ac:dyDescent="0.15">
      <c r="A133" s="142" t="s">
        <v>94</v>
      </c>
      <c r="B133" s="296" t="s">
        <v>98</v>
      </c>
      <c r="C133" s="297" t="s">
        <v>204</v>
      </c>
      <c r="D133" s="298" t="s">
        <v>203</v>
      </c>
      <c r="E133" s="146"/>
      <c r="F133" s="147"/>
      <c r="G133" s="148">
        <f t="shared" si="208"/>
        <v>0</v>
      </c>
      <c r="H133" s="146"/>
      <c r="I133" s="147"/>
      <c r="J133" s="165">
        <f t="shared" ref="J133" si="217">H133*I133</f>
        <v>0</v>
      </c>
      <c r="K133" s="235"/>
      <c r="L133" s="147"/>
      <c r="M133" s="165">
        <f t="shared" si="209"/>
        <v>0</v>
      </c>
      <c r="N133" s="146"/>
      <c r="O133" s="147"/>
      <c r="P133" s="165">
        <f t="shared" si="210"/>
        <v>0</v>
      </c>
      <c r="Q133" s="235"/>
      <c r="R133" s="147"/>
      <c r="S133" s="165">
        <f t="shared" si="211"/>
        <v>0</v>
      </c>
      <c r="T133" s="146"/>
      <c r="U133" s="147"/>
      <c r="V133" s="165">
        <f t="shared" si="212"/>
        <v>0</v>
      </c>
      <c r="W133" s="149">
        <f t="shared" si="213"/>
        <v>0</v>
      </c>
      <c r="X133" s="150">
        <f t="shared" si="214"/>
        <v>0</v>
      </c>
      <c r="Y133" s="149">
        <f t="shared" si="215"/>
        <v>0</v>
      </c>
      <c r="Z133" s="299" t="e">
        <f t="shared" si="216"/>
        <v>#DIV/0!</v>
      </c>
      <c r="AA133" s="300"/>
      <c r="AB133" s="128"/>
      <c r="AC133" s="128"/>
    </row>
    <row r="134" spans="1:29" ht="30" customHeight="1" x14ac:dyDescent="0.15">
      <c r="A134" s="142" t="s">
        <v>94</v>
      </c>
      <c r="B134" s="296" t="s">
        <v>99</v>
      </c>
      <c r="C134" s="297" t="s">
        <v>205</v>
      </c>
      <c r="D134" s="298" t="s">
        <v>203</v>
      </c>
      <c r="E134" s="146">
        <v>1</v>
      </c>
      <c r="F134" s="147">
        <v>12000</v>
      </c>
      <c r="G134" s="148">
        <f t="shared" si="208"/>
        <v>12000</v>
      </c>
      <c r="H134" s="146">
        <v>1</v>
      </c>
      <c r="I134" s="147">
        <v>12000</v>
      </c>
      <c r="J134" s="165">
        <f>SUM('Реєстр документів'!D35)</f>
        <v>12000</v>
      </c>
      <c r="K134" s="235"/>
      <c r="L134" s="147"/>
      <c r="M134" s="165">
        <f t="shared" si="209"/>
        <v>0</v>
      </c>
      <c r="N134" s="146"/>
      <c r="O134" s="147"/>
      <c r="P134" s="165">
        <f t="shared" si="210"/>
        <v>0</v>
      </c>
      <c r="Q134" s="235"/>
      <c r="R134" s="147"/>
      <c r="S134" s="165">
        <f t="shared" si="211"/>
        <v>0</v>
      </c>
      <c r="T134" s="146"/>
      <c r="U134" s="147"/>
      <c r="V134" s="165">
        <f t="shared" si="212"/>
        <v>0</v>
      </c>
      <c r="W134" s="149">
        <f t="shared" si="213"/>
        <v>12000</v>
      </c>
      <c r="X134" s="150">
        <f t="shared" si="214"/>
        <v>12000</v>
      </c>
      <c r="Y134" s="149">
        <f t="shared" si="215"/>
        <v>0</v>
      </c>
      <c r="Z134" s="299">
        <f t="shared" si="216"/>
        <v>0</v>
      </c>
      <c r="AA134" s="300"/>
      <c r="AB134" s="128"/>
      <c r="AC134" s="128"/>
    </row>
    <row r="135" spans="1:29" ht="30" customHeight="1" thickBot="1" x14ac:dyDescent="0.2">
      <c r="A135" s="166" t="s">
        <v>94</v>
      </c>
      <c r="B135" s="301" t="s">
        <v>173</v>
      </c>
      <c r="C135" s="302" t="s">
        <v>225</v>
      </c>
      <c r="D135" s="303" t="s">
        <v>203</v>
      </c>
      <c r="E135" s="170">
        <v>1</v>
      </c>
      <c r="F135" s="171">
        <v>3000</v>
      </c>
      <c r="G135" s="172">
        <f t="shared" si="208"/>
        <v>3000</v>
      </c>
      <c r="H135" s="170">
        <v>1</v>
      </c>
      <c r="I135" s="171">
        <v>393.62</v>
      </c>
      <c r="J135" s="173">
        <f>SUM('Реєстр документів'!D36)</f>
        <v>393.62</v>
      </c>
      <c r="K135" s="237"/>
      <c r="L135" s="171"/>
      <c r="M135" s="173">
        <f t="shared" si="209"/>
        <v>0</v>
      </c>
      <c r="N135" s="170"/>
      <c r="O135" s="171"/>
      <c r="P135" s="173">
        <f t="shared" si="210"/>
        <v>0</v>
      </c>
      <c r="Q135" s="237"/>
      <c r="R135" s="171"/>
      <c r="S135" s="173">
        <f t="shared" si="211"/>
        <v>0</v>
      </c>
      <c r="T135" s="170"/>
      <c r="U135" s="171"/>
      <c r="V135" s="173">
        <f t="shared" si="212"/>
        <v>0</v>
      </c>
      <c r="W135" s="149">
        <f t="shared" si="213"/>
        <v>3000</v>
      </c>
      <c r="X135" s="150">
        <f t="shared" si="214"/>
        <v>393.62</v>
      </c>
      <c r="Y135" s="362">
        <f t="shared" si="215"/>
        <v>2606.38</v>
      </c>
      <c r="Z135" s="363">
        <f t="shared" si="216"/>
        <v>0.86879333333333342</v>
      </c>
      <c r="AA135" s="364" t="s">
        <v>389</v>
      </c>
      <c r="AB135" s="128"/>
      <c r="AC135" s="128"/>
    </row>
    <row r="136" spans="1:29" ht="15" customHeight="1" thickBot="1" x14ac:dyDescent="0.2">
      <c r="A136" s="439" t="s">
        <v>206</v>
      </c>
      <c r="B136" s="440"/>
      <c r="C136" s="441"/>
      <c r="D136" s="307"/>
      <c r="E136" s="349">
        <f t="shared" ref="E136:V136" si="218">SUM(E132:E135)</f>
        <v>6</v>
      </c>
      <c r="F136" s="350">
        <f t="shared" si="218"/>
        <v>21000</v>
      </c>
      <c r="G136" s="351">
        <f t="shared" si="218"/>
        <v>39000</v>
      </c>
      <c r="H136" s="352">
        <f t="shared" si="218"/>
        <v>6</v>
      </c>
      <c r="I136" s="353">
        <f t="shared" si="218"/>
        <v>18393.62</v>
      </c>
      <c r="J136" s="353">
        <f t="shared" si="218"/>
        <v>36393.620000000003</v>
      </c>
      <c r="K136" s="354">
        <f t="shared" si="218"/>
        <v>0</v>
      </c>
      <c r="L136" s="350">
        <f t="shared" si="218"/>
        <v>0</v>
      </c>
      <c r="M136" s="350">
        <f t="shared" si="218"/>
        <v>0</v>
      </c>
      <c r="N136" s="349">
        <f t="shared" si="218"/>
        <v>0</v>
      </c>
      <c r="O136" s="350">
        <f t="shared" si="218"/>
        <v>0</v>
      </c>
      <c r="P136" s="350">
        <f t="shared" si="218"/>
        <v>0</v>
      </c>
      <c r="Q136" s="354">
        <f t="shared" si="218"/>
        <v>0</v>
      </c>
      <c r="R136" s="350">
        <f t="shared" si="218"/>
        <v>0</v>
      </c>
      <c r="S136" s="350">
        <f t="shared" si="218"/>
        <v>0</v>
      </c>
      <c r="T136" s="349">
        <f t="shared" si="218"/>
        <v>0</v>
      </c>
      <c r="U136" s="350">
        <f t="shared" si="218"/>
        <v>0</v>
      </c>
      <c r="V136" s="350">
        <f t="shared" si="218"/>
        <v>0</v>
      </c>
      <c r="W136" s="311">
        <f>G136+M136+S136</f>
        <v>39000</v>
      </c>
      <c r="X136" s="355">
        <f>J136+P136+V136</f>
        <v>36393.620000000003</v>
      </c>
      <c r="Y136" s="365">
        <f t="shared" si="215"/>
        <v>2606.3799999999974</v>
      </c>
      <c r="Z136" s="366">
        <f t="shared" si="216"/>
        <v>6.6830256410256347E-2</v>
      </c>
      <c r="AA136" s="367"/>
      <c r="AB136" s="128"/>
      <c r="AC136" s="128"/>
    </row>
    <row r="137" spans="1:29" ht="15" customHeight="1" thickBot="1" x14ac:dyDescent="0.2">
      <c r="A137" s="368" t="s">
        <v>89</v>
      </c>
      <c r="B137" s="274" t="s">
        <v>207</v>
      </c>
      <c r="C137" s="192" t="s">
        <v>208</v>
      </c>
      <c r="D137" s="266"/>
      <c r="E137" s="267"/>
      <c r="F137" s="268"/>
      <c r="G137" s="268"/>
      <c r="H137" s="267"/>
      <c r="I137" s="268"/>
      <c r="J137" s="268"/>
      <c r="K137" s="268"/>
      <c r="L137" s="268"/>
      <c r="M137" s="269"/>
      <c r="N137" s="267"/>
      <c r="O137" s="268"/>
      <c r="P137" s="269"/>
      <c r="Q137" s="268"/>
      <c r="R137" s="268"/>
      <c r="S137" s="269"/>
      <c r="T137" s="267"/>
      <c r="U137" s="268"/>
      <c r="V137" s="269"/>
      <c r="W137" s="267"/>
      <c r="X137" s="268"/>
      <c r="Y137" s="343"/>
      <c r="Z137" s="359"/>
      <c r="AA137" s="360"/>
      <c r="AB137" s="128"/>
      <c r="AC137" s="128"/>
    </row>
    <row r="138" spans="1:29" ht="30" customHeight="1" x14ac:dyDescent="0.15">
      <c r="A138" s="129" t="s">
        <v>91</v>
      </c>
      <c r="B138" s="130" t="s">
        <v>209</v>
      </c>
      <c r="C138" s="270" t="s">
        <v>210</v>
      </c>
      <c r="D138" s="206"/>
      <c r="E138" s="227">
        <f t="shared" ref="E138:V138" si="219">SUM(E139:E141)</f>
        <v>0</v>
      </c>
      <c r="F138" s="228">
        <f t="shared" si="219"/>
        <v>0</v>
      </c>
      <c r="G138" s="229">
        <f t="shared" si="219"/>
        <v>0</v>
      </c>
      <c r="H138" s="133">
        <f t="shared" si="219"/>
        <v>0</v>
      </c>
      <c r="I138" s="134">
        <f t="shared" si="219"/>
        <v>0</v>
      </c>
      <c r="J138" s="164">
        <f t="shared" si="219"/>
        <v>0</v>
      </c>
      <c r="K138" s="243">
        <f t="shared" si="219"/>
        <v>0</v>
      </c>
      <c r="L138" s="228">
        <f t="shared" si="219"/>
        <v>0</v>
      </c>
      <c r="M138" s="244">
        <f t="shared" si="219"/>
        <v>0</v>
      </c>
      <c r="N138" s="227">
        <f t="shared" si="219"/>
        <v>0</v>
      </c>
      <c r="O138" s="228">
        <f t="shared" si="219"/>
        <v>0</v>
      </c>
      <c r="P138" s="244">
        <f t="shared" si="219"/>
        <v>0</v>
      </c>
      <c r="Q138" s="243">
        <f t="shared" si="219"/>
        <v>0</v>
      </c>
      <c r="R138" s="228">
        <f t="shared" si="219"/>
        <v>0</v>
      </c>
      <c r="S138" s="244">
        <f t="shared" si="219"/>
        <v>0</v>
      </c>
      <c r="T138" s="227">
        <f t="shared" si="219"/>
        <v>0</v>
      </c>
      <c r="U138" s="228">
        <f t="shared" si="219"/>
        <v>0</v>
      </c>
      <c r="V138" s="244">
        <f t="shared" si="219"/>
        <v>0</v>
      </c>
      <c r="W138" s="136">
        <f>G138+M138+S138</f>
        <v>0</v>
      </c>
      <c r="X138" s="369">
        <f>J138+P138+V138</f>
        <v>0</v>
      </c>
      <c r="Y138" s="370">
        <f t="shared" ref="Y138:Y160" si="220">W138-X138</f>
        <v>0</v>
      </c>
      <c r="Z138" s="371" t="e">
        <f t="shared" ref="Z138:Z160" si="221">Y138/W138</f>
        <v>#DIV/0!</v>
      </c>
      <c r="AA138" s="372"/>
      <c r="AB138" s="141"/>
      <c r="AC138" s="141"/>
    </row>
    <row r="139" spans="1:29" ht="30" customHeight="1" x14ac:dyDescent="0.15">
      <c r="A139" s="142" t="s">
        <v>94</v>
      </c>
      <c r="B139" s="143" t="s">
        <v>95</v>
      </c>
      <c r="C139" s="144" t="s">
        <v>211</v>
      </c>
      <c r="D139" s="145" t="s">
        <v>114</v>
      </c>
      <c r="E139" s="146"/>
      <c r="F139" s="147"/>
      <c r="G139" s="148">
        <f t="shared" ref="G139:G141" si="222">E139*F139</f>
        <v>0</v>
      </c>
      <c r="H139" s="146"/>
      <c r="I139" s="147"/>
      <c r="J139" s="165">
        <f t="shared" ref="J139:J141" si="223">H139*I139</f>
        <v>0</v>
      </c>
      <c r="K139" s="235"/>
      <c r="L139" s="147"/>
      <c r="M139" s="165">
        <f t="shared" ref="M139:M141" si="224">K139*L139</f>
        <v>0</v>
      </c>
      <c r="N139" s="146"/>
      <c r="O139" s="147"/>
      <c r="P139" s="165">
        <f t="shared" ref="P139:P141" si="225">N139*O139</f>
        <v>0</v>
      </c>
      <c r="Q139" s="235"/>
      <c r="R139" s="147"/>
      <c r="S139" s="165">
        <f t="shared" ref="S139:S141" si="226">Q139*R139</f>
        <v>0</v>
      </c>
      <c r="T139" s="146"/>
      <c r="U139" s="147"/>
      <c r="V139" s="165">
        <f t="shared" ref="V139:V141" si="227">T139*U139</f>
        <v>0</v>
      </c>
      <c r="W139" s="149">
        <f t="shared" ref="W139:W141" si="228">G139+M139+S139</f>
        <v>0</v>
      </c>
      <c r="X139" s="150">
        <f t="shared" ref="X139:X158" si="229">J139+P139+V139</f>
        <v>0</v>
      </c>
      <c r="Y139" s="149">
        <f t="shared" si="220"/>
        <v>0</v>
      </c>
      <c r="Z139" s="299" t="e">
        <f t="shared" si="221"/>
        <v>#DIV/0!</v>
      </c>
      <c r="AA139" s="300"/>
      <c r="AB139" s="128"/>
      <c r="AC139" s="128"/>
    </row>
    <row r="140" spans="1:29" ht="30" customHeight="1" x14ac:dyDescent="0.15">
      <c r="A140" s="142" t="s">
        <v>94</v>
      </c>
      <c r="B140" s="143" t="s">
        <v>98</v>
      </c>
      <c r="C140" s="144" t="s">
        <v>211</v>
      </c>
      <c r="D140" s="145" t="s">
        <v>114</v>
      </c>
      <c r="E140" s="146"/>
      <c r="F140" s="147"/>
      <c r="G140" s="148">
        <f t="shared" si="222"/>
        <v>0</v>
      </c>
      <c r="H140" s="146"/>
      <c r="I140" s="147"/>
      <c r="J140" s="165">
        <f t="shared" si="223"/>
        <v>0</v>
      </c>
      <c r="K140" s="235"/>
      <c r="L140" s="147"/>
      <c r="M140" s="165">
        <f t="shared" si="224"/>
        <v>0</v>
      </c>
      <c r="N140" s="146"/>
      <c r="O140" s="147"/>
      <c r="P140" s="165">
        <f t="shared" si="225"/>
        <v>0</v>
      </c>
      <c r="Q140" s="235"/>
      <c r="R140" s="147"/>
      <c r="S140" s="165">
        <f t="shared" si="226"/>
        <v>0</v>
      </c>
      <c r="T140" s="146"/>
      <c r="U140" s="147"/>
      <c r="V140" s="165">
        <f t="shared" si="227"/>
        <v>0</v>
      </c>
      <c r="W140" s="149">
        <f t="shared" si="228"/>
        <v>0</v>
      </c>
      <c r="X140" s="150">
        <f t="shared" si="229"/>
        <v>0</v>
      </c>
      <c r="Y140" s="149">
        <f t="shared" si="220"/>
        <v>0</v>
      </c>
      <c r="Z140" s="299" t="e">
        <f t="shared" si="221"/>
        <v>#DIV/0!</v>
      </c>
      <c r="AA140" s="300"/>
      <c r="AB140" s="128"/>
      <c r="AC140" s="128"/>
    </row>
    <row r="141" spans="1:29" ht="30" customHeight="1" thickBot="1" x14ac:dyDescent="0.2">
      <c r="A141" s="154" t="s">
        <v>94</v>
      </c>
      <c r="B141" s="155" t="s">
        <v>99</v>
      </c>
      <c r="C141" s="156" t="s">
        <v>211</v>
      </c>
      <c r="D141" s="157" t="s">
        <v>114</v>
      </c>
      <c r="E141" s="158"/>
      <c r="F141" s="159"/>
      <c r="G141" s="160">
        <f t="shared" si="222"/>
        <v>0</v>
      </c>
      <c r="H141" s="158"/>
      <c r="I141" s="159"/>
      <c r="J141" s="232">
        <f t="shared" si="223"/>
        <v>0</v>
      </c>
      <c r="K141" s="257"/>
      <c r="L141" s="159"/>
      <c r="M141" s="232">
        <f t="shared" si="224"/>
        <v>0</v>
      </c>
      <c r="N141" s="158"/>
      <c r="O141" s="159"/>
      <c r="P141" s="232">
        <f t="shared" si="225"/>
        <v>0</v>
      </c>
      <c r="Q141" s="257"/>
      <c r="R141" s="159"/>
      <c r="S141" s="232">
        <f t="shared" si="226"/>
        <v>0</v>
      </c>
      <c r="T141" s="158"/>
      <c r="U141" s="159"/>
      <c r="V141" s="232">
        <f t="shared" si="227"/>
        <v>0</v>
      </c>
      <c r="W141" s="149">
        <f t="shared" si="228"/>
        <v>0</v>
      </c>
      <c r="X141" s="150">
        <f t="shared" si="229"/>
        <v>0</v>
      </c>
      <c r="Y141" s="373">
        <f t="shared" si="220"/>
        <v>0</v>
      </c>
      <c r="Z141" s="374" t="e">
        <f t="shared" si="221"/>
        <v>#DIV/0!</v>
      </c>
      <c r="AA141" s="375"/>
      <c r="AB141" s="128"/>
      <c r="AC141" s="128"/>
    </row>
    <row r="142" spans="1:29" ht="15" customHeight="1" x14ac:dyDescent="0.15">
      <c r="A142" s="129" t="s">
        <v>91</v>
      </c>
      <c r="B142" s="130" t="s">
        <v>212</v>
      </c>
      <c r="C142" s="271" t="s">
        <v>213</v>
      </c>
      <c r="D142" s="132"/>
      <c r="E142" s="133">
        <f t="shared" ref="E142:V142" si="230">SUM(E143:E145)</f>
        <v>0</v>
      </c>
      <c r="F142" s="134">
        <f t="shared" si="230"/>
        <v>0</v>
      </c>
      <c r="G142" s="135">
        <f t="shared" si="230"/>
        <v>0</v>
      </c>
      <c r="H142" s="133">
        <f t="shared" si="230"/>
        <v>0</v>
      </c>
      <c r="I142" s="134">
        <f t="shared" si="230"/>
        <v>0</v>
      </c>
      <c r="J142" s="164">
        <f t="shared" si="230"/>
        <v>0</v>
      </c>
      <c r="K142" s="233">
        <f t="shared" si="230"/>
        <v>0</v>
      </c>
      <c r="L142" s="134">
        <f t="shared" si="230"/>
        <v>0</v>
      </c>
      <c r="M142" s="164">
        <f t="shared" si="230"/>
        <v>0</v>
      </c>
      <c r="N142" s="133">
        <f t="shared" si="230"/>
        <v>0</v>
      </c>
      <c r="O142" s="134">
        <f t="shared" si="230"/>
        <v>0</v>
      </c>
      <c r="P142" s="164">
        <f t="shared" si="230"/>
        <v>0</v>
      </c>
      <c r="Q142" s="233">
        <f t="shared" si="230"/>
        <v>0</v>
      </c>
      <c r="R142" s="134">
        <f t="shared" si="230"/>
        <v>0</v>
      </c>
      <c r="S142" s="164">
        <f t="shared" si="230"/>
        <v>0</v>
      </c>
      <c r="T142" s="133">
        <f t="shared" si="230"/>
        <v>0</v>
      </c>
      <c r="U142" s="134">
        <f t="shared" si="230"/>
        <v>0</v>
      </c>
      <c r="V142" s="164">
        <f t="shared" si="230"/>
        <v>0</v>
      </c>
      <c r="W142" s="136">
        <f>G142+M142+S142</f>
        <v>0</v>
      </c>
      <c r="X142" s="369">
        <f>J142+P142+V142</f>
        <v>0</v>
      </c>
      <c r="Y142" s="370">
        <f t="shared" si="220"/>
        <v>0</v>
      </c>
      <c r="Z142" s="371" t="e">
        <f t="shared" si="221"/>
        <v>#DIV/0!</v>
      </c>
      <c r="AA142" s="372"/>
      <c r="AB142" s="141"/>
      <c r="AC142" s="141"/>
    </row>
    <row r="143" spans="1:29" ht="30" customHeight="1" x14ac:dyDescent="0.15">
      <c r="A143" s="142" t="s">
        <v>94</v>
      </c>
      <c r="B143" s="143" t="s">
        <v>95</v>
      </c>
      <c r="C143" s="144" t="s">
        <v>214</v>
      </c>
      <c r="D143" s="145" t="s">
        <v>114</v>
      </c>
      <c r="E143" s="146"/>
      <c r="F143" s="147"/>
      <c r="G143" s="148">
        <f t="shared" ref="G143:G145" si="231">E143*F143</f>
        <v>0</v>
      </c>
      <c r="H143" s="146"/>
      <c r="I143" s="147"/>
      <c r="J143" s="165">
        <f t="shared" ref="J143:J145" si="232">H143*I143</f>
        <v>0</v>
      </c>
      <c r="K143" s="235"/>
      <c r="L143" s="147"/>
      <c r="M143" s="165">
        <f t="shared" ref="M143:M145" si="233">K143*L143</f>
        <v>0</v>
      </c>
      <c r="N143" s="146"/>
      <c r="O143" s="147"/>
      <c r="P143" s="165">
        <f t="shared" ref="P143:P145" si="234">N143*O143</f>
        <v>0</v>
      </c>
      <c r="Q143" s="235"/>
      <c r="R143" s="147"/>
      <c r="S143" s="165">
        <f t="shared" ref="S143:S145" si="235">Q143*R143</f>
        <v>0</v>
      </c>
      <c r="T143" s="146"/>
      <c r="U143" s="147"/>
      <c r="V143" s="165">
        <f t="shared" ref="V143:V145" si="236">T143*U143</f>
        <v>0</v>
      </c>
      <c r="W143" s="149">
        <f t="shared" ref="W143:W145" si="237">G143+M143+S143</f>
        <v>0</v>
      </c>
      <c r="X143" s="150">
        <f t="shared" si="229"/>
        <v>0</v>
      </c>
      <c r="Y143" s="149">
        <f t="shared" si="220"/>
        <v>0</v>
      </c>
      <c r="Z143" s="299" t="e">
        <f t="shared" si="221"/>
        <v>#DIV/0!</v>
      </c>
      <c r="AA143" s="300"/>
      <c r="AB143" s="128"/>
      <c r="AC143" s="128"/>
    </row>
    <row r="144" spans="1:29" ht="30" customHeight="1" x14ac:dyDescent="0.15">
      <c r="A144" s="142" t="s">
        <v>94</v>
      </c>
      <c r="B144" s="143" t="s">
        <v>98</v>
      </c>
      <c r="C144" s="144" t="s">
        <v>214</v>
      </c>
      <c r="D144" s="145" t="s">
        <v>114</v>
      </c>
      <c r="E144" s="146"/>
      <c r="F144" s="147"/>
      <c r="G144" s="148">
        <f t="shared" si="231"/>
        <v>0</v>
      </c>
      <c r="H144" s="146"/>
      <c r="I144" s="147"/>
      <c r="J144" s="165">
        <f t="shared" si="232"/>
        <v>0</v>
      </c>
      <c r="K144" s="235"/>
      <c r="L144" s="147"/>
      <c r="M144" s="165">
        <f t="shared" si="233"/>
        <v>0</v>
      </c>
      <c r="N144" s="146"/>
      <c r="O144" s="147"/>
      <c r="P144" s="165">
        <f t="shared" si="234"/>
        <v>0</v>
      </c>
      <c r="Q144" s="235"/>
      <c r="R144" s="147"/>
      <c r="S144" s="165">
        <f t="shared" si="235"/>
        <v>0</v>
      </c>
      <c r="T144" s="146"/>
      <c r="U144" s="147"/>
      <c r="V144" s="165">
        <f t="shared" si="236"/>
        <v>0</v>
      </c>
      <c r="W144" s="149">
        <f t="shared" si="237"/>
        <v>0</v>
      </c>
      <c r="X144" s="150">
        <f t="shared" si="229"/>
        <v>0</v>
      </c>
      <c r="Y144" s="149">
        <f t="shared" si="220"/>
        <v>0</v>
      </c>
      <c r="Z144" s="299" t="e">
        <f t="shared" si="221"/>
        <v>#DIV/0!</v>
      </c>
      <c r="AA144" s="300"/>
      <c r="AB144" s="128"/>
      <c r="AC144" s="128"/>
    </row>
    <row r="145" spans="1:29" ht="30" customHeight="1" thickBot="1" x14ac:dyDescent="0.2">
      <c r="A145" s="154" t="s">
        <v>94</v>
      </c>
      <c r="B145" s="155" t="s">
        <v>99</v>
      </c>
      <c r="C145" s="156" t="s">
        <v>214</v>
      </c>
      <c r="D145" s="157" t="s">
        <v>114</v>
      </c>
      <c r="E145" s="158"/>
      <c r="F145" s="159"/>
      <c r="G145" s="160">
        <f t="shared" si="231"/>
        <v>0</v>
      </c>
      <c r="H145" s="158"/>
      <c r="I145" s="159"/>
      <c r="J145" s="232">
        <f t="shared" si="232"/>
        <v>0</v>
      </c>
      <c r="K145" s="257"/>
      <c r="L145" s="159"/>
      <c r="M145" s="232">
        <f t="shared" si="233"/>
        <v>0</v>
      </c>
      <c r="N145" s="158"/>
      <c r="O145" s="159"/>
      <c r="P145" s="232">
        <f t="shared" si="234"/>
        <v>0</v>
      </c>
      <c r="Q145" s="257"/>
      <c r="R145" s="159"/>
      <c r="S145" s="232">
        <f t="shared" si="235"/>
        <v>0</v>
      </c>
      <c r="T145" s="158"/>
      <c r="U145" s="159"/>
      <c r="V145" s="232">
        <f t="shared" si="236"/>
        <v>0</v>
      </c>
      <c r="W145" s="149">
        <f t="shared" si="237"/>
        <v>0</v>
      </c>
      <c r="X145" s="150">
        <f t="shared" si="229"/>
        <v>0</v>
      </c>
      <c r="Y145" s="373">
        <f t="shared" si="220"/>
        <v>0</v>
      </c>
      <c r="Z145" s="374" t="e">
        <f t="shared" si="221"/>
        <v>#DIV/0!</v>
      </c>
      <c r="AA145" s="375"/>
      <c r="AB145" s="128"/>
      <c r="AC145" s="128"/>
    </row>
    <row r="146" spans="1:29" ht="15" customHeight="1" x14ac:dyDescent="0.15">
      <c r="A146" s="129" t="s">
        <v>91</v>
      </c>
      <c r="B146" s="130" t="s">
        <v>215</v>
      </c>
      <c r="C146" s="271" t="s">
        <v>216</v>
      </c>
      <c r="D146" s="132"/>
      <c r="E146" s="133">
        <f t="shared" ref="E146:V146" si="238">SUM(E147:E151)</f>
        <v>1000</v>
      </c>
      <c r="F146" s="134">
        <f t="shared" si="238"/>
        <v>225</v>
      </c>
      <c r="G146" s="135">
        <f t="shared" si="238"/>
        <v>225000</v>
      </c>
      <c r="H146" s="133">
        <f t="shared" si="238"/>
        <v>0</v>
      </c>
      <c r="I146" s="134">
        <f t="shared" si="238"/>
        <v>0</v>
      </c>
      <c r="J146" s="164">
        <f t="shared" si="238"/>
        <v>219960</v>
      </c>
      <c r="K146" s="233">
        <f t="shared" si="238"/>
        <v>0</v>
      </c>
      <c r="L146" s="134">
        <f t="shared" si="238"/>
        <v>0</v>
      </c>
      <c r="M146" s="164">
        <f t="shared" si="238"/>
        <v>0</v>
      </c>
      <c r="N146" s="133">
        <f t="shared" si="238"/>
        <v>0</v>
      </c>
      <c r="O146" s="134">
        <f t="shared" si="238"/>
        <v>0</v>
      </c>
      <c r="P146" s="164">
        <f t="shared" si="238"/>
        <v>0</v>
      </c>
      <c r="Q146" s="233">
        <f t="shared" si="238"/>
        <v>0</v>
      </c>
      <c r="R146" s="134">
        <f t="shared" si="238"/>
        <v>0</v>
      </c>
      <c r="S146" s="164">
        <f t="shared" si="238"/>
        <v>0</v>
      </c>
      <c r="T146" s="133">
        <f t="shared" si="238"/>
        <v>0</v>
      </c>
      <c r="U146" s="134">
        <f t="shared" si="238"/>
        <v>0</v>
      </c>
      <c r="V146" s="164">
        <f t="shared" si="238"/>
        <v>0</v>
      </c>
      <c r="W146" s="136">
        <f>G146+M146+S146</f>
        <v>225000</v>
      </c>
      <c r="X146" s="369">
        <f>J146+P146+V146</f>
        <v>219960</v>
      </c>
      <c r="Y146" s="370">
        <f t="shared" si="220"/>
        <v>5040</v>
      </c>
      <c r="Z146" s="371">
        <f t="shared" si="221"/>
        <v>2.24E-2</v>
      </c>
      <c r="AA146" s="372"/>
      <c r="AB146" s="141"/>
      <c r="AC146" s="141"/>
    </row>
    <row r="147" spans="1:29" ht="30" customHeight="1" x14ac:dyDescent="0.15">
      <c r="A147" s="142" t="s">
        <v>94</v>
      </c>
      <c r="B147" s="143" t="s">
        <v>95</v>
      </c>
      <c r="C147" s="144" t="s">
        <v>217</v>
      </c>
      <c r="D147" s="145" t="s">
        <v>218</v>
      </c>
      <c r="E147" s="146"/>
      <c r="F147" s="147"/>
      <c r="G147" s="148">
        <f t="shared" ref="G147:G151" si="239">E147*F147</f>
        <v>0</v>
      </c>
      <c r="H147" s="146"/>
      <c r="I147" s="147"/>
      <c r="J147" s="165">
        <f t="shared" ref="J147:J151" si="240">H147*I147</f>
        <v>0</v>
      </c>
      <c r="K147" s="235"/>
      <c r="L147" s="147"/>
      <c r="M147" s="165">
        <f t="shared" ref="M147:M151" si="241">K147*L147</f>
        <v>0</v>
      </c>
      <c r="N147" s="146"/>
      <c r="O147" s="147"/>
      <c r="P147" s="165">
        <f t="shared" ref="P147:P151" si="242">N147*O147</f>
        <v>0</v>
      </c>
      <c r="Q147" s="235"/>
      <c r="R147" s="147"/>
      <c r="S147" s="165">
        <f t="shared" ref="S147:S151" si="243">Q147*R147</f>
        <v>0</v>
      </c>
      <c r="T147" s="146"/>
      <c r="U147" s="147"/>
      <c r="V147" s="165">
        <f t="shared" ref="V147:V151" si="244">T147*U147</f>
        <v>0</v>
      </c>
      <c r="W147" s="149">
        <f t="shared" ref="W147:W158" si="245">G147+M147+S147</f>
        <v>0</v>
      </c>
      <c r="X147" s="150">
        <f t="shared" si="229"/>
        <v>0</v>
      </c>
      <c r="Y147" s="149">
        <f t="shared" si="220"/>
        <v>0</v>
      </c>
      <c r="Z147" s="299" t="e">
        <f t="shared" si="221"/>
        <v>#DIV/0!</v>
      </c>
      <c r="AA147" s="300"/>
      <c r="AB147" s="128"/>
      <c r="AC147" s="128"/>
    </row>
    <row r="148" spans="1:29" ht="30" customHeight="1" x14ac:dyDescent="0.15">
      <c r="A148" s="142" t="s">
        <v>94</v>
      </c>
      <c r="B148" s="143" t="s">
        <v>98</v>
      </c>
      <c r="C148" s="144" t="s">
        <v>219</v>
      </c>
      <c r="D148" s="145" t="s">
        <v>218</v>
      </c>
      <c r="E148" s="146"/>
      <c r="F148" s="147"/>
      <c r="G148" s="148">
        <f t="shared" si="239"/>
        <v>0</v>
      </c>
      <c r="H148" s="146"/>
      <c r="I148" s="147"/>
      <c r="J148" s="165">
        <f t="shared" si="240"/>
        <v>0</v>
      </c>
      <c r="K148" s="235"/>
      <c r="L148" s="147"/>
      <c r="M148" s="165">
        <f t="shared" si="241"/>
        <v>0</v>
      </c>
      <c r="N148" s="146"/>
      <c r="O148" s="147"/>
      <c r="P148" s="165">
        <f t="shared" si="242"/>
        <v>0</v>
      </c>
      <c r="Q148" s="235"/>
      <c r="R148" s="147"/>
      <c r="S148" s="165">
        <f t="shared" si="243"/>
        <v>0</v>
      </c>
      <c r="T148" s="146"/>
      <c r="U148" s="147"/>
      <c r="V148" s="165">
        <f t="shared" si="244"/>
        <v>0</v>
      </c>
      <c r="W148" s="149">
        <f t="shared" si="245"/>
        <v>0</v>
      </c>
      <c r="X148" s="150">
        <f t="shared" si="229"/>
        <v>0</v>
      </c>
      <c r="Y148" s="149">
        <f t="shared" si="220"/>
        <v>0</v>
      </c>
      <c r="Z148" s="299" t="e">
        <f t="shared" si="221"/>
        <v>#DIV/0!</v>
      </c>
      <c r="AA148" s="300"/>
      <c r="AB148" s="128"/>
      <c r="AC148" s="128"/>
    </row>
    <row r="149" spans="1:29" ht="30" customHeight="1" x14ac:dyDescent="0.15">
      <c r="A149" s="142" t="s">
        <v>94</v>
      </c>
      <c r="B149" s="143" t="s">
        <v>99</v>
      </c>
      <c r="C149" s="144" t="s">
        <v>220</v>
      </c>
      <c r="D149" s="145" t="s">
        <v>218</v>
      </c>
      <c r="E149" s="146">
        <v>1000</v>
      </c>
      <c r="F149" s="147">
        <v>225</v>
      </c>
      <c r="G149" s="148">
        <f t="shared" si="239"/>
        <v>225000</v>
      </c>
      <c r="H149" s="146"/>
      <c r="I149" s="147"/>
      <c r="J149" s="165">
        <f>SUM('Реєстр документів'!D37)</f>
        <v>219960</v>
      </c>
      <c r="K149" s="235"/>
      <c r="L149" s="147"/>
      <c r="M149" s="165">
        <f t="shared" si="241"/>
        <v>0</v>
      </c>
      <c r="N149" s="146"/>
      <c r="O149" s="147"/>
      <c r="P149" s="165">
        <f t="shared" si="242"/>
        <v>0</v>
      </c>
      <c r="Q149" s="235"/>
      <c r="R149" s="147"/>
      <c r="S149" s="165">
        <f t="shared" si="243"/>
        <v>0</v>
      </c>
      <c r="T149" s="146"/>
      <c r="U149" s="147"/>
      <c r="V149" s="165">
        <f t="shared" si="244"/>
        <v>0</v>
      </c>
      <c r="W149" s="149">
        <f t="shared" si="245"/>
        <v>225000</v>
      </c>
      <c r="X149" s="150">
        <f t="shared" si="229"/>
        <v>219960</v>
      </c>
      <c r="Y149" s="149">
        <f t="shared" si="220"/>
        <v>5040</v>
      </c>
      <c r="Z149" s="299">
        <f t="shared" si="221"/>
        <v>2.24E-2</v>
      </c>
      <c r="AA149" s="300" t="s">
        <v>274</v>
      </c>
      <c r="AB149" s="128"/>
      <c r="AC149" s="128"/>
    </row>
    <row r="150" spans="1:29" ht="30" customHeight="1" x14ac:dyDescent="0.15">
      <c r="A150" s="142" t="s">
        <v>94</v>
      </c>
      <c r="B150" s="143" t="s">
        <v>173</v>
      </c>
      <c r="C150" s="144" t="s">
        <v>221</v>
      </c>
      <c r="D150" s="145" t="s">
        <v>218</v>
      </c>
      <c r="E150" s="146"/>
      <c r="F150" s="147"/>
      <c r="G150" s="148">
        <f t="shared" si="239"/>
        <v>0</v>
      </c>
      <c r="H150" s="146"/>
      <c r="I150" s="147"/>
      <c r="J150" s="165">
        <f t="shared" si="240"/>
        <v>0</v>
      </c>
      <c r="K150" s="235"/>
      <c r="L150" s="147"/>
      <c r="M150" s="165">
        <f t="shared" si="241"/>
        <v>0</v>
      </c>
      <c r="N150" s="146"/>
      <c r="O150" s="147"/>
      <c r="P150" s="165">
        <f t="shared" si="242"/>
        <v>0</v>
      </c>
      <c r="Q150" s="235"/>
      <c r="R150" s="147"/>
      <c r="S150" s="165">
        <f t="shared" si="243"/>
        <v>0</v>
      </c>
      <c r="T150" s="146"/>
      <c r="U150" s="147"/>
      <c r="V150" s="165">
        <f t="shared" si="244"/>
        <v>0</v>
      </c>
      <c r="W150" s="149">
        <f t="shared" si="245"/>
        <v>0</v>
      </c>
      <c r="X150" s="150">
        <f t="shared" si="229"/>
        <v>0</v>
      </c>
      <c r="Y150" s="149">
        <f t="shared" si="220"/>
        <v>0</v>
      </c>
      <c r="Z150" s="299" t="e">
        <f t="shared" si="221"/>
        <v>#DIV/0!</v>
      </c>
      <c r="AA150" s="300"/>
      <c r="AB150" s="128"/>
      <c r="AC150" s="128"/>
    </row>
    <row r="151" spans="1:29" ht="30" customHeight="1" thickBot="1" x14ac:dyDescent="0.2">
      <c r="A151" s="166" t="s">
        <v>94</v>
      </c>
      <c r="B151" s="167" t="s">
        <v>174</v>
      </c>
      <c r="C151" s="168" t="s">
        <v>222</v>
      </c>
      <c r="D151" s="169" t="s">
        <v>218</v>
      </c>
      <c r="E151" s="170"/>
      <c r="F151" s="171"/>
      <c r="G151" s="172">
        <f t="shared" si="239"/>
        <v>0</v>
      </c>
      <c r="H151" s="170"/>
      <c r="I151" s="171"/>
      <c r="J151" s="173">
        <f t="shared" si="240"/>
        <v>0</v>
      </c>
      <c r="K151" s="237"/>
      <c r="L151" s="171"/>
      <c r="M151" s="173">
        <f t="shared" si="241"/>
        <v>0</v>
      </c>
      <c r="N151" s="170"/>
      <c r="O151" s="171"/>
      <c r="P151" s="173">
        <f t="shared" si="242"/>
        <v>0</v>
      </c>
      <c r="Q151" s="237"/>
      <c r="R151" s="171"/>
      <c r="S151" s="173">
        <f t="shared" si="243"/>
        <v>0</v>
      </c>
      <c r="T151" s="170"/>
      <c r="U151" s="171"/>
      <c r="V151" s="173">
        <f t="shared" si="244"/>
        <v>0</v>
      </c>
      <c r="W151" s="149">
        <f t="shared" si="245"/>
        <v>0</v>
      </c>
      <c r="X151" s="150">
        <f t="shared" si="229"/>
        <v>0</v>
      </c>
      <c r="Y151" s="373">
        <f t="shared" si="220"/>
        <v>0</v>
      </c>
      <c r="Z151" s="374" t="e">
        <f t="shared" si="221"/>
        <v>#DIV/0!</v>
      </c>
      <c r="AA151" s="375"/>
      <c r="AB151" s="128"/>
      <c r="AC151" s="128"/>
    </row>
    <row r="152" spans="1:29" ht="15" customHeight="1" x14ac:dyDescent="0.15">
      <c r="A152" s="129" t="s">
        <v>91</v>
      </c>
      <c r="B152" s="130" t="s">
        <v>223</v>
      </c>
      <c r="C152" s="271" t="s">
        <v>208</v>
      </c>
      <c r="D152" s="132"/>
      <c r="E152" s="133">
        <f t="shared" ref="E152:V152" si="246">SUM(E153:E158)</f>
        <v>5505</v>
      </c>
      <c r="F152" s="134">
        <f t="shared" si="246"/>
        <v>1368</v>
      </c>
      <c r="G152" s="135">
        <f t="shared" si="246"/>
        <v>70950</v>
      </c>
      <c r="H152" s="133">
        <f t="shared" si="246"/>
        <v>5503</v>
      </c>
      <c r="I152" s="134">
        <f t="shared" si="246"/>
        <v>1018</v>
      </c>
      <c r="J152" s="164">
        <f t="shared" si="246"/>
        <v>68098.2</v>
      </c>
      <c r="K152" s="233">
        <f t="shared" si="246"/>
        <v>0</v>
      </c>
      <c r="L152" s="134">
        <f t="shared" si="246"/>
        <v>0</v>
      </c>
      <c r="M152" s="164">
        <f t="shared" si="246"/>
        <v>0</v>
      </c>
      <c r="N152" s="133">
        <f t="shared" si="246"/>
        <v>0</v>
      </c>
      <c r="O152" s="134">
        <f t="shared" si="246"/>
        <v>0</v>
      </c>
      <c r="P152" s="164">
        <f t="shared" si="246"/>
        <v>0</v>
      </c>
      <c r="Q152" s="233">
        <f t="shared" si="246"/>
        <v>0</v>
      </c>
      <c r="R152" s="134">
        <f t="shared" si="246"/>
        <v>0</v>
      </c>
      <c r="S152" s="164">
        <f t="shared" si="246"/>
        <v>0</v>
      </c>
      <c r="T152" s="133">
        <f t="shared" si="246"/>
        <v>0</v>
      </c>
      <c r="U152" s="134">
        <f t="shared" si="246"/>
        <v>0</v>
      </c>
      <c r="V152" s="164">
        <f t="shared" si="246"/>
        <v>0</v>
      </c>
      <c r="W152" s="136">
        <f>G152+M152+S152</f>
        <v>70950</v>
      </c>
      <c r="X152" s="369">
        <f>J152+P152+V152</f>
        <v>68098.2</v>
      </c>
      <c r="Y152" s="370">
        <f t="shared" si="220"/>
        <v>2851.8000000000029</v>
      </c>
      <c r="Z152" s="371">
        <f t="shared" si="221"/>
        <v>4.0194503171247398E-2</v>
      </c>
      <c r="AA152" s="372"/>
      <c r="AB152" s="141"/>
      <c r="AC152" s="141"/>
    </row>
    <row r="153" spans="1:29" ht="30" customHeight="1" x14ac:dyDescent="0.15">
      <c r="A153" s="142" t="s">
        <v>94</v>
      </c>
      <c r="B153" s="143" t="s">
        <v>95</v>
      </c>
      <c r="C153" s="144" t="s">
        <v>268</v>
      </c>
      <c r="D153" s="145" t="s">
        <v>203</v>
      </c>
      <c r="E153" s="146">
        <v>20</v>
      </c>
      <c r="F153" s="147">
        <v>1000</v>
      </c>
      <c r="G153" s="148">
        <f t="shared" ref="G153:G158" si="247">E153*F153</f>
        <v>20000</v>
      </c>
      <c r="H153" s="146">
        <v>20</v>
      </c>
      <c r="I153" s="147">
        <v>1000</v>
      </c>
      <c r="J153" s="165">
        <f>SUM('Реєстр документів'!D38)</f>
        <v>20000</v>
      </c>
      <c r="K153" s="235"/>
      <c r="L153" s="147"/>
      <c r="M153" s="165">
        <f t="shared" ref="M153:M158" si="248">K153*L153</f>
        <v>0</v>
      </c>
      <c r="N153" s="146"/>
      <c r="O153" s="147"/>
      <c r="P153" s="165">
        <f t="shared" ref="P153:P158" si="249">N153*O153</f>
        <v>0</v>
      </c>
      <c r="Q153" s="235"/>
      <c r="R153" s="147"/>
      <c r="S153" s="165">
        <f t="shared" ref="S153:S158" si="250">Q153*R153</f>
        <v>0</v>
      </c>
      <c r="T153" s="146"/>
      <c r="U153" s="147"/>
      <c r="V153" s="165">
        <f t="shared" ref="V153:V158" si="251">T153*U153</f>
        <v>0</v>
      </c>
      <c r="W153" s="149">
        <f t="shared" si="245"/>
        <v>20000</v>
      </c>
      <c r="X153" s="150">
        <f t="shared" si="229"/>
        <v>20000</v>
      </c>
      <c r="Y153" s="149">
        <f t="shared" si="220"/>
        <v>0</v>
      </c>
      <c r="Z153" s="299">
        <f t="shared" si="221"/>
        <v>0</v>
      </c>
      <c r="AA153" s="300" t="s">
        <v>390</v>
      </c>
      <c r="AB153" s="128"/>
      <c r="AC153" s="128"/>
    </row>
    <row r="154" spans="1:29" ht="30" customHeight="1" x14ac:dyDescent="0.15">
      <c r="A154" s="142" t="s">
        <v>94</v>
      </c>
      <c r="B154" s="143" t="s">
        <v>98</v>
      </c>
      <c r="C154" s="144" t="s">
        <v>269</v>
      </c>
      <c r="D154" s="145" t="s">
        <v>203</v>
      </c>
      <c r="E154" s="146">
        <v>10</v>
      </c>
      <c r="F154" s="147">
        <v>350</v>
      </c>
      <c r="G154" s="148">
        <f t="shared" si="247"/>
        <v>3500</v>
      </c>
      <c r="H154" s="146">
        <v>8</v>
      </c>
      <c r="I154" s="147" t="s">
        <v>423</v>
      </c>
      <c r="J154" s="165">
        <f>SUM('Реєстр документів'!D39)</f>
        <v>648.20000000000005</v>
      </c>
      <c r="K154" s="235"/>
      <c r="L154" s="147"/>
      <c r="M154" s="165">
        <f t="shared" si="248"/>
        <v>0</v>
      </c>
      <c r="N154" s="146"/>
      <c r="O154" s="147"/>
      <c r="P154" s="165">
        <f t="shared" si="249"/>
        <v>0</v>
      </c>
      <c r="Q154" s="235"/>
      <c r="R154" s="147"/>
      <c r="S154" s="165">
        <f t="shared" si="250"/>
        <v>0</v>
      </c>
      <c r="T154" s="146"/>
      <c r="U154" s="147"/>
      <c r="V154" s="165">
        <f t="shared" si="251"/>
        <v>0</v>
      </c>
      <c r="W154" s="149">
        <f t="shared" si="245"/>
        <v>3500</v>
      </c>
      <c r="X154" s="150">
        <f t="shared" si="229"/>
        <v>648.20000000000005</v>
      </c>
      <c r="Y154" s="149">
        <f t="shared" si="220"/>
        <v>2851.8</v>
      </c>
      <c r="Z154" s="299">
        <f t="shared" si="221"/>
        <v>0.81480000000000008</v>
      </c>
      <c r="AA154" s="300" t="s">
        <v>273</v>
      </c>
      <c r="AB154" s="128"/>
      <c r="AC154" s="128"/>
    </row>
    <row r="155" spans="1:29" ht="30" customHeight="1" x14ac:dyDescent="0.15">
      <c r="A155" s="142" t="s">
        <v>94</v>
      </c>
      <c r="B155" s="143" t="s">
        <v>99</v>
      </c>
      <c r="C155" s="144" t="s">
        <v>224</v>
      </c>
      <c r="D155" s="145"/>
      <c r="E155" s="146"/>
      <c r="F155" s="147"/>
      <c r="G155" s="148">
        <f t="shared" si="247"/>
        <v>0</v>
      </c>
      <c r="H155" s="146"/>
      <c r="I155" s="147"/>
      <c r="J155" s="165">
        <f t="shared" ref="J155:J158" si="252">H155*I155</f>
        <v>0</v>
      </c>
      <c r="K155" s="235"/>
      <c r="L155" s="147"/>
      <c r="M155" s="165">
        <f t="shared" si="248"/>
        <v>0</v>
      </c>
      <c r="N155" s="146"/>
      <c r="O155" s="147"/>
      <c r="P155" s="165">
        <f t="shared" si="249"/>
        <v>0</v>
      </c>
      <c r="Q155" s="235"/>
      <c r="R155" s="147"/>
      <c r="S155" s="165">
        <f t="shared" si="250"/>
        <v>0</v>
      </c>
      <c r="T155" s="146"/>
      <c r="U155" s="147"/>
      <c r="V155" s="165">
        <f t="shared" si="251"/>
        <v>0</v>
      </c>
      <c r="W155" s="149">
        <f t="shared" si="245"/>
        <v>0</v>
      </c>
      <c r="X155" s="150">
        <f t="shared" si="229"/>
        <v>0</v>
      </c>
      <c r="Y155" s="149">
        <f t="shared" si="220"/>
        <v>0</v>
      </c>
      <c r="Z155" s="299" t="e">
        <f t="shared" si="221"/>
        <v>#DIV/0!</v>
      </c>
      <c r="AA155" s="300"/>
      <c r="AB155" s="128"/>
      <c r="AC155" s="128"/>
    </row>
    <row r="156" spans="1:29" ht="30" customHeight="1" x14ac:dyDescent="0.15">
      <c r="A156" s="142" t="s">
        <v>94</v>
      </c>
      <c r="B156" s="143" t="s">
        <v>173</v>
      </c>
      <c r="C156" s="144" t="s">
        <v>225</v>
      </c>
      <c r="D156" s="145"/>
      <c r="E156" s="146"/>
      <c r="F156" s="147"/>
      <c r="G156" s="148">
        <f t="shared" si="247"/>
        <v>0</v>
      </c>
      <c r="H156" s="146"/>
      <c r="I156" s="147"/>
      <c r="J156" s="165">
        <f t="shared" si="252"/>
        <v>0</v>
      </c>
      <c r="K156" s="235"/>
      <c r="L156" s="147"/>
      <c r="M156" s="165">
        <f t="shared" si="248"/>
        <v>0</v>
      </c>
      <c r="N156" s="146"/>
      <c r="O156" s="147"/>
      <c r="P156" s="165">
        <f t="shared" si="249"/>
        <v>0</v>
      </c>
      <c r="Q156" s="235"/>
      <c r="R156" s="147"/>
      <c r="S156" s="165">
        <f t="shared" si="250"/>
        <v>0</v>
      </c>
      <c r="T156" s="146"/>
      <c r="U156" s="147"/>
      <c r="V156" s="165">
        <f t="shared" si="251"/>
        <v>0</v>
      </c>
      <c r="W156" s="149">
        <f t="shared" si="245"/>
        <v>0</v>
      </c>
      <c r="X156" s="150">
        <f t="shared" si="229"/>
        <v>0</v>
      </c>
      <c r="Y156" s="149">
        <f t="shared" si="220"/>
        <v>0</v>
      </c>
      <c r="Z156" s="299" t="e">
        <f t="shared" si="221"/>
        <v>#DIV/0!</v>
      </c>
      <c r="AA156" s="300"/>
      <c r="AB156" s="128"/>
      <c r="AC156" s="128"/>
    </row>
    <row r="157" spans="1:29" ht="30" customHeight="1" x14ac:dyDescent="0.15">
      <c r="A157" s="142" t="s">
        <v>94</v>
      </c>
      <c r="B157" s="143" t="s">
        <v>174</v>
      </c>
      <c r="C157" s="144" t="s">
        <v>270</v>
      </c>
      <c r="D157" s="145" t="s">
        <v>146</v>
      </c>
      <c r="E157" s="146">
        <v>3650</v>
      </c>
      <c r="F157" s="147">
        <v>8</v>
      </c>
      <c r="G157" s="148">
        <f t="shared" si="247"/>
        <v>29200</v>
      </c>
      <c r="H157" s="146">
        <v>3650</v>
      </c>
      <c r="I157" s="147">
        <v>8</v>
      </c>
      <c r="J157" s="165">
        <f t="shared" si="252"/>
        <v>29200</v>
      </c>
      <c r="K157" s="235"/>
      <c r="L157" s="147"/>
      <c r="M157" s="165">
        <f t="shared" si="248"/>
        <v>0</v>
      </c>
      <c r="N157" s="146"/>
      <c r="O157" s="147"/>
      <c r="P157" s="165">
        <f t="shared" si="249"/>
        <v>0</v>
      </c>
      <c r="Q157" s="235"/>
      <c r="R157" s="147"/>
      <c r="S157" s="165">
        <f t="shared" si="250"/>
        <v>0</v>
      </c>
      <c r="T157" s="146"/>
      <c r="U157" s="147"/>
      <c r="V157" s="165">
        <f t="shared" si="251"/>
        <v>0</v>
      </c>
      <c r="W157" s="149">
        <f t="shared" si="245"/>
        <v>29200</v>
      </c>
      <c r="X157" s="150">
        <f t="shared" si="229"/>
        <v>29200</v>
      </c>
      <c r="Y157" s="149">
        <f t="shared" si="220"/>
        <v>0</v>
      </c>
      <c r="Z157" s="299">
        <f t="shared" si="221"/>
        <v>0</v>
      </c>
      <c r="AA157" s="300"/>
      <c r="AB157" s="128"/>
      <c r="AC157" s="128"/>
    </row>
    <row r="158" spans="1:29" ht="30" customHeight="1" thickBot="1" x14ac:dyDescent="0.2">
      <c r="A158" s="166" t="s">
        <v>94</v>
      </c>
      <c r="B158" s="167" t="s">
        <v>175</v>
      </c>
      <c r="C158" s="144" t="s">
        <v>271</v>
      </c>
      <c r="D158" s="169" t="s">
        <v>146</v>
      </c>
      <c r="E158" s="170">
        <v>1825</v>
      </c>
      <c r="F158" s="171">
        <v>10</v>
      </c>
      <c r="G158" s="172">
        <f t="shared" si="247"/>
        <v>18250</v>
      </c>
      <c r="H158" s="170">
        <v>1825</v>
      </c>
      <c r="I158" s="171">
        <v>10</v>
      </c>
      <c r="J158" s="173">
        <f t="shared" si="252"/>
        <v>18250</v>
      </c>
      <c r="K158" s="237"/>
      <c r="L158" s="171"/>
      <c r="M158" s="173">
        <f t="shared" si="248"/>
        <v>0</v>
      </c>
      <c r="N158" s="170"/>
      <c r="O158" s="171"/>
      <c r="P158" s="173">
        <f t="shared" si="249"/>
        <v>0</v>
      </c>
      <c r="Q158" s="237"/>
      <c r="R158" s="171"/>
      <c r="S158" s="173">
        <f t="shared" si="250"/>
        <v>0</v>
      </c>
      <c r="T158" s="170"/>
      <c r="U158" s="171"/>
      <c r="V158" s="173">
        <f t="shared" si="251"/>
        <v>0</v>
      </c>
      <c r="W158" s="149">
        <f t="shared" si="245"/>
        <v>18250</v>
      </c>
      <c r="X158" s="150">
        <f t="shared" si="229"/>
        <v>18250</v>
      </c>
      <c r="Y158" s="362">
        <f t="shared" si="220"/>
        <v>0</v>
      </c>
      <c r="Z158" s="363">
        <f t="shared" si="221"/>
        <v>0</v>
      </c>
      <c r="AA158" s="364"/>
      <c r="AB158" s="128"/>
      <c r="AC158" s="128"/>
    </row>
    <row r="159" spans="1:29" ht="15.75" customHeight="1" thickBot="1" x14ac:dyDescent="0.2">
      <c r="A159" s="432" t="s">
        <v>226</v>
      </c>
      <c r="B159" s="426"/>
      <c r="C159" s="427"/>
      <c r="D159" s="376"/>
      <c r="E159" s="336">
        <f t="shared" ref="E159:V159" si="253">E152+E146+E142+E138</f>
        <v>6505</v>
      </c>
      <c r="F159" s="336">
        <f t="shared" si="253"/>
        <v>1593</v>
      </c>
      <c r="G159" s="336">
        <f t="shared" si="253"/>
        <v>295950</v>
      </c>
      <c r="H159" s="336">
        <f t="shared" si="253"/>
        <v>5503</v>
      </c>
      <c r="I159" s="336">
        <f t="shared" si="253"/>
        <v>1018</v>
      </c>
      <c r="J159" s="336">
        <f t="shared" si="253"/>
        <v>288058.2</v>
      </c>
      <c r="K159" s="377">
        <f t="shared" si="253"/>
        <v>0</v>
      </c>
      <c r="L159" s="336">
        <f t="shared" si="253"/>
        <v>0</v>
      </c>
      <c r="M159" s="336">
        <f t="shared" si="253"/>
        <v>0</v>
      </c>
      <c r="N159" s="336">
        <f t="shared" si="253"/>
        <v>0</v>
      </c>
      <c r="O159" s="336">
        <f t="shared" si="253"/>
        <v>0</v>
      </c>
      <c r="P159" s="336">
        <f t="shared" si="253"/>
        <v>0</v>
      </c>
      <c r="Q159" s="377">
        <f t="shared" si="253"/>
        <v>0</v>
      </c>
      <c r="R159" s="336">
        <f t="shared" si="253"/>
        <v>0</v>
      </c>
      <c r="S159" s="336">
        <f t="shared" si="253"/>
        <v>0</v>
      </c>
      <c r="T159" s="336">
        <f t="shared" si="253"/>
        <v>0</v>
      </c>
      <c r="U159" s="336">
        <f t="shared" si="253"/>
        <v>0</v>
      </c>
      <c r="V159" s="336">
        <f t="shared" si="253"/>
        <v>0</v>
      </c>
      <c r="W159" s="311">
        <f>G159+M159+S159</f>
        <v>295950</v>
      </c>
      <c r="X159" s="355">
        <f>J159+P159+V159</f>
        <v>288058.2</v>
      </c>
      <c r="Y159" s="365">
        <f t="shared" si="220"/>
        <v>7891.7999999999884</v>
      </c>
      <c r="Z159" s="378">
        <f t="shared" si="221"/>
        <v>2.6665990876837263E-2</v>
      </c>
      <c r="AA159" s="379"/>
      <c r="AB159" s="128"/>
      <c r="AC159" s="128"/>
    </row>
    <row r="160" spans="1:29" ht="15.75" customHeight="1" thickBot="1" x14ac:dyDescent="0.2">
      <c r="A160" s="380" t="s">
        <v>227</v>
      </c>
      <c r="B160" s="381"/>
      <c r="C160" s="382"/>
      <c r="D160" s="383"/>
      <c r="E160" s="384"/>
      <c r="F160" s="384"/>
      <c r="G160" s="385">
        <f>G25+G29+G43+G56+G78+G84+G98+G111+G117+G121+G125+G130+G136+G159</f>
        <v>635902</v>
      </c>
      <c r="H160" s="386"/>
      <c r="I160" s="386"/>
      <c r="J160" s="385">
        <f>J25+J29+J43+J56+J78+J84+J98+J111+J117+J121+J125+J130+J136+J159</f>
        <v>628273.06000000006</v>
      </c>
      <c r="K160" s="384"/>
      <c r="L160" s="384"/>
      <c r="M160" s="385">
        <f>M25+M29+M43+M56+M78+M84+M98+M111+M117+M121+M125+M130+M136+M159</f>
        <v>10275</v>
      </c>
      <c r="N160" s="384"/>
      <c r="O160" s="384"/>
      <c r="P160" s="385">
        <f>P25+P29+P43+P56+P78+P84+P98+P111+P117+P121+P125+P130+P136+P159</f>
        <v>8775</v>
      </c>
      <c r="Q160" s="384"/>
      <c r="R160" s="384"/>
      <c r="S160" s="385">
        <f>S25+S29+S43+S56+S78+S84+S98+S111+S117+S121+S125+S130+S136+S159</f>
        <v>2000</v>
      </c>
      <c r="T160" s="384"/>
      <c r="U160" s="384"/>
      <c r="V160" s="385">
        <f>V25+V29+V43+V56+V78+V84+V98+V111+V117+V121+V125+V130+V136+V159</f>
        <v>2000</v>
      </c>
      <c r="W160" s="385">
        <f t="shared" ref="W160:X160" si="254">W25+W29+W43+W56+W78+W84+W98+W111+W117+W121+W125+W130+W136+W159</f>
        <v>648177</v>
      </c>
      <c r="X160" s="385">
        <f t="shared" si="254"/>
        <v>639048.06000000006</v>
      </c>
      <c r="Y160" s="385">
        <f t="shared" si="220"/>
        <v>9128.9399999999441</v>
      </c>
      <c r="Z160" s="387">
        <f t="shared" si="221"/>
        <v>1.4084023345474992E-2</v>
      </c>
      <c r="AA160" s="388"/>
      <c r="AB160" s="128"/>
      <c r="AC160" s="128"/>
    </row>
    <row r="161" spans="1:29" ht="15.75" customHeight="1" thickBot="1" x14ac:dyDescent="0.2">
      <c r="A161" s="433"/>
      <c r="B161" s="434"/>
      <c r="C161" s="434"/>
      <c r="D161" s="389"/>
      <c r="E161" s="390"/>
      <c r="F161" s="390"/>
      <c r="G161" s="390"/>
      <c r="H161" s="390"/>
      <c r="I161" s="390"/>
      <c r="J161" s="390"/>
      <c r="K161" s="390"/>
      <c r="L161" s="390"/>
      <c r="M161" s="390"/>
      <c r="N161" s="390"/>
      <c r="O161" s="390"/>
      <c r="P161" s="390"/>
      <c r="Q161" s="390"/>
      <c r="R161" s="390"/>
      <c r="S161" s="390"/>
      <c r="T161" s="390"/>
      <c r="U161" s="390"/>
      <c r="V161" s="390"/>
      <c r="W161" s="391"/>
      <c r="X161" s="391"/>
      <c r="Y161" s="391"/>
      <c r="Z161" s="392"/>
      <c r="AA161" s="393"/>
      <c r="AB161" s="394"/>
      <c r="AC161" s="394"/>
    </row>
    <row r="162" spans="1:29" ht="15.75" customHeight="1" thickBot="1" x14ac:dyDescent="0.2">
      <c r="A162" s="435" t="s">
        <v>228</v>
      </c>
      <c r="B162" s="426"/>
      <c r="C162" s="436"/>
      <c r="D162" s="395"/>
      <c r="E162" s="396"/>
      <c r="F162" s="396"/>
      <c r="G162" s="396">
        <f>Фінансування!C20-Витрати!G160</f>
        <v>0</v>
      </c>
      <c r="H162" s="396"/>
      <c r="I162" s="396"/>
      <c r="J162" s="396">
        <f>Фінансування!C21-Витрати!J160</f>
        <v>0</v>
      </c>
      <c r="K162" s="396"/>
      <c r="L162" s="396"/>
      <c r="M162" s="396"/>
      <c r="N162" s="396"/>
      <c r="O162" s="396"/>
      <c r="P162" s="396"/>
      <c r="Q162" s="396"/>
      <c r="R162" s="396"/>
      <c r="S162" s="396"/>
      <c r="T162" s="396"/>
      <c r="U162" s="396"/>
      <c r="V162" s="396"/>
      <c r="W162" s="396">
        <f>Фінансування!N20-Витрати!W160</f>
        <v>0</v>
      </c>
      <c r="X162" s="396">
        <f>Фінансування!N21-Витрати!X160</f>
        <v>0</v>
      </c>
      <c r="Y162" s="397"/>
      <c r="Z162" s="398"/>
      <c r="AA162" s="399"/>
      <c r="AB162" s="394"/>
      <c r="AC162" s="394"/>
    </row>
    <row r="163" spans="1:29" ht="15.75" customHeight="1" x14ac:dyDescent="0.15">
      <c r="A163" s="73"/>
      <c r="B163" s="400"/>
      <c r="C163" s="401"/>
      <c r="D163" s="73"/>
      <c r="E163" s="73"/>
      <c r="F163" s="73"/>
      <c r="G163" s="73"/>
      <c r="H163" s="73"/>
      <c r="I163" s="73"/>
      <c r="J163" s="73"/>
      <c r="K163" s="402"/>
      <c r="L163" s="402"/>
      <c r="M163" s="402"/>
      <c r="N163" s="402"/>
      <c r="O163" s="402"/>
      <c r="P163" s="402"/>
      <c r="Q163" s="402"/>
      <c r="R163" s="402"/>
      <c r="S163" s="402"/>
      <c r="T163" s="402"/>
      <c r="U163" s="402"/>
      <c r="V163" s="402"/>
      <c r="W163" s="403"/>
      <c r="X163" s="403"/>
      <c r="Y163" s="403"/>
      <c r="Z163" s="403"/>
      <c r="AA163" s="404"/>
    </row>
    <row r="164" spans="1:29" ht="15.75" customHeight="1" x14ac:dyDescent="0.15">
      <c r="A164" s="73"/>
      <c r="B164" s="400"/>
      <c r="C164" s="401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4"/>
      <c r="X164" s="74"/>
      <c r="Y164" s="74"/>
      <c r="Z164" s="74"/>
      <c r="AA164" s="75"/>
    </row>
    <row r="165" spans="1:29" ht="15.75" customHeight="1" x14ac:dyDescent="0.15">
      <c r="A165" s="73"/>
      <c r="B165" s="400"/>
      <c r="C165" s="401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4"/>
      <c r="X165" s="74"/>
      <c r="Y165" s="74"/>
      <c r="Z165" s="74"/>
      <c r="AA165" s="75"/>
    </row>
    <row r="166" spans="1:29" ht="15.75" customHeight="1" x14ac:dyDescent="0.15">
      <c r="A166" s="73"/>
      <c r="B166" s="400"/>
      <c r="C166" s="401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4"/>
      <c r="X166" s="74"/>
      <c r="Y166" s="74"/>
      <c r="Z166" s="74"/>
      <c r="AA166" s="75"/>
    </row>
    <row r="167" spans="1:29" ht="15.75" customHeight="1" x14ac:dyDescent="0.15">
      <c r="A167" s="73"/>
      <c r="B167" s="400"/>
      <c r="C167" s="78" t="s">
        <v>229</v>
      </c>
      <c r="D167" s="405"/>
      <c r="E167" s="405"/>
      <c r="G167" s="405"/>
      <c r="H167" s="405"/>
      <c r="I167" s="405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4"/>
      <c r="X167" s="74"/>
      <c r="Y167" s="74"/>
      <c r="Z167" s="74"/>
      <c r="AA167" s="75"/>
    </row>
    <row r="168" spans="1:29" ht="15.75" customHeight="1" x14ac:dyDescent="0.15">
      <c r="A168" s="73"/>
      <c r="B168" s="400"/>
      <c r="D168" s="78" t="s">
        <v>36</v>
      </c>
      <c r="G168" s="78" t="s">
        <v>37</v>
      </c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4"/>
      <c r="X168" s="74"/>
      <c r="Y168" s="74"/>
      <c r="Z168" s="74"/>
      <c r="AA168" s="75"/>
    </row>
    <row r="169" spans="1:29" ht="15.75" customHeight="1" x14ac:dyDescent="0.15">
      <c r="A169" s="73"/>
      <c r="B169" s="400"/>
      <c r="C169" s="401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4"/>
      <c r="X169" s="74"/>
      <c r="Y169" s="74"/>
      <c r="Z169" s="74"/>
      <c r="AA169" s="75"/>
    </row>
    <row r="170" spans="1:29" ht="15.75" customHeight="1" x14ac:dyDescent="0.15">
      <c r="A170" s="73"/>
      <c r="B170" s="400"/>
      <c r="C170" s="401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4"/>
      <c r="X170" s="74"/>
      <c r="Y170" s="74"/>
      <c r="Z170" s="74"/>
      <c r="AA170" s="75"/>
    </row>
    <row r="171" spans="1:29" ht="15.75" customHeight="1" x14ac:dyDescent="0.15">
      <c r="A171" s="78"/>
      <c r="B171" s="406"/>
      <c r="C171" s="407"/>
      <c r="AA171" s="407"/>
    </row>
    <row r="172" spans="1:29" ht="15.75" customHeight="1" x14ac:dyDescent="0.15">
      <c r="A172" s="78"/>
      <c r="B172" s="406"/>
      <c r="C172" s="407"/>
      <c r="AA172" s="407"/>
    </row>
    <row r="173" spans="1:29" ht="15.75" customHeight="1" x14ac:dyDescent="0.15">
      <c r="A173" s="78"/>
      <c r="B173" s="406"/>
      <c r="C173" s="407"/>
      <c r="AA173" s="407"/>
    </row>
    <row r="174" spans="1:29" ht="15.75" customHeight="1" x14ac:dyDescent="0.15">
      <c r="A174" s="78"/>
      <c r="B174" s="406"/>
      <c r="C174" s="407"/>
      <c r="AA174" s="407"/>
    </row>
    <row r="175" spans="1:29" ht="15.75" customHeight="1" x14ac:dyDescent="0.15">
      <c r="A175" s="78"/>
      <c r="B175" s="406"/>
      <c r="C175" s="407"/>
      <c r="AA175" s="407"/>
    </row>
    <row r="176" spans="1:29" ht="15.75" customHeight="1" x14ac:dyDescent="0.15">
      <c r="A176" s="78"/>
      <c r="B176" s="406"/>
      <c r="C176" s="407"/>
      <c r="AA176" s="407"/>
    </row>
    <row r="177" spans="1:27" ht="15.75" customHeight="1" x14ac:dyDescent="0.15">
      <c r="A177" s="78"/>
      <c r="B177" s="406"/>
      <c r="C177" s="407"/>
      <c r="AA177" s="407"/>
    </row>
    <row r="178" spans="1:27" ht="15.75" customHeight="1" x14ac:dyDescent="0.15">
      <c r="A178" s="78"/>
      <c r="B178" s="406"/>
      <c r="C178" s="407"/>
      <c r="AA178" s="407"/>
    </row>
    <row r="179" spans="1:27" ht="15.75" customHeight="1" x14ac:dyDescent="0.15">
      <c r="A179" s="78"/>
      <c r="B179" s="406"/>
      <c r="C179" s="407"/>
      <c r="AA179" s="407"/>
    </row>
    <row r="180" spans="1:27" ht="15.75" customHeight="1" x14ac:dyDescent="0.15">
      <c r="A180" s="78"/>
      <c r="B180" s="406"/>
      <c r="C180" s="407"/>
      <c r="AA180" s="407"/>
    </row>
    <row r="181" spans="1:27" ht="15.75" customHeight="1" x14ac:dyDescent="0.15">
      <c r="A181" s="78"/>
      <c r="B181" s="406"/>
      <c r="C181" s="407"/>
      <c r="AA181" s="407"/>
    </row>
    <row r="182" spans="1:27" ht="15.75" customHeight="1" x14ac:dyDescent="0.15">
      <c r="A182" s="78"/>
      <c r="B182" s="406"/>
      <c r="C182" s="407"/>
      <c r="AA182" s="407"/>
    </row>
    <row r="183" spans="1:27" ht="15.75" customHeight="1" x14ac:dyDescent="0.15">
      <c r="A183" s="78"/>
      <c r="B183" s="406"/>
      <c r="C183" s="407"/>
      <c r="AA183" s="407"/>
    </row>
    <row r="184" spans="1:27" ht="15.75" customHeight="1" x14ac:dyDescent="0.15">
      <c r="A184" s="78"/>
      <c r="B184" s="406"/>
      <c r="C184" s="407"/>
      <c r="AA184" s="407"/>
    </row>
    <row r="185" spans="1:27" ht="15.75" customHeight="1" x14ac:dyDescent="0.15">
      <c r="A185" s="78"/>
      <c r="B185" s="406"/>
      <c r="C185" s="407"/>
      <c r="AA185" s="407"/>
    </row>
    <row r="186" spans="1:27" ht="15.75" customHeight="1" x14ac:dyDescent="0.15">
      <c r="A186" s="78"/>
      <c r="B186" s="406"/>
      <c r="C186" s="407"/>
      <c r="AA186" s="407"/>
    </row>
    <row r="187" spans="1:27" ht="15.75" customHeight="1" x14ac:dyDescent="0.15">
      <c r="A187" s="78"/>
      <c r="B187" s="406"/>
      <c r="C187" s="407"/>
      <c r="AA187" s="407"/>
    </row>
    <row r="188" spans="1:27" ht="15.75" customHeight="1" x14ac:dyDescent="0.15">
      <c r="A188" s="78"/>
      <c r="B188" s="406"/>
      <c r="C188" s="407"/>
      <c r="AA188" s="407"/>
    </row>
    <row r="189" spans="1:27" ht="15.75" customHeight="1" x14ac:dyDescent="0.15">
      <c r="A189" s="78"/>
      <c r="B189" s="406"/>
      <c r="C189" s="407"/>
      <c r="AA189" s="407"/>
    </row>
    <row r="190" spans="1:27" ht="15.75" customHeight="1" x14ac:dyDescent="0.15">
      <c r="A190" s="78"/>
      <c r="B190" s="406"/>
      <c r="C190" s="407"/>
      <c r="AA190" s="407"/>
    </row>
    <row r="191" spans="1:27" ht="15.75" customHeight="1" x14ac:dyDescent="0.15">
      <c r="A191" s="78"/>
      <c r="B191" s="406"/>
      <c r="C191" s="407"/>
      <c r="AA191" s="407"/>
    </row>
    <row r="192" spans="1:27" ht="15.75" customHeight="1" x14ac:dyDescent="0.15">
      <c r="A192" s="78"/>
      <c r="B192" s="406"/>
      <c r="C192" s="407"/>
      <c r="AA192" s="407"/>
    </row>
    <row r="193" spans="1:27" ht="15.75" customHeight="1" x14ac:dyDescent="0.15">
      <c r="A193" s="78"/>
      <c r="B193" s="406"/>
      <c r="C193" s="407"/>
      <c r="AA193" s="407"/>
    </row>
    <row r="194" spans="1:27" ht="15.75" customHeight="1" x14ac:dyDescent="0.15">
      <c r="A194" s="78"/>
      <c r="B194" s="406"/>
      <c r="C194" s="407"/>
      <c r="AA194" s="407"/>
    </row>
    <row r="195" spans="1:27" ht="15.75" customHeight="1" x14ac:dyDescent="0.15">
      <c r="A195" s="78"/>
      <c r="B195" s="406"/>
      <c r="C195" s="407"/>
      <c r="AA195" s="407"/>
    </row>
    <row r="196" spans="1:27" ht="15.75" customHeight="1" x14ac:dyDescent="0.15">
      <c r="A196" s="78"/>
      <c r="B196" s="406"/>
      <c r="C196" s="407"/>
      <c r="AA196" s="407"/>
    </row>
    <row r="197" spans="1:27" ht="15.75" customHeight="1" x14ac:dyDescent="0.15">
      <c r="A197" s="78"/>
      <c r="B197" s="406"/>
      <c r="C197" s="407"/>
      <c r="AA197" s="407"/>
    </row>
    <row r="198" spans="1:27" ht="15.75" customHeight="1" x14ac:dyDescent="0.15">
      <c r="A198" s="78"/>
      <c r="B198" s="406"/>
      <c r="C198" s="407"/>
      <c r="AA198" s="407"/>
    </row>
    <row r="199" spans="1:27" ht="15.75" customHeight="1" x14ac:dyDescent="0.15">
      <c r="A199" s="78"/>
      <c r="B199" s="406"/>
      <c r="C199" s="407"/>
      <c r="AA199" s="407"/>
    </row>
    <row r="200" spans="1:27" ht="15.75" customHeight="1" x14ac:dyDescent="0.15">
      <c r="A200" s="78"/>
      <c r="B200" s="406"/>
      <c r="C200" s="407"/>
      <c r="AA200" s="407"/>
    </row>
    <row r="201" spans="1:27" ht="15.75" customHeight="1" x14ac:dyDescent="0.15">
      <c r="A201" s="78"/>
      <c r="B201" s="406"/>
      <c r="C201" s="407"/>
      <c r="AA201" s="407"/>
    </row>
    <row r="202" spans="1:27" ht="15.75" customHeight="1" x14ac:dyDescent="0.15">
      <c r="A202" s="78"/>
      <c r="B202" s="406"/>
      <c r="C202" s="407"/>
      <c r="AA202" s="407"/>
    </row>
    <row r="203" spans="1:27" ht="15.75" customHeight="1" x14ac:dyDescent="0.15">
      <c r="A203" s="78"/>
      <c r="B203" s="406"/>
      <c r="C203" s="407"/>
      <c r="AA203" s="407"/>
    </row>
    <row r="204" spans="1:27" ht="15.75" customHeight="1" x14ac:dyDescent="0.15">
      <c r="A204" s="78"/>
      <c r="B204" s="406"/>
      <c r="C204" s="407"/>
      <c r="AA204" s="407"/>
    </row>
    <row r="205" spans="1:27" ht="15.75" customHeight="1" x14ac:dyDescent="0.15">
      <c r="A205" s="78"/>
      <c r="B205" s="406"/>
      <c r="C205" s="407"/>
      <c r="AA205" s="407"/>
    </row>
    <row r="206" spans="1:27" ht="15.75" customHeight="1" x14ac:dyDescent="0.15">
      <c r="A206" s="78"/>
      <c r="B206" s="406"/>
      <c r="C206" s="407"/>
      <c r="AA206" s="407"/>
    </row>
    <row r="207" spans="1:27" ht="15.75" customHeight="1" x14ac:dyDescent="0.15">
      <c r="A207" s="78"/>
      <c r="B207" s="406"/>
      <c r="C207" s="407"/>
      <c r="AA207" s="407"/>
    </row>
    <row r="208" spans="1:27" ht="15.75" customHeight="1" x14ac:dyDescent="0.15">
      <c r="A208" s="78"/>
      <c r="B208" s="406"/>
      <c r="C208" s="407"/>
      <c r="AA208" s="407"/>
    </row>
    <row r="209" spans="1:27" ht="15.75" customHeight="1" x14ac:dyDescent="0.15">
      <c r="A209" s="78"/>
      <c r="B209" s="406"/>
      <c r="C209" s="407"/>
      <c r="AA209" s="407"/>
    </row>
    <row r="210" spans="1:27" ht="15.75" customHeight="1" x14ac:dyDescent="0.15">
      <c r="A210" s="78"/>
      <c r="B210" s="406"/>
      <c r="C210" s="407"/>
      <c r="AA210" s="407"/>
    </row>
    <row r="211" spans="1:27" ht="15.75" customHeight="1" x14ac:dyDescent="0.15">
      <c r="A211" s="78"/>
      <c r="B211" s="406"/>
      <c r="C211" s="407"/>
      <c r="AA211" s="407"/>
    </row>
    <row r="212" spans="1:27" ht="15.75" customHeight="1" x14ac:dyDescent="0.15">
      <c r="A212" s="78"/>
      <c r="B212" s="406"/>
      <c r="C212" s="407"/>
      <c r="AA212" s="407"/>
    </row>
    <row r="213" spans="1:27" ht="15.75" customHeight="1" x14ac:dyDescent="0.15">
      <c r="A213" s="78"/>
      <c r="B213" s="406"/>
      <c r="C213" s="407"/>
      <c r="AA213" s="407"/>
    </row>
    <row r="214" spans="1:27" ht="15.75" customHeight="1" x14ac:dyDescent="0.15">
      <c r="A214" s="78"/>
      <c r="B214" s="406"/>
      <c r="C214" s="407"/>
      <c r="AA214" s="407"/>
    </row>
    <row r="215" spans="1:27" ht="15.75" customHeight="1" x14ac:dyDescent="0.15">
      <c r="A215" s="78"/>
      <c r="B215" s="406"/>
      <c r="C215" s="407"/>
      <c r="AA215" s="407"/>
    </row>
    <row r="216" spans="1:27" ht="15.75" customHeight="1" x14ac:dyDescent="0.15">
      <c r="A216" s="78"/>
      <c r="B216" s="406"/>
      <c r="C216" s="407"/>
      <c r="AA216" s="407"/>
    </row>
    <row r="217" spans="1:27" ht="15.75" customHeight="1" x14ac:dyDescent="0.15">
      <c r="A217" s="78"/>
      <c r="B217" s="406"/>
      <c r="C217" s="407"/>
      <c r="AA217" s="407"/>
    </row>
    <row r="218" spans="1:27" ht="15.75" customHeight="1" x14ac:dyDescent="0.15">
      <c r="A218" s="78"/>
      <c r="B218" s="406"/>
      <c r="C218" s="407"/>
      <c r="AA218" s="407"/>
    </row>
    <row r="219" spans="1:27" ht="15.75" customHeight="1" x14ac:dyDescent="0.15">
      <c r="A219" s="78"/>
      <c r="B219" s="406"/>
      <c r="C219" s="407"/>
      <c r="AA219" s="407"/>
    </row>
    <row r="220" spans="1:27" ht="15.75" customHeight="1" x14ac:dyDescent="0.15">
      <c r="A220" s="78"/>
      <c r="B220" s="406"/>
      <c r="C220" s="407"/>
      <c r="AA220" s="407"/>
    </row>
    <row r="221" spans="1:27" ht="15.75" customHeight="1" x14ac:dyDescent="0.15">
      <c r="A221" s="78"/>
      <c r="B221" s="406"/>
      <c r="C221" s="407"/>
      <c r="AA221" s="407"/>
    </row>
    <row r="222" spans="1:27" ht="15.75" customHeight="1" x14ac:dyDescent="0.15">
      <c r="A222" s="78"/>
      <c r="B222" s="406"/>
      <c r="C222" s="407"/>
      <c r="AA222" s="407"/>
    </row>
    <row r="223" spans="1:27" ht="15.75" customHeight="1" x14ac:dyDescent="0.15">
      <c r="A223" s="78"/>
      <c r="B223" s="406"/>
      <c r="C223" s="407"/>
      <c r="AA223" s="407"/>
    </row>
    <row r="224" spans="1:27" ht="15.75" customHeight="1" x14ac:dyDescent="0.15">
      <c r="A224" s="78"/>
      <c r="B224" s="406"/>
      <c r="C224" s="407"/>
      <c r="AA224" s="407"/>
    </row>
    <row r="225" spans="1:27" ht="15.75" customHeight="1" x14ac:dyDescent="0.15">
      <c r="A225" s="78"/>
      <c r="B225" s="406"/>
      <c r="C225" s="407"/>
      <c r="AA225" s="407"/>
    </row>
    <row r="226" spans="1:27" ht="15.75" customHeight="1" x14ac:dyDescent="0.15">
      <c r="A226" s="78"/>
      <c r="B226" s="406"/>
      <c r="C226" s="407"/>
      <c r="AA226" s="407"/>
    </row>
    <row r="227" spans="1:27" ht="15.75" customHeight="1" x14ac:dyDescent="0.15">
      <c r="A227" s="78"/>
      <c r="B227" s="406"/>
      <c r="C227" s="407"/>
      <c r="AA227" s="407"/>
    </row>
    <row r="228" spans="1:27" ht="15.75" customHeight="1" x14ac:dyDescent="0.15">
      <c r="A228" s="78"/>
      <c r="B228" s="406"/>
      <c r="C228" s="407"/>
      <c r="AA228" s="407"/>
    </row>
    <row r="229" spans="1:27" ht="15.75" customHeight="1" x14ac:dyDescent="0.15">
      <c r="A229" s="78"/>
      <c r="B229" s="406"/>
      <c r="C229" s="407"/>
      <c r="AA229" s="407"/>
    </row>
    <row r="230" spans="1:27" ht="15.75" customHeight="1" x14ac:dyDescent="0.15">
      <c r="A230" s="78"/>
      <c r="B230" s="406"/>
      <c r="C230" s="407"/>
      <c r="AA230" s="407"/>
    </row>
    <row r="231" spans="1:27" ht="15.75" customHeight="1" x14ac:dyDescent="0.15">
      <c r="A231" s="78"/>
      <c r="B231" s="406"/>
      <c r="C231" s="407"/>
      <c r="AA231" s="407"/>
    </row>
    <row r="232" spans="1:27" ht="15.75" customHeight="1" x14ac:dyDescent="0.15">
      <c r="A232" s="78"/>
      <c r="B232" s="406"/>
      <c r="C232" s="407"/>
      <c r="AA232" s="407"/>
    </row>
    <row r="233" spans="1:27" ht="15.75" customHeight="1" x14ac:dyDescent="0.15">
      <c r="A233" s="78"/>
      <c r="B233" s="406"/>
      <c r="C233" s="407"/>
      <c r="AA233" s="407"/>
    </row>
    <row r="234" spans="1:27" ht="15.75" customHeight="1" x14ac:dyDescent="0.15">
      <c r="A234" s="78"/>
      <c r="B234" s="406"/>
      <c r="C234" s="407"/>
      <c r="AA234" s="407"/>
    </row>
    <row r="235" spans="1:27" ht="15.75" customHeight="1" x14ac:dyDescent="0.15">
      <c r="A235" s="78"/>
      <c r="B235" s="406"/>
      <c r="C235" s="407"/>
      <c r="AA235" s="407"/>
    </row>
    <row r="236" spans="1:27" ht="15.75" customHeight="1" x14ac:dyDescent="0.15">
      <c r="A236" s="78"/>
      <c r="B236" s="406"/>
      <c r="C236" s="407"/>
      <c r="AA236" s="407"/>
    </row>
    <row r="237" spans="1:27" ht="15.75" customHeight="1" x14ac:dyDescent="0.15">
      <c r="A237" s="78"/>
      <c r="B237" s="406"/>
      <c r="C237" s="407"/>
      <c r="AA237" s="407"/>
    </row>
    <row r="238" spans="1:27" ht="15.75" customHeight="1" x14ac:dyDescent="0.15">
      <c r="A238" s="78"/>
      <c r="B238" s="406"/>
      <c r="C238" s="407"/>
      <c r="AA238" s="407"/>
    </row>
    <row r="239" spans="1:27" ht="15.75" customHeight="1" x14ac:dyDescent="0.15">
      <c r="A239" s="78"/>
      <c r="B239" s="406"/>
      <c r="C239" s="407"/>
      <c r="AA239" s="407"/>
    </row>
    <row r="240" spans="1:27" ht="15.75" customHeight="1" x14ac:dyDescent="0.15">
      <c r="A240" s="78"/>
      <c r="B240" s="406"/>
      <c r="C240" s="407"/>
      <c r="AA240" s="407"/>
    </row>
    <row r="241" spans="1:27" ht="15.75" customHeight="1" x14ac:dyDescent="0.15">
      <c r="A241" s="78"/>
      <c r="B241" s="406"/>
      <c r="C241" s="407"/>
      <c r="AA241" s="407"/>
    </row>
    <row r="242" spans="1:27" ht="15.75" customHeight="1" x14ac:dyDescent="0.15">
      <c r="A242" s="78"/>
      <c r="B242" s="406"/>
      <c r="C242" s="407"/>
      <c r="AA242" s="407"/>
    </row>
    <row r="243" spans="1:27" ht="15.75" customHeight="1" x14ac:dyDescent="0.15">
      <c r="A243" s="78"/>
      <c r="B243" s="406"/>
      <c r="C243" s="407"/>
      <c r="AA243" s="407"/>
    </row>
    <row r="244" spans="1:27" ht="15.75" customHeight="1" x14ac:dyDescent="0.15">
      <c r="A244" s="78"/>
      <c r="B244" s="406"/>
      <c r="C244" s="407"/>
      <c r="AA244" s="407"/>
    </row>
    <row r="245" spans="1:27" ht="15.75" customHeight="1" x14ac:dyDescent="0.15">
      <c r="A245" s="78"/>
      <c r="B245" s="406"/>
      <c r="C245" s="407"/>
      <c r="AA245" s="407"/>
    </row>
    <row r="246" spans="1:27" ht="15.75" customHeight="1" x14ac:dyDescent="0.15">
      <c r="A246" s="78"/>
      <c r="B246" s="406"/>
      <c r="C246" s="407"/>
      <c r="AA246" s="407"/>
    </row>
    <row r="247" spans="1:27" ht="15.75" customHeight="1" x14ac:dyDescent="0.15">
      <c r="A247" s="78"/>
      <c r="B247" s="406"/>
      <c r="C247" s="407"/>
      <c r="AA247" s="407"/>
    </row>
    <row r="248" spans="1:27" ht="15.75" customHeight="1" x14ac:dyDescent="0.15">
      <c r="A248" s="78"/>
      <c r="B248" s="406"/>
      <c r="C248" s="407"/>
      <c r="AA248" s="407"/>
    </row>
    <row r="249" spans="1:27" ht="15.75" customHeight="1" x14ac:dyDescent="0.15">
      <c r="A249" s="78"/>
      <c r="B249" s="406"/>
      <c r="C249" s="407"/>
      <c r="AA249" s="407"/>
    </row>
    <row r="250" spans="1:27" ht="15.75" customHeight="1" x14ac:dyDescent="0.15">
      <c r="A250" s="78"/>
      <c r="B250" s="406"/>
      <c r="C250" s="407"/>
      <c r="AA250" s="407"/>
    </row>
    <row r="251" spans="1:27" ht="15.75" customHeight="1" x14ac:dyDescent="0.15">
      <c r="A251" s="78"/>
      <c r="B251" s="406"/>
      <c r="C251" s="407"/>
      <c r="AA251" s="407"/>
    </row>
    <row r="252" spans="1:27" ht="15.75" customHeight="1" x14ac:dyDescent="0.15">
      <c r="A252" s="78"/>
      <c r="B252" s="406"/>
      <c r="C252" s="407"/>
      <c r="AA252" s="407"/>
    </row>
    <row r="253" spans="1:27" ht="15.75" customHeight="1" x14ac:dyDescent="0.15">
      <c r="A253" s="78"/>
      <c r="B253" s="406"/>
      <c r="C253" s="407"/>
      <c r="AA253" s="407"/>
    </row>
    <row r="254" spans="1:27" ht="15.75" customHeight="1" x14ac:dyDescent="0.15">
      <c r="A254" s="78"/>
      <c r="B254" s="406"/>
      <c r="C254" s="407"/>
      <c r="AA254" s="407"/>
    </row>
    <row r="255" spans="1:27" ht="15.75" customHeight="1" x14ac:dyDescent="0.15">
      <c r="A255" s="78"/>
      <c r="B255" s="406"/>
      <c r="C255" s="407"/>
      <c r="AA255" s="407"/>
    </row>
    <row r="256" spans="1:27" ht="15.75" customHeight="1" x14ac:dyDescent="0.15">
      <c r="A256" s="78"/>
      <c r="B256" s="406"/>
      <c r="C256" s="407"/>
      <c r="AA256" s="407"/>
    </row>
    <row r="257" spans="1:27" ht="15.75" customHeight="1" x14ac:dyDescent="0.15">
      <c r="A257" s="78"/>
      <c r="B257" s="406"/>
      <c r="C257" s="407"/>
      <c r="AA257" s="407"/>
    </row>
    <row r="258" spans="1:27" ht="15.75" customHeight="1" x14ac:dyDescent="0.15">
      <c r="A258" s="78"/>
      <c r="B258" s="406"/>
      <c r="C258" s="407"/>
      <c r="AA258" s="407"/>
    </row>
    <row r="259" spans="1:27" ht="15.75" customHeight="1" x14ac:dyDescent="0.15">
      <c r="A259" s="78"/>
      <c r="B259" s="406"/>
      <c r="C259" s="407"/>
      <c r="AA259" s="407"/>
    </row>
    <row r="260" spans="1:27" ht="15.75" customHeight="1" x14ac:dyDescent="0.15">
      <c r="A260" s="78"/>
      <c r="B260" s="406"/>
      <c r="C260" s="407"/>
      <c r="AA260" s="407"/>
    </row>
    <row r="261" spans="1:27" ht="15.75" customHeight="1" x14ac:dyDescent="0.15">
      <c r="A261" s="78"/>
      <c r="B261" s="406"/>
      <c r="C261" s="407"/>
      <c r="AA261" s="407"/>
    </row>
    <row r="262" spans="1:27" ht="15.75" customHeight="1" x14ac:dyDescent="0.15">
      <c r="A262" s="78"/>
      <c r="B262" s="406"/>
      <c r="C262" s="407"/>
      <c r="AA262" s="407"/>
    </row>
    <row r="263" spans="1:27" ht="15.75" customHeight="1" x14ac:dyDescent="0.15">
      <c r="A263" s="78"/>
      <c r="B263" s="406"/>
      <c r="C263" s="407"/>
      <c r="AA263" s="407"/>
    </row>
    <row r="264" spans="1:27" ht="15.75" customHeight="1" x14ac:dyDescent="0.15">
      <c r="A264" s="78"/>
      <c r="B264" s="406"/>
      <c r="C264" s="407"/>
      <c r="AA264" s="407"/>
    </row>
    <row r="265" spans="1:27" ht="15.75" customHeight="1" x14ac:dyDescent="0.15">
      <c r="A265" s="78"/>
      <c r="B265" s="406"/>
      <c r="C265" s="407"/>
      <c r="AA265" s="407"/>
    </row>
    <row r="266" spans="1:27" ht="15.75" customHeight="1" x14ac:dyDescent="0.15">
      <c r="A266" s="78"/>
      <c r="B266" s="406"/>
      <c r="C266" s="407"/>
      <c r="AA266" s="407"/>
    </row>
    <row r="267" spans="1:27" ht="15.75" customHeight="1" x14ac:dyDescent="0.15">
      <c r="A267" s="78"/>
      <c r="B267" s="406"/>
      <c r="C267" s="407"/>
      <c r="AA267" s="407"/>
    </row>
    <row r="268" spans="1:27" ht="15.75" customHeight="1" x14ac:dyDescent="0.15">
      <c r="A268" s="78"/>
      <c r="B268" s="406"/>
      <c r="C268" s="407"/>
      <c r="AA268" s="407"/>
    </row>
    <row r="269" spans="1:27" ht="15.75" customHeight="1" x14ac:dyDescent="0.15">
      <c r="A269" s="78"/>
      <c r="B269" s="406"/>
      <c r="C269" s="407"/>
      <c r="AA269" s="407"/>
    </row>
    <row r="270" spans="1:27" ht="15.75" customHeight="1" x14ac:dyDescent="0.15">
      <c r="A270" s="78"/>
      <c r="B270" s="406"/>
      <c r="C270" s="407"/>
      <c r="AA270" s="407"/>
    </row>
    <row r="271" spans="1:27" ht="15.75" customHeight="1" x14ac:dyDescent="0.15">
      <c r="A271" s="78"/>
      <c r="B271" s="406"/>
      <c r="C271" s="407"/>
      <c r="AA271" s="407"/>
    </row>
    <row r="272" spans="1:27" ht="15.75" customHeight="1" x14ac:dyDescent="0.15">
      <c r="A272" s="78"/>
      <c r="B272" s="406"/>
      <c r="C272" s="407"/>
      <c r="AA272" s="407"/>
    </row>
    <row r="273" spans="1:27" ht="15.75" customHeight="1" x14ac:dyDescent="0.15">
      <c r="A273" s="78"/>
      <c r="B273" s="406"/>
      <c r="C273" s="407"/>
      <c r="AA273" s="407"/>
    </row>
    <row r="274" spans="1:27" ht="15.75" customHeight="1" x14ac:dyDescent="0.15">
      <c r="A274" s="78"/>
      <c r="B274" s="406"/>
      <c r="C274" s="407"/>
      <c r="AA274" s="407"/>
    </row>
    <row r="275" spans="1:27" ht="15.75" customHeight="1" x14ac:dyDescent="0.15">
      <c r="A275" s="78"/>
      <c r="B275" s="406"/>
      <c r="C275" s="407"/>
      <c r="AA275" s="407"/>
    </row>
    <row r="276" spans="1:27" ht="15.75" customHeight="1" x14ac:dyDescent="0.15">
      <c r="A276" s="78"/>
      <c r="B276" s="406"/>
      <c r="C276" s="407"/>
      <c r="AA276" s="407"/>
    </row>
    <row r="277" spans="1:27" ht="15.75" customHeight="1" x14ac:dyDescent="0.15">
      <c r="A277" s="78"/>
      <c r="B277" s="406"/>
      <c r="C277" s="407"/>
      <c r="AA277" s="407"/>
    </row>
    <row r="278" spans="1:27" ht="15.75" customHeight="1" x14ac:dyDescent="0.15">
      <c r="A278" s="78"/>
      <c r="B278" s="406"/>
      <c r="C278" s="407"/>
      <c r="AA278" s="407"/>
    </row>
    <row r="279" spans="1:27" ht="15.75" customHeight="1" x14ac:dyDescent="0.15">
      <c r="A279" s="78"/>
      <c r="B279" s="406"/>
      <c r="C279" s="407"/>
      <c r="AA279" s="407"/>
    </row>
    <row r="280" spans="1:27" ht="15.75" customHeight="1" x14ac:dyDescent="0.15">
      <c r="A280" s="78"/>
      <c r="B280" s="406"/>
      <c r="C280" s="407"/>
      <c r="AA280" s="407"/>
    </row>
    <row r="281" spans="1:27" ht="15.75" customHeight="1" x14ac:dyDescent="0.15">
      <c r="A281" s="78"/>
      <c r="B281" s="406"/>
      <c r="C281" s="407"/>
      <c r="AA281" s="407"/>
    </row>
    <row r="282" spans="1:27" ht="15.75" customHeight="1" x14ac:dyDescent="0.15">
      <c r="A282" s="78"/>
      <c r="B282" s="406"/>
      <c r="C282" s="407"/>
      <c r="AA282" s="407"/>
    </row>
    <row r="283" spans="1:27" ht="15.75" customHeight="1" x14ac:dyDescent="0.15">
      <c r="A283" s="78"/>
      <c r="B283" s="406"/>
      <c r="C283" s="407"/>
      <c r="AA283" s="407"/>
    </row>
    <row r="284" spans="1:27" ht="15.75" customHeight="1" x14ac:dyDescent="0.15">
      <c r="A284" s="78"/>
      <c r="B284" s="406"/>
      <c r="C284" s="407"/>
      <c r="AA284" s="407"/>
    </row>
    <row r="285" spans="1:27" ht="15.75" customHeight="1" x14ac:dyDescent="0.15">
      <c r="A285" s="78"/>
      <c r="B285" s="406"/>
      <c r="C285" s="407"/>
      <c r="AA285" s="407"/>
    </row>
    <row r="286" spans="1:27" ht="15.75" customHeight="1" x14ac:dyDescent="0.15">
      <c r="A286" s="78"/>
      <c r="B286" s="406"/>
      <c r="C286" s="407"/>
      <c r="AA286" s="407"/>
    </row>
    <row r="287" spans="1:27" ht="15.75" customHeight="1" x14ac:dyDescent="0.15">
      <c r="A287" s="78"/>
      <c r="B287" s="406"/>
      <c r="C287" s="407"/>
      <c r="AA287" s="407"/>
    </row>
    <row r="288" spans="1:27" ht="15.75" customHeight="1" x14ac:dyDescent="0.15">
      <c r="A288" s="78"/>
      <c r="B288" s="406"/>
      <c r="C288" s="407"/>
      <c r="AA288" s="407"/>
    </row>
    <row r="289" spans="1:27" ht="15.75" customHeight="1" x14ac:dyDescent="0.15">
      <c r="A289" s="78"/>
      <c r="B289" s="406"/>
      <c r="C289" s="407"/>
      <c r="AA289" s="407"/>
    </row>
    <row r="290" spans="1:27" ht="15.75" customHeight="1" x14ac:dyDescent="0.15">
      <c r="A290" s="78"/>
      <c r="B290" s="406"/>
      <c r="C290" s="407"/>
      <c r="AA290" s="407"/>
    </row>
    <row r="291" spans="1:27" ht="15.75" customHeight="1" x14ac:dyDescent="0.15">
      <c r="A291" s="78"/>
      <c r="B291" s="406"/>
      <c r="C291" s="407"/>
      <c r="AA291" s="407"/>
    </row>
    <row r="292" spans="1:27" ht="15.75" customHeight="1" x14ac:dyDescent="0.15">
      <c r="A292" s="78"/>
      <c r="B292" s="406"/>
      <c r="C292" s="407"/>
      <c r="AA292" s="407"/>
    </row>
    <row r="293" spans="1:27" ht="15.75" customHeight="1" x14ac:dyDescent="0.15">
      <c r="A293" s="78"/>
      <c r="B293" s="406"/>
      <c r="C293" s="407"/>
      <c r="AA293" s="407"/>
    </row>
    <row r="294" spans="1:27" ht="15.75" customHeight="1" x14ac:dyDescent="0.15">
      <c r="A294" s="78"/>
      <c r="B294" s="406"/>
      <c r="C294" s="407"/>
      <c r="AA294" s="407"/>
    </row>
    <row r="295" spans="1:27" ht="15.75" customHeight="1" x14ac:dyDescent="0.15">
      <c r="A295" s="78"/>
      <c r="B295" s="406"/>
      <c r="C295" s="407"/>
      <c r="AA295" s="407"/>
    </row>
    <row r="296" spans="1:27" ht="15.75" customHeight="1" x14ac:dyDescent="0.15">
      <c r="A296" s="78"/>
      <c r="B296" s="406"/>
      <c r="C296" s="407"/>
      <c r="AA296" s="407"/>
    </row>
    <row r="297" spans="1:27" ht="15.75" customHeight="1" x14ac:dyDescent="0.15">
      <c r="A297" s="78"/>
      <c r="B297" s="406"/>
      <c r="C297" s="407"/>
      <c r="AA297" s="407"/>
    </row>
    <row r="298" spans="1:27" ht="15.75" customHeight="1" x14ac:dyDescent="0.15">
      <c r="A298" s="78"/>
      <c r="B298" s="406"/>
      <c r="C298" s="407"/>
      <c r="AA298" s="407"/>
    </row>
    <row r="299" spans="1:27" ht="15.75" customHeight="1" x14ac:dyDescent="0.15">
      <c r="A299" s="78"/>
      <c r="B299" s="406"/>
      <c r="C299" s="407"/>
      <c r="AA299" s="407"/>
    </row>
    <row r="300" spans="1:27" ht="15.75" customHeight="1" x14ac:dyDescent="0.15">
      <c r="A300" s="78"/>
      <c r="B300" s="406"/>
      <c r="C300" s="407"/>
      <c r="AA300" s="407"/>
    </row>
    <row r="301" spans="1:27" ht="15.75" customHeight="1" x14ac:dyDescent="0.15">
      <c r="A301" s="78"/>
      <c r="B301" s="406"/>
      <c r="C301" s="407"/>
      <c r="AA301" s="407"/>
    </row>
    <row r="302" spans="1:27" ht="15.75" customHeight="1" x14ac:dyDescent="0.15">
      <c r="A302" s="78"/>
      <c r="B302" s="406"/>
      <c r="C302" s="407"/>
      <c r="AA302" s="407"/>
    </row>
    <row r="303" spans="1:27" ht="15.75" customHeight="1" x14ac:dyDescent="0.15">
      <c r="A303" s="78"/>
      <c r="B303" s="406"/>
      <c r="C303" s="407"/>
      <c r="AA303" s="407"/>
    </row>
    <row r="304" spans="1:27" ht="15.75" customHeight="1" x14ac:dyDescent="0.15">
      <c r="A304" s="78"/>
      <c r="B304" s="406"/>
      <c r="C304" s="407"/>
      <c r="AA304" s="407"/>
    </row>
    <row r="305" spans="1:27" ht="15.75" customHeight="1" x14ac:dyDescent="0.15">
      <c r="A305" s="78"/>
      <c r="B305" s="406"/>
      <c r="C305" s="407"/>
      <c r="AA305" s="407"/>
    </row>
    <row r="306" spans="1:27" ht="15.75" customHeight="1" x14ac:dyDescent="0.15">
      <c r="A306" s="78"/>
      <c r="B306" s="406"/>
      <c r="C306" s="407"/>
      <c r="AA306" s="407"/>
    </row>
    <row r="307" spans="1:27" ht="15.75" customHeight="1" x14ac:dyDescent="0.15">
      <c r="A307" s="78"/>
      <c r="B307" s="406"/>
      <c r="C307" s="407"/>
      <c r="AA307" s="407"/>
    </row>
    <row r="308" spans="1:27" ht="15.75" customHeight="1" x14ac:dyDescent="0.15">
      <c r="A308" s="78"/>
      <c r="B308" s="406"/>
      <c r="C308" s="407"/>
      <c r="AA308" s="407"/>
    </row>
    <row r="309" spans="1:27" ht="15.75" customHeight="1" x14ac:dyDescent="0.15">
      <c r="A309" s="78"/>
      <c r="B309" s="406"/>
      <c r="C309" s="407"/>
      <c r="AA309" s="407"/>
    </row>
    <row r="310" spans="1:27" ht="15.75" customHeight="1" x14ac:dyDescent="0.15">
      <c r="A310" s="78"/>
      <c r="B310" s="406"/>
      <c r="C310" s="407"/>
      <c r="AA310" s="407"/>
    </row>
    <row r="311" spans="1:27" ht="15.75" customHeight="1" x14ac:dyDescent="0.15">
      <c r="A311" s="78"/>
      <c r="B311" s="406"/>
      <c r="C311" s="407"/>
      <c r="AA311" s="407"/>
    </row>
    <row r="312" spans="1:27" ht="15.75" customHeight="1" x14ac:dyDescent="0.15">
      <c r="A312" s="78"/>
      <c r="B312" s="406"/>
      <c r="C312" s="407"/>
      <c r="AA312" s="407"/>
    </row>
    <row r="313" spans="1:27" ht="15.75" customHeight="1" x14ac:dyDescent="0.15">
      <c r="A313" s="78"/>
      <c r="B313" s="406"/>
      <c r="C313" s="407"/>
      <c r="AA313" s="407"/>
    </row>
    <row r="314" spans="1:27" ht="15.75" customHeight="1" x14ac:dyDescent="0.15">
      <c r="A314" s="78"/>
      <c r="B314" s="406"/>
      <c r="C314" s="407"/>
      <c r="AA314" s="407"/>
    </row>
    <row r="315" spans="1:27" ht="15.75" customHeight="1" x14ac:dyDescent="0.15">
      <c r="A315" s="78"/>
      <c r="B315" s="406"/>
      <c r="C315" s="407"/>
      <c r="AA315" s="407"/>
    </row>
    <row r="316" spans="1:27" ht="15.75" customHeight="1" x14ac:dyDescent="0.15">
      <c r="A316" s="78"/>
      <c r="B316" s="406"/>
      <c r="C316" s="407"/>
      <c r="AA316" s="407"/>
    </row>
    <row r="317" spans="1:27" ht="15.75" customHeight="1" x14ac:dyDescent="0.15">
      <c r="A317" s="78"/>
      <c r="B317" s="406"/>
      <c r="C317" s="407"/>
      <c r="AA317" s="407"/>
    </row>
    <row r="318" spans="1:27" ht="15.75" customHeight="1" x14ac:dyDescent="0.15">
      <c r="A318" s="78"/>
      <c r="B318" s="406"/>
      <c r="C318" s="407"/>
      <c r="AA318" s="407"/>
    </row>
    <row r="319" spans="1:27" ht="15.75" customHeight="1" x14ac:dyDescent="0.15">
      <c r="A319" s="78"/>
      <c r="B319" s="406"/>
      <c r="C319" s="407"/>
      <c r="AA319" s="407"/>
    </row>
    <row r="320" spans="1:27" ht="15.75" customHeight="1" x14ac:dyDescent="0.15">
      <c r="A320" s="78"/>
      <c r="B320" s="406"/>
      <c r="C320" s="407"/>
      <c r="AA320" s="407"/>
    </row>
    <row r="321" spans="1:27" ht="15.75" customHeight="1" x14ac:dyDescent="0.15">
      <c r="A321" s="78"/>
      <c r="B321" s="406"/>
      <c r="C321" s="407"/>
      <c r="AA321" s="407"/>
    </row>
    <row r="322" spans="1:27" ht="15.75" customHeight="1" x14ac:dyDescent="0.15">
      <c r="A322" s="78"/>
      <c r="B322" s="406"/>
      <c r="C322" s="407"/>
      <c r="AA322" s="407"/>
    </row>
    <row r="323" spans="1:27" ht="15.75" customHeight="1" x14ac:dyDescent="0.15">
      <c r="A323" s="78"/>
      <c r="B323" s="406"/>
      <c r="C323" s="407"/>
      <c r="AA323" s="407"/>
    </row>
    <row r="324" spans="1:27" ht="15.75" customHeight="1" x14ac:dyDescent="0.15">
      <c r="A324" s="78"/>
      <c r="B324" s="406"/>
      <c r="C324" s="407"/>
      <c r="AA324" s="407"/>
    </row>
    <row r="325" spans="1:27" ht="15.75" customHeight="1" x14ac:dyDescent="0.15">
      <c r="A325" s="78"/>
      <c r="B325" s="406"/>
      <c r="C325" s="407"/>
      <c r="AA325" s="407"/>
    </row>
    <row r="326" spans="1:27" ht="15.75" customHeight="1" x14ac:dyDescent="0.15">
      <c r="A326" s="78"/>
      <c r="B326" s="406"/>
      <c r="C326" s="407"/>
      <c r="AA326" s="407"/>
    </row>
    <row r="327" spans="1:27" ht="15.75" customHeight="1" x14ac:dyDescent="0.15">
      <c r="A327" s="78"/>
      <c r="B327" s="406"/>
      <c r="C327" s="407"/>
      <c r="AA327" s="407"/>
    </row>
    <row r="328" spans="1:27" ht="15.75" customHeight="1" x14ac:dyDescent="0.15">
      <c r="A328" s="78"/>
      <c r="B328" s="406"/>
      <c r="C328" s="407"/>
      <c r="AA328" s="407"/>
    </row>
    <row r="329" spans="1:27" ht="15.75" customHeight="1" x14ac:dyDescent="0.15">
      <c r="A329" s="78"/>
      <c r="B329" s="406"/>
      <c r="C329" s="407"/>
      <c r="AA329" s="407"/>
    </row>
    <row r="330" spans="1:27" ht="15.75" customHeight="1" x14ac:dyDescent="0.15">
      <c r="A330" s="78"/>
      <c r="B330" s="406"/>
      <c r="C330" s="407"/>
      <c r="AA330" s="407"/>
    </row>
    <row r="331" spans="1:27" ht="15.75" customHeight="1" x14ac:dyDescent="0.15">
      <c r="A331" s="78"/>
      <c r="B331" s="406"/>
      <c r="C331" s="407"/>
      <c r="AA331" s="407"/>
    </row>
    <row r="332" spans="1:27" ht="15.75" customHeight="1" x14ac:dyDescent="0.15">
      <c r="A332" s="78"/>
      <c r="B332" s="406"/>
      <c r="C332" s="407"/>
      <c r="AA332" s="407"/>
    </row>
    <row r="333" spans="1:27" ht="15.75" customHeight="1" x14ac:dyDescent="0.15">
      <c r="A333" s="78"/>
      <c r="B333" s="406"/>
      <c r="C333" s="407"/>
      <c r="AA333" s="407"/>
    </row>
    <row r="334" spans="1:27" ht="15.75" customHeight="1" x14ac:dyDescent="0.15">
      <c r="A334" s="78"/>
      <c r="B334" s="406"/>
      <c r="C334" s="407"/>
      <c r="AA334" s="407"/>
    </row>
    <row r="335" spans="1:27" ht="15.75" customHeight="1" x14ac:dyDescent="0.15">
      <c r="A335" s="78"/>
      <c r="B335" s="406"/>
      <c r="C335" s="407"/>
      <c r="AA335" s="407"/>
    </row>
    <row r="336" spans="1:27" ht="15.75" customHeight="1" x14ac:dyDescent="0.15">
      <c r="A336" s="78"/>
      <c r="B336" s="406"/>
      <c r="C336" s="407"/>
      <c r="AA336" s="407"/>
    </row>
    <row r="337" spans="1:27" ht="15.75" customHeight="1" x14ac:dyDescent="0.15">
      <c r="A337" s="78"/>
      <c r="B337" s="406"/>
      <c r="C337" s="407"/>
      <c r="AA337" s="407"/>
    </row>
    <row r="338" spans="1:27" ht="15.75" customHeight="1" x14ac:dyDescent="0.15">
      <c r="A338" s="78"/>
      <c r="B338" s="406"/>
      <c r="C338" s="407"/>
      <c r="AA338" s="407"/>
    </row>
    <row r="339" spans="1:27" ht="15.75" customHeight="1" x14ac:dyDescent="0.15">
      <c r="A339" s="78"/>
      <c r="B339" s="406"/>
      <c r="C339" s="407"/>
      <c r="AA339" s="407"/>
    </row>
    <row r="340" spans="1:27" ht="15.75" customHeight="1" x14ac:dyDescent="0.15">
      <c r="A340" s="78"/>
      <c r="B340" s="406"/>
      <c r="C340" s="407"/>
      <c r="AA340" s="407"/>
    </row>
    <row r="341" spans="1:27" ht="15.75" customHeight="1" x14ac:dyDescent="0.15">
      <c r="A341" s="78"/>
      <c r="B341" s="406"/>
      <c r="C341" s="407"/>
      <c r="AA341" s="407"/>
    </row>
    <row r="342" spans="1:27" ht="15.75" customHeight="1" x14ac:dyDescent="0.15">
      <c r="A342" s="78"/>
      <c r="B342" s="406"/>
      <c r="C342" s="407"/>
      <c r="AA342" s="407"/>
    </row>
    <row r="343" spans="1:27" ht="15.75" customHeight="1" x14ac:dyDescent="0.15">
      <c r="A343" s="78"/>
      <c r="B343" s="406"/>
      <c r="C343" s="407"/>
      <c r="AA343" s="407"/>
    </row>
    <row r="344" spans="1:27" ht="15.75" customHeight="1" x14ac:dyDescent="0.15">
      <c r="A344" s="78"/>
      <c r="B344" s="406"/>
      <c r="C344" s="407"/>
      <c r="AA344" s="407"/>
    </row>
    <row r="345" spans="1:27" ht="15.75" customHeight="1" x14ac:dyDescent="0.15">
      <c r="A345" s="78"/>
      <c r="B345" s="406"/>
      <c r="C345" s="407"/>
      <c r="AA345" s="407"/>
    </row>
    <row r="346" spans="1:27" ht="15.75" customHeight="1" x14ac:dyDescent="0.15">
      <c r="A346" s="78"/>
      <c r="B346" s="406"/>
      <c r="C346" s="407"/>
      <c r="AA346" s="407"/>
    </row>
    <row r="347" spans="1:27" ht="15.75" customHeight="1" x14ac:dyDescent="0.15">
      <c r="A347" s="78"/>
      <c r="B347" s="406"/>
      <c r="C347" s="407"/>
      <c r="AA347" s="407"/>
    </row>
    <row r="348" spans="1:27" ht="15.75" customHeight="1" x14ac:dyDescent="0.15">
      <c r="A348" s="78"/>
      <c r="B348" s="406"/>
      <c r="C348" s="407"/>
      <c r="AA348" s="407"/>
    </row>
    <row r="349" spans="1:27" ht="15.75" customHeight="1" x14ac:dyDescent="0.15">
      <c r="A349" s="78"/>
      <c r="B349" s="406"/>
      <c r="C349" s="407"/>
      <c r="AA349" s="407"/>
    </row>
    <row r="350" spans="1:27" ht="15.75" customHeight="1" x14ac:dyDescent="0.15">
      <c r="A350" s="78"/>
      <c r="B350" s="406"/>
      <c r="C350" s="407"/>
      <c r="AA350" s="407"/>
    </row>
    <row r="351" spans="1:27" ht="15.75" customHeight="1" x14ac:dyDescent="0.15">
      <c r="A351" s="78"/>
      <c r="B351" s="406"/>
      <c r="C351" s="407"/>
      <c r="AA351" s="407"/>
    </row>
    <row r="352" spans="1:27" ht="15.75" customHeight="1" x14ac:dyDescent="0.15">
      <c r="A352" s="78"/>
      <c r="B352" s="406"/>
      <c r="C352" s="407"/>
      <c r="AA352" s="407"/>
    </row>
    <row r="353" spans="1:27" ht="15.75" customHeight="1" x14ac:dyDescent="0.15">
      <c r="A353" s="78"/>
      <c r="B353" s="406"/>
      <c r="C353" s="407"/>
      <c r="AA353" s="407"/>
    </row>
    <row r="354" spans="1:27" ht="15.75" customHeight="1" x14ac:dyDescent="0.15">
      <c r="A354" s="78"/>
      <c r="B354" s="406"/>
      <c r="C354" s="407"/>
      <c r="AA354" s="407"/>
    </row>
    <row r="355" spans="1:27" ht="15.75" customHeight="1" x14ac:dyDescent="0.15">
      <c r="A355" s="78"/>
      <c r="B355" s="406"/>
      <c r="C355" s="407"/>
      <c r="AA355" s="407"/>
    </row>
    <row r="356" spans="1:27" ht="15.75" customHeight="1" x14ac:dyDescent="0.15">
      <c r="A356" s="78"/>
      <c r="B356" s="406"/>
      <c r="C356" s="407"/>
      <c r="AA356" s="407"/>
    </row>
    <row r="357" spans="1:27" ht="15.75" customHeight="1" x14ac:dyDescent="0.15">
      <c r="A357" s="78"/>
      <c r="B357" s="406"/>
      <c r="C357" s="407"/>
      <c r="AA357" s="407"/>
    </row>
    <row r="358" spans="1:27" ht="15.75" customHeight="1" x14ac:dyDescent="0.15">
      <c r="A358" s="78"/>
      <c r="B358" s="406"/>
      <c r="C358" s="407"/>
      <c r="AA358" s="407"/>
    </row>
    <row r="359" spans="1:27" ht="15.75" customHeight="1" x14ac:dyDescent="0.15">
      <c r="A359" s="78"/>
      <c r="B359" s="406"/>
      <c r="C359" s="407"/>
      <c r="AA359" s="407"/>
    </row>
    <row r="360" spans="1:27" ht="15.75" customHeight="1" x14ac:dyDescent="0.15">
      <c r="A360" s="78"/>
      <c r="B360" s="406"/>
      <c r="C360" s="407"/>
      <c r="AA360" s="407"/>
    </row>
    <row r="361" spans="1:27" ht="15.75" customHeight="1" x14ac:dyDescent="0.15">
      <c r="A361" s="78"/>
      <c r="B361" s="406"/>
      <c r="C361" s="407"/>
      <c r="AA361" s="407"/>
    </row>
    <row r="362" spans="1:27" ht="15.75" customHeight="1" x14ac:dyDescent="0.15">
      <c r="A362" s="78"/>
      <c r="B362" s="406"/>
      <c r="C362" s="407"/>
      <c r="AA362" s="407"/>
    </row>
    <row r="363" spans="1:27" ht="15.75" customHeight="1" x14ac:dyDescent="0.15">
      <c r="A363" s="78"/>
      <c r="B363" s="406"/>
      <c r="C363" s="407"/>
      <c r="AA363" s="407"/>
    </row>
    <row r="364" spans="1:27" ht="15.75" customHeight="1" x14ac:dyDescent="0.15">
      <c r="A364" s="78"/>
      <c r="B364" s="406"/>
      <c r="C364" s="407"/>
      <c r="AA364" s="407"/>
    </row>
    <row r="365" spans="1:27" ht="15.75" customHeight="1" x14ac:dyDescent="0.15">
      <c r="A365" s="78"/>
      <c r="B365" s="406"/>
      <c r="C365" s="407"/>
      <c r="AA365" s="407"/>
    </row>
    <row r="366" spans="1:27" ht="15.75" customHeight="1" x14ac:dyDescent="0.15">
      <c r="A366" s="78"/>
      <c r="B366" s="406"/>
      <c r="C366" s="407"/>
      <c r="AA366" s="407"/>
    </row>
    <row r="367" spans="1:27" ht="15.75" customHeight="1" x14ac:dyDescent="0.15">
      <c r="A367" s="78"/>
      <c r="B367" s="406"/>
      <c r="C367" s="407"/>
      <c r="AA367" s="407"/>
    </row>
    <row r="368" spans="1:27" ht="15.75" customHeight="1" x14ac:dyDescent="0.15">
      <c r="A368" s="78"/>
      <c r="B368" s="406"/>
      <c r="C368" s="407"/>
      <c r="AA368" s="407"/>
    </row>
    <row r="369" spans="1:27" ht="15.75" customHeight="1" x14ac:dyDescent="0.15">
      <c r="A369" s="78"/>
      <c r="B369" s="406"/>
      <c r="C369" s="407"/>
      <c r="AA369" s="407"/>
    </row>
    <row r="370" spans="1:27" ht="15.75" customHeight="1" x14ac:dyDescent="0.15">
      <c r="A370" s="78"/>
      <c r="B370" s="406"/>
      <c r="C370" s="407"/>
      <c r="AA370" s="407"/>
    </row>
    <row r="371" spans="1:27" ht="15.75" customHeight="1" x14ac:dyDescent="0.15">
      <c r="A371" s="78"/>
      <c r="B371" s="406"/>
      <c r="C371" s="407"/>
      <c r="AA371" s="407"/>
    </row>
    <row r="372" spans="1:27" ht="15.75" customHeight="1" x14ac:dyDescent="0.15">
      <c r="A372" s="78"/>
      <c r="B372" s="406"/>
      <c r="C372" s="407"/>
      <c r="AA372" s="407"/>
    </row>
    <row r="373" spans="1:27" ht="15.75" customHeight="1" x14ac:dyDescent="0.15">
      <c r="A373" s="78"/>
      <c r="B373" s="406"/>
      <c r="C373" s="407"/>
      <c r="AA373" s="407"/>
    </row>
    <row r="374" spans="1:27" ht="15.75" customHeight="1" x14ac:dyDescent="0.15">
      <c r="A374" s="78"/>
      <c r="B374" s="406"/>
      <c r="C374" s="407"/>
      <c r="AA374" s="407"/>
    </row>
    <row r="375" spans="1:27" ht="15.75" customHeight="1" x14ac:dyDescent="0.15">
      <c r="A375" s="78"/>
      <c r="B375" s="406"/>
      <c r="C375" s="407"/>
      <c r="AA375" s="407"/>
    </row>
    <row r="376" spans="1:27" ht="15.75" customHeight="1" x14ac:dyDescent="0.15">
      <c r="A376" s="78"/>
      <c r="B376" s="406"/>
      <c r="C376" s="407"/>
      <c r="AA376" s="407"/>
    </row>
    <row r="377" spans="1:27" ht="15.75" customHeight="1" x14ac:dyDescent="0.15">
      <c r="A377" s="78"/>
      <c r="B377" s="406"/>
      <c r="C377" s="407"/>
      <c r="AA377" s="407"/>
    </row>
    <row r="378" spans="1:27" ht="15.75" customHeight="1" x14ac:dyDescent="0.15">
      <c r="A378" s="78"/>
      <c r="B378" s="406"/>
      <c r="C378" s="407"/>
      <c r="AA378" s="407"/>
    </row>
    <row r="379" spans="1:27" ht="15.75" customHeight="1" x14ac:dyDescent="0.15">
      <c r="A379" s="78"/>
      <c r="B379" s="406"/>
      <c r="C379" s="407"/>
      <c r="AA379" s="407"/>
    </row>
    <row r="380" spans="1:27" ht="15.75" customHeight="1" x14ac:dyDescent="0.15">
      <c r="A380" s="78"/>
      <c r="B380" s="406"/>
      <c r="C380" s="407"/>
      <c r="AA380" s="407"/>
    </row>
    <row r="381" spans="1:27" ht="15.75" customHeight="1" x14ac:dyDescent="0.15">
      <c r="A381" s="78"/>
      <c r="B381" s="406"/>
      <c r="C381" s="407"/>
      <c r="AA381" s="407"/>
    </row>
    <row r="382" spans="1:27" ht="15.75" customHeight="1" x14ac:dyDescent="0.15">
      <c r="A382" s="78"/>
      <c r="B382" s="406"/>
      <c r="C382" s="407"/>
      <c r="AA382" s="407"/>
    </row>
    <row r="383" spans="1:27" ht="15.75" customHeight="1" x14ac:dyDescent="0.15">
      <c r="A383" s="78"/>
      <c r="B383" s="406"/>
      <c r="C383" s="407"/>
      <c r="AA383" s="407"/>
    </row>
    <row r="384" spans="1:27" ht="15.75" customHeight="1" x14ac:dyDescent="0.15">
      <c r="A384" s="78"/>
      <c r="B384" s="406"/>
      <c r="C384" s="407"/>
      <c r="AA384" s="407"/>
    </row>
    <row r="385" spans="1:27" ht="15.75" customHeight="1" x14ac:dyDescent="0.15">
      <c r="A385" s="78"/>
      <c r="B385" s="406"/>
      <c r="C385" s="407"/>
      <c r="AA385" s="407"/>
    </row>
    <row r="386" spans="1:27" ht="15.75" customHeight="1" x14ac:dyDescent="0.15">
      <c r="A386" s="78"/>
      <c r="B386" s="406"/>
      <c r="C386" s="407"/>
      <c r="AA386" s="407"/>
    </row>
    <row r="387" spans="1:27" ht="15.75" customHeight="1" x14ac:dyDescent="0.15">
      <c r="A387" s="78"/>
      <c r="B387" s="406"/>
      <c r="C387" s="407"/>
      <c r="AA387" s="407"/>
    </row>
    <row r="388" spans="1:27" ht="15.75" customHeight="1" x14ac:dyDescent="0.15">
      <c r="A388" s="78"/>
      <c r="B388" s="406"/>
      <c r="C388" s="407"/>
      <c r="AA388" s="407"/>
    </row>
    <row r="389" spans="1:27" ht="15.75" customHeight="1" x14ac:dyDescent="0.15">
      <c r="A389" s="78"/>
      <c r="B389" s="406"/>
      <c r="C389" s="407"/>
      <c r="AA389" s="407"/>
    </row>
    <row r="390" spans="1:27" ht="15.75" customHeight="1" x14ac:dyDescent="0.15">
      <c r="A390" s="78"/>
      <c r="B390" s="406"/>
      <c r="C390" s="407"/>
      <c r="AA390" s="407"/>
    </row>
    <row r="391" spans="1:27" ht="15.75" customHeight="1" x14ac:dyDescent="0.15">
      <c r="A391" s="78"/>
      <c r="B391" s="406"/>
      <c r="C391" s="407"/>
      <c r="AA391" s="407"/>
    </row>
    <row r="392" spans="1:27" ht="15.75" customHeight="1" x14ac:dyDescent="0.15">
      <c r="A392" s="78"/>
      <c r="B392" s="406"/>
      <c r="C392" s="407"/>
      <c r="AA392" s="407"/>
    </row>
    <row r="393" spans="1:27" ht="15.75" customHeight="1" x14ac:dyDescent="0.15">
      <c r="A393" s="78"/>
      <c r="B393" s="406"/>
      <c r="C393" s="407"/>
      <c r="AA393" s="407"/>
    </row>
    <row r="394" spans="1:27" ht="15.75" customHeight="1" x14ac:dyDescent="0.15">
      <c r="A394" s="78"/>
      <c r="B394" s="406"/>
      <c r="C394" s="407"/>
      <c r="AA394" s="407"/>
    </row>
    <row r="395" spans="1:27" ht="15.75" customHeight="1" x14ac:dyDescent="0.15">
      <c r="A395" s="78"/>
      <c r="B395" s="406"/>
      <c r="C395" s="407"/>
      <c r="AA395" s="407"/>
    </row>
    <row r="396" spans="1:27" ht="15.75" customHeight="1" x14ac:dyDescent="0.15">
      <c r="A396" s="78"/>
      <c r="B396" s="406"/>
      <c r="C396" s="407"/>
      <c r="AA396" s="407"/>
    </row>
    <row r="397" spans="1:27" ht="15.75" customHeight="1" x14ac:dyDescent="0.15">
      <c r="A397" s="78"/>
      <c r="B397" s="406"/>
      <c r="C397" s="407"/>
      <c r="AA397" s="407"/>
    </row>
    <row r="398" spans="1:27" ht="15.75" customHeight="1" x14ac:dyDescent="0.15">
      <c r="A398" s="78"/>
      <c r="B398" s="406"/>
      <c r="C398" s="407"/>
      <c r="AA398" s="407"/>
    </row>
    <row r="399" spans="1:27" ht="15.75" customHeight="1" x14ac:dyDescent="0.15">
      <c r="A399" s="78"/>
      <c r="B399" s="406"/>
      <c r="C399" s="407"/>
      <c r="AA399" s="407"/>
    </row>
    <row r="400" spans="1:27" ht="15.75" customHeight="1" x14ac:dyDescent="0.15">
      <c r="A400" s="78"/>
      <c r="B400" s="406"/>
      <c r="C400" s="407"/>
      <c r="AA400" s="407"/>
    </row>
    <row r="401" spans="1:27" ht="15.75" customHeight="1" x14ac:dyDescent="0.15">
      <c r="A401" s="78"/>
      <c r="B401" s="406"/>
      <c r="C401" s="407"/>
      <c r="AA401" s="407"/>
    </row>
    <row r="402" spans="1:27" ht="15.75" customHeight="1" x14ac:dyDescent="0.15">
      <c r="A402" s="78"/>
      <c r="B402" s="406"/>
      <c r="C402" s="407"/>
      <c r="AA402" s="407"/>
    </row>
    <row r="403" spans="1:27" ht="15.75" customHeight="1" x14ac:dyDescent="0.15">
      <c r="A403" s="78"/>
      <c r="B403" s="406"/>
      <c r="C403" s="407"/>
      <c r="AA403" s="407"/>
    </row>
    <row r="404" spans="1:27" ht="15.75" customHeight="1" x14ac:dyDescent="0.15">
      <c r="A404" s="78"/>
      <c r="B404" s="406"/>
      <c r="C404" s="407"/>
      <c r="AA404" s="407"/>
    </row>
    <row r="405" spans="1:27" ht="15.75" customHeight="1" x14ac:dyDescent="0.15">
      <c r="A405" s="78"/>
      <c r="B405" s="406"/>
      <c r="C405" s="407"/>
      <c r="AA405" s="407"/>
    </row>
    <row r="406" spans="1:27" ht="15.75" customHeight="1" x14ac:dyDescent="0.15">
      <c r="A406" s="78"/>
      <c r="B406" s="406"/>
      <c r="C406" s="407"/>
      <c r="AA406" s="407"/>
    </row>
    <row r="407" spans="1:27" ht="15.75" customHeight="1" x14ac:dyDescent="0.15">
      <c r="A407" s="78"/>
      <c r="B407" s="406"/>
      <c r="C407" s="407"/>
      <c r="AA407" s="407"/>
    </row>
    <row r="408" spans="1:27" ht="15.75" customHeight="1" x14ac:dyDescent="0.15">
      <c r="A408" s="78"/>
      <c r="B408" s="406"/>
      <c r="C408" s="407"/>
      <c r="AA408" s="407"/>
    </row>
    <row r="409" spans="1:27" ht="15.75" customHeight="1" x14ac:dyDescent="0.15">
      <c r="A409" s="78"/>
      <c r="B409" s="406"/>
      <c r="C409" s="407"/>
      <c r="AA409" s="407"/>
    </row>
    <row r="410" spans="1:27" ht="15.75" customHeight="1" x14ac:dyDescent="0.15">
      <c r="A410" s="78"/>
      <c r="B410" s="406"/>
      <c r="C410" s="407"/>
      <c r="AA410" s="407"/>
    </row>
    <row r="411" spans="1:27" ht="15.75" customHeight="1" x14ac:dyDescent="0.15">
      <c r="A411" s="78"/>
      <c r="B411" s="406"/>
      <c r="C411" s="407"/>
      <c r="AA411" s="407"/>
    </row>
    <row r="412" spans="1:27" ht="15.75" customHeight="1" x14ac:dyDescent="0.15">
      <c r="A412" s="78"/>
      <c r="B412" s="406"/>
      <c r="C412" s="407"/>
      <c r="AA412" s="407"/>
    </row>
    <row r="413" spans="1:27" ht="15.75" customHeight="1" x14ac:dyDescent="0.15">
      <c r="A413" s="78"/>
      <c r="B413" s="406"/>
      <c r="C413" s="407"/>
      <c r="AA413" s="407"/>
    </row>
    <row r="414" spans="1:27" ht="15.75" customHeight="1" x14ac:dyDescent="0.15">
      <c r="A414" s="78"/>
      <c r="B414" s="406"/>
      <c r="C414" s="407"/>
      <c r="AA414" s="407"/>
    </row>
    <row r="415" spans="1:27" ht="15.75" customHeight="1" x14ac:dyDescent="0.15">
      <c r="A415" s="78"/>
      <c r="B415" s="406"/>
      <c r="C415" s="407"/>
      <c r="AA415" s="407"/>
    </row>
    <row r="416" spans="1:27" ht="15.75" customHeight="1" x14ac:dyDescent="0.15">
      <c r="A416" s="78"/>
      <c r="B416" s="406"/>
      <c r="C416" s="407"/>
      <c r="AA416" s="407"/>
    </row>
    <row r="417" spans="1:27" ht="15.75" customHeight="1" x14ac:dyDescent="0.15">
      <c r="A417" s="78"/>
      <c r="B417" s="406"/>
      <c r="C417" s="407"/>
      <c r="AA417" s="407"/>
    </row>
    <row r="418" spans="1:27" ht="15.75" customHeight="1" x14ac:dyDescent="0.15">
      <c r="A418" s="78"/>
      <c r="B418" s="406"/>
      <c r="C418" s="407"/>
      <c r="AA418" s="407"/>
    </row>
    <row r="419" spans="1:27" ht="15.75" customHeight="1" x14ac:dyDescent="0.15">
      <c r="A419" s="78"/>
      <c r="B419" s="406"/>
      <c r="C419" s="407"/>
      <c r="AA419" s="407"/>
    </row>
    <row r="420" spans="1:27" ht="15.75" customHeight="1" x14ac:dyDescent="0.15">
      <c r="A420" s="78"/>
      <c r="B420" s="406"/>
      <c r="C420" s="407"/>
      <c r="AA420" s="407"/>
    </row>
    <row r="421" spans="1:27" ht="15.75" customHeight="1" x14ac:dyDescent="0.15">
      <c r="A421" s="78"/>
      <c r="B421" s="406"/>
      <c r="C421" s="407"/>
      <c r="AA421" s="407"/>
    </row>
    <row r="422" spans="1:27" ht="15.75" customHeight="1" x14ac:dyDescent="0.15">
      <c r="A422" s="78"/>
      <c r="B422" s="406"/>
      <c r="C422" s="407"/>
      <c r="AA422" s="407"/>
    </row>
    <row r="423" spans="1:27" ht="15.75" customHeight="1" x14ac:dyDescent="0.15">
      <c r="A423" s="78"/>
      <c r="B423" s="406"/>
      <c r="C423" s="407"/>
      <c r="AA423" s="407"/>
    </row>
    <row r="424" spans="1:27" ht="15.75" customHeight="1" x14ac:dyDescent="0.15">
      <c r="A424" s="78"/>
      <c r="B424" s="406"/>
      <c r="C424" s="407"/>
      <c r="AA424" s="407"/>
    </row>
    <row r="425" spans="1:27" ht="15.75" customHeight="1" x14ac:dyDescent="0.15">
      <c r="A425" s="78"/>
      <c r="B425" s="406"/>
      <c r="C425" s="407"/>
      <c r="AA425" s="407"/>
    </row>
    <row r="426" spans="1:27" ht="15.75" customHeight="1" x14ac:dyDescent="0.15">
      <c r="A426" s="78"/>
      <c r="B426" s="406"/>
      <c r="C426" s="407"/>
      <c r="AA426" s="407"/>
    </row>
    <row r="427" spans="1:27" ht="15.75" customHeight="1" x14ac:dyDescent="0.15">
      <c r="A427" s="78"/>
      <c r="B427" s="406"/>
      <c r="C427" s="407"/>
      <c r="AA427" s="407"/>
    </row>
    <row r="428" spans="1:27" ht="15.75" customHeight="1" x14ac:dyDescent="0.15">
      <c r="A428" s="78"/>
      <c r="B428" s="406"/>
      <c r="C428" s="407"/>
      <c r="AA428" s="407"/>
    </row>
    <row r="429" spans="1:27" ht="15.75" customHeight="1" x14ac:dyDescent="0.15">
      <c r="A429" s="78"/>
      <c r="B429" s="406"/>
      <c r="C429" s="407"/>
      <c r="AA429" s="407"/>
    </row>
    <row r="430" spans="1:27" ht="15.75" customHeight="1" x14ac:dyDescent="0.15">
      <c r="A430" s="78"/>
      <c r="B430" s="406"/>
      <c r="C430" s="407"/>
      <c r="AA430" s="407"/>
    </row>
    <row r="431" spans="1:27" ht="15.75" customHeight="1" x14ac:dyDescent="0.15">
      <c r="A431" s="78"/>
      <c r="B431" s="406"/>
      <c r="C431" s="407"/>
      <c r="AA431" s="407"/>
    </row>
    <row r="432" spans="1:27" ht="15.75" customHeight="1" x14ac:dyDescent="0.15">
      <c r="A432" s="78"/>
      <c r="B432" s="406"/>
      <c r="C432" s="407"/>
      <c r="AA432" s="407"/>
    </row>
    <row r="433" spans="1:27" ht="15.75" customHeight="1" x14ac:dyDescent="0.15">
      <c r="A433" s="78"/>
      <c r="B433" s="406"/>
      <c r="C433" s="407"/>
      <c r="AA433" s="407"/>
    </row>
    <row r="434" spans="1:27" ht="15.75" customHeight="1" x14ac:dyDescent="0.15">
      <c r="A434" s="78"/>
      <c r="B434" s="406"/>
      <c r="C434" s="407"/>
      <c r="AA434" s="407"/>
    </row>
    <row r="435" spans="1:27" ht="15.75" customHeight="1" x14ac:dyDescent="0.15">
      <c r="A435" s="78"/>
      <c r="B435" s="406"/>
      <c r="C435" s="407"/>
      <c r="AA435" s="407"/>
    </row>
    <row r="436" spans="1:27" ht="15.75" customHeight="1" x14ac:dyDescent="0.15">
      <c r="A436" s="78"/>
      <c r="B436" s="406"/>
      <c r="C436" s="407"/>
      <c r="AA436" s="407"/>
    </row>
    <row r="437" spans="1:27" ht="15.75" customHeight="1" x14ac:dyDescent="0.15">
      <c r="A437" s="78"/>
      <c r="B437" s="406"/>
      <c r="C437" s="407"/>
      <c r="AA437" s="407"/>
    </row>
    <row r="438" spans="1:27" ht="15.75" customHeight="1" x14ac:dyDescent="0.15">
      <c r="A438" s="78"/>
      <c r="B438" s="406"/>
      <c r="C438" s="407"/>
      <c r="AA438" s="407"/>
    </row>
    <row r="439" spans="1:27" ht="15.75" customHeight="1" x14ac:dyDescent="0.15">
      <c r="A439" s="78"/>
      <c r="B439" s="406"/>
      <c r="C439" s="407"/>
      <c r="AA439" s="407"/>
    </row>
    <row r="440" spans="1:27" ht="15.75" customHeight="1" x14ac:dyDescent="0.15">
      <c r="A440" s="78"/>
      <c r="B440" s="406"/>
      <c r="C440" s="407"/>
      <c r="AA440" s="407"/>
    </row>
    <row r="441" spans="1:27" ht="15.75" customHeight="1" x14ac:dyDescent="0.15">
      <c r="A441" s="78"/>
      <c r="B441" s="406"/>
      <c r="C441" s="407"/>
      <c r="AA441" s="407"/>
    </row>
    <row r="442" spans="1:27" ht="15.75" customHeight="1" x14ac:dyDescent="0.15">
      <c r="A442" s="78"/>
      <c r="B442" s="406"/>
      <c r="C442" s="407"/>
      <c r="AA442" s="407"/>
    </row>
    <row r="443" spans="1:27" ht="15.75" customHeight="1" x14ac:dyDescent="0.15">
      <c r="A443" s="78"/>
      <c r="B443" s="406"/>
      <c r="C443" s="407"/>
      <c r="AA443" s="407"/>
    </row>
    <row r="444" spans="1:27" ht="15.75" customHeight="1" x14ac:dyDescent="0.15">
      <c r="A444" s="78"/>
      <c r="B444" s="406"/>
      <c r="C444" s="407"/>
      <c r="AA444" s="407"/>
    </row>
    <row r="445" spans="1:27" ht="15.75" customHeight="1" x14ac:dyDescent="0.15">
      <c r="A445" s="78"/>
      <c r="B445" s="406"/>
      <c r="C445" s="407"/>
      <c r="AA445" s="407"/>
    </row>
    <row r="446" spans="1:27" ht="15.75" customHeight="1" x14ac:dyDescent="0.15">
      <c r="A446" s="78"/>
      <c r="B446" s="406"/>
      <c r="C446" s="407"/>
      <c r="AA446" s="407"/>
    </row>
    <row r="447" spans="1:27" ht="15.75" customHeight="1" x14ac:dyDescent="0.15">
      <c r="A447" s="78"/>
      <c r="B447" s="406"/>
      <c r="C447" s="407"/>
      <c r="AA447" s="407"/>
    </row>
    <row r="448" spans="1:27" ht="15.75" customHeight="1" x14ac:dyDescent="0.15">
      <c r="A448" s="78"/>
      <c r="B448" s="406"/>
      <c r="C448" s="407"/>
      <c r="AA448" s="407"/>
    </row>
    <row r="449" spans="1:27" ht="15.75" customHeight="1" x14ac:dyDescent="0.15">
      <c r="A449" s="78"/>
      <c r="B449" s="406"/>
      <c r="C449" s="407"/>
      <c r="AA449" s="407"/>
    </row>
    <row r="450" spans="1:27" ht="15.75" customHeight="1" x14ac:dyDescent="0.15">
      <c r="A450" s="78"/>
      <c r="B450" s="406"/>
      <c r="C450" s="407"/>
      <c r="AA450" s="407"/>
    </row>
    <row r="451" spans="1:27" ht="15.75" customHeight="1" x14ac:dyDescent="0.15">
      <c r="A451" s="78"/>
      <c r="B451" s="406"/>
      <c r="C451" s="407"/>
      <c r="AA451" s="407"/>
    </row>
    <row r="452" spans="1:27" ht="15.75" customHeight="1" x14ac:dyDescent="0.15">
      <c r="A452" s="78"/>
      <c r="B452" s="406"/>
      <c r="C452" s="407"/>
      <c r="AA452" s="407"/>
    </row>
    <row r="453" spans="1:27" ht="15.75" customHeight="1" x14ac:dyDescent="0.15">
      <c r="A453" s="78"/>
      <c r="B453" s="406"/>
      <c r="C453" s="407"/>
      <c r="AA453" s="407"/>
    </row>
    <row r="454" spans="1:27" ht="15.75" customHeight="1" x14ac:dyDescent="0.15">
      <c r="A454" s="78"/>
      <c r="B454" s="406"/>
      <c r="C454" s="407"/>
      <c r="AA454" s="407"/>
    </row>
    <row r="455" spans="1:27" ht="15.75" customHeight="1" x14ac:dyDescent="0.15">
      <c r="A455" s="78"/>
      <c r="B455" s="406"/>
      <c r="C455" s="407"/>
      <c r="AA455" s="407"/>
    </row>
    <row r="456" spans="1:27" ht="15.75" customHeight="1" x14ac:dyDescent="0.15">
      <c r="A456" s="78"/>
      <c r="B456" s="406"/>
      <c r="C456" s="407"/>
      <c r="AA456" s="407"/>
    </row>
    <row r="457" spans="1:27" ht="15.75" customHeight="1" x14ac:dyDescent="0.15">
      <c r="A457" s="78"/>
      <c r="B457" s="406"/>
      <c r="C457" s="407"/>
      <c r="AA457" s="407"/>
    </row>
    <row r="458" spans="1:27" ht="15.75" customHeight="1" x14ac:dyDescent="0.15">
      <c r="A458" s="78"/>
      <c r="B458" s="406"/>
      <c r="C458" s="407"/>
      <c r="AA458" s="407"/>
    </row>
    <row r="459" spans="1:27" ht="15.75" customHeight="1" x14ac:dyDescent="0.15">
      <c r="A459" s="78"/>
      <c r="B459" s="406"/>
      <c r="C459" s="407"/>
      <c r="AA459" s="407"/>
    </row>
    <row r="460" spans="1:27" ht="15.75" customHeight="1" x14ac:dyDescent="0.15">
      <c r="A460" s="78"/>
      <c r="B460" s="406"/>
      <c r="C460" s="407"/>
      <c r="AA460" s="407"/>
    </row>
    <row r="461" spans="1:27" ht="15.75" customHeight="1" x14ac:dyDescent="0.15">
      <c r="A461" s="78"/>
      <c r="B461" s="406"/>
      <c r="C461" s="407"/>
      <c r="AA461" s="407"/>
    </row>
    <row r="462" spans="1:27" ht="15.75" customHeight="1" x14ac:dyDescent="0.15">
      <c r="A462" s="78"/>
      <c r="B462" s="406"/>
      <c r="C462" s="407"/>
      <c r="AA462" s="407"/>
    </row>
    <row r="463" spans="1:27" ht="15.75" customHeight="1" x14ac:dyDescent="0.15">
      <c r="A463" s="78"/>
      <c r="B463" s="406"/>
      <c r="C463" s="407"/>
      <c r="AA463" s="407"/>
    </row>
    <row r="464" spans="1:27" ht="15.75" customHeight="1" x14ac:dyDescent="0.15">
      <c r="A464" s="78"/>
      <c r="B464" s="406"/>
      <c r="C464" s="407"/>
      <c r="AA464" s="407"/>
    </row>
    <row r="465" spans="1:27" ht="15.75" customHeight="1" x14ac:dyDescent="0.15">
      <c r="A465" s="78"/>
      <c r="B465" s="406"/>
      <c r="C465" s="407"/>
      <c r="AA465" s="407"/>
    </row>
    <row r="466" spans="1:27" ht="15.75" customHeight="1" x14ac:dyDescent="0.15">
      <c r="A466" s="78"/>
      <c r="B466" s="406"/>
      <c r="C466" s="407"/>
      <c r="AA466" s="407"/>
    </row>
    <row r="467" spans="1:27" ht="15.75" customHeight="1" x14ac:dyDescent="0.15">
      <c r="A467" s="78"/>
      <c r="B467" s="406"/>
      <c r="C467" s="407"/>
      <c r="AA467" s="407"/>
    </row>
    <row r="468" spans="1:27" ht="15.75" customHeight="1" x14ac:dyDescent="0.15">
      <c r="A468" s="78"/>
      <c r="B468" s="406"/>
      <c r="C468" s="407"/>
      <c r="AA468" s="407"/>
    </row>
    <row r="469" spans="1:27" ht="15.75" customHeight="1" x14ac:dyDescent="0.15">
      <c r="A469" s="78"/>
      <c r="B469" s="406"/>
      <c r="C469" s="407"/>
      <c r="AA469" s="407"/>
    </row>
    <row r="470" spans="1:27" ht="15.75" customHeight="1" x14ac:dyDescent="0.15">
      <c r="A470" s="78"/>
      <c r="B470" s="406"/>
      <c r="C470" s="407"/>
      <c r="AA470" s="407"/>
    </row>
    <row r="471" spans="1:27" ht="15.75" customHeight="1" x14ac:dyDescent="0.15">
      <c r="A471" s="78"/>
      <c r="B471" s="406"/>
      <c r="C471" s="407"/>
      <c r="AA471" s="407"/>
    </row>
    <row r="472" spans="1:27" ht="15.75" customHeight="1" x14ac:dyDescent="0.15">
      <c r="A472" s="78"/>
      <c r="B472" s="406"/>
      <c r="C472" s="407"/>
      <c r="AA472" s="407"/>
    </row>
    <row r="473" spans="1:27" ht="15.75" customHeight="1" x14ac:dyDescent="0.15">
      <c r="A473" s="78"/>
      <c r="B473" s="406"/>
      <c r="C473" s="407"/>
      <c r="AA473" s="407"/>
    </row>
    <row r="474" spans="1:27" ht="15.75" customHeight="1" x14ac:dyDescent="0.15">
      <c r="A474" s="78"/>
      <c r="B474" s="406"/>
      <c r="C474" s="407"/>
      <c r="AA474" s="407"/>
    </row>
    <row r="475" spans="1:27" ht="15.75" customHeight="1" x14ac:dyDescent="0.15">
      <c r="A475" s="78"/>
      <c r="B475" s="406"/>
      <c r="C475" s="407"/>
      <c r="AA475" s="407"/>
    </row>
    <row r="476" spans="1:27" ht="15.75" customHeight="1" x14ac:dyDescent="0.15">
      <c r="A476" s="78"/>
      <c r="B476" s="406"/>
      <c r="C476" s="407"/>
      <c r="AA476" s="407"/>
    </row>
    <row r="477" spans="1:27" ht="15.75" customHeight="1" x14ac:dyDescent="0.15">
      <c r="A477" s="78"/>
      <c r="B477" s="406"/>
      <c r="C477" s="407"/>
      <c r="AA477" s="407"/>
    </row>
    <row r="478" spans="1:27" ht="15.75" customHeight="1" x14ac:dyDescent="0.15">
      <c r="A478" s="78"/>
      <c r="B478" s="406"/>
      <c r="C478" s="407"/>
      <c r="AA478" s="407"/>
    </row>
    <row r="479" spans="1:27" ht="15.75" customHeight="1" x14ac:dyDescent="0.15">
      <c r="A479" s="78"/>
      <c r="B479" s="406"/>
      <c r="C479" s="407"/>
      <c r="AA479" s="407"/>
    </row>
    <row r="480" spans="1:27" ht="15.75" customHeight="1" x14ac:dyDescent="0.15">
      <c r="A480" s="78"/>
      <c r="B480" s="406"/>
      <c r="C480" s="407"/>
      <c r="AA480" s="407"/>
    </row>
    <row r="481" spans="1:27" ht="15.75" customHeight="1" x14ac:dyDescent="0.15">
      <c r="A481" s="78"/>
      <c r="B481" s="406"/>
      <c r="C481" s="407"/>
      <c r="AA481" s="407"/>
    </row>
    <row r="482" spans="1:27" ht="15.75" customHeight="1" x14ac:dyDescent="0.15">
      <c r="A482" s="78"/>
      <c r="B482" s="406"/>
      <c r="C482" s="407"/>
      <c r="AA482" s="407"/>
    </row>
    <row r="483" spans="1:27" ht="15.75" customHeight="1" x14ac:dyDescent="0.15">
      <c r="A483" s="78"/>
      <c r="B483" s="406"/>
      <c r="C483" s="407"/>
      <c r="AA483" s="407"/>
    </row>
    <row r="484" spans="1:27" ht="15.75" customHeight="1" x14ac:dyDescent="0.15">
      <c r="A484" s="78"/>
      <c r="B484" s="406"/>
      <c r="C484" s="407"/>
      <c r="AA484" s="407"/>
    </row>
    <row r="485" spans="1:27" ht="15.75" customHeight="1" x14ac:dyDescent="0.15">
      <c r="A485" s="78"/>
      <c r="B485" s="406"/>
      <c r="C485" s="407"/>
      <c r="AA485" s="407"/>
    </row>
    <row r="486" spans="1:27" ht="15.75" customHeight="1" x14ac:dyDescent="0.15">
      <c r="A486" s="78"/>
      <c r="B486" s="406"/>
      <c r="C486" s="407"/>
      <c r="AA486" s="407"/>
    </row>
    <row r="487" spans="1:27" ht="15.75" customHeight="1" x14ac:dyDescent="0.15">
      <c r="A487" s="78"/>
      <c r="B487" s="406"/>
      <c r="C487" s="407"/>
      <c r="AA487" s="407"/>
    </row>
    <row r="488" spans="1:27" ht="15.75" customHeight="1" x14ac:dyDescent="0.15">
      <c r="A488" s="78"/>
      <c r="B488" s="406"/>
      <c r="C488" s="407"/>
      <c r="AA488" s="407"/>
    </row>
    <row r="489" spans="1:27" ht="15.75" customHeight="1" x14ac:dyDescent="0.15">
      <c r="A489" s="78"/>
      <c r="B489" s="406"/>
      <c r="C489" s="407"/>
      <c r="AA489" s="407"/>
    </row>
    <row r="490" spans="1:27" ht="15.75" customHeight="1" x14ac:dyDescent="0.15">
      <c r="A490" s="78"/>
      <c r="B490" s="406"/>
      <c r="C490" s="407"/>
      <c r="AA490" s="407"/>
    </row>
    <row r="491" spans="1:27" ht="15.75" customHeight="1" x14ac:dyDescent="0.15">
      <c r="A491" s="78"/>
      <c r="B491" s="406"/>
      <c r="C491" s="407"/>
      <c r="AA491" s="407"/>
    </row>
    <row r="492" spans="1:27" ht="15.75" customHeight="1" x14ac:dyDescent="0.15">
      <c r="A492" s="78"/>
      <c r="B492" s="406"/>
      <c r="C492" s="407"/>
      <c r="AA492" s="407"/>
    </row>
    <row r="493" spans="1:27" ht="15.75" customHeight="1" x14ac:dyDescent="0.15">
      <c r="A493" s="78"/>
      <c r="B493" s="406"/>
      <c r="C493" s="407"/>
      <c r="AA493" s="407"/>
    </row>
    <row r="494" spans="1:27" ht="15.75" customHeight="1" x14ac:dyDescent="0.15">
      <c r="A494" s="78"/>
      <c r="B494" s="406"/>
      <c r="C494" s="407"/>
      <c r="AA494" s="407"/>
    </row>
    <row r="495" spans="1:27" ht="15.75" customHeight="1" x14ac:dyDescent="0.15">
      <c r="A495" s="78"/>
      <c r="B495" s="406"/>
      <c r="C495" s="407"/>
      <c r="AA495" s="407"/>
    </row>
    <row r="496" spans="1:27" ht="15.75" customHeight="1" x14ac:dyDescent="0.15">
      <c r="A496" s="78"/>
      <c r="B496" s="406"/>
      <c r="C496" s="407"/>
      <c r="AA496" s="407"/>
    </row>
    <row r="497" spans="1:27" ht="15.75" customHeight="1" x14ac:dyDescent="0.15">
      <c r="A497" s="78"/>
      <c r="B497" s="406"/>
      <c r="C497" s="407"/>
      <c r="AA497" s="407"/>
    </row>
    <row r="498" spans="1:27" ht="15.75" customHeight="1" x14ac:dyDescent="0.15">
      <c r="A498" s="78"/>
      <c r="B498" s="406"/>
      <c r="C498" s="407"/>
      <c r="AA498" s="407"/>
    </row>
    <row r="499" spans="1:27" ht="15.75" customHeight="1" x14ac:dyDescent="0.15">
      <c r="A499" s="78"/>
      <c r="B499" s="406"/>
      <c r="C499" s="407"/>
      <c r="AA499" s="407"/>
    </row>
    <row r="500" spans="1:27" ht="15.75" customHeight="1" x14ac:dyDescent="0.15">
      <c r="A500" s="78"/>
      <c r="B500" s="406"/>
      <c r="C500" s="407"/>
      <c r="AA500" s="407"/>
    </row>
    <row r="501" spans="1:27" ht="15.75" customHeight="1" x14ac:dyDescent="0.15">
      <c r="A501" s="78"/>
      <c r="B501" s="406"/>
      <c r="C501" s="407"/>
      <c r="AA501" s="407"/>
    </row>
    <row r="502" spans="1:27" ht="15.75" customHeight="1" x14ac:dyDescent="0.15">
      <c r="A502" s="78"/>
      <c r="B502" s="406"/>
      <c r="C502" s="407"/>
      <c r="AA502" s="407"/>
    </row>
    <row r="503" spans="1:27" ht="15.75" customHeight="1" x14ac:dyDescent="0.15">
      <c r="A503" s="78"/>
      <c r="B503" s="406"/>
      <c r="C503" s="407"/>
      <c r="AA503" s="407"/>
    </row>
    <row r="504" spans="1:27" ht="15.75" customHeight="1" x14ac:dyDescent="0.15">
      <c r="A504" s="78"/>
      <c r="B504" s="406"/>
      <c r="C504" s="407"/>
      <c r="AA504" s="407"/>
    </row>
    <row r="505" spans="1:27" ht="15.75" customHeight="1" x14ac:dyDescent="0.15">
      <c r="A505" s="78"/>
      <c r="B505" s="406"/>
      <c r="C505" s="407"/>
      <c r="AA505" s="407"/>
    </row>
    <row r="506" spans="1:27" ht="15.75" customHeight="1" x14ac:dyDescent="0.15">
      <c r="A506" s="78"/>
      <c r="B506" s="406"/>
      <c r="C506" s="407"/>
      <c r="AA506" s="407"/>
    </row>
    <row r="507" spans="1:27" ht="15.75" customHeight="1" x14ac:dyDescent="0.15">
      <c r="A507" s="78"/>
      <c r="B507" s="406"/>
      <c r="C507" s="407"/>
      <c r="AA507" s="407"/>
    </row>
    <row r="508" spans="1:27" ht="15.75" customHeight="1" x14ac:dyDescent="0.15">
      <c r="A508" s="78"/>
      <c r="B508" s="406"/>
      <c r="C508" s="407"/>
      <c r="AA508" s="407"/>
    </row>
    <row r="509" spans="1:27" ht="15.75" customHeight="1" x14ac:dyDescent="0.15">
      <c r="A509" s="78"/>
      <c r="B509" s="406"/>
      <c r="C509" s="407"/>
      <c r="AA509" s="407"/>
    </row>
    <row r="510" spans="1:27" ht="15.75" customHeight="1" x14ac:dyDescent="0.15">
      <c r="A510" s="78"/>
      <c r="B510" s="406"/>
      <c r="C510" s="407"/>
      <c r="AA510" s="407"/>
    </row>
    <row r="511" spans="1:27" ht="15.75" customHeight="1" x14ac:dyDescent="0.15">
      <c r="A511" s="78"/>
      <c r="B511" s="406"/>
      <c r="C511" s="407"/>
      <c r="AA511" s="407"/>
    </row>
    <row r="512" spans="1:27" ht="15.75" customHeight="1" x14ac:dyDescent="0.15">
      <c r="A512" s="78"/>
      <c r="B512" s="406"/>
      <c r="C512" s="407"/>
      <c r="AA512" s="407"/>
    </row>
    <row r="513" spans="1:27" ht="15.75" customHeight="1" x14ac:dyDescent="0.15">
      <c r="A513" s="78"/>
      <c r="B513" s="406"/>
      <c r="C513" s="407"/>
      <c r="AA513" s="407"/>
    </row>
    <row r="514" spans="1:27" ht="15.75" customHeight="1" x14ac:dyDescent="0.15">
      <c r="A514" s="78"/>
      <c r="B514" s="406"/>
      <c r="C514" s="407"/>
      <c r="AA514" s="407"/>
    </row>
    <row r="515" spans="1:27" ht="15.75" customHeight="1" x14ac:dyDescent="0.15">
      <c r="A515" s="78"/>
      <c r="B515" s="406"/>
      <c r="C515" s="407"/>
      <c r="AA515" s="407"/>
    </row>
    <row r="516" spans="1:27" ht="15.75" customHeight="1" x14ac:dyDescent="0.15">
      <c r="A516" s="78"/>
      <c r="B516" s="406"/>
      <c r="C516" s="407"/>
      <c r="AA516" s="407"/>
    </row>
    <row r="517" spans="1:27" ht="15.75" customHeight="1" x14ac:dyDescent="0.15">
      <c r="A517" s="78"/>
      <c r="B517" s="406"/>
      <c r="C517" s="407"/>
      <c r="AA517" s="407"/>
    </row>
    <row r="518" spans="1:27" ht="15.75" customHeight="1" x14ac:dyDescent="0.15">
      <c r="A518" s="78"/>
      <c r="B518" s="406"/>
      <c r="C518" s="407"/>
      <c r="AA518" s="407"/>
    </row>
    <row r="519" spans="1:27" ht="15.75" customHeight="1" x14ac:dyDescent="0.15">
      <c r="A519" s="78"/>
      <c r="B519" s="406"/>
      <c r="C519" s="407"/>
      <c r="AA519" s="407"/>
    </row>
    <row r="520" spans="1:27" ht="15.75" customHeight="1" x14ac:dyDescent="0.15">
      <c r="A520" s="78"/>
      <c r="B520" s="406"/>
      <c r="C520" s="407"/>
      <c r="AA520" s="407"/>
    </row>
    <row r="521" spans="1:27" ht="15.75" customHeight="1" x14ac:dyDescent="0.15">
      <c r="A521" s="78"/>
      <c r="B521" s="406"/>
      <c r="C521" s="407"/>
      <c r="AA521" s="407"/>
    </row>
    <row r="522" spans="1:27" ht="15.75" customHeight="1" x14ac:dyDescent="0.15">
      <c r="A522" s="78"/>
      <c r="B522" s="406"/>
      <c r="C522" s="407"/>
      <c r="AA522" s="407"/>
    </row>
    <row r="523" spans="1:27" ht="15.75" customHeight="1" x14ac:dyDescent="0.15">
      <c r="A523" s="78"/>
      <c r="B523" s="406"/>
      <c r="C523" s="407"/>
      <c r="AA523" s="407"/>
    </row>
    <row r="524" spans="1:27" ht="15.75" customHeight="1" x14ac:dyDescent="0.15">
      <c r="A524" s="78"/>
      <c r="B524" s="406"/>
      <c r="C524" s="407"/>
      <c r="AA524" s="407"/>
    </row>
    <row r="525" spans="1:27" ht="15.75" customHeight="1" x14ac:dyDescent="0.15">
      <c r="A525" s="78"/>
      <c r="B525" s="406"/>
      <c r="C525" s="407"/>
      <c r="AA525" s="407"/>
    </row>
    <row r="526" spans="1:27" ht="15.75" customHeight="1" x14ac:dyDescent="0.15">
      <c r="A526" s="78"/>
      <c r="B526" s="406"/>
      <c r="C526" s="407"/>
      <c r="AA526" s="407"/>
    </row>
    <row r="527" spans="1:27" ht="15.75" customHeight="1" x14ac:dyDescent="0.15">
      <c r="A527" s="78"/>
      <c r="B527" s="406"/>
      <c r="C527" s="407"/>
      <c r="AA527" s="407"/>
    </row>
    <row r="528" spans="1:27" ht="15.75" customHeight="1" x14ac:dyDescent="0.15">
      <c r="A528" s="78"/>
      <c r="B528" s="406"/>
      <c r="C528" s="407"/>
      <c r="AA528" s="407"/>
    </row>
    <row r="529" spans="1:27" ht="15.75" customHeight="1" x14ac:dyDescent="0.15">
      <c r="A529" s="78"/>
      <c r="B529" s="406"/>
      <c r="C529" s="407"/>
      <c r="AA529" s="407"/>
    </row>
    <row r="530" spans="1:27" ht="15.75" customHeight="1" x14ac:dyDescent="0.15">
      <c r="A530" s="78"/>
      <c r="B530" s="406"/>
      <c r="C530" s="407"/>
      <c r="AA530" s="407"/>
    </row>
    <row r="531" spans="1:27" ht="15.75" customHeight="1" x14ac:dyDescent="0.15">
      <c r="A531" s="78"/>
      <c r="B531" s="406"/>
      <c r="C531" s="407"/>
      <c r="AA531" s="407"/>
    </row>
    <row r="532" spans="1:27" ht="15.75" customHeight="1" x14ac:dyDescent="0.15">
      <c r="A532" s="78"/>
      <c r="B532" s="406"/>
      <c r="C532" s="407"/>
      <c r="AA532" s="407"/>
    </row>
    <row r="533" spans="1:27" ht="15.75" customHeight="1" x14ac:dyDescent="0.15">
      <c r="A533" s="78"/>
      <c r="B533" s="406"/>
      <c r="C533" s="407"/>
      <c r="AA533" s="407"/>
    </row>
    <row r="534" spans="1:27" ht="15.75" customHeight="1" x14ac:dyDescent="0.15">
      <c r="A534" s="78"/>
      <c r="B534" s="406"/>
      <c r="C534" s="407"/>
      <c r="AA534" s="407"/>
    </row>
    <row r="535" spans="1:27" ht="15.75" customHeight="1" x14ac:dyDescent="0.15">
      <c r="A535" s="78"/>
      <c r="B535" s="406"/>
      <c r="C535" s="407"/>
      <c r="AA535" s="407"/>
    </row>
    <row r="536" spans="1:27" ht="15.75" customHeight="1" x14ac:dyDescent="0.15">
      <c r="A536" s="78"/>
      <c r="B536" s="406"/>
      <c r="C536" s="407"/>
      <c r="AA536" s="407"/>
    </row>
    <row r="537" spans="1:27" ht="15.75" customHeight="1" x14ac:dyDescent="0.15">
      <c r="A537" s="78"/>
      <c r="B537" s="406"/>
      <c r="C537" s="407"/>
      <c r="AA537" s="407"/>
    </row>
    <row r="538" spans="1:27" ht="15.75" customHeight="1" x14ac:dyDescent="0.15">
      <c r="A538" s="78"/>
      <c r="B538" s="406"/>
      <c r="C538" s="407"/>
      <c r="AA538" s="407"/>
    </row>
    <row r="539" spans="1:27" ht="15.75" customHeight="1" x14ac:dyDescent="0.15">
      <c r="A539" s="78"/>
      <c r="B539" s="406"/>
      <c r="C539" s="407"/>
      <c r="AA539" s="407"/>
    </row>
    <row r="540" spans="1:27" ht="15.75" customHeight="1" x14ac:dyDescent="0.15">
      <c r="A540" s="78"/>
      <c r="B540" s="406"/>
      <c r="C540" s="407"/>
      <c r="AA540" s="407"/>
    </row>
    <row r="541" spans="1:27" ht="15.75" customHeight="1" x14ac:dyDescent="0.15">
      <c r="A541" s="78"/>
      <c r="B541" s="406"/>
      <c r="C541" s="407"/>
      <c r="AA541" s="407"/>
    </row>
    <row r="542" spans="1:27" ht="15.75" customHeight="1" x14ac:dyDescent="0.15">
      <c r="A542" s="78"/>
      <c r="B542" s="406"/>
      <c r="C542" s="407"/>
      <c r="AA542" s="407"/>
    </row>
    <row r="543" spans="1:27" ht="15.75" customHeight="1" x14ac:dyDescent="0.15">
      <c r="A543" s="78"/>
      <c r="B543" s="406"/>
      <c r="C543" s="407"/>
      <c r="AA543" s="407"/>
    </row>
    <row r="544" spans="1:27" ht="15.75" customHeight="1" x14ac:dyDescent="0.15">
      <c r="A544" s="78"/>
      <c r="B544" s="406"/>
      <c r="C544" s="407"/>
      <c r="AA544" s="407"/>
    </row>
    <row r="545" spans="1:27" ht="15.75" customHeight="1" x14ac:dyDescent="0.15">
      <c r="A545" s="78"/>
      <c r="B545" s="406"/>
      <c r="C545" s="407"/>
      <c r="AA545" s="407"/>
    </row>
    <row r="546" spans="1:27" ht="15.75" customHeight="1" x14ac:dyDescent="0.15">
      <c r="A546" s="78"/>
      <c r="B546" s="406"/>
      <c r="C546" s="407"/>
      <c r="AA546" s="407"/>
    </row>
    <row r="547" spans="1:27" ht="15.75" customHeight="1" x14ac:dyDescent="0.15">
      <c r="A547" s="78"/>
      <c r="B547" s="406"/>
      <c r="C547" s="407"/>
      <c r="AA547" s="407"/>
    </row>
    <row r="548" spans="1:27" ht="15.75" customHeight="1" x14ac:dyDescent="0.15">
      <c r="A548" s="78"/>
      <c r="B548" s="406"/>
      <c r="C548" s="407"/>
      <c r="AA548" s="407"/>
    </row>
    <row r="549" spans="1:27" ht="15.75" customHeight="1" x14ac:dyDescent="0.15">
      <c r="A549" s="78"/>
      <c r="B549" s="406"/>
      <c r="C549" s="407"/>
      <c r="AA549" s="407"/>
    </row>
    <row r="550" spans="1:27" ht="15.75" customHeight="1" x14ac:dyDescent="0.15">
      <c r="A550" s="78"/>
      <c r="B550" s="406"/>
      <c r="C550" s="407"/>
      <c r="AA550" s="407"/>
    </row>
    <row r="551" spans="1:27" ht="15.75" customHeight="1" x14ac:dyDescent="0.15">
      <c r="A551" s="78"/>
      <c r="B551" s="406"/>
      <c r="C551" s="407"/>
      <c r="AA551" s="407"/>
    </row>
    <row r="552" spans="1:27" ht="15.75" customHeight="1" x14ac:dyDescent="0.15">
      <c r="A552" s="78"/>
      <c r="B552" s="406"/>
      <c r="C552" s="407"/>
      <c r="AA552" s="407"/>
    </row>
    <row r="553" spans="1:27" ht="15.75" customHeight="1" x14ac:dyDescent="0.15">
      <c r="A553" s="78"/>
      <c r="B553" s="406"/>
      <c r="C553" s="407"/>
      <c r="AA553" s="407"/>
    </row>
    <row r="554" spans="1:27" ht="15.75" customHeight="1" x14ac:dyDescent="0.15">
      <c r="A554" s="78"/>
      <c r="B554" s="406"/>
      <c r="C554" s="407"/>
      <c r="AA554" s="407"/>
    </row>
    <row r="555" spans="1:27" ht="15.75" customHeight="1" x14ac:dyDescent="0.15">
      <c r="A555" s="78"/>
      <c r="B555" s="406"/>
      <c r="C555" s="407"/>
      <c r="AA555" s="407"/>
    </row>
    <row r="556" spans="1:27" ht="15.75" customHeight="1" x14ac:dyDescent="0.15">
      <c r="A556" s="78"/>
      <c r="B556" s="406"/>
      <c r="C556" s="407"/>
      <c r="AA556" s="407"/>
    </row>
    <row r="557" spans="1:27" ht="15.75" customHeight="1" x14ac:dyDescent="0.15">
      <c r="A557" s="78"/>
      <c r="B557" s="406"/>
      <c r="C557" s="407"/>
      <c r="AA557" s="407"/>
    </row>
    <row r="558" spans="1:27" ht="15.75" customHeight="1" x14ac:dyDescent="0.15">
      <c r="A558" s="78"/>
      <c r="B558" s="406"/>
      <c r="C558" s="407"/>
      <c r="AA558" s="407"/>
    </row>
    <row r="559" spans="1:27" ht="15.75" customHeight="1" x14ac:dyDescent="0.15">
      <c r="A559" s="78"/>
      <c r="B559" s="406"/>
      <c r="C559" s="407"/>
      <c r="AA559" s="407"/>
    </row>
    <row r="560" spans="1:27" ht="15.75" customHeight="1" x14ac:dyDescent="0.15">
      <c r="A560" s="78"/>
      <c r="B560" s="406"/>
      <c r="C560" s="407"/>
      <c r="AA560" s="407"/>
    </row>
    <row r="561" spans="1:27" ht="15.75" customHeight="1" x14ac:dyDescent="0.15">
      <c r="A561" s="78"/>
      <c r="B561" s="406"/>
      <c r="C561" s="407"/>
      <c r="AA561" s="407"/>
    </row>
    <row r="562" spans="1:27" ht="15.75" customHeight="1" x14ac:dyDescent="0.15">
      <c r="A562" s="78"/>
      <c r="B562" s="406"/>
      <c r="C562" s="407"/>
      <c r="AA562" s="407"/>
    </row>
    <row r="563" spans="1:27" ht="15.75" customHeight="1" x14ac:dyDescent="0.15">
      <c r="A563" s="78"/>
      <c r="B563" s="406"/>
      <c r="C563" s="407"/>
      <c r="AA563" s="407"/>
    </row>
    <row r="564" spans="1:27" ht="15.75" customHeight="1" x14ac:dyDescent="0.15">
      <c r="A564" s="78"/>
      <c r="B564" s="406"/>
      <c r="C564" s="407"/>
      <c r="AA564" s="407"/>
    </row>
    <row r="565" spans="1:27" ht="15.75" customHeight="1" x14ac:dyDescent="0.15">
      <c r="A565" s="78"/>
      <c r="B565" s="406"/>
      <c r="C565" s="407"/>
      <c r="AA565" s="407"/>
    </row>
    <row r="566" spans="1:27" ht="15.75" customHeight="1" x14ac:dyDescent="0.15">
      <c r="A566" s="78"/>
      <c r="B566" s="406"/>
      <c r="C566" s="407"/>
      <c r="AA566" s="407"/>
    </row>
    <row r="567" spans="1:27" ht="15.75" customHeight="1" x14ac:dyDescent="0.15">
      <c r="A567" s="78"/>
      <c r="B567" s="406"/>
      <c r="C567" s="407"/>
      <c r="AA567" s="407"/>
    </row>
    <row r="568" spans="1:27" ht="15.75" customHeight="1" x14ac:dyDescent="0.15">
      <c r="A568" s="78"/>
      <c r="B568" s="406"/>
      <c r="C568" s="407"/>
      <c r="AA568" s="407"/>
    </row>
    <row r="569" spans="1:27" ht="15.75" customHeight="1" x14ac:dyDescent="0.15">
      <c r="A569" s="78"/>
      <c r="B569" s="406"/>
      <c r="C569" s="407"/>
      <c r="AA569" s="407"/>
    </row>
    <row r="570" spans="1:27" ht="15.75" customHeight="1" x14ac:dyDescent="0.15">
      <c r="A570" s="78"/>
      <c r="B570" s="406"/>
      <c r="C570" s="407"/>
      <c r="AA570" s="407"/>
    </row>
    <row r="571" spans="1:27" ht="15.75" customHeight="1" x14ac:dyDescent="0.15">
      <c r="A571" s="78"/>
      <c r="B571" s="406"/>
      <c r="C571" s="407"/>
      <c r="AA571" s="407"/>
    </row>
    <row r="572" spans="1:27" ht="15.75" customHeight="1" x14ac:dyDescent="0.15">
      <c r="A572" s="78"/>
      <c r="B572" s="406"/>
      <c r="C572" s="407"/>
      <c r="AA572" s="407"/>
    </row>
    <row r="573" spans="1:27" ht="15.75" customHeight="1" x14ac:dyDescent="0.15">
      <c r="A573" s="78"/>
      <c r="B573" s="406"/>
      <c r="C573" s="407"/>
      <c r="AA573" s="407"/>
    </row>
    <row r="574" spans="1:27" ht="15.75" customHeight="1" x14ac:dyDescent="0.15">
      <c r="A574" s="78"/>
      <c r="B574" s="406"/>
      <c r="C574" s="407"/>
      <c r="AA574" s="407"/>
    </row>
    <row r="575" spans="1:27" ht="15.75" customHeight="1" x14ac:dyDescent="0.15">
      <c r="A575" s="78"/>
      <c r="B575" s="406"/>
      <c r="C575" s="407"/>
      <c r="AA575" s="407"/>
    </row>
    <row r="576" spans="1:27" ht="15.75" customHeight="1" x14ac:dyDescent="0.15">
      <c r="A576" s="78"/>
      <c r="B576" s="406"/>
      <c r="C576" s="407"/>
      <c r="AA576" s="407"/>
    </row>
    <row r="577" spans="1:27" ht="15.75" customHeight="1" x14ac:dyDescent="0.15">
      <c r="A577" s="78"/>
      <c r="B577" s="406"/>
      <c r="C577" s="407"/>
      <c r="AA577" s="407"/>
    </row>
    <row r="578" spans="1:27" ht="15.75" customHeight="1" x14ac:dyDescent="0.15">
      <c r="A578" s="78"/>
      <c r="B578" s="406"/>
      <c r="C578" s="407"/>
      <c r="AA578" s="407"/>
    </row>
    <row r="579" spans="1:27" ht="15.75" customHeight="1" x14ac:dyDescent="0.15">
      <c r="A579" s="78"/>
      <c r="B579" s="406"/>
      <c r="C579" s="407"/>
      <c r="AA579" s="407"/>
    </row>
    <row r="580" spans="1:27" ht="15.75" customHeight="1" x14ac:dyDescent="0.15">
      <c r="A580" s="78"/>
      <c r="B580" s="406"/>
      <c r="C580" s="407"/>
      <c r="AA580" s="407"/>
    </row>
    <row r="581" spans="1:27" ht="15.75" customHeight="1" x14ac:dyDescent="0.15">
      <c r="A581" s="78"/>
      <c r="B581" s="406"/>
      <c r="C581" s="407"/>
      <c r="AA581" s="407"/>
    </row>
    <row r="582" spans="1:27" ht="15.75" customHeight="1" x14ac:dyDescent="0.15">
      <c r="A582" s="78"/>
      <c r="B582" s="406"/>
      <c r="C582" s="407"/>
      <c r="AA582" s="407"/>
    </row>
    <row r="583" spans="1:27" ht="15.75" customHeight="1" x14ac:dyDescent="0.15">
      <c r="A583" s="78"/>
      <c r="B583" s="406"/>
      <c r="C583" s="407"/>
      <c r="AA583" s="407"/>
    </row>
    <row r="584" spans="1:27" ht="15.75" customHeight="1" x14ac:dyDescent="0.15">
      <c r="A584" s="78"/>
      <c r="B584" s="406"/>
      <c r="C584" s="407"/>
      <c r="AA584" s="407"/>
    </row>
    <row r="585" spans="1:27" ht="15.75" customHeight="1" x14ac:dyDescent="0.15">
      <c r="A585" s="78"/>
      <c r="B585" s="406"/>
      <c r="C585" s="407"/>
      <c r="AA585" s="407"/>
    </row>
    <row r="586" spans="1:27" ht="15.75" customHeight="1" x14ac:dyDescent="0.15">
      <c r="A586" s="78"/>
      <c r="B586" s="406"/>
      <c r="C586" s="407"/>
      <c r="AA586" s="407"/>
    </row>
    <row r="587" spans="1:27" ht="15.75" customHeight="1" x14ac:dyDescent="0.15">
      <c r="A587" s="78"/>
      <c r="B587" s="406"/>
      <c r="C587" s="407"/>
      <c r="AA587" s="407"/>
    </row>
    <row r="588" spans="1:27" ht="15.75" customHeight="1" x14ac:dyDescent="0.15">
      <c r="A588" s="78"/>
      <c r="B588" s="406"/>
      <c r="C588" s="407"/>
      <c r="AA588" s="407"/>
    </row>
    <row r="589" spans="1:27" ht="15.75" customHeight="1" x14ac:dyDescent="0.15">
      <c r="A589" s="78"/>
      <c r="B589" s="406"/>
      <c r="C589" s="407"/>
      <c r="AA589" s="407"/>
    </row>
    <row r="590" spans="1:27" ht="15.75" customHeight="1" x14ac:dyDescent="0.15">
      <c r="A590" s="78"/>
      <c r="B590" s="406"/>
      <c r="C590" s="407"/>
      <c r="AA590" s="407"/>
    </row>
    <row r="591" spans="1:27" ht="15.75" customHeight="1" x14ac:dyDescent="0.15">
      <c r="A591" s="78"/>
      <c r="B591" s="406"/>
      <c r="C591" s="407"/>
      <c r="AA591" s="407"/>
    </row>
    <row r="592" spans="1:27" ht="15.75" customHeight="1" x14ac:dyDescent="0.15">
      <c r="A592" s="78"/>
      <c r="B592" s="406"/>
      <c r="C592" s="407"/>
      <c r="AA592" s="407"/>
    </row>
    <row r="593" spans="1:27" ht="15.75" customHeight="1" x14ac:dyDescent="0.15">
      <c r="A593" s="78"/>
      <c r="B593" s="406"/>
      <c r="C593" s="407"/>
      <c r="AA593" s="407"/>
    </row>
    <row r="594" spans="1:27" ht="15.75" customHeight="1" x14ac:dyDescent="0.15">
      <c r="A594" s="78"/>
      <c r="B594" s="406"/>
      <c r="C594" s="407"/>
      <c r="AA594" s="407"/>
    </row>
    <row r="595" spans="1:27" ht="15.75" customHeight="1" x14ac:dyDescent="0.15">
      <c r="A595" s="78"/>
      <c r="B595" s="406"/>
      <c r="C595" s="407"/>
      <c r="AA595" s="407"/>
    </row>
    <row r="596" spans="1:27" ht="15.75" customHeight="1" x14ac:dyDescent="0.15">
      <c r="A596" s="78"/>
      <c r="B596" s="406"/>
      <c r="C596" s="407"/>
      <c r="AA596" s="407"/>
    </row>
    <row r="597" spans="1:27" ht="15.75" customHeight="1" x14ac:dyDescent="0.15">
      <c r="A597" s="78"/>
      <c r="B597" s="406"/>
      <c r="C597" s="407"/>
      <c r="AA597" s="407"/>
    </row>
    <row r="598" spans="1:27" ht="15.75" customHeight="1" x14ac:dyDescent="0.15">
      <c r="A598" s="78"/>
      <c r="B598" s="406"/>
      <c r="C598" s="407"/>
      <c r="AA598" s="407"/>
    </row>
    <row r="599" spans="1:27" ht="15.75" customHeight="1" x14ac:dyDescent="0.15">
      <c r="A599" s="78"/>
      <c r="B599" s="406"/>
      <c r="C599" s="407"/>
      <c r="AA599" s="407"/>
    </row>
    <row r="600" spans="1:27" ht="15.75" customHeight="1" x14ac:dyDescent="0.15">
      <c r="A600" s="78"/>
      <c r="B600" s="406"/>
      <c r="C600" s="407"/>
      <c r="AA600" s="407"/>
    </row>
    <row r="601" spans="1:27" ht="15.75" customHeight="1" x14ac:dyDescent="0.15">
      <c r="A601" s="78"/>
      <c r="B601" s="406"/>
      <c r="C601" s="407"/>
      <c r="AA601" s="407"/>
    </row>
    <row r="602" spans="1:27" ht="15.75" customHeight="1" x14ac:dyDescent="0.15">
      <c r="A602" s="78"/>
      <c r="B602" s="406"/>
      <c r="C602" s="407"/>
      <c r="AA602" s="407"/>
    </row>
    <row r="603" spans="1:27" ht="15.75" customHeight="1" x14ac:dyDescent="0.15">
      <c r="A603" s="78"/>
      <c r="B603" s="406"/>
      <c r="C603" s="407"/>
      <c r="AA603" s="407"/>
    </row>
    <row r="604" spans="1:27" ht="15.75" customHeight="1" x14ac:dyDescent="0.15">
      <c r="A604" s="78"/>
      <c r="B604" s="406"/>
      <c r="C604" s="407"/>
      <c r="AA604" s="407"/>
    </row>
    <row r="605" spans="1:27" ht="15.75" customHeight="1" x14ac:dyDescent="0.15">
      <c r="A605" s="78"/>
      <c r="B605" s="406"/>
      <c r="C605" s="407"/>
      <c r="AA605" s="407"/>
    </row>
    <row r="606" spans="1:27" ht="15.75" customHeight="1" x14ac:dyDescent="0.15">
      <c r="A606" s="78"/>
      <c r="B606" s="406"/>
      <c r="C606" s="407"/>
      <c r="AA606" s="407"/>
    </row>
    <row r="607" spans="1:27" ht="15.75" customHeight="1" x14ac:dyDescent="0.15">
      <c r="A607" s="78"/>
      <c r="B607" s="406"/>
      <c r="C607" s="407"/>
      <c r="AA607" s="407"/>
    </row>
    <row r="608" spans="1:27" ht="15.75" customHeight="1" x14ac:dyDescent="0.15">
      <c r="A608" s="78"/>
      <c r="B608" s="406"/>
      <c r="C608" s="407"/>
      <c r="AA608" s="407"/>
    </row>
    <row r="609" spans="1:27" ht="15.75" customHeight="1" x14ac:dyDescent="0.15">
      <c r="A609" s="78"/>
      <c r="B609" s="406"/>
      <c r="C609" s="407"/>
      <c r="AA609" s="407"/>
    </row>
    <row r="610" spans="1:27" ht="15.75" customHeight="1" x14ac:dyDescent="0.15">
      <c r="A610" s="78"/>
      <c r="B610" s="406"/>
      <c r="C610" s="407"/>
      <c r="AA610" s="407"/>
    </row>
    <row r="611" spans="1:27" ht="15.75" customHeight="1" x14ac:dyDescent="0.15">
      <c r="A611" s="78"/>
      <c r="B611" s="406"/>
      <c r="C611" s="407"/>
      <c r="AA611" s="407"/>
    </row>
    <row r="612" spans="1:27" ht="15.75" customHeight="1" x14ac:dyDescent="0.15">
      <c r="A612" s="78"/>
      <c r="B612" s="406"/>
      <c r="C612" s="407"/>
      <c r="AA612" s="407"/>
    </row>
    <row r="613" spans="1:27" ht="15.75" customHeight="1" x14ac:dyDescent="0.15">
      <c r="A613" s="78"/>
      <c r="B613" s="406"/>
      <c r="C613" s="407"/>
      <c r="AA613" s="407"/>
    </row>
    <row r="614" spans="1:27" ht="15.75" customHeight="1" x14ac:dyDescent="0.15">
      <c r="A614" s="78"/>
      <c r="B614" s="406"/>
      <c r="C614" s="407"/>
      <c r="AA614" s="407"/>
    </row>
    <row r="615" spans="1:27" ht="15.75" customHeight="1" x14ac:dyDescent="0.15">
      <c r="A615" s="78"/>
      <c r="B615" s="406"/>
      <c r="C615" s="407"/>
      <c r="AA615" s="407"/>
    </row>
    <row r="616" spans="1:27" ht="15.75" customHeight="1" x14ac:dyDescent="0.15">
      <c r="A616" s="78"/>
      <c r="B616" s="406"/>
      <c r="C616" s="407"/>
      <c r="AA616" s="407"/>
    </row>
    <row r="617" spans="1:27" ht="15.75" customHeight="1" x14ac:dyDescent="0.15">
      <c r="A617" s="78"/>
      <c r="B617" s="406"/>
      <c r="C617" s="407"/>
      <c r="AA617" s="407"/>
    </row>
    <row r="618" spans="1:27" ht="15.75" customHeight="1" x14ac:dyDescent="0.15">
      <c r="A618" s="78"/>
      <c r="B618" s="406"/>
      <c r="C618" s="407"/>
      <c r="AA618" s="407"/>
    </row>
    <row r="619" spans="1:27" ht="15.75" customHeight="1" x14ac:dyDescent="0.15">
      <c r="A619" s="78"/>
      <c r="B619" s="406"/>
      <c r="C619" s="407"/>
      <c r="AA619" s="407"/>
    </row>
    <row r="620" spans="1:27" ht="15.75" customHeight="1" x14ac:dyDescent="0.15">
      <c r="A620" s="78"/>
      <c r="B620" s="406"/>
      <c r="C620" s="407"/>
      <c r="AA620" s="407"/>
    </row>
    <row r="621" spans="1:27" ht="15.75" customHeight="1" x14ac:dyDescent="0.15">
      <c r="A621" s="78"/>
      <c r="B621" s="406"/>
      <c r="C621" s="407"/>
      <c r="AA621" s="407"/>
    </row>
    <row r="622" spans="1:27" ht="15.75" customHeight="1" x14ac:dyDescent="0.15">
      <c r="A622" s="78"/>
      <c r="B622" s="406"/>
      <c r="C622" s="407"/>
      <c r="AA622" s="407"/>
    </row>
    <row r="623" spans="1:27" ht="15.75" customHeight="1" x14ac:dyDescent="0.15">
      <c r="A623" s="78"/>
      <c r="B623" s="406"/>
      <c r="C623" s="407"/>
      <c r="AA623" s="407"/>
    </row>
    <row r="624" spans="1:27" ht="15.75" customHeight="1" x14ac:dyDescent="0.15">
      <c r="A624" s="78"/>
      <c r="B624" s="406"/>
      <c r="C624" s="407"/>
      <c r="AA624" s="407"/>
    </row>
    <row r="625" spans="1:27" ht="15.75" customHeight="1" x14ac:dyDescent="0.15">
      <c r="A625" s="78"/>
      <c r="B625" s="406"/>
      <c r="C625" s="407"/>
      <c r="AA625" s="407"/>
    </row>
    <row r="626" spans="1:27" ht="15.75" customHeight="1" x14ac:dyDescent="0.15">
      <c r="A626" s="78"/>
      <c r="B626" s="406"/>
      <c r="C626" s="407"/>
      <c r="AA626" s="407"/>
    </row>
    <row r="627" spans="1:27" ht="15.75" customHeight="1" x14ac:dyDescent="0.15">
      <c r="A627" s="78"/>
      <c r="B627" s="406"/>
      <c r="C627" s="407"/>
      <c r="AA627" s="407"/>
    </row>
    <row r="628" spans="1:27" ht="15.75" customHeight="1" x14ac:dyDescent="0.15">
      <c r="A628" s="78"/>
      <c r="B628" s="406"/>
      <c r="C628" s="407"/>
      <c r="AA628" s="407"/>
    </row>
    <row r="629" spans="1:27" ht="15.75" customHeight="1" x14ac:dyDescent="0.15">
      <c r="A629" s="78"/>
      <c r="B629" s="406"/>
      <c r="C629" s="407"/>
      <c r="AA629" s="407"/>
    </row>
    <row r="630" spans="1:27" ht="15.75" customHeight="1" x14ac:dyDescent="0.15">
      <c r="A630" s="78"/>
      <c r="B630" s="406"/>
      <c r="C630" s="407"/>
      <c r="AA630" s="407"/>
    </row>
    <row r="631" spans="1:27" ht="15.75" customHeight="1" x14ac:dyDescent="0.15">
      <c r="A631" s="78"/>
      <c r="B631" s="406"/>
      <c r="C631" s="407"/>
      <c r="AA631" s="407"/>
    </row>
    <row r="632" spans="1:27" ht="15.75" customHeight="1" x14ac:dyDescent="0.15">
      <c r="A632" s="78"/>
      <c r="B632" s="406"/>
      <c r="C632" s="407"/>
      <c r="AA632" s="407"/>
    </row>
    <row r="633" spans="1:27" ht="15.75" customHeight="1" x14ac:dyDescent="0.15">
      <c r="A633" s="78"/>
      <c r="B633" s="406"/>
      <c r="C633" s="407"/>
      <c r="AA633" s="407"/>
    </row>
    <row r="634" spans="1:27" ht="15.75" customHeight="1" x14ac:dyDescent="0.15">
      <c r="A634" s="78"/>
      <c r="B634" s="406"/>
      <c r="C634" s="407"/>
      <c r="AA634" s="407"/>
    </row>
    <row r="635" spans="1:27" ht="15.75" customHeight="1" x14ac:dyDescent="0.15">
      <c r="A635" s="78"/>
      <c r="B635" s="406"/>
      <c r="C635" s="407"/>
      <c r="AA635" s="407"/>
    </row>
    <row r="636" spans="1:27" ht="15.75" customHeight="1" x14ac:dyDescent="0.15">
      <c r="A636" s="78"/>
      <c r="B636" s="406"/>
      <c r="C636" s="407"/>
      <c r="AA636" s="407"/>
    </row>
    <row r="637" spans="1:27" ht="15.75" customHeight="1" x14ac:dyDescent="0.15">
      <c r="A637" s="78"/>
      <c r="B637" s="406"/>
      <c r="C637" s="407"/>
      <c r="AA637" s="407"/>
    </row>
    <row r="638" spans="1:27" ht="15.75" customHeight="1" x14ac:dyDescent="0.15">
      <c r="A638" s="78"/>
      <c r="B638" s="406"/>
      <c r="C638" s="407"/>
      <c r="AA638" s="407"/>
    </row>
    <row r="639" spans="1:27" ht="15.75" customHeight="1" x14ac:dyDescent="0.15">
      <c r="A639" s="78"/>
      <c r="B639" s="406"/>
      <c r="C639" s="407"/>
      <c r="AA639" s="407"/>
    </row>
    <row r="640" spans="1:27" ht="15.75" customHeight="1" x14ac:dyDescent="0.15">
      <c r="A640" s="78"/>
      <c r="B640" s="406"/>
      <c r="C640" s="407"/>
      <c r="AA640" s="407"/>
    </row>
    <row r="641" spans="1:27" ht="15.75" customHeight="1" x14ac:dyDescent="0.15">
      <c r="A641" s="78"/>
      <c r="B641" s="406"/>
      <c r="C641" s="407"/>
      <c r="AA641" s="407"/>
    </row>
    <row r="642" spans="1:27" ht="15.75" customHeight="1" x14ac:dyDescent="0.15">
      <c r="A642" s="78"/>
      <c r="B642" s="406"/>
      <c r="C642" s="407"/>
      <c r="AA642" s="407"/>
    </row>
    <row r="643" spans="1:27" ht="15.75" customHeight="1" x14ac:dyDescent="0.15">
      <c r="A643" s="78"/>
      <c r="B643" s="406"/>
      <c r="C643" s="407"/>
      <c r="AA643" s="407"/>
    </row>
    <row r="644" spans="1:27" ht="15.75" customHeight="1" x14ac:dyDescent="0.15">
      <c r="A644" s="78"/>
      <c r="B644" s="406"/>
      <c r="C644" s="407"/>
      <c r="AA644" s="407"/>
    </row>
    <row r="645" spans="1:27" ht="15.75" customHeight="1" x14ac:dyDescent="0.15">
      <c r="A645" s="78"/>
      <c r="B645" s="406"/>
      <c r="C645" s="407"/>
      <c r="AA645" s="407"/>
    </row>
    <row r="646" spans="1:27" ht="15.75" customHeight="1" x14ac:dyDescent="0.15">
      <c r="A646" s="78"/>
      <c r="B646" s="406"/>
      <c r="C646" s="407"/>
      <c r="AA646" s="407"/>
    </row>
    <row r="647" spans="1:27" ht="15.75" customHeight="1" x14ac:dyDescent="0.15">
      <c r="A647" s="78"/>
      <c r="B647" s="406"/>
      <c r="C647" s="407"/>
      <c r="AA647" s="407"/>
    </row>
    <row r="648" spans="1:27" ht="15.75" customHeight="1" x14ac:dyDescent="0.15">
      <c r="A648" s="78"/>
      <c r="B648" s="406"/>
      <c r="C648" s="407"/>
      <c r="AA648" s="407"/>
    </row>
    <row r="649" spans="1:27" ht="15.75" customHeight="1" x14ac:dyDescent="0.15">
      <c r="A649" s="78"/>
      <c r="B649" s="406"/>
      <c r="C649" s="407"/>
      <c r="AA649" s="407"/>
    </row>
    <row r="650" spans="1:27" ht="15.75" customHeight="1" x14ac:dyDescent="0.15">
      <c r="A650" s="78"/>
      <c r="B650" s="406"/>
      <c r="C650" s="407"/>
      <c r="AA650" s="407"/>
    </row>
    <row r="651" spans="1:27" ht="15.75" customHeight="1" x14ac:dyDescent="0.15">
      <c r="A651" s="78"/>
      <c r="B651" s="406"/>
      <c r="C651" s="407"/>
      <c r="AA651" s="407"/>
    </row>
    <row r="652" spans="1:27" ht="15.75" customHeight="1" x14ac:dyDescent="0.15">
      <c r="A652" s="78"/>
      <c r="B652" s="406"/>
      <c r="C652" s="407"/>
      <c r="AA652" s="407"/>
    </row>
    <row r="653" spans="1:27" ht="15.75" customHeight="1" x14ac:dyDescent="0.15">
      <c r="A653" s="78"/>
      <c r="B653" s="406"/>
      <c r="C653" s="407"/>
      <c r="AA653" s="407"/>
    </row>
    <row r="654" spans="1:27" ht="15.75" customHeight="1" x14ac:dyDescent="0.15">
      <c r="A654" s="78"/>
      <c r="B654" s="406"/>
      <c r="C654" s="407"/>
      <c r="AA654" s="407"/>
    </row>
    <row r="655" spans="1:27" ht="15.75" customHeight="1" x14ac:dyDescent="0.15">
      <c r="A655" s="78"/>
      <c r="B655" s="406"/>
      <c r="C655" s="407"/>
      <c r="AA655" s="407"/>
    </row>
    <row r="656" spans="1:27" ht="15.75" customHeight="1" x14ac:dyDescent="0.15">
      <c r="A656" s="78"/>
      <c r="B656" s="406"/>
      <c r="C656" s="407"/>
      <c r="AA656" s="407"/>
    </row>
    <row r="657" spans="1:27" ht="15.75" customHeight="1" x14ac:dyDescent="0.15">
      <c r="A657" s="78"/>
      <c r="B657" s="406"/>
      <c r="C657" s="407"/>
      <c r="AA657" s="407"/>
    </row>
    <row r="658" spans="1:27" ht="15.75" customHeight="1" x14ac:dyDescent="0.15">
      <c r="A658" s="78"/>
      <c r="B658" s="406"/>
      <c r="C658" s="407"/>
      <c r="AA658" s="407"/>
    </row>
    <row r="659" spans="1:27" ht="15.75" customHeight="1" x14ac:dyDescent="0.15">
      <c r="A659" s="78"/>
      <c r="B659" s="406"/>
      <c r="C659" s="407"/>
      <c r="AA659" s="407"/>
    </row>
    <row r="660" spans="1:27" ht="15.75" customHeight="1" x14ac:dyDescent="0.15">
      <c r="A660" s="78"/>
      <c r="B660" s="406"/>
      <c r="C660" s="407"/>
      <c r="AA660" s="407"/>
    </row>
    <row r="661" spans="1:27" ht="15.75" customHeight="1" x14ac:dyDescent="0.15">
      <c r="A661" s="78"/>
      <c r="B661" s="406"/>
      <c r="C661" s="407"/>
      <c r="AA661" s="407"/>
    </row>
    <row r="662" spans="1:27" ht="15.75" customHeight="1" x14ac:dyDescent="0.15">
      <c r="A662" s="78"/>
      <c r="B662" s="406"/>
      <c r="C662" s="407"/>
      <c r="AA662" s="407"/>
    </row>
    <row r="663" spans="1:27" ht="15.75" customHeight="1" x14ac:dyDescent="0.15">
      <c r="A663" s="78"/>
      <c r="B663" s="406"/>
      <c r="C663" s="407"/>
      <c r="AA663" s="407"/>
    </row>
    <row r="664" spans="1:27" ht="15.75" customHeight="1" x14ac:dyDescent="0.15">
      <c r="A664" s="78"/>
      <c r="B664" s="406"/>
      <c r="C664" s="407"/>
      <c r="AA664" s="407"/>
    </row>
    <row r="665" spans="1:27" ht="15.75" customHeight="1" x14ac:dyDescent="0.15">
      <c r="A665" s="78"/>
      <c r="B665" s="406"/>
      <c r="C665" s="407"/>
      <c r="AA665" s="407"/>
    </row>
    <row r="666" spans="1:27" ht="15.75" customHeight="1" x14ac:dyDescent="0.15">
      <c r="A666" s="78"/>
      <c r="B666" s="406"/>
      <c r="C666" s="407"/>
      <c r="AA666" s="407"/>
    </row>
    <row r="667" spans="1:27" ht="15.75" customHeight="1" x14ac:dyDescent="0.15">
      <c r="A667" s="78"/>
      <c r="B667" s="406"/>
      <c r="C667" s="407"/>
      <c r="AA667" s="407"/>
    </row>
    <row r="668" spans="1:27" ht="15.75" customHeight="1" x14ac:dyDescent="0.15">
      <c r="A668" s="78"/>
      <c r="B668" s="406"/>
      <c r="C668" s="407"/>
      <c r="AA668" s="407"/>
    </row>
    <row r="669" spans="1:27" ht="15.75" customHeight="1" x14ac:dyDescent="0.15">
      <c r="A669" s="78"/>
      <c r="B669" s="406"/>
      <c r="C669" s="407"/>
      <c r="AA669" s="407"/>
    </row>
    <row r="670" spans="1:27" ht="15.75" customHeight="1" x14ac:dyDescent="0.15">
      <c r="A670" s="78"/>
      <c r="B670" s="406"/>
      <c r="C670" s="407"/>
      <c r="AA670" s="407"/>
    </row>
    <row r="671" spans="1:27" ht="15.75" customHeight="1" x14ac:dyDescent="0.15">
      <c r="A671" s="78"/>
      <c r="B671" s="406"/>
      <c r="C671" s="407"/>
      <c r="AA671" s="407"/>
    </row>
    <row r="672" spans="1:27" ht="15.75" customHeight="1" x14ac:dyDescent="0.15">
      <c r="A672" s="78"/>
      <c r="B672" s="406"/>
      <c r="C672" s="407"/>
      <c r="AA672" s="407"/>
    </row>
    <row r="673" spans="1:27" ht="15.75" customHeight="1" x14ac:dyDescent="0.15">
      <c r="A673" s="78"/>
      <c r="B673" s="406"/>
      <c r="C673" s="407"/>
      <c r="AA673" s="407"/>
    </row>
    <row r="674" spans="1:27" ht="15.75" customHeight="1" x14ac:dyDescent="0.15">
      <c r="A674" s="78"/>
      <c r="B674" s="406"/>
      <c r="C674" s="407"/>
      <c r="AA674" s="407"/>
    </row>
    <row r="675" spans="1:27" ht="15.75" customHeight="1" x14ac:dyDescent="0.15">
      <c r="A675" s="78"/>
      <c r="B675" s="406"/>
      <c r="C675" s="407"/>
      <c r="AA675" s="407"/>
    </row>
    <row r="676" spans="1:27" ht="15.75" customHeight="1" x14ac:dyDescent="0.15">
      <c r="A676" s="78"/>
      <c r="B676" s="406"/>
      <c r="C676" s="407"/>
      <c r="AA676" s="407"/>
    </row>
    <row r="677" spans="1:27" ht="15.75" customHeight="1" x14ac:dyDescent="0.15">
      <c r="A677" s="78"/>
      <c r="B677" s="406"/>
      <c r="C677" s="407"/>
      <c r="AA677" s="407"/>
    </row>
    <row r="678" spans="1:27" ht="15.75" customHeight="1" x14ac:dyDescent="0.15">
      <c r="A678" s="78"/>
      <c r="B678" s="406"/>
      <c r="C678" s="407"/>
      <c r="AA678" s="407"/>
    </row>
    <row r="679" spans="1:27" ht="15.75" customHeight="1" x14ac:dyDescent="0.15">
      <c r="A679" s="78"/>
      <c r="B679" s="406"/>
      <c r="C679" s="407"/>
      <c r="AA679" s="407"/>
    </row>
    <row r="680" spans="1:27" ht="15.75" customHeight="1" x14ac:dyDescent="0.15">
      <c r="A680" s="78"/>
      <c r="B680" s="406"/>
      <c r="C680" s="407"/>
      <c r="AA680" s="407"/>
    </row>
    <row r="681" spans="1:27" ht="15.75" customHeight="1" x14ac:dyDescent="0.15">
      <c r="A681" s="78"/>
      <c r="B681" s="406"/>
      <c r="C681" s="407"/>
      <c r="AA681" s="407"/>
    </row>
    <row r="682" spans="1:27" ht="15.75" customHeight="1" x14ac:dyDescent="0.15">
      <c r="A682" s="78"/>
      <c r="B682" s="406"/>
      <c r="C682" s="407"/>
      <c r="AA682" s="407"/>
    </row>
    <row r="683" spans="1:27" ht="15.75" customHeight="1" x14ac:dyDescent="0.15">
      <c r="A683" s="78"/>
      <c r="B683" s="406"/>
      <c r="C683" s="407"/>
      <c r="AA683" s="407"/>
    </row>
    <row r="684" spans="1:27" ht="15.75" customHeight="1" x14ac:dyDescent="0.15">
      <c r="A684" s="78"/>
      <c r="B684" s="406"/>
      <c r="C684" s="407"/>
      <c r="AA684" s="407"/>
    </row>
    <row r="685" spans="1:27" ht="15.75" customHeight="1" x14ac:dyDescent="0.15">
      <c r="A685" s="78"/>
      <c r="B685" s="406"/>
      <c r="C685" s="407"/>
      <c r="AA685" s="407"/>
    </row>
    <row r="686" spans="1:27" ht="15.75" customHeight="1" x14ac:dyDescent="0.15">
      <c r="A686" s="78"/>
      <c r="B686" s="406"/>
      <c r="C686" s="407"/>
      <c r="AA686" s="407"/>
    </row>
    <row r="687" spans="1:27" ht="15.75" customHeight="1" x14ac:dyDescent="0.15">
      <c r="A687" s="78"/>
      <c r="B687" s="406"/>
      <c r="C687" s="407"/>
      <c r="AA687" s="407"/>
    </row>
    <row r="688" spans="1:27" ht="15.75" customHeight="1" x14ac:dyDescent="0.15">
      <c r="A688" s="78"/>
      <c r="B688" s="406"/>
      <c r="C688" s="407"/>
      <c r="AA688" s="407"/>
    </row>
    <row r="689" spans="1:27" ht="15.75" customHeight="1" x14ac:dyDescent="0.15">
      <c r="A689" s="78"/>
      <c r="B689" s="406"/>
      <c r="C689" s="407"/>
      <c r="AA689" s="407"/>
    </row>
    <row r="690" spans="1:27" ht="15.75" customHeight="1" x14ac:dyDescent="0.15">
      <c r="A690" s="78"/>
      <c r="B690" s="406"/>
      <c r="C690" s="407"/>
      <c r="AA690" s="407"/>
    </row>
    <row r="691" spans="1:27" ht="15.75" customHeight="1" x14ac:dyDescent="0.15">
      <c r="A691" s="78"/>
      <c r="B691" s="406"/>
      <c r="C691" s="407"/>
      <c r="AA691" s="407"/>
    </row>
    <row r="692" spans="1:27" ht="15.75" customHeight="1" x14ac:dyDescent="0.15">
      <c r="A692" s="78"/>
      <c r="B692" s="406"/>
      <c r="C692" s="407"/>
      <c r="AA692" s="407"/>
    </row>
    <row r="693" spans="1:27" ht="15.75" customHeight="1" x14ac:dyDescent="0.15">
      <c r="A693" s="78"/>
      <c r="B693" s="406"/>
      <c r="C693" s="407"/>
      <c r="AA693" s="407"/>
    </row>
    <row r="694" spans="1:27" ht="15.75" customHeight="1" x14ac:dyDescent="0.15">
      <c r="A694" s="78"/>
      <c r="B694" s="406"/>
      <c r="C694" s="407"/>
      <c r="AA694" s="407"/>
    </row>
    <row r="695" spans="1:27" ht="15.75" customHeight="1" x14ac:dyDescent="0.15">
      <c r="A695" s="78"/>
      <c r="B695" s="406"/>
      <c r="C695" s="407"/>
      <c r="AA695" s="407"/>
    </row>
    <row r="696" spans="1:27" ht="15.75" customHeight="1" x14ac:dyDescent="0.15">
      <c r="A696" s="78"/>
      <c r="B696" s="406"/>
      <c r="C696" s="407"/>
      <c r="AA696" s="407"/>
    </row>
    <row r="697" spans="1:27" ht="15.75" customHeight="1" x14ac:dyDescent="0.15">
      <c r="A697" s="78"/>
      <c r="B697" s="406"/>
      <c r="C697" s="407"/>
      <c r="AA697" s="407"/>
    </row>
    <row r="698" spans="1:27" ht="15.75" customHeight="1" x14ac:dyDescent="0.15">
      <c r="A698" s="78"/>
      <c r="B698" s="406"/>
      <c r="C698" s="407"/>
      <c r="AA698" s="407"/>
    </row>
    <row r="699" spans="1:27" ht="15.75" customHeight="1" x14ac:dyDescent="0.15">
      <c r="A699" s="78"/>
      <c r="B699" s="406"/>
      <c r="C699" s="407"/>
      <c r="AA699" s="407"/>
    </row>
    <row r="700" spans="1:27" ht="15.75" customHeight="1" x14ac:dyDescent="0.15">
      <c r="A700" s="78"/>
      <c r="B700" s="406"/>
      <c r="C700" s="407"/>
      <c r="AA700" s="407"/>
    </row>
    <row r="701" spans="1:27" ht="15.75" customHeight="1" x14ac:dyDescent="0.15">
      <c r="A701" s="78"/>
      <c r="B701" s="406"/>
      <c r="C701" s="407"/>
      <c r="AA701" s="407"/>
    </row>
    <row r="702" spans="1:27" ht="15.75" customHeight="1" x14ac:dyDescent="0.15">
      <c r="A702" s="78"/>
      <c r="B702" s="406"/>
      <c r="C702" s="407"/>
      <c r="AA702" s="407"/>
    </row>
    <row r="703" spans="1:27" ht="15.75" customHeight="1" x14ac:dyDescent="0.15">
      <c r="A703" s="78"/>
      <c r="B703" s="406"/>
      <c r="C703" s="407"/>
      <c r="AA703" s="407"/>
    </row>
    <row r="704" spans="1:27" ht="15.75" customHeight="1" x14ac:dyDescent="0.15">
      <c r="A704" s="78"/>
      <c r="B704" s="406"/>
      <c r="C704" s="407"/>
      <c r="AA704" s="407"/>
    </row>
    <row r="705" spans="1:27" ht="15.75" customHeight="1" x14ac:dyDescent="0.15">
      <c r="A705" s="78"/>
      <c r="B705" s="406"/>
      <c r="C705" s="407"/>
      <c r="AA705" s="407"/>
    </row>
    <row r="706" spans="1:27" ht="15.75" customHeight="1" x14ac:dyDescent="0.15">
      <c r="A706" s="78"/>
      <c r="B706" s="406"/>
      <c r="C706" s="407"/>
      <c r="AA706" s="407"/>
    </row>
    <row r="707" spans="1:27" ht="15.75" customHeight="1" x14ac:dyDescent="0.15">
      <c r="A707" s="78"/>
      <c r="B707" s="406"/>
      <c r="C707" s="407"/>
      <c r="AA707" s="407"/>
    </row>
    <row r="708" spans="1:27" ht="15.75" customHeight="1" x14ac:dyDescent="0.15">
      <c r="A708" s="78"/>
      <c r="B708" s="406"/>
      <c r="C708" s="407"/>
      <c r="AA708" s="407"/>
    </row>
    <row r="709" spans="1:27" ht="15.75" customHeight="1" x14ac:dyDescent="0.15">
      <c r="A709" s="78"/>
      <c r="B709" s="406"/>
      <c r="C709" s="407"/>
      <c r="AA709" s="407"/>
    </row>
    <row r="710" spans="1:27" ht="15.75" customHeight="1" x14ac:dyDescent="0.15">
      <c r="A710" s="78"/>
      <c r="B710" s="406"/>
      <c r="C710" s="407"/>
      <c r="AA710" s="407"/>
    </row>
    <row r="711" spans="1:27" ht="15.75" customHeight="1" x14ac:dyDescent="0.15">
      <c r="A711" s="78"/>
      <c r="B711" s="406"/>
      <c r="C711" s="407"/>
      <c r="AA711" s="407"/>
    </row>
    <row r="712" spans="1:27" ht="15.75" customHeight="1" x14ac:dyDescent="0.15">
      <c r="A712" s="78"/>
      <c r="B712" s="406"/>
      <c r="C712" s="407"/>
      <c r="AA712" s="407"/>
    </row>
    <row r="713" spans="1:27" ht="15.75" customHeight="1" x14ac:dyDescent="0.15">
      <c r="A713" s="78"/>
      <c r="B713" s="406"/>
      <c r="C713" s="407"/>
      <c r="AA713" s="407"/>
    </row>
    <row r="714" spans="1:27" ht="15.75" customHeight="1" x14ac:dyDescent="0.15">
      <c r="A714" s="78"/>
      <c r="B714" s="406"/>
      <c r="C714" s="407"/>
      <c r="AA714" s="407"/>
    </row>
    <row r="715" spans="1:27" ht="15.75" customHeight="1" x14ac:dyDescent="0.15">
      <c r="A715" s="78"/>
      <c r="B715" s="406"/>
      <c r="C715" s="407"/>
      <c r="AA715" s="407"/>
    </row>
    <row r="716" spans="1:27" ht="15.75" customHeight="1" x14ac:dyDescent="0.15">
      <c r="A716" s="78"/>
      <c r="B716" s="406"/>
      <c r="C716" s="407"/>
      <c r="AA716" s="407"/>
    </row>
    <row r="717" spans="1:27" ht="15.75" customHeight="1" x14ac:dyDescent="0.15">
      <c r="A717" s="78"/>
      <c r="B717" s="406"/>
      <c r="C717" s="407"/>
      <c r="AA717" s="407"/>
    </row>
    <row r="718" spans="1:27" ht="15.75" customHeight="1" x14ac:dyDescent="0.15">
      <c r="A718" s="78"/>
      <c r="B718" s="406"/>
      <c r="C718" s="407"/>
      <c r="AA718" s="407"/>
    </row>
    <row r="719" spans="1:27" ht="15.75" customHeight="1" x14ac:dyDescent="0.15">
      <c r="A719" s="78"/>
      <c r="B719" s="406"/>
      <c r="C719" s="407"/>
      <c r="AA719" s="407"/>
    </row>
    <row r="720" spans="1:27" ht="15.75" customHeight="1" x14ac:dyDescent="0.15">
      <c r="A720" s="78"/>
      <c r="B720" s="406"/>
      <c r="C720" s="407"/>
      <c r="AA720" s="407"/>
    </row>
    <row r="721" spans="1:27" ht="15.75" customHeight="1" x14ac:dyDescent="0.15">
      <c r="A721" s="78"/>
      <c r="B721" s="406"/>
      <c r="C721" s="407"/>
      <c r="AA721" s="407"/>
    </row>
    <row r="722" spans="1:27" ht="15.75" customHeight="1" x14ac:dyDescent="0.15">
      <c r="A722" s="78"/>
      <c r="B722" s="406"/>
      <c r="C722" s="407"/>
      <c r="AA722" s="407"/>
    </row>
    <row r="723" spans="1:27" ht="15.75" customHeight="1" x14ac:dyDescent="0.15">
      <c r="A723" s="78"/>
      <c r="B723" s="406"/>
      <c r="C723" s="407"/>
      <c r="AA723" s="407"/>
    </row>
    <row r="724" spans="1:27" ht="15.75" customHeight="1" x14ac:dyDescent="0.15">
      <c r="A724" s="78"/>
      <c r="B724" s="406"/>
      <c r="C724" s="407"/>
      <c r="AA724" s="407"/>
    </row>
    <row r="725" spans="1:27" ht="15.75" customHeight="1" x14ac:dyDescent="0.15">
      <c r="A725" s="78"/>
      <c r="B725" s="406"/>
      <c r="C725" s="407"/>
      <c r="AA725" s="407"/>
    </row>
    <row r="726" spans="1:27" ht="15.75" customHeight="1" x14ac:dyDescent="0.15">
      <c r="A726" s="78"/>
      <c r="B726" s="406"/>
      <c r="C726" s="407"/>
      <c r="AA726" s="407"/>
    </row>
    <row r="727" spans="1:27" ht="15.75" customHeight="1" x14ac:dyDescent="0.15">
      <c r="A727" s="78"/>
      <c r="B727" s="406"/>
      <c r="C727" s="407"/>
      <c r="AA727" s="407"/>
    </row>
    <row r="728" spans="1:27" ht="15.75" customHeight="1" x14ac:dyDescent="0.15">
      <c r="A728" s="78"/>
      <c r="B728" s="406"/>
      <c r="C728" s="407"/>
      <c r="AA728" s="407"/>
    </row>
    <row r="729" spans="1:27" ht="15.75" customHeight="1" x14ac:dyDescent="0.15">
      <c r="A729" s="78"/>
      <c r="B729" s="406"/>
      <c r="C729" s="407"/>
      <c r="AA729" s="407"/>
    </row>
    <row r="730" spans="1:27" ht="15.75" customHeight="1" x14ac:dyDescent="0.15">
      <c r="A730" s="78"/>
      <c r="B730" s="406"/>
      <c r="C730" s="407"/>
      <c r="AA730" s="407"/>
    </row>
    <row r="731" spans="1:27" ht="15.75" customHeight="1" x14ac:dyDescent="0.15">
      <c r="A731" s="78"/>
      <c r="B731" s="406"/>
      <c r="C731" s="407"/>
      <c r="AA731" s="407"/>
    </row>
    <row r="732" spans="1:27" ht="15.75" customHeight="1" x14ac:dyDescent="0.15">
      <c r="A732" s="78"/>
      <c r="B732" s="406"/>
      <c r="C732" s="407"/>
      <c r="AA732" s="407"/>
    </row>
    <row r="733" spans="1:27" ht="15.75" customHeight="1" x14ac:dyDescent="0.15">
      <c r="A733" s="78"/>
      <c r="B733" s="406"/>
      <c r="C733" s="407"/>
      <c r="AA733" s="407"/>
    </row>
    <row r="734" spans="1:27" ht="15.75" customHeight="1" x14ac:dyDescent="0.15">
      <c r="A734" s="78"/>
      <c r="B734" s="406"/>
      <c r="C734" s="407"/>
      <c r="AA734" s="407"/>
    </row>
    <row r="735" spans="1:27" ht="15.75" customHeight="1" x14ac:dyDescent="0.15">
      <c r="A735" s="78"/>
      <c r="B735" s="406"/>
      <c r="C735" s="407"/>
      <c r="AA735" s="407"/>
    </row>
    <row r="736" spans="1:27" ht="15.75" customHeight="1" x14ac:dyDescent="0.15">
      <c r="A736" s="78"/>
      <c r="B736" s="406"/>
      <c r="C736" s="407"/>
      <c r="AA736" s="407"/>
    </row>
    <row r="737" spans="1:27" ht="15.75" customHeight="1" x14ac:dyDescent="0.15">
      <c r="A737" s="78"/>
      <c r="B737" s="406"/>
      <c r="C737" s="407"/>
      <c r="AA737" s="407"/>
    </row>
    <row r="738" spans="1:27" ht="15.75" customHeight="1" x14ac:dyDescent="0.15">
      <c r="A738" s="78"/>
      <c r="B738" s="406"/>
      <c r="C738" s="407"/>
      <c r="AA738" s="407"/>
    </row>
    <row r="739" spans="1:27" ht="15.75" customHeight="1" x14ac:dyDescent="0.15">
      <c r="A739" s="78"/>
      <c r="B739" s="406"/>
      <c r="C739" s="407"/>
      <c r="AA739" s="407"/>
    </row>
    <row r="740" spans="1:27" ht="15.75" customHeight="1" x14ac:dyDescent="0.15">
      <c r="A740" s="78"/>
      <c r="B740" s="406"/>
      <c r="C740" s="407"/>
      <c r="AA740" s="407"/>
    </row>
    <row r="741" spans="1:27" ht="15.75" customHeight="1" x14ac:dyDescent="0.15">
      <c r="A741" s="78"/>
      <c r="B741" s="406"/>
      <c r="C741" s="407"/>
      <c r="AA741" s="407"/>
    </row>
    <row r="742" spans="1:27" ht="15.75" customHeight="1" x14ac:dyDescent="0.15">
      <c r="A742" s="78"/>
      <c r="B742" s="406"/>
      <c r="C742" s="407"/>
      <c r="AA742" s="407"/>
    </row>
    <row r="743" spans="1:27" ht="15.75" customHeight="1" x14ac:dyDescent="0.15">
      <c r="A743" s="78"/>
      <c r="B743" s="406"/>
      <c r="C743" s="407"/>
      <c r="AA743" s="407"/>
    </row>
    <row r="744" spans="1:27" ht="15.75" customHeight="1" x14ac:dyDescent="0.15">
      <c r="A744" s="78"/>
      <c r="B744" s="406"/>
      <c r="C744" s="407"/>
      <c r="AA744" s="407"/>
    </row>
    <row r="745" spans="1:27" ht="15.75" customHeight="1" x14ac:dyDescent="0.15">
      <c r="A745" s="78"/>
      <c r="B745" s="406"/>
      <c r="C745" s="407"/>
      <c r="AA745" s="407"/>
    </row>
    <row r="746" spans="1:27" ht="15.75" customHeight="1" x14ac:dyDescent="0.15">
      <c r="A746" s="78"/>
      <c r="B746" s="406"/>
      <c r="C746" s="407"/>
      <c r="AA746" s="407"/>
    </row>
    <row r="747" spans="1:27" ht="15.75" customHeight="1" x14ac:dyDescent="0.15">
      <c r="A747" s="78"/>
      <c r="B747" s="406"/>
      <c r="C747" s="407"/>
      <c r="AA747" s="407"/>
    </row>
    <row r="748" spans="1:27" ht="15.75" customHeight="1" x14ac:dyDescent="0.15">
      <c r="A748" s="78"/>
      <c r="B748" s="406"/>
      <c r="C748" s="407"/>
      <c r="AA748" s="407"/>
    </row>
    <row r="749" spans="1:27" ht="15.75" customHeight="1" x14ac:dyDescent="0.15">
      <c r="A749" s="78"/>
      <c r="B749" s="406"/>
      <c r="C749" s="407"/>
      <c r="AA749" s="407"/>
    </row>
    <row r="750" spans="1:27" ht="15.75" customHeight="1" x14ac:dyDescent="0.15">
      <c r="A750" s="78"/>
      <c r="B750" s="406"/>
      <c r="C750" s="407"/>
      <c r="AA750" s="407"/>
    </row>
    <row r="751" spans="1:27" ht="15.75" customHeight="1" x14ac:dyDescent="0.15">
      <c r="A751" s="78"/>
      <c r="B751" s="406"/>
      <c r="C751" s="407"/>
      <c r="AA751" s="407"/>
    </row>
    <row r="752" spans="1:27" ht="15.75" customHeight="1" x14ac:dyDescent="0.15">
      <c r="A752" s="78"/>
      <c r="B752" s="406"/>
      <c r="C752" s="407"/>
      <c r="AA752" s="407"/>
    </row>
    <row r="753" spans="1:27" ht="15.75" customHeight="1" x14ac:dyDescent="0.15">
      <c r="A753" s="78"/>
      <c r="B753" s="406"/>
      <c r="C753" s="407"/>
      <c r="AA753" s="407"/>
    </row>
    <row r="754" spans="1:27" ht="15.75" customHeight="1" x14ac:dyDescent="0.15">
      <c r="A754" s="78"/>
      <c r="B754" s="406"/>
      <c r="C754" s="407"/>
      <c r="AA754" s="407"/>
    </row>
    <row r="755" spans="1:27" ht="15.75" customHeight="1" x14ac:dyDescent="0.15">
      <c r="A755" s="78"/>
      <c r="B755" s="406"/>
      <c r="C755" s="407"/>
      <c r="AA755" s="407"/>
    </row>
    <row r="756" spans="1:27" ht="15.75" customHeight="1" x14ac:dyDescent="0.15">
      <c r="A756" s="78"/>
      <c r="B756" s="406"/>
      <c r="C756" s="407"/>
      <c r="AA756" s="407"/>
    </row>
    <row r="757" spans="1:27" ht="15.75" customHeight="1" x14ac:dyDescent="0.15">
      <c r="A757" s="78"/>
      <c r="B757" s="406"/>
      <c r="C757" s="407"/>
      <c r="AA757" s="407"/>
    </row>
    <row r="758" spans="1:27" ht="15.75" customHeight="1" x14ac:dyDescent="0.15">
      <c r="A758" s="78"/>
      <c r="B758" s="406"/>
      <c r="C758" s="407"/>
      <c r="AA758" s="407"/>
    </row>
    <row r="759" spans="1:27" ht="15.75" customHeight="1" x14ac:dyDescent="0.15">
      <c r="A759" s="78"/>
      <c r="B759" s="406"/>
      <c r="C759" s="407"/>
      <c r="AA759" s="407"/>
    </row>
    <row r="760" spans="1:27" ht="15.75" customHeight="1" x14ac:dyDescent="0.15">
      <c r="A760" s="78"/>
      <c r="B760" s="406"/>
      <c r="C760" s="407"/>
      <c r="AA760" s="407"/>
    </row>
    <row r="761" spans="1:27" ht="15.75" customHeight="1" x14ac:dyDescent="0.15">
      <c r="A761" s="78"/>
      <c r="B761" s="406"/>
      <c r="C761" s="407"/>
      <c r="AA761" s="407"/>
    </row>
    <row r="762" spans="1:27" ht="15.75" customHeight="1" x14ac:dyDescent="0.15">
      <c r="A762" s="78"/>
      <c r="B762" s="406"/>
      <c r="C762" s="407"/>
      <c r="AA762" s="407"/>
    </row>
    <row r="763" spans="1:27" ht="15.75" customHeight="1" x14ac:dyDescent="0.15">
      <c r="A763" s="78"/>
      <c r="B763" s="406"/>
      <c r="C763" s="407"/>
      <c r="AA763" s="407"/>
    </row>
    <row r="764" spans="1:27" ht="15.75" customHeight="1" x14ac:dyDescent="0.15">
      <c r="A764" s="78"/>
      <c r="B764" s="406"/>
      <c r="C764" s="407"/>
      <c r="AA764" s="407"/>
    </row>
    <row r="765" spans="1:27" ht="15.75" customHeight="1" x14ac:dyDescent="0.15">
      <c r="A765" s="78"/>
      <c r="B765" s="406"/>
      <c r="C765" s="407"/>
      <c r="AA765" s="407"/>
    </row>
    <row r="766" spans="1:27" ht="15.75" customHeight="1" x14ac:dyDescent="0.15">
      <c r="A766" s="78"/>
      <c r="B766" s="406"/>
      <c r="C766" s="407"/>
      <c r="AA766" s="407"/>
    </row>
    <row r="767" spans="1:27" ht="15.75" customHeight="1" x14ac:dyDescent="0.15">
      <c r="A767" s="78"/>
      <c r="B767" s="406"/>
      <c r="C767" s="407"/>
      <c r="AA767" s="407"/>
    </row>
    <row r="768" spans="1:27" ht="15.75" customHeight="1" x14ac:dyDescent="0.15">
      <c r="A768" s="78"/>
      <c r="B768" s="406"/>
      <c r="C768" s="407"/>
      <c r="AA768" s="407"/>
    </row>
    <row r="769" spans="1:27" ht="15.75" customHeight="1" x14ac:dyDescent="0.15">
      <c r="A769" s="78"/>
      <c r="B769" s="406"/>
      <c r="C769" s="407"/>
      <c r="AA769" s="407"/>
    </row>
    <row r="770" spans="1:27" ht="15.75" customHeight="1" x14ac:dyDescent="0.15">
      <c r="A770" s="78"/>
      <c r="B770" s="406"/>
      <c r="C770" s="407"/>
      <c r="AA770" s="407"/>
    </row>
    <row r="771" spans="1:27" ht="15.75" customHeight="1" x14ac:dyDescent="0.15">
      <c r="A771" s="78"/>
      <c r="B771" s="406"/>
      <c r="C771" s="407"/>
      <c r="AA771" s="407"/>
    </row>
    <row r="772" spans="1:27" ht="15.75" customHeight="1" x14ac:dyDescent="0.15">
      <c r="A772" s="78"/>
      <c r="B772" s="406"/>
      <c r="C772" s="407"/>
      <c r="AA772" s="407"/>
    </row>
    <row r="773" spans="1:27" ht="15.75" customHeight="1" x14ac:dyDescent="0.15">
      <c r="A773" s="78"/>
      <c r="B773" s="406"/>
      <c r="C773" s="407"/>
      <c r="AA773" s="407"/>
    </row>
    <row r="774" spans="1:27" ht="15.75" customHeight="1" x14ac:dyDescent="0.15">
      <c r="A774" s="78"/>
      <c r="B774" s="406"/>
      <c r="C774" s="407"/>
      <c r="AA774" s="407"/>
    </row>
    <row r="775" spans="1:27" ht="15.75" customHeight="1" x14ac:dyDescent="0.15">
      <c r="A775" s="78"/>
      <c r="B775" s="406"/>
      <c r="C775" s="407"/>
      <c r="AA775" s="407"/>
    </row>
    <row r="776" spans="1:27" ht="15.75" customHeight="1" x14ac:dyDescent="0.15">
      <c r="A776" s="78"/>
      <c r="B776" s="406"/>
      <c r="C776" s="407"/>
      <c r="AA776" s="407"/>
    </row>
    <row r="777" spans="1:27" ht="15.75" customHeight="1" x14ac:dyDescent="0.15">
      <c r="A777" s="78"/>
      <c r="B777" s="406"/>
      <c r="C777" s="407"/>
      <c r="AA777" s="407"/>
    </row>
    <row r="778" spans="1:27" ht="15.75" customHeight="1" x14ac:dyDescent="0.15">
      <c r="A778" s="78"/>
      <c r="B778" s="406"/>
      <c r="C778" s="407"/>
      <c r="AA778" s="407"/>
    </row>
    <row r="779" spans="1:27" ht="15.75" customHeight="1" x14ac:dyDescent="0.15">
      <c r="A779" s="78"/>
      <c r="B779" s="406"/>
      <c r="C779" s="407"/>
      <c r="AA779" s="407"/>
    </row>
    <row r="780" spans="1:27" ht="15.75" customHeight="1" x14ac:dyDescent="0.15">
      <c r="A780" s="78"/>
      <c r="B780" s="406"/>
      <c r="C780" s="407"/>
      <c r="AA780" s="407"/>
    </row>
    <row r="781" spans="1:27" ht="15.75" customHeight="1" x14ac:dyDescent="0.15">
      <c r="A781" s="78"/>
      <c r="B781" s="406"/>
      <c r="C781" s="407"/>
      <c r="AA781" s="407"/>
    </row>
    <row r="782" spans="1:27" ht="15.75" customHeight="1" x14ac:dyDescent="0.15">
      <c r="A782" s="78"/>
      <c r="B782" s="406"/>
      <c r="C782" s="407"/>
      <c r="AA782" s="407"/>
    </row>
    <row r="783" spans="1:27" ht="15.75" customHeight="1" x14ac:dyDescent="0.15">
      <c r="A783" s="78"/>
      <c r="B783" s="406"/>
      <c r="C783" s="407"/>
      <c r="AA783" s="407"/>
    </row>
    <row r="784" spans="1:27" ht="15.75" customHeight="1" x14ac:dyDescent="0.15">
      <c r="A784" s="78"/>
      <c r="B784" s="406"/>
      <c r="C784" s="407"/>
      <c r="AA784" s="407"/>
    </row>
    <row r="785" spans="1:27" ht="15.75" customHeight="1" x14ac:dyDescent="0.15">
      <c r="A785" s="78"/>
      <c r="B785" s="406"/>
      <c r="C785" s="407"/>
      <c r="AA785" s="407"/>
    </row>
    <row r="786" spans="1:27" ht="15.75" customHeight="1" x14ac:dyDescent="0.15">
      <c r="A786" s="78"/>
      <c r="B786" s="406"/>
      <c r="C786" s="407"/>
      <c r="AA786" s="407"/>
    </row>
    <row r="787" spans="1:27" ht="15.75" customHeight="1" x14ac:dyDescent="0.15">
      <c r="A787" s="78"/>
      <c r="B787" s="406"/>
      <c r="C787" s="407"/>
      <c r="AA787" s="407"/>
    </row>
    <row r="788" spans="1:27" ht="15.75" customHeight="1" x14ac:dyDescent="0.15">
      <c r="A788" s="78"/>
      <c r="B788" s="406"/>
      <c r="C788" s="407"/>
      <c r="AA788" s="407"/>
    </row>
    <row r="789" spans="1:27" ht="15.75" customHeight="1" x14ac:dyDescent="0.15">
      <c r="A789" s="78"/>
      <c r="B789" s="406"/>
      <c r="C789" s="407"/>
      <c r="AA789" s="407"/>
    </row>
    <row r="790" spans="1:27" ht="15.75" customHeight="1" x14ac:dyDescent="0.15">
      <c r="A790" s="78"/>
      <c r="B790" s="406"/>
      <c r="C790" s="407"/>
      <c r="AA790" s="407"/>
    </row>
    <row r="791" spans="1:27" ht="15.75" customHeight="1" x14ac:dyDescent="0.15">
      <c r="A791" s="78"/>
      <c r="B791" s="406"/>
      <c r="C791" s="407"/>
      <c r="AA791" s="407"/>
    </row>
    <row r="792" spans="1:27" ht="15.75" customHeight="1" x14ac:dyDescent="0.15">
      <c r="A792" s="78"/>
      <c r="B792" s="406"/>
      <c r="C792" s="407"/>
      <c r="AA792" s="407"/>
    </row>
    <row r="793" spans="1:27" ht="15.75" customHeight="1" x14ac:dyDescent="0.15">
      <c r="A793" s="78"/>
      <c r="B793" s="406"/>
      <c r="C793" s="407"/>
      <c r="AA793" s="407"/>
    </row>
    <row r="794" spans="1:27" ht="15.75" customHeight="1" x14ac:dyDescent="0.15">
      <c r="A794" s="78"/>
      <c r="B794" s="406"/>
      <c r="C794" s="407"/>
      <c r="AA794" s="407"/>
    </row>
    <row r="795" spans="1:27" ht="15.75" customHeight="1" x14ac:dyDescent="0.15">
      <c r="A795" s="78"/>
      <c r="B795" s="406"/>
      <c r="C795" s="407"/>
      <c r="AA795" s="407"/>
    </row>
    <row r="796" spans="1:27" ht="15.75" customHeight="1" x14ac:dyDescent="0.15">
      <c r="A796" s="78"/>
      <c r="B796" s="406"/>
      <c r="C796" s="407"/>
      <c r="AA796" s="407"/>
    </row>
    <row r="797" spans="1:27" ht="15.75" customHeight="1" x14ac:dyDescent="0.15">
      <c r="A797" s="78"/>
      <c r="B797" s="406"/>
      <c r="C797" s="407"/>
      <c r="AA797" s="407"/>
    </row>
    <row r="798" spans="1:27" ht="15.75" customHeight="1" x14ac:dyDescent="0.15">
      <c r="A798" s="78"/>
      <c r="B798" s="406"/>
      <c r="C798" s="407"/>
      <c r="AA798" s="407"/>
    </row>
    <row r="799" spans="1:27" ht="15.75" customHeight="1" x14ac:dyDescent="0.15">
      <c r="A799" s="78"/>
      <c r="B799" s="406"/>
      <c r="C799" s="407"/>
      <c r="AA799" s="407"/>
    </row>
    <row r="800" spans="1:27" ht="15.75" customHeight="1" x14ac:dyDescent="0.15">
      <c r="A800" s="78"/>
      <c r="B800" s="406"/>
      <c r="C800" s="407"/>
      <c r="AA800" s="407"/>
    </row>
    <row r="801" spans="1:27" ht="15.75" customHeight="1" x14ac:dyDescent="0.15">
      <c r="A801" s="78"/>
      <c r="B801" s="406"/>
      <c r="C801" s="407"/>
      <c r="AA801" s="407"/>
    </row>
    <row r="802" spans="1:27" ht="15.75" customHeight="1" x14ac:dyDescent="0.15">
      <c r="A802" s="78"/>
      <c r="B802" s="406"/>
      <c r="C802" s="407"/>
      <c r="AA802" s="407"/>
    </row>
    <row r="803" spans="1:27" ht="15.75" customHeight="1" x14ac:dyDescent="0.15">
      <c r="A803" s="78"/>
      <c r="B803" s="406"/>
      <c r="C803" s="407"/>
      <c r="AA803" s="407"/>
    </row>
    <row r="804" spans="1:27" ht="15.75" customHeight="1" x14ac:dyDescent="0.15">
      <c r="A804" s="78"/>
      <c r="B804" s="406"/>
      <c r="C804" s="407"/>
      <c r="AA804" s="407"/>
    </row>
    <row r="805" spans="1:27" ht="15.75" customHeight="1" x14ac:dyDescent="0.15">
      <c r="A805" s="78"/>
      <c r="B805" s="406"/>
      <c r="C805" s="407"/>
      <c r="AA805" s="407"/>
    </row>
    <row r="806" spans="1:27" ht="15.75" customHeight="1" x14ac:dyDescent="0.15">
      <c r="A806" s="78"/>
      <c r="B806" s="406"/>
      <c r="C806" s="407"/>
      <c r="AA806" s="407"/>
    </row>
    <row r="807" spans="1:27" ht="15.75" customHeight="1" x14ac:dyDescent="0.15">
      <c r="A807" s="78"/>
      <c r="B807" s="406"/>
      <c r="C807" s="407"/>
      <c r="AA807" s="407"/>
    </row>
    <row r="808" spans="1:27" ht="15.75" customHeight="1" x14ac:dyDescent="0.15">
      <c r="A808" s="78"/>
      <c r="B808" s="406"/>
      <c r="C808" s="407"/>
      <c r="AA808" s="407"/>
    </row>
    <row r="809" spans="1:27" ht="15.75" customHeight="1" x14ac:dyDescent="0.15">
      <c r="A809" s="78"/>
      <c r="B809" s="406"/>
      <c r="C809" s="407"/>
      <c r="AA809" s="407"/>
    </row>
    <row r="810" spans="1:27" ht="15.75" customHeight="1" x14ac:dyDescent="0.15">
      <c r="A810" s="78"/>
      <c r="B810" s="406"/>
      <c r="C810" s="407"/>
      <c r="AA810" s="407"/>
    </row>
    <row r="811" spans="1:27" ht="15.75" customHeight="1" x14ac:dyDescent="0.15">
      <c r="A811" s="78"/>
      <c r="B811" s="406"/>
      <c r="C811" s="407"/>
      <c r="AA811" s="407"/>
    </row>
    <row r="812" spans="1:27" ht="15.75" customHeight="1" x14ac:dyDescent="0.15">
      <c r="A812" s="78"/>
      <c r="B812" s="406"/>
      <c r="C812" s="407"/>
      <c r="AA812" s="407"/>
    </row>
    <row r="813" spans="1:27" ht="15.75" customHeight="1" x14ac:dyDescent="0.15">
      <c r="A813" s="78"/>
      <c r="B813" s="406"/>
      <c r="C813" s="407"/>
      <c r="AA813" s="407"/>
    </row>
    <row r="814" spans="1:27" ht="15.75" customHeight="1" x14ac:dyDescent="0.15">
      <c r="A814" s="78"/>
      <c r="B814" s="406"/>
      <c r="C814" s="407"/>
      <c r="AA814" s="407"/>
    </row>
    <row r="815" spans="1:27" ht="15.75" customHeight="1" x14ac:dyDescent="0.15">
      <c r="A815" s="78"/>
      <c r="B815" s="406"/>
      <c r="C815" s="407"/>
      <c r="AA815" s="407"/>
    </row>
    <row r="816" spans="1:27" ht="15.75" customHeight="1" x14ac:dyDescent="0.15">
      <c r="A816" s="78"/>
      <c r="B816" s="406"/>
      <c r="C816" s="407"/>
      <c r="AA816" s="407"/>
    </row>
    <row r="817" spans="1:27" ht="15.75" customHeight="1" x14ac:dyDescent="0.15">
      <c r="A817" s="78"/>
      <c r="B817" s="406"/>
      <c r="C817" s="407"/>
      <c r="AA817" s="407"/>
    </row>
    <row r="818" spans="1:27" ht="15.75" customHeight="1" x14ac:dyDescent="0.15">
      <c r="A818" s="78"/>
      <c r="B818" s="406"/>
      <c r="C818" s="407"/>
      <c r="AA818" s="407"/>
    </row>
    <row r="819" spans="1:27" ht="15.75" customHeight="1" x14ac:dyDescent="0.15">
      <c r="A819" s="78"/>
      <c r="B819" s="406"/>
      <c r="C819" s="407"/>
      <c r="AA819" s="407"/>
    </row>
    <row r="820" spans="1:27" ht="15.75" customHeight="1" x14ac:dyDescent="0.15">
      <c r="A820" s="78"/>
      <c r="B820" s="406"/>
      <c r="C820" s="407"/>
      <c r="AA820" s="407"/>
    </row>
    <row r="821" spans="1:27" ht="15.75" customHeight="1" x14ac:dyDescent="0.15">
      <c r="A821" s="78"/>
      <c r="B821" s="406"/>
      <c r="C821" s="407"/>
      <c r="AA821" s="407"/>
    </row>
    <row r="822" spans="1:27" ht="15.75" customHeight="1" x14ac:dyDescent="0.15">
      <c r="A822" s="78"/>
      <c r="B822" s="406"/>
      <c r="C822" s="407"/>
      <c r="AA822" s="407"/>
    </row>
    <row r="823" spans="1:27" ht="15.75" customHeight="1" x14ac:dyDescent="0.15">
      <c r="A823" s="78"/>
      <c r="B823" s="406"/>
      <c r="C823" s="407"/>
      <c r="AA823" s="407"/>
    </row>
    <row r="824" spans="1:27" ht="15.75" customHeight="1" x14ac:dyDescent="0.15">
      <c r="A824" s="78"/>
      <c r="B824" s="406"/>
      <c r="C824" s="407"/>
      <c r="AA824" s="407"/>
    </row>
    <row r="825" spans="1:27" ht="15.75" customHeight="1" x14ac:dyDescent="0.15">
      <c r="A825" s="78"/>
      <c r="B825" s="406"/>
      <c r="C825" s="407"/>
      <c r="AA825" s="407"/>
    </row>
    <row r="826" spans="1:27" ht="15.75" customHeight="1" x14ac:dyDescent="0.15">
      <c r="A826" s="78"/>
      <c r="B826" s="406"/>
      <c r="C826" s="407"/>
      <c r="AA826" s="407"/>
    </row>
    <row r="827" spans="1:27" ht="15.75" customHeight="1" x14ac:dyDescent="0.15">
      <c r="A827" s="78"/>
      <c r="B827" s="406"/>
      <c r="C827" s="407"/>
      <c r="AA827" s="407"/>
    </row>
    <row r="828" spans="1:27" ht="15.75" customHeight="1" x14ac:dyDescent="0.15">
      <c r="A828" s="78"/>
      <c r="B828" s="406"/>
      <c r="C828" s="407"/>
      <c r="AA828" s="407"/>
    </row>
    <row r="829" spans="1:27" ht="15.75" customHeight="1" x14ac:dyDescent="0.15">
      <c r="A829" s="78"/>
      <c r="B829" s="406"/>
      <c r="C829" s="407"/>
      <c r="AA829" s="407"/>
    </row>
    <row r="830" spans="1:27" ht="15.75" customHeight="1" x14ac:dyDescent="0.15">
      <c r="A830" s="78"/>
      <c r="B830" s="406"/>
      <c r="C830" s="407"/>
      <c r="AA830" s="407"/>
    </row>
    <row r="831" spans="1:27" ht="15.75" customHeight="1" x14ac:dyDescent="0.15">
      <c r="A831" s="78"/>
      <c r="B831" s="406"/>
      <c r="C831" s="407"/>
      <c r="AA831" s="407"/>
    </row>
    <row r="832" spans="1:27" ht="15.75" customHeight="1" x14ac:dyDescent="0.15">
      <c r="A832" s="78"/>
      <c r="B832" s="406"/>
      <c r="C832" s="407"/>
      <c r="AA832" s="407"/>
    </row>
    <row r="833" spans="1:27" ht="15.75" customHeight="1" x14ac:dyDescent="0.15">
      <c r="A833" s="78"/>
      <c r="B833" s="406"/>
      <c r="C833" s="407"/>
      <c r="AA833" s="407"/>
    </row>
    <row r="834" spans="1:27" ht="15.75" customHeight="1" x14ac:dyDescent="0.15">
      <c r="A834" s="78"/>
      <c r="B834" s="406"/>
      <c r="C834" s="407"/>
      <c r="AA834" s="407"/>
    </row>
    <row r="835" spans="1:27" ht="15.75" customHeight="1" x14ac:dyDescent="0.15">
      <c r="A835" s="78"/>
      <c r="B835" s="406"/>
      <c r="C835" s="407"/>
      <c r="AA835" s="407"/>
    </row>
    <row r="836" spans="1:27" ht="15.75" customHeight="1" x14ac:dyDescent="0.15">
      <c r="A836" s="78"/>
      <c r="B836" s="406"/>
      <c r="C836" s="407"/>
      <c r="AA836" s="407"/>
    </row>
    <row r="837" spans="1:27" ht="15.75" customHeight="1" x14ac:dyDescent="0.15">
      <c r="A837" s="78"/>
      <c r="B837" s="406"/>
      <c r="C837" s="407"/>
      <c r="AA837" s="407"/>
    </row>
    <row r="838" spans="1:27" ht="15.75" customHeight="1" x14ac:dyDescent="0.15">
      <c r="A838" s="78"/>
      <c r="B838" s="406"/>
      <c r="C838" s="407"/>
      <c r="AA838" s="407"/>
    </row>
    <row r="839" spans="1:27" ht="15.75" customHeight="1" x14ac:dyDescent="0.15">
      <c r="A839" s="78"/>
      <c r="B839" s="406"/>
      <c r="C839" s="407"/>
      <c r="AA839" s="407"/>
    </row>
    <row r="840" spans="1:27" ht="15.75" customHeight="1" x14ac:dyDescent="0.15">
      <c r="A840" s="78"/>
      <c r="B840" s="406"/>
      <c r="C840" s="407"/>
      <c r="AA840" s="407"/>
    </row>
    <row r="841" spans="1:27" ht="15.75" customHeight="1" x14ac:dyDescent="0.15">
      <c r="A841" s="78"/>
      <c r="B841" s="406"/>
      <c r="C841" s="407"/>
      <c r="AA841" s="407"/>
    </row>
    <row r="842" spans="1:27" ht="15.75" customHeight="1" x14ac:dyDescent="0.15">
      <c r="A842" s="78"/>
      <c r="B842" s="406"/>
      <c r="C842" s="407"/>
      <c r="AA842" s="407"/>
    </row>
    <row r="843" spans="1:27" ht="15.75" customHeight="1" x14ac:dyDescent="0.15">
      <c r="A843" s="78"/>
      <c r="B843" s="406"/>
      <c r="C843" s="407"/>
      <c r="AA843" s="407"/>
    </row>
    <row r="844" spans="1:27" ht="15.75" customHeight="1" x14ac:dyDescent="0.15">
      <c r="A844" s="78"/>
      <c r="B844" s="406"/>
      <c r="C844" s="407"/>
      <c r="AA844" s="407"/>
    </row>
    <row r="845" spans="1:27" ht="15.75" customHeight="1" x14ac:dyDescent="0.15">
      <c r="A845" s="78"/>
      <c r="B845" s="406"/>
      <c r="C845" s="407"/>
      <c r="AA845" s="407"/>
    </row>
    <row r="846" spans="1:27" ht="15.75" customHeight="1" x14ac:dyDescent="0.15">
      <c r="A846" s="78"/>
      <c r="B846" s="406"/>
      <c r="C846" s="407"/>
      <c r="AA846" s="407"/>
    </row>
    <row r="847" spans="1:27" ht="15.75" customHeight="1" x14ac:dyDescent="0.15">
      <c r="A847" s="78"/>
      <c r="B847" s="406"/>
      <c r="C847" s="407"/>
      <c r="AA847" s="407"/>
    </row>
    <row r="848" spans="1:27" ht="15.75" customHeight="1" x14ac:dyDescent="0.15">
      <c r="A848" s="78"/>
      <c r="B848" s="406"/>
      <c r="C848" s="407"/>
      <c r="AA848" s="407"/>
    </row>
    <row r="849" spans="1:27" ht="15.75" customHeight="1" x14ac:dyDescent="0.15">
      <c r="A849" s="78"/>
      <c r="B849" s="406"/>
      <c r="C849" s="407"/>
      <c r="AA849" s="407"/>
    </row>
    <row r="850" spans="1:27" ht="15.75" customHeight="1" x14ac:dyDescent="0.15">
      <c r="A850" s="78"/>
      <c r="B850" s="406"/>
      <c r="C850" s="407"/>
      <c r="AA850" s="407"/>
    </row>
    <row r="851" spans="1:27" ht="15.75" customHeight="1" x14ac:dyDescent="0.15">
      <c r="A851" s="78"/>
      <c r="B851" s="406"/>
      <c r="C851" s="407"/>
      <c r="AA851" s="407"/>
    </row>
    <row r="852" spans="1:27" ht="15.75" customHeight="1" x14ac:dyDescent="0.15">
      <c r="A852" s="78"/>
      <c r="B852" s="406"/>
      <c r="C852" s="407"/>
      <c r="AA852" s="407"/>
    </row>
    <row r="853" spans="1:27" ht="15.75" customHeight="1" x14ac:dyDescent="0.15">
      <c r="A853" s="78"/>
      <c r="B853" s="406"/>
      <c r="C853" s="407"/>
      <c r="AA853" s="407"/>
    </row>
    <row r="854" spans="1:27" ht="15.75" customHeight="1" x14ac:dyDescent="0.15">
      <c r="A854" s="78"/>
      <c r="B854" s="406"/>
      <c r="C854" s="407"/>
      <c r="AA854" s="407"/>
    </row>
    <row r="855" spans="1:27" ht="15.75" customHeight="1" x14ac:dyDescent="0.15">
      <c r="A855" s="78"/>
      <c r="B855" s="406"/>
      <c r="C855" s="407"/>
      <c r="AA855" s="407"/>
    </row>
    <row r="856" spans="1:27" ht="15.75" customHeight="1" x14ac:dyDescent="0.15">
      <c r="A856" s="78"/>
      <c r="B856" s="406"/>
      <c r="C856" s="407"/>
      <c r="AA856" s="407"/>
    </row>
    <row r="857" spans="1:27" ht="15.75" customHeight="1" x14ac:dyDescent="0.15">
      <c r="A857" s="78"/>
      <c r="B857" s="406"/>
      <c r="C857" s="407"/>
      <c r="AA857" s="407"/>
    </row>
    <row r="858" spans="1:27" ht="15.75" customHeight="1" x14ac:dyDescent="0.15">
      <c r="A858" s="78"/>
      <c r="B858" s="406"/>
      <c r="C858" s="407"/>
      <c r="AA858" s="407"/>
    </row>
    <row r="859" spans="1:27" ht="15.75" customHeight="1" x14ac:dyDescent="0.15">
      <c r="A859" s="78"/>
      <c r="B859" s="406"/>
      <c r="C859" s="407"/>
      <c r="AA859" s="407"/>
    </row>
    <row r="860" spans="1:27" ht="15.75" customHeight="1" x14ac:dyDescent="0.15">
      <c r="A860" s="78"/>
      <c r="B860" s="406"/>
      <c r="C860" s="407"/>
      <c r="AA860" s="407"/>
    </row>
    <row r="861" spans="1:27" ht="15.75" customHeight="1" x14ac:dyDescent="0.15">
      <c r="A861" s="78"/>
      <c r="B861" s="406"/>
      <c r="C861" s="407"/>
      <c r="AA861" s="407"/>
    </row>
    <row r="862" spans="1:27" ht="15.75" customHeight="1" x14ac:dyDescent="0.15">
      <c r="A862" s="78"/>
      <c r="B862" s="406"/>
      <c r="C862" s="407"/>
      <c r="AA862" s="407"/>
    </row>
    <row r="863" spans="1:27" ht="15.75" customHeight="1" x14ac:dyDescent="0.15">
      <c r="A863" s="78"/>
      <c r="B863" s="406"/>
      <c r="C863" s="407"/>
      <c r="AA863" s="407"/>
    </row>
    <row r="864" spans="1:27" ht="15.75" customHeight="1" x14ac:dyDescent="0.15">
      <c r="A864" s="78"/>
      <c r="B864" s="406"/>
      <c r="C864" s="407"/>
      <c r="AA864" s="407"/>
    </row>
    <row r="865" spans="1:27" ht="15.75" customHeight="1" x14ac:dyDescent="0.15">
      <c r="A865" s="78"/>
      <c r="B865" s="406"/>
      <c r="C865" s="407"/>
      <c r="AA865" s="407"/>
    </row>
    <row r="866" spans="1:27" ht="15.75" customHeight="1" x14ac:dyDescent="0.15">
      <c r="A866" s="78"/>
      <c r="B866" s="406"/>
      <c r="C866" s="407"/>
      <c r="AA866" s="407"/>
    </row>
    <row r="867" spans="1:27" ht="15.75" customHeight="1" x14ac:dyDescent="0.15">
      <c r="A867" s="78"/>
      <c r="B867" s="406"/>
      <c r="C867" s="407"/>
      <c r="AA867" s="407"/>
    </row>
    <row r="868" spans="1:27" ht="15.75" customHeight="1" x14ac:dyDescent="0.15">
      <c r="A868" s="78"/>
      <c r="B868" s="406"/>
      <c r="C868" s="407"/>
      <c r="AA868" s="407"/>
    </row>
    <row r="869" spans="1:27" ht="15.75" customHeight="1" x14ac:dyDescent="0.15">
      <c r="A869" s="78"/>
      <c r="B869" s="406"/>
      <c r="C869" s="407"/>
      <c r="AA869" s="407"/>
    </row>
    <row r="870" spans="1:27" ht="15.75" customHeight="1" x14ac:dyDescent="0.15">
      <c r="A870" s="78"/>
      <c r="B870" s="406"/>
      <c r="C870" s="407"/>
      <c r="AA870" s="407"/>
    </row>
    <row r="871" spans="1:27" ht="15.75" customHeight="1" x14ac:dyDescent="0.15">
      <c r="A871" s="78"/>
      <c r="B871" s="406"/>
      <c r="C871" s="407"/>
      <c r="AA871" s="407"/>
    </row>
    <row r="872" spans="1:27" ht="15.75" customHeight="1" x14ac:dyDescent="0.15">
      <c r="A872" s="78"/>
      <c r="B872" s="406"/>
      <c r="C872" s="407"/>
      <c r="AA872" s="407"/>
    </row>
    <row r="873" spans="1:27" ht="15.75" customHeight="1" x14ac:dyDescent="0.15">
      <c r="A873" s="78"/>
      <c r="B873" s="406"/>
      <c r="C873" s="407"/>
      <c r="AA873" s="407"/>
    </row>
    <row r="874" spans="1:27" ht="15.75" customHeight="1" x14ac:dyDescent="0.15">
      <c r="A874" s="78"/>
      <c r="B874" s="406"/>
      <c r="C874" s="407"/>
      <c r="AA874" s="407"/>
    </row>
    <row r="875" spans="1:27" ht="15.75" customHeight="1" x14ac:dyDescent="0.15">
      <c r="A875" s="78"/>
      <c r="B875" s="406"/>
      <c r="C875" s="407"/>
      <c r="AA875" s="407"/>
    </row>
    <row r="876" spans="1:27" ht="15.75" customHeight="1" x14ac:dyDescent="0.15">
      <c r="A876" s="78"/>
      <c r="B876" s="406"/>
      <c r="C876" s="407"/>
      <c r="AA876" s="407"/>
    </row>
    <row r="877" spans="1:27" ht="15.75" customHeight="1" x14ac:dyDescent="0.15">
      <c r="A877" s="78"/>
      <c r="B877" s="406"/>
      <c r="C877" s="407"/>
      <c r="AA877" s="407"/>
    </row>
    <row r="878" spans="1:27" ht="15.75" customHeight="1" x14ac:dyDescent="0.15">
      <c r="A878" s="78"/>
      <c r="B878" s="406"/>
      <c r="C878" s="407"/>
      <c r="AA878" s="407"/>
    </row>
    <row r="879" spans="1:27" ht="15.75" customHeight="1" x14ac:dyDescent="0.15">
      <c r="A879" s="78"/>
      <c r="B879" s="406"/>
      <c r="C879" s="407"/>
      <c r="AA879" s="407"/>
    </row>
    <row r="880" spans="1:27" ht="15.75" customHeight="1" x14ac:dyDescent="0.15">
      <c r="A880" s="78"/>
      <c r="B880" s="406"/>
      <c r="C880" s="407"/>
      <c r="AA880" s="407"/>
    </row>
    <row r="881" spans="1:27" ht="15.75" customHeight="1" x14ac:dyDescent="0.15">
      <c r="A881" s="78"/>
      <c r="B881" s="406"/>
      <c r="C881" s="407"/>
      <c r="AA881" s="407"/>
    </row>
    <row r="882" spans="1:27" ht="15.75" customHeight="1" x14ac:dyDescent="0.15">
      <c r="A882" s="78"/>
      <c r="B882" s="406"/>
      <c r="C882" s="407"/>
      <c r="AA882" s="407"/>
    </row>
    <row r="883" spans="1:27" ht="15.75" customHeight="1" x14ac:dyDescent="0.15">
      <c r="A883" s="78"/>
      <c r="B883" s="406"/>
      <c r="C883" s="407"/>
      <c r="AA883" s="407"/>
    </row>
    <row r="884" spans="1:27" ht="15.75" customHeight="1" x14ac:dyDescent="0.15">
      <c r="A884" s="78"/>
      <c r="B884" s="406"/>
      <c r="C884" s="407"/>
      <c r="AA884" s="407"/>
    </row>
    <row r="885" spans="1:27" ht="15.75" customHeight="1" x14ac:dyDescent="0.15">
      <c r="A885" s="78"/>
      <c r="B885" s="406"/>
      <c r="C885" s="407"/>
      <c r="AA885" s="407"/>
    </row>
    <row r="886" spans="1:27" ht="15.75" customHeight="1" x14ac:dyDescent="0.15">
      <c r="A886" s="78"/>
      <c r="B886" s="406"/>
      <c r="C886" s="407"/>
      <c r="AA886" s="407"/>
    </row>
    <row r="887" spans="1:27" ht="15.75" customHeight="1" x14ac:dyDescent="0.15">
      <c r="A887" s="78"/>
      <c r="B887" s="406"/>
      <c r="C887" s="407"/>
      <c r="AA887" s="407"/>
    </row>
    <row r="888" spans="1:27" ht="15.75" customHeight="1" x14ac:dyDescent="0.15">
      <c r="A888" s="78"/>
      <c r="B888" s="406"/>
      <c r="C888" s="407"/>
      <c r="AA888" s="407"/>
    </row>
    <row r="889" spans="1:27" ht="15.75" customHeight="1" x14ac:dyDescent="0.15">
      <c r="A889" s="78"/>
      <c r="B889" s="406"/>
      <c r="C889" s="407"/>
      <c r="AA889" s="407"/>
    </row>
    <row r="890" spans="1:27" ht="15.75" customHeight="1" x14ac:dyDescent="0.15">
      <c r="A890" s="78"/>
      <c r="B890" s="406"/>
      <c r="C890" s="407"/>
      <c r="AA890" s="407"/>
    </row>
    <row r="891" spans="1:27" ht="15.75" customHeight="1" x14ac:dyDescent="0.15">
      <c r="A891" s="78"/>
      <c r="B891" s="406"/>
      <c r="C891" s="407"/>
      <c r="AA891" s="407"/>
    </row>
    <row r="892" spans="1:27" ht="15.75" customHeight="1" x14ac:dyDescent="0.15">
      <c r="A892" s="78"/>
      <c r="B892" s="406"/>
      <c r="C892" s="407"/>
      <c r="AA892" s="407"/>
    </row>
    <row r="893" spans="1:27" ht="15.75" customHeight="1" x14ac:dyDescent="0.15">
      <c r="A893" s="78"/>
      <c r="B893" s="406"/>
      <c r="C893" s="407"/>
      <c r="AA893" s="407"/>
    </row>
    <row r="894" spans="1:27" ht="15.75" customHeight="1" x14ac:dyDescent="0.15">
      <c r="A894" s="78"/>
      <c r="B894" s="406"/>
      <c r="C894" s="407"/>
      <c r="AA894" s="407"/>
    </row>
    <row r="895" spans="1:27" ht="15.75" customHeight="1" x14ac:dyDescent="0.15">
      <c r="A895" s="78"/>
      <c r="B895" s="406"/>
      <c r="C895" s="407"/>
      <c r="AA895" s="407"/>
    </row>
    <row r="896" spans="1:27" ht="15.75" customHeight="1" x14ac:dyDescent="0.15">
      <c r="A896" s="78"/>
      <c r="B896" s="406"/>
      <c r="C896" s="407"/>
      <c r="AA896" s="407"/>
    </row>
    <row r="897" spans="1:27" ht="15.75" customHeight="1" x14ac:dyDescent="0.15">
      <c r="A897" s="78"/>
      <c r="B897" s="406"/>
      <c r="C897" s="407"/>
      <c r="AA897" s="407"/>
    </row>
    <row r="898" spans="1:27" ht="15.75" customHeight="1" x14ac:dyDescent="0.15">
      <c r="A898" s="78"/>
      <c r="B898" s="406"/>
      <c r="C898" s="407"/>
      <c r="AA898" s="407"/>
    </row>
    <row r="899" spans="1:27" ht="15.75" customHeight="1" x14ac:dyDescent="0.15">
      <c r="A899" s="78"/>
      <c r="B899" s="406"/>
      <c r="C899" s="407"/>
      <c r="AA899" s="407"/>
    </row>
    <row r="900" spans="1:27" ht="15.75" customHeight="1" x14ac:dyDescent="0.15">
      <c r="A900" s="78"/>
      <c r="B900" s="406"/>
      <c r="C900" s="407"/>
      <c r="AA900" s="407"/>
    </row>
    <row r="901" spans="1:27" ht="15.75" customHeight="1" x14ac:dyDescent="0.15">
      <c r="A901" s="78"/>
      <c r="B901" s="406"/>
      <c r="C901" s="407"/>
      <c r="AA901" s="407"/>
    </row>
    <row r="902" spans="1:27" ht="15.75" customHeight="1" x14ac:dyDescent="0.15">
      <c r="A902" s="78"/>
      <c r="B902" s="406"/>
      <c r="C902" s="407"/>
      <c r="AA902" s="407"/>
    </row>
    <row r="903" spans="1:27" ht="15.75" customHeight="1" x14ac:dyDescent="0.15">
      <c r="A903" s="78"/>
      <c r="B903" s="406"/>
      <c r="C903" s="407"/>
      <c r="AA903" s="407"/>
    </row>
    <row r="904" spans="1:27" ht="15.75" customHeight="1" x14ac:dyDescent="0.15">
      <c r="A904" s="78"/>
      <c r="B904" s="406"/>
      <c r="C904" s="407"/>
      <c r="AA904" s="407"/>
    </row>
    <row r="905" spans="1:27" ht="15.75" customHeight="1" x14ac:dyDescent="0.15">
      <c r="A905" s="78"/>
      <c r="B905" s="406"/>
      <c r="C905" s="407"/>
      <c r="AA905" s="407"/>
    </row>
    <row r="906" spans="1:27" ht="15.75" customHeight="1" x14ac:dyDescent="0.15">
      <c r="A906" s="78"/>
      <c r="B906" s="406"/>
      <c r="C906" s="407"/>
      <c r="AA906" s="407"/>
    </row>
    <row r="907" spans="1:27" ht="15.75" customHeight="1" x14ac:dyDescent="0.15">
      <c r="A907" s="78"/>
      <c r="B907" s="406"/>
      <c r="C907" s="407"/>
      <c r="AA907" s="407"/>
    </row>
    <row r="908" spans="1:27" ht="15.75" customHeight="1" x14ac:dyDescent="0.15">
      <c r="A908" s="78"/>
      <c r="B908" s="406"/>
      <c r="C908" s="407"/>
      <c r="AA908" s="407"/>
    </row>
    <row r="909" spans="1:27" ht="15.75" customHeight="1" x14ac:dyDescent="0.15">
      <c r="A909" s="78"/>
      <c r="B909" s="406"/>
      <c r="C909" s="407"/>
      <c r="AA909" s="407"/>
    </row>
    <row r="910" spans="1:27" ht="15.75" customHeight="1" x14ac:dyDescent="0.15">
      <c r="A910" s="78"/>
      <c r="B910" s="406"/>
      <c r="C910" s="407"/>
      <c r="AA910" s="407"/>
    </row>
    <row r="911" spans="1:27" ht="15.75" customHeight="1" x14ac:dyDescent="0.15">
      <c r="A911" s="78"/>
      <c r="B911" s="406"/>
      <c r="C911" s="407"/>
      <c r="AA911" s="407"/>
    </row>
    <row r="912" spans="1:27" ht="15.75" customHeight="1" x14ac:dyDescent="0.15">
      <c r="A912" s="78"/>
      <c r="B912" s="406"/>
      <c r="C912" s="407"/>
      <c r="AA912" s="407"/>
    </row>
    <row r="913" spans="1:27" ht="15.75" customHeight="1" x14ac:dyDescent="0.15">
      <c r="A913" s="78"/>
      <c r="B913" s="406"/>
      <c r="C913" s="407"/>
      <c r="AA913" s="407"/>
    </row>
    <row r="914" spans="1:27" ht="15.75" customHeight="1" x14ac:dyDescent="0.15">
      <c r="A914" s="78"/>
      <c r="B914" s="406"/>
      <c r="C914" s="407"/>
      <c r="AA914" s="407"/>
    </row>
    <row r="915" spans="1:27" ht="15.75" customHeight="1" x14ac:dyDescent="0.15">
      <c r="A915" s="78"/>
      <c r="B915" s="406"/>
      <c r="C915" s="407"/>
      <c r="AA915" s="407"/>
    </row>
    <row r="916" spans="1:27" ht="15.75" customHeight="1" x14ac:dyDescent="0.15">
      <c r="A916" s="78"/>
      <c r="B916" s="406"/>
      <c r="C916" s="407"/>
      <c r="AA916" s="407"/>
    </row>
    <row r="917" spans="1:27" ht="15.75" customHeight="1" x14ac:dyDescent="0.15">
      <c r="A917" s="78"/>
      <c r="B917" s="406"/>
      <c r="C917" s="407"/>
      <c r="AA917" s="407"/>
    </row>
    <row r="918" spans="1:27" ht="15.75" customHeight="1" x14ac:dyDescent="0.15">
      <c r="A918" s="78"/>
      <c r="B918" s="406"/>
      <c r="C918" s="407"/>
      <c r="AA918" s="407"/>
    </row>
    <row r="919" spans="1:27" ht="15.75" customHeight="1" x14ac:dyDescent="0.15">
      <c r="A919" s="78"/>
      <c r="B919" s="406"/>
      <c r="C919" s="407"/>
      <c r="AA919" s="407"/>
    </row>
    <row r="920" spans="1:27" ht="15.75" customHeight="1" x14ac:dyDescent="0.15">
      <c r="A920" s="78"/>
      <c r="B920" s="406"/>
      <c r="C920" s="407"/>
      <c r="AA920" s="407"/>
    </row>
    <row r="921" spans="1:27" ht="15.75" customHeight="1" x14ac:dyDescent="0.15">
      <c r="A921" s="78"/>
      <c r="B921" s="406"/>
      <c r="C921" s="407"/>
      <c r="AA921" s="407"/>
    </row>
    <row r="922" spans="1:27" ht="15.75" customHeight="1" x14ac:dyDescent="0.15">
      <c r="A922" s="78"/>
      <c r="B922" s="406"/>
      <c r="C922" s="407"/>
      <c r="AA922" s="407"/>
    </row>
    <row r="923" spans="1:27" ht="15.75" customHeight="1" x14ac:dyDescent="0.15">
      <c r="A923" s="78"/>
      <c r="B923" s="406"/>
      <c r="C923" s="407"/>
      <c r="AA923" s="407"/>
    </row>
    <row r="924" spans="1:27" ht="15.75" customHeight="1" x14ac:dyDescent="0.15">
      <c r="A924" s="78"/>
      <c r="B924" s="406"/>
      <c r="C924" s="407"/>
      <c r="AA924" s="407"/>
    </row>
    <row r="925" spans="1:27" ht="15.75" customHeight="1" x14ac:dyDescent="0.15">
      <c r="A925" s="78"/>
      <c r="B925" s="406"/>
      <c r="C925" s="407"/>
      <c r="AA925" s="407"/>
    </row>
    <row r="926" spans="1:27" ht="15.75" customHeight="1" x14ac:dyDescent="0.15">
      <c r="A926" s="78"/>
      <c r="B926" s="406"/>
      <c r="C926" s="407"/>
      <c r="AA926" s="407"/>
    </row>
    <row r="927" spans="1:27" ht="15.75" customHeight="1" x14ac:dyDescent="0.15">
      <c r="A927" s="78"/>
      <c r="B927" s="406"/>
      <c r="C927" s="407"/>
      <c r="AA927" s="407"/>
    </row>
    <row r="928" spans="1:27" ht="15.75" customHeight="1" x14ac:dyDescent="0.15">
      <c r="A928" s="78"/>
      <c r="B928" s="406"/>
      <c r="C928" s="407"/>
      <c r="AA928" s="407"/>
    </row>
    <row r="929" spans="1:27" ht="15.75" customHeight="1" x14ac:dyDescent="0.15">
      <c r="A929" s="78"/>
      <c r="B929" s="406"/>
      <c r="C929" s="407"/>
      <c r="AA929" s="407"/>
    </row>
    <row r="930" spans="1:27" ht="15.75" customHeight="1" x14ac:dyDescent="0.15">
      <c r="A930" s="78"/>
      <c r="B930" s="406"/>
      <c r="C930" s="407"/>
      <c r="AA930" s="407"/>
    </row>
    <row r="931" spans="1:27" ht="15.75" customHeight="1" x14ac:dyDescent="0.15">
      <c r="A931" s="78"/>
      <c r="B931" s="406"/>
      <c r="C931" s="407"/>
      <c r="AA931" s="407"/>
    </row>
    <row r="932" spans="1:27" ht="15.75" customHeight="1" x14ac:dyDescent="0.15">
      <c r="A932" s="78"/>
      <c r="B932" s="406"/>
      <c r="C932" s="407"/>
      <c r="AA932" s="407"/>
    </row>
    <row r="933" spans="1:27" ht="15.75" customHeight="1" x14ac:dyDescent="0.15">
      <c r="A933" s="78"/>
      <c r="B933" s="406"/>
      <c r="C933" s="407"/>
      <c r="AA933" s="407"/>
    </row>
    <row r="934" spans="1:27" ht="15.75" customHeight="1" x14ac:dyDescent="0.15">
      <c r="A934" s="78"/>
      <c r="B934" s="406"/>
      <c r="C934" s="407"/>
      <c r="AA934" s="407"/>
    </row>
    <row r="935" spans="1:27" ht="15.75" customHeight="1" x14ac:dyDescent="0.15">
      <c r="A935" s="78"/>
      <c r="B935" s="406"/>
      <c r="C935" s="407"/>
      <c r="AA935" s="407"/>
    </row>
    <row r="936" spans="1:27" ht="15.75" customHeight="1" x14ac:dyDescent="0.15">
      <c r="A936" s="78"/>
      <c r="B936" s="406"/>
      <c r="C936" s="407"/>
      <c r="AA936" s="407"/>
    </row>
    <row r="937" spans="1:27" ht="15.75" customHeight="1" x14ac:dyDescent="0.15">
      <c r="A937" s="78"/>
      <c r="B937" s="406"/>
      <c r="C937" s="407"/>
      <c r="AA937" s="407"/>
    </row>
    <row r="938" spans="1:27" ht="15.75" customHeight="1" x14ac:dyDescent="0.15">
      <c r="A938" s="78"/>
      <c r="B938" s="406"/>
      <c r="C938" s="407"/>
      <c r="AA938" s="407"/>
    </row>
    <row r="939" spans="1:27" ht="15.75" customHeight="1" x14ac:dyDescent="0.15">
      <c r="A939" s="78"/>
      <c r="B939" s="406"/>
      <c r="C939" s="407"/>
      <c r="AA939" s="407"/>
    </row>
    <row r="940" spans="1:27" ht="15.75" customHeight="1" x14ac:dyDescent="0.15">
      <c r="A940" s="78"/>
      <c r="B940" s="406"/>
      <c r="C940" s="407"/>
      <c r="AA940" s="407"/>
    </row>
    <row r="941" spans="1:27" ht="15.75" customHeight="1" x14ac:dyDescent="0.15">
      <c r="A941" s="78"/>
      <c r="B941" s="406"/>
      <c r="C941" s="407"/>
      <c r="AA941" s="407"/>
    </row>
    <row r="942" spans="1:27" ht="15.75" customHeight="1" x14ac:dyDescent="0.15">
      <c r="A942" s="78"/>
      <c r="B942" s="406"/>
      <c r="C942" s="407"/>
      <c r="AA942" s="407"/>
    </row>
    <row r="943" spans="1:27" ht="15.75" customHeight="1" x14ac:dyDescent="0.15">
      <c r="A943" s="78"/>
      <c r="B943" s="406"/>
      <c r="C943" s="407"/>
      <c r="AA943" s="407"/>
    </row>
    <row r="944" spans="1:27" ht="15.75" customHeight="1" x14ac:dyDescent="0.15">
      <c r="A944" s="78"/>
      <c r="B944" s="406"/>
      <c r="C944" s="407"/>
      <c r="AA944" s="407"/>
    </row>
    <row r="945" spans="1:27" ht="15.75" customHeight="1" x14ac:dyDescent="0.15">
      <c r="A945" s="78"/>
      <c r="B945" s="406"/>
      <c r="C945" s="407"/>
      <c r="AA945" s="407"/>
    </row>
    <row r="946" spans="1:27" ht="15.75" customHeight="1" x14ac:dyDescent="0.15">
      <c r="A946" s="78"/>
      <c r="B946" s="406"/>
      <c r="C946" s="407"/>
      <c r="AA946" s="407"/>
    </row>
    <row r="947" spans="1:27" ht="15.75" customHeight="1" x14ac:dyDescent="0.15">
      <c r="A947" s="78"/>
      <c r="B947" s="406"/>
      <c r="C947" s="407"/>
      <c r="AA947" s="407"/>
    </row>
    <row r="948" spans="1:27" ht="15.75" customHeight="1" x14ac:dyDescent="0.15">
      <c r="A948" s="78"/>
      <c r="B948" s="406"/>
      <c r="C948" s="407"/>
      <c r="AA948" s="407"/>
    </row>
    <row r="949" spans="1:27" ht="15.75" customHeight="1" x14ac:dyDescent="0.15">
      <c r="A949" s="78"/>
      <c r="B949" s="406"/>
      <c r="C949" s="407"/>
      <c r="AA949" s="407"/>
    </row>
    <row r="950" spans="1:27" ht="15.75" customHeight="1" x14ac:dyDescent="0.15">
      <c r="A950" s="78"/>
      <c r="B950" s="406"/>
      <c r="C950" s="407"/>
      <c r="AA950" s="407"/>
    </row>
    <row r="951" spans="1:27" ht="15.75" customHeight="1" x14ac:dyDescent="0.15">
      <c r="A951" s="78"/>
      <c r="B951" s="406"/>
      <c r="C951" s="407"/>
      <c r="AA951" s="407"/>
    </row>
    <row r="952" spans="1:27" ht="15.75" customHeight="1" x14ac:dyDescent="0.15">
      <c r="A952" s="78"/>
      <c r="B952" s="406"/>
      <c r="C952" s="407"/>
      <c r="AA952" s="407"/>
    </row>
    <row r="953" spans="1:27" ht="15.75" customHeight="1" x14ac:dyDescent="0.15">
      <c r="A953" s="78"/>
      <c r="B953" s="406"/>
      <c r="C953" s="407"/>
      <c r="AA953" s="407"/>
    </row>
    <row r="954" spans="1:27" ht="15.75" customHeight="1" x14ac:dyDescent="0.15">
      <c r="A954" s="78"/>
      <c r="B954" s="406"/>
      <c r="C954" s="407"/>
      <c r="AA954" s="407"/>
    </row>
    <row r="955" spans="1:27" ht="15.75" customHeight="1" x14ac:dyDescent="0.15">
      <c r="A955" s="78"/>
      <c r="B955" s="406"/>
      <c r="C955" s="407"/>
      <c r="AA955" s="407"/>
    </row>
    <row r="956" spans="1:27" ht="15.75" customHeight="1" x14ac:dyDescent="0.15">
      <c r="A956" s="78"/>
      <c r="B956" s="406"/>
      <c r="C956" s="407"/>
      <c r="AA956" s="407"/>
    </row>
    <row r="957" spans="1:27" ht="15.75" customHeight="1" x14ac:dyDescent="0.15">
      <c r="A957" s="78"/>
      <c r="B957" s="406"/>
      <c r="C957" s="407"/>
      <c r="AA957" s="407"/>
    </row>
    <row r="958" spans="1:27" ht="15.75" customHeight="1" x14ac:dyDescent="0.15">
      <c r="A958" s="78"/>
      <c r="B958" s="406"/>
      <c r="C958" s="407"/>
      <c r="AA958" s="407"/>
    </row>
    <row r="959" spans="1:27" ht="15.75" customHeight="1" x14ac:dyDescent="0.15">
      <c r="A959" s="78"/>
      <c r="B959" s="406"/>
      <c r="C959" s="407"/>
      <c r="AA959" s="407"/>
    </row>
    <row r="960" spans="1:27" ht="15.75" customHeight="1" x14ac:dyDescent="0.15">
      <c r="A960" s="78"/>
      <c r="B960" s="406"/>
      <c r="C960" s="407"/>
      <c r="AA960" s="407"/>
    </row>
    <row r="961" spans="1:27" ht="15.75" customHeight="1" x14ac:dyDescent="0.15">
      <c r="A961" s="78"/>
      <c r="B961" s="406"/>
      <c r="C961" s="407"/>
      <c r="AA961" s="407"/>
    </row>
    <row r="962" spans="1:27" ht="15.75" customHeight="1" x14ac:dyDescent="0.15">
      <c r="A962" s="78"/>
      <c r="B962" s="406"/>
      <c r="C962" s="407"/>
      <c r="AA962" s="407"/>
    </row>
    <row r="963" spans="1:27" ht="15.75" customHeight="1" x14ac:dyDescent="0.15">
      <c r="A963" s="78"/>
      <c r="B963" s="406"/>
      <c r="C963" s="407"/>
      <c r="AA963" s="407"/>
    </row>
    <row r="964" spans="1:27" ht="15.75" customHeight="1" x14ac:dyDescent="0.15">
      <c r="A964" s="78"/>
      <c r="B964" s="406"/>
      <c r="C964" s="407"/>
      <c r="AA964" s="407"/>
    </row>
    <row r="965" spans="1:27" ht="15.75" customHeight="1" x14ac:dyDescent="0.15">
      <c r="A965" s="78"/>
      <c r="B965" s="406"/>
      <c r="C965" s="407"/>
      <c r="AA965" s="407"/>
    </row>
    <row r="966" spans="1:27" ht="15.75" customHeight="1" x14ac:dyDescent="0.15">
      <c r="A966" s="78"/>
      <c r="B966" s="406"/>
      <c r="C966" s="407"/>
      <c r="AA966" s="407"/>
    </row>
    <row r="967" spans="1:27" ht="15.75" customHeight="1" x14ac:dyDescent="0.15">
      <c r="A967" s="78"/>
      <c r="B967" s="406"/>
      <c r="C967" s="407"/>
      <c r="AA967" s="407"/>
    </row>
    <row r="968" spans="1:27" ht="15.75" customHeight="1" x14ac:dyDescent="0.15">
      <c r="A968" s="78"/>
      <c r="B968" s="406"/>
      <c r="C968" s="407"/>
      <c r="AA968" s="407"/>
    </row>
    <row r="969" spans="1:27" ht="15.75" customHeight="1" x14ac:dyDescent="0.15">
      <c r="A969" s="78"/>
      <c r="B969" s="406"/>
      <c r="C969" s="407"/>
      <c r="AA969" s="407"/>
    </row>
    <row r="970" spans="1:27" ht="15.75" customHeight="1" x14ac:dyDescent="0.15">
      <c r="A970" s="78"/>
      <c r="B970" s="406"/>
      <c r="C970" s="407"/>
      <c r="AA970" s="407"/>
    </row>
    <row r="971" spans="1:27" ht="15.75" customHeight="1" x14ac:dyDescent="0.15">
      <c r="A971" s="78"/>
      <c r="B971" s="406"/>
      <c r="C971" s="407"/>
      <c r="AA971" s="407"/>
    </row>
    <row r="972" spans="1:27" ht="15.75" customHeight="1" x14ac:dyDescent="0.15">
      <c r="A972" s="78"/>
      <c r="B972" s="406"/>
      <c r="C972" s="407"/>
      <c r="AA972" s="407"/>
    </row>
    <row r="973" spans="1:27" ht="15.75" customHeight="1" x14ac:dyDescent="0.15">
      <c r="A973" s="78"/>
      <c r="B973" s="406"/>
      <c r="C973" s="407"/>
      <c r="AA973" s="407"/>
    </row>
    <row r="974" spans="1:27" ht="15.75" customHeight="1" x14ac:dyDescent="0.15">
      <c r="A974" s="78"/>
      <c r="B974" s="406"/>
      <c r="C974" s="407"/>
      <c r="AA974" s="407"/>
    </row>
    <row r="975" spans="1:27" ht="15.75" customHeight="1" x14ac:dyDescent="0.15">
      <c r="A975" s="78"/>
      <c r="B975" s="406"/>
      <c r="C975" s="407"/>
      <c r="AA975" s="407"/>
    </row>
    <row r="976" spans="1:27" ht="15.75" customHeight="1" x14ac:dyDescent="0.15">
      <c r="A976" s="78"/>
      <c r="B976" s="406"/>
      <c r="C976" s="407"/>
      <c r="AA976" s="407"/>
    </row>
    <row r="977" spans="1:27" ht="15.75" customHeight="1" x14ac:dyDescent="0.15">
      <c r="A977" s="78"/>
      <c r="B977" s="406"/>
      <c r="C977" s="407"/>
      <c r="AA977" s="407"/>
    </row>
    <row r="978" spans="1:27" ht="15.75" customHeight="1" x14ac:dyDescent="0.15">
      <c r="A978" s="78"/>
      <c r="B978" s="406"/>
      <c r="C978" s="407"/>
      <c r="AA978" s="407"/>
    </row>
    <row r="979" spans="1:27" ht="15.75" customHeight="1" x14ac:dyDescent="0.15">
      <c r="A979" s="78"/>
      <c r="B979" s="406"/>
      <c r="C979" s="407"/>
      <c r="AA979" s="407"/>
    </row>
    <row r="980" spans="1:27" ht="15.75" customHeight="1" x14ac:dyDescent="0.15">
      <c r="A980" s="78"/>
      <c r="B980" s="406"/>
      <c r="C980" s="407"/>
      <c r="AA980" s="407"/>
    </row>
    <row r="981" spans="1:27" ht="15.75" customHeight="1" x14ac:dyDescent="0.15">
      <c r="A981" s="78"/>
      <c r="B981" s="406"/>
      <c r="C981" s="407"/>
      <c r="AA981" s="407"/>
    </row>
    <row r="982" spans="1:27" ht="15.75" customHeight="1" x14ac:dyDescent="0.15">
      <c r="A982" s="78"/>
      <c r="B982" s="406"/>
      <c r="C982" s="407"/>
      <c r="AA982" s="407"/>
    </row>
    <row r="983" spans="1:27" ht="15.75" customHeight="1" x14ac:dyDescent="0.15">
      <c r="A983" s="78"/>
      <c r="B983" s="406"/>
      <c r="C983" s="407"/>
      <c r="AA983" s="407"/>
    </row>
    <row r="984" spans="1:27" ht="15.75" customHeight="1" x14ac:dyDescent="0.15">
      <c r="A984" s="78"/>
      <c r="B984" s="406"/>
      <c r="C984" s="407"/>
      <c r="AA984" s="407"/>
    </row>
    <row r="985" spans="1:27" ht="15.75" customHeight="1" x14ac:dyDescent="0.15">
      <c r="A985" s="78"/>
      <c r="B985" s="406"/>
      <c r="C985" s="407"/>
      <c r="AA985" s="407"/>
    </row>
    <row r="986" spans="1:27" ht="15.75" customHeight="1" x14ac:dyDescent="0.15">
      <c r="A986" s="78"/>
      <c r="B986" s="406"/>
      <c r="C986" s="407"/>
      <c r="AA986" s="407"/>
    </row>
    <row r="987" spans="1:27" ht="15.75" customHeight="1" x14ac:dyDescent="0.15">
      <c r="A987" s="78"/>
      <c r="B987" s="406"/>
      <c r="C987" s="407"/>
      <c r="AA987" s="407"/>
    </row>
    <row r="988" spans="1:27" ht="15.75" customHeight="1" x14ac:dyDescent="0.15">
      <c r="A988" s="78"/>
      <c r="B988" s="406"/>
      <c r="C988" s="407"/>
      <c r="AA988" s="407"/>
    </row>
    <row r="989" spans="1:27" ht="15.75" customHeight="1" x14ac:dyDescent="0.15">
      <c r="A989" s="78"/>
      <c r="B989" s="406"/>
      <c r="C989" s="407"/>
      <c r="AA989" s="407"/>
    </row>
    <row r="990" spans="1:27" ht="15.75" customHeight="1" x14ac:dyDescent="0.15">
      <c r="A990" s="78"/>
      <c r="B990" s="406"/>
      <c r="C990" s="407"/>
      <c r="AA990" s="407"/>
    </row>
    <row r="991" spans="1:27" ht="15.75" customHeight="1" x14ac:dyDescent="0.15">
      <c r="A991" s="78"/>
      <c r="B991" s="406"/>
      <c r="C991" s="407"/>
      <c r="AA991" s="407"/>
    </row>
    <row r="992" spans="1:27" ht="15.75" customHeight="1" x14ac:dyDescent="0.15">
      <c r="A992" s="78"/>
      <c r="B992" s="406"/>
      <c r="C992" s="407"/>
      <c r="AA992" s="407"/>
    </row>
    <row r="993" spans="1:27" ht="15.75" customHeight="1" x14ac:dyDescent="0.15">
      <c r="A993" s="78"/>
      <c r="B993" s="406"/>
      <c r="C993" s="407"/>
      <c r="AA993" s="407"/>
    </row>
    <row r="994" spans="1:27" ht="15.75" customHeight="1" x14ac:dyDescent="0.15">
      <c r="A994" s="78"/>
      <c r="B994" s="406"/>
      <c r="C994" s="407"/>
      <c r="AA994" s="407"/>
    </row>
    <row r="995" spans="1:27" ht="15.75" customHeight="1" x14ac:dyDescent="0.15">
      <c r="A995" s="78"/>
      <c r="B995" s="406"/>
      <c r="C995" s="407"/>
      <c r="AA995" s="407"/>
    </row>
    <row r="996" spans="1:27" ht="15.75" customHeight="1" x14ac:dyDescent="0.15">
      <c r="A996" s="78"/>
      <c r="B996" s="406"/>
      <c r="C996" s="407"/>
      <c r="AA996" s="407"/>
    </row>
    <row r="997" spans="1:27" ht="15.75" customHeight="1" x14ac:dyDescent="0.15">
      <c r="A997" s="78"/>
      <c r="B997" s="406"/>
      <c r="C997" s="407"/>
      <c r="AA997" s="407"/>
    </row>
    <row r="998" spans="1:27" ht="15.75" customHeight="1" x14ac:dyDescent="0.15">
      <c r="A998" s="78"/>
      <c r="B998" s="406"/>
      <c r="C998" s="407"/>
      <c r="AA998" s="407"/>
    </row>
    <row r="999" spans="1:27" ht="15.75" customHeight="1" x14ac:dyDescent="0.15">
      <c r="A999" s="78"/>
      <c r="B999" s="406"/>
      <c r="C999" s="407"/>
      <c r="AA999" s="407"/>
    </row>
    <row r="1000" spans="1:27" ht="15.75" customHeight="1" x14ac:dyDescent="0.15">
      <c r="A1000" s="78"/>
      <c r="B1000" s="406"/>
      <c r="C1000" s="407"/>
      <c r="AA1000" s="407"/>
    </row>
    <row r="1001" spans="1:27" ht="15.75" customHeight="1" x14ac:dyDescent="0.15">
      <c r="A1001" s="78"/>
      <c r="B1001" s="406"/>
      <c r="C1001" s="407"/>
      <c r="AA1001" s="407"/>
    </row>
    <row r="1002" spans="1:27" ht="15.75" customHeight="1" x14ac:dyDescent="0.15">
      <c r="A1002" s="78"/>
      <c r="B1002" s="406"/>
      <c r="C1002" s="407"/>
      <c r="AA1002" s="407"/>
    </row>
    <row r="1003" spans="1:27" ht="15.75" customHeight="1" x14ac:dyDescent="0.15">
      <c r="A1003" s="78"/>
      <c r="B1003" s="406"/>
      <c r="C1003" s="407"/>
      <c r="AA1003" s="407"/>
    </row>
  </sheetData>
  <autoFilter ref="A9:Z9"/>
  <mergeCells count="24">
    <mergeCell ref="Q7:S7"/>
    <mergeCell ref="T7:V7"/>
    <mergeCell ref="A6:A8"/>
    <mergeCell ref="B6:B8"/>
    <mergeCell ref="C6:C8"/>
    <mergeCell ref="D6:D8"/>
    <mergeCell ref="E6:J6"/>
    <mergeCell ref="K6:P6"/>
    <mergeCell ref="Q6:V6"/>
    <mergeCell ref="A159:C159"/>
    <mergeCell ref="A161:C161"/>
    <mergeCell ref="A162:C162"/>
    <mergeCell ref="K7:M7"/>
    <mergeCell ref="N7:P7"/>
    <mergeCell ref="E7:G7"/>
    <mergeCell ref="H7:J7"/>
    <mergeCell ref="A125:C125"/>
    <mergeCell ref="A130:C130"/>
    <mergeCell ref="A136:C136"/>
    <mergeCell ref="W6:Z6"/>
    <mergeCell ref="AA6:AA8"/>
    <mergeCell ref="W7:W8"/>
    <mergeCell ref="X7:X8"/>
    <mergeCell ref="Y7:Z7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2"/>
  <sheetViews>
    <sheetView topLeftCell="B1" workbookViewId="0">
      <selection activeCell="B6" sqref="B6:J6"/>
    </sheetView>
  </sheetViews>
  <sheetFormatPr defaultColWidth="12.625" defaultRowHeight="15" customHeight="1" x14ac:dyDescent="0.2"/>
  <cols>
    <col min="1" max="1" width="16.875" style="52" hidden="1" customWidth="1"/>
    <col min="2" max="2" width="3.75" style="52" customWidth="1"/>
    <col min="3" max="3" width="18" style="52" customWidth="1"/>
    <col min="4" max="4" width="7.5" style="52" customWidth="1"/>
    <col min="5" max="5" width="9.25" style="52" customWidth="1"/>
    <col min="6" max="6" width="7.625" style="52" customWidth="1"/>
    <col min="7" max="7" width="15.875" style="52" customWidth="1"/>
    <col min="8" max="8" width="14.125" style="52" customWidth="1"/>
    <col min="9" max="9" width="7.5" style="52" customWidth="1"/>
    <col min="10" max="10" width="22.5" style="52" customWidth="1"/>
    <col min="11" max="26" width="7.625" style="52" customWidth="1"/>
    <col min="27" max="16384" width="12.625" style="52"/>
  </cols>
  <sheetData>
    <row r="1" spans="1:26" ht="11.25" x14ac:dyDescent="0.2">
      <c r="A1" s="48"/>
      <c r="B1" s="48"/>
      <c r="C1" s="48"/>
      <c r="D1" s="49"/>
      <c r="E1" s="48"/>
      <c r="F1" s="49"/>
      <c r="G1" s="48"/>
      <c r="H1" s="48"/>
      <c r="I1" s="50"/>
      <c r="J1" s="51" t="s">
        <v>230</v>
      </c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66.75" customHeight="1" x14ac:dyDescent="0.2">
      <c r="A2" s="48"/>
      <c r="B2" s="48"/>
      <c r="C2" s="48"/>
      <c r="D2" s="49"/>
      <c r="E2" s="48"/>
      <c r="F2" s="49"/>
      <c r="G2" s="48"/>
      <c r="H2" s="456" t="s">
        <v>231</v>
      </c>
      <c r="I2" s="457"/>
      <c r="J2" s="457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6" ht="11.25" x14ac:dyDescent="0.2">
      <c r="A3" s="48"/>
      <c r="B3" s="48"/>
      <c r="C3" s="48"/>
      <c r="D3" s="49"/>
      <c r="E3" s="48"/>
      <c r="F3" s="49"/>
      <c r="G3" s="48"/>
      <c r="H3" s="48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1:26" ht="11.25" x14ac:dyDescent="0.2">
      <c r="A4" s="48"/>
      <c r="B4" s="458" t="s">
        <v>232</v>
      </c>
      <c r="C4" s="457"/>
      <c r="D4" s="457"/>
      <c r="E4" s="457"/>
      <c r="F4" s="457"/>
      <c r="G4" s="457"/>
      <c r="H4" s="457"/>
      <c r="I4" s="457"/>
      <c r="J4" s="457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1.25" x14ac:dyDescent="0.2">
      <c r="A5" s="48"/>
      <c r="B5" s="458" t="s">
        <v>400</v>
      </c>
      <c r="C5" s="457"/>
      <c r="D5" s="457"/>
      <c r="E5" s="457"/>
      <c r="F5" s="457"/>
      <c r="G5" s="457"/>
      <c r="H5" s="457"/>
      <c r="I5" s="457"/>
      <c r="J5" s="457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spans="1:26" ht="20.25" customHeight="1" x14ac:dyDescent="0.2">
      <c r="A6" s="48"/>
      <c r="B6" s="459" t="s">
        <v>233</v>
      </c>
      <c r="C6" s="457"/>
      <c r="D6" s="457"/>
      <c r="E6" s="457"/>
      <c r="F6" s="457"/>
      <c r="G6" s="457"/>
      <c r="H6" s="457"/>
      <c r="I6" s="457"/>
      <c r="J6" s="457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</row>
    <row r="7" spans="1:26" ht="11.25" x14ac:dyDescent="0.2">
      <c r="A7" s="48"/>
      <c r="B7" s="458" t="s">
        <v>401</v>
      </c>
      <c r="C7" s="457"/>
      <c r="D7" s="457"/>
      <c r="E7" s="457"/>
      <c r="F7" s="457"/>
      <c r="G7" s="457"/>
      <c r="H7" s="457"/>
      <c r="I7" s="457"/>
      <c r="J7" s="457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</row>
    <row r="8" spans="1:26" ht="11.25" x14ac:dyDescent="0.2">
      <c r="A8" s="48"/>
      <c r="B8" s="48"/>
      <c r="C8" s="48"/>
      <c r="D8" s="49"/>
      <c r="E8" s="48"/>
      <c r="F8" s="49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 spans="1:26" ht="11.25" x14ac:dyDescent="0.2">
      <c r="A9" s="53"/>
      <c r="B9" s="453" t="s">
        <v>234</v>
      </c>
      <c r="C9" s="452"/>
      <c r="D9" s="454"/>
      <c r="E9" s="455" t="s">
        <v>235</v>
      </c>
      <c r="F9" s="452"/>
      <c r="G9" s="452"/>
      <c r="H9" s="452"/>
      <c r="I9" s="452"/>
      <c r="J9" s="454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</row>
    <row r="10" spans="1:26" ht="101.25" x14ac:dyDescent="0.2">
      <c r="A10" s="54" t="s">
        <v>236</v>
      </c>
      <c r="B10" s="54" t="s">
        <v>237</v>
      </c>
      <c r="C10" s="54" t="s">
        <v>43</v>
      </c>
      <c r="D10" s="55" t="s">
        <v>238</v>
      </c>
      <c r="E10" s="54" t="s">
        <v>239</v>
      </c>
      <c r="F10" s="55" t="s">
        <v>238</v>
      </c>
      <c r="G10" s="54" t="s">
        <v>240</v>
      </c>
      <c r="H10" s="54" t="s">
        <v>241</v>
      </c>
      <c r="I10" s="54" t="s">
        <v>242</v>
      </c>
      <c r="J10" s="54" t="s">
        <v>243</v>
      </c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</row>
    <row r="11" spans="1:26" ht="56.25" x14ac:dyDescent="0.2">
      <c r="A11" s="56"/>
      <c r="B11" s="56" t="s">
        <v>277</v>
      </c>
      <c r="C11" s="57" t="s">
        <v>278</v>
      </c>
      <c r="D11" s="58">
        <v>2869.57</v>
      </c>
      <c r="E11" s="57" t="s">
        <v>279</v>
      </c>
      <c r="F11" s="58">
        <v>2869.57</v>
      </c>
      <c r="G11" s="57" t="s">
        <v>280</v>
      </c>
      <c r="H11" s="57" t="s">
        <v>285</v>
      </c>
      <c r="I11" s="58">
        <v>2869.57</v>
      </c>
      <c r="J11" s="57" t="s">
        <v>407</v>
      </c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1:26" ht="56.25" x14ac:dyDescent="0.2">
      <c r="A12" s="56"/>
      <c r="B12" s="56" t="s">
        <v>277</v>
      </c>
      <c r="C12" s="57" t="s">
        <v>278</v>
      </c>
      <c r="D12" s="58">
        <v>3000</v>
      </c>
      <c r="E12" s="57" t="s">
        <v>279</v>
      </c>
      <c r="F12" s="58">
        <v>3000</v>
      </c>
      <c r="G12" s="57" t="s">
        <v>280</v>
      </c>
      <c r="H12" s="57" t="s">
        <v>285</v>
      </c>
      <c r="I12" s="58">
        <v>3000</v>
      </c>
      <c r="J12" s="57" t="s">
        <v>408</v>
      </c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</row>
    <row r="13" spans="1:26" ht="56.25" x14ac:dyDescent="0.2">
      <c r="A13" s="56"/>
      <c r="B13" s="56" t="s">
        <v>277</v>
      </c>
      <c r="C13" s="57" t="s">
        <v>278</v>
      </c>
      <c r="D13" s="58">
        <v>3000</v>
      </c>
      <c r="E13" s="57" t="s">
        <v>279</v>
      </c>
      <c r="F13" s="58">
        <v>3000</v>
      </c>
      <c r="G13" s="57" t="s">
        <v>280</v>
      </c>
      <c r="H13" s="57" t="s">
        <v>285</v>
      </c>
      <c r="I13" s="58">
        <v>3000</v>
      </c>
      <c r="J13" s="57" t="s">
        <v>411</v>
      </c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spans="1:26" ht="56.25" x14ac:dyDescent="0.2">
      <c r="A14" s="56"/>
      <c r="B14" s="56" t="s">
        <v>277</v>
      </c>
      <c r="C14" s="57" t="s">
        <v>278</v>
      </c>
      <c r="D14" s="58">
        <v>3000</v>
      </c>
      <c r="E14" s="57" t="s">
        <v>279</v>
      </c>
      <c r="F14" s="58">
        <v>3000</v>
      </c>
      <c r="G14" s="57" t="s">
        <v>280</v>
      </c>
      <c r="H14" s="57" t="s">
        <v>285</v>
      </c>
      <c r="I14" s="58">
        <v>3000</v>
      </c>
      <c r="J14" s="57" t="s">
        <v>410</v>
      </c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spans="1:26" ht="56.25" x14ac:dyDescent="0.2">
      <c r="A15" s="56"/>
      <c r="B15" s="56" t="s">
        <v>277</v>
      </c>
      <c r="C15" s="57" t="s">
        <v>278</v>
      </c>
      <c r="D15" s="58">
        <v>3000</v>
      </c>
      <c r="E15" s="57" t="s">
        <v>279</v>
      </c>
      <c r="F15" s="58">
        <v>3000</v>
      </c>
      <c r="G15" s="57" t="s">
        <v>280</v>
      </c>
      <c r="H15" s="57" t="s">
        <v>285</v>
      </c>
      <c r="I15" s="58">
        <v>3000</v>
      </c>
      <c r="J15" s="57" t="s">
        <v>409</v>
      </c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spans="1:26" ht="56.25" x14ac:dyDescent="0.2">
      <c r="A16" s="56"/>
      <c r="B16" s="56" t="s">
        <v>277</v>
      </c>
      <c r="C16" s="57" t="s">
        <v>278</v>
      </c>
      <c r="D16" s="59">
        <v>9130.43</v>
      </c>
      <c r="E16" s="57" t="s">
        <v>279</v>
      </c>
      <c r="F16" s="59">
        <v>9130.43</v>
      </c>
      <c r="G16" s="57" t="s">
        <v>280</v>
      </c>
      <c r="H16" s="57" t="s">
        <v>285</v>
      </c>
      <c r="I16" s="59">
        <v>9130.43</v>
      </c>
      <c r="J16" s="57" t="s">
        <v>426</v>
      </c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ht="78.75" x14ac:dyDescent="0.2">
      <c r="A17" s="56"/>
      <c r="B17" s="56" t="s">
        <v>281</v>
      </c>
      <c r="C17" s="57" t="s">
        <v>282</v>
      </c>
      <c r="D17" s="58">
        <v>12000</v>
      </c>
      <c r="E17" s="57" t="s">
        <v>283</v>
      </c>
      <c r="F17" s="58">
        <v>12000</v>
      </c>
      <c r="G17" s="57" t="s">
        <v>284</v>
      </c>
      <c r="H17" s="57" t="s">
        <v>427</v>
      </c>
      <c r="I17" s="58">
        <v>12000</v>
      </c>
      <c r="J17" s="57" t="s">
        <v>412</v>
      </c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spans="1:26" ht="78.75" x14ac:dyDescent="0.2">
      <c r="A18" s="56"/>
      <c r="B18" s="56" t="s">
        <v>281</v>
      </c>
      <c r="C18" s="57" t="s">
        <v>282</v>
      </c>
      <c r="D18" s="58">
        <v>6000</v>
      </c>
      <c r="E18" s="57" t="s">
        <v>283</v>
      </c>
      <c r="F18" s="58">
        <v>6000</v>
      </c>
      <c r="G18" s="57" t="s">
        <v>284</v>
      </c>
      <c r="H18" s="57" t="s">
        <v>428</v>
      </c>
      <c r="I18" s="58">
        <v>6000</v>
      </c>
      <c r="J18" s="57" t="s">
        <v>413</v>
      </c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spans="1:26" ht="78.75" x14ac:dyDescent="0.2">
      <c r="A19" s="56"/>
      <c r="B19" s="56" t="s">
        <v>281</v>
      </c>
      <c r="C19" s="57" t="s">
        <v>282</v>
      </c>
      <c r="D19" s="58">
        <v>6000</v>
      </c>
      <c r="E19" s="57" t="s">
        <v>283</v>
      </c>
      <c r="F19" s="58">
        <v>6000</v>
      </c>
      <c r="G19" s="57" t="s">
        <v>284</v>
      </c>
      <c r="H19" s="57" t="s">
        <v>429</v>
      </c>
      <c r="I19" s="58">
        <v>6000</v>
      </c>
      <c r="J19" s="57" t="s">
        <v>414</v>
      </c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spans="1:26" ht="56.25" x14ac:dyDescent="0.2">
      <c r="A20" s="56"/>
      <c r="B20" s="56" t="s">
        <v>286</v>
      </c>
      <c r="C20" s="57" t="s">
        <v>287</v>
      </c>
      <c r="D20" s="58">
        <v>6000</v>
      </c>
      <c r="E20" s="57" t="s">
        <v>288</v>
      </c>
      <c r="F20" s="58">
        <v>6000</v>
      </c>
      <c r="G20" s="57" t="s">
        <v>289</v>
      </c>
      <c r="H20" s="57" t="s">
        <v>290</v>
      </c>
      <c r="I20" s="58">
        <v>6000</v>
      </c>
      <c r="J20" s="57" t="s">
        <v>402</v>
      </c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spans="1:26" ht="146.25" x14ac:dyDescent="0.2">
      <c r="A21" s="56"/>
      <c r="B21" s="56" t="s">
        <v>291</v>
      </c>
      <c r="C21" s="57" t="s">
        <v>105</v>
      </c>
      <c r="D21" s="58">
        <v>11879.99</v>
      </c>
      <c r="E21" s="57"/>
      <c r="F21" s="58">
        <v>11879.99</v>
      </c>
      <c r="G21" s="57"/>
      <c r="H21" s="57"/>
      <c r="I21" s="59">
        <v>11879.99</v>
      </c>
      <c r="J21" s="57" t="s">
        <v>403</v>
      </c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spans="1:26" ht="56.25" x14ac:dyDescent="0.2">
      <c r="A22" s="56"/>
      <c r="B22" s="56" t="s">
        <v>294</v>
      </c>
      <c r="C22" s="57" t="s">
        <v>295</v>
      </c>
      <c r="D22" s="59">
        <v>29412.21</v>
      </c>
      <c r="E22" s="57" t="s">
        <v>292</v>
      </c>
      <c r="F22" s="59">
        <v>29412.21</v>
      </c>
      <c r="G22" s="57" t="s">
        <v>293</v>
      </c>
      <c r="H22" s="60" t="s">
        <v>417</v>
      </c>
      <c r="I22" s="58">
        <v>29412.22</v>
      </c>
      <c r="J22" s="57" t="s">
        <v>404</v>
      </c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spans="1:26" ht="56.25" x14ac:dyDescent="0.2">
      <c r="A23" s="56"/>
      <c r="B23" s="56" t="s">
        <v>297</v>
      </c>
      <c r="C23" s="57" t="s">
        <v>298</v>
      </c>
      <c r="D23" s="58">
        <v>5990</v>
      </c>
      <c r="E23" s="57" t="s">
        <v>299</v>
      </c>
      <c r="F23" s="58">
        <v>5990</v>
      </c>
      <c r="G23" s="57" t="s">
        <v>300</v>
      </c>
      <c r="H23" s="57" t="s">
        <v>301</v>
      </c>
      <c r="I23" s="58">
        <v>5990</v>
      </c>
      <c r="J23" s="57" t="s">
        <v>302</v>
      </c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 spans="1:26" ht="78.75" x14ac:dyDescent="0.2">
      <c r="A24" s="56"/>
      <c r="B24" s="56" t="s">
        <v>303</v>
      </c>
      <c r="C24" s="57" t="s">
        <v>304</v>
      </c>
      <c r="D24" s="58">
        <v>49140</v>
      </c>
      <c r="E24" s="57" t="s">
        <v>306</v>
      </c>
      <c r="F24" s="58">
        <v>49140</v>
      </c>
      <c r="G24" s="57" t="s">
        <v>305</v>
      </c>
      <c r="H24" s="57" t="s">
        <v>430</v>
      </c>
      <c r="I24" s="58">
        <v>49140</v>
      </c>
      <c r="J24" s="57" t="s">
        <v>405</v>
      </c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</row>
    <row r="25" spans="1:26" ht="78.75" x14ac:dyDescent="0.2">
      <c r="A25" s="56"/>
      <c r="B25" s="56" t="s">
        <v>307</v>
      </c>
      <c r="C25" s="57" t="s">
        <v>304</v>
      </c>
      <c r="D25" s="58">
        <v>49140</v>
      </c>
      <c r="E25" s="57" t="s">
        <v>309</v>
      </c>
      <c r="F25" s="58">
        <v>49140</v>
      </c>
      <c r="G25" s="57" t="s">
        <v>308</v>
      </c>
      <c r="H25" s="57" t="s">
        <v>310</v>
      </c>
      <c r="I25" s="58">
        <v>49140</v>
      </c>
      <c r="J25" s="57" t="s">
        <v>406</v>
      </c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spans="1:26" ht="78.75" x14ac:dyDescent="0.2">
      <c r="A26" s="56"/>
      <c r="B26" s="56" t="s">
        <v>311</v>
      </c>
      <c r="C26" s="57" t="s">
        <v>312</v>
      </c>
      <c r="D26" s="58">
        <v>54600</v>
      </c>
      <c r="E26" s="57" t="s">
        <v>306</v>
      </c>
      <c r="F26" s="58">
        <v>54600</v>
      </c>
      <c r="G26" s="57" t="s">
        <v>313</v>
      </c>
      <c r="H26" s="57" t="s">
        <v>431</v>
      </c>
      <c r="I26" s="58">
        <v>54600</v>
      </c>
      <c r="J26" s="57" t="s">
        <v>319</v>
      </c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spans="1:26" ht="45" x14ac:dyDescent="0.2">
      <c r="A27" s="56"/>
      <c r="B27" s="56" t="s">
        <v>314</v>
      </c>
      <c r="C27" s="57" t="s">
        <v>315</v>
      </c>
      <c r="D27" s="58">
        <v>2100</v>
      </c>
      <c r="E27" s="57" t="s">
        <v>316</v>
      </c>
      <c r="F27" s="58">
        <v>2100</v>
      </c>
      <c r="G27" s="57" t="s">
        <v>317</v>
      </c>
      <c r="H27" s="57" t="s">
        <v>318</v>
      </c>
      <c r="I27" s="58">
        <v>2100</v>
      </c>
      <c r="J27" s="57" t="s">
        <v>320</v>
      </c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spans="1:26" ht="45" x14ac:dyDescent="0.2">
      <c r="A28" s="56"/>
      <c r="B28" s="56" t="s">
        <v>321</v>
      </c>
      <c r="C28" s="57" t="s">
        <v>322</v>
      </c>
      <c r="D28" s="58">
        <v>1620</v>
      </c>
      <c r="E28" s="57" t="s">
        <v>323</v>
      </c>
      <c r="F28" s="58">
        <v>1620</v>
      </c>
      <c r="G28" s="57" t="s">
        <v>324</v>
      </c>
      <c r="H28" s="57" t="s">
        <v>325</v>
      </c>
      <c r="I28" s="58">
        <v>1620</v>
      </c>
      <c r="J28" s="57" t="s">
        <v>326</v>
      </c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spans="1:26" ht="56.25" x14ac:dyDescent="0.2">
      <c r="A29" s="56"/>
      <c r="B29" s="56" t="s">
        <v>327</v>
      </c>
      <c r="C29" s="57" t="s">
        <v>328</v>
      </c>
      <c r="D29" s="58">
        <v>8650</v>
      </c>
      <c r="E29" s="57" t="s">
        <v>329</v>
      </c>
      <c r="F29" s="58">
        <v>8650</v>
      </c>
      <c r="G29" s="57" t="s">
        <v>330</v>
      </c>
      <c r="H29" s="57" t="s">
        <v>432</v>
      </c>
      <c r="I29" s="58">
        <v>8650</v>
      </c>
      <c r="J29" s="57" t="s">
        <v>331</v>
      </c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spans="1:26" ht="105.6" customHeight="1" x14ac:dyDescent="0.2">
      <c r="A30" s="56"/>
      <c r="B30" s="56" t="s">
        <v>332</v>
      </c>
      <c r="C30" s="57" t="s">
        <v>333</v>
      </c>
      <c r="D30" s="58">
        <v>2297.04</v>
      </c>
      <c r="E30" s="61" t="s">
        <v>335</v>
      </c>
      <c r="F30" s="58">
        <v>2297.04</v>
      </c>
      <c r="G30" s="57" t="s">
        <v>334</v>
      </c>
      <c r="H30" s="57" t="s">
        <v>433</v>
      </c>
      <c r="I30" s="58">
        <v>2297.04</v>
      </c>
      <c r="J30" s="57" t="s">
        <v>434</v>
      </c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spans="1:26" ht="45" x14ac:dyDescent="0.2">
      <c r="A31" s="56"/>
      <c r="B31" s="56" t="s">
        <v>336</v>
      </c>
      <c r="C31" s="57" t="s">
        <v>337</v>
      </c>
      <c r="D31" s="58">
        <v>15000</v>
      </c>
      <c r="E31" s="57" t="s">
        <v>338</v>
      </c>
      <c r="F31" s="58">
        <v>15000</v>
      </c>
      <c r="G31" s="57" t="s">
        <v>339</v>
      </c>
      <c r="H31" s="57" t="s">
        <v>340</v>
      </c>
      <c r="I31" s="58">
        <v>15000</v>
      </c>
      <c r="J31" s="57" t="s">
        <v>341</v>
      </c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spans="1:26" ht="56.25" x14ac:dyDescent="0.2">
      <c r="A32" s="56"/>
      <c r="B32" s="56" t="s">
        <v>342</v>
      </c>
      <c r="C32" s="57" t="s">
        <v>343</v>
      </c>
      <c r="D32" s="58">
        <v>10000</v>
      </c>
      <c r="E32" s="57" t="s">
        <v>335</v>
      </c>
      <c r="F32" s="58">
        <v>10000</v>
      </c>
      <c r="G32" s="57" t="s">
        <v>344</v>
      </c>
      <c r="H32" s="57" t="s">
        <v>435</v>
      </c>
      <c r="I32" s="58">
        <v>10000</v>
      </c>
      <c r="J32" s="57" t="s">
        <v>345</v>
      </c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spans="1:26" ht="45" x14ac:dyDescent="0.2">
      <c r="A33" s="56"/>
      <c r="B33" s="56" t="s">
        <v>346</v>
      </c>
      <c r="C33" s="57" t="s">
        <v>347</v>
      </c>
      <c r="D33" s="58">
        <v>9992</v>
      </c>
      <c r="E33" s="57" t="s">
        <v>348</v>
      </c>
      <c r="F33" s="58">
        <v>9992</v>
      </c>
      <c r="G33" s="57" t="s">
        <v>349</v>
      </c>
      <c r="H33" s="57" t="s">
        <v>350</v>
      </c>
      <c r="I33" s="58">
        <v>9992</v>
      </c>
      <c r="J33" s="57" t="s">
        <v>351</v>
      </c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spans="1:26" ht="90" x14ac:dyDescent="0.2">
      <c r="A34" s="56"/>
      <c r="B34" s="56" t="s">
        <v>352</v>
      </c>
      <c r="C34" s="57" t="s">
        <v>353</v>
      </c>
      <c r="D34" s="58">
        <v>24000</v>
      </c>
      <c r="E34" s="57" t="s">
        <v>354</v>
      </c>
      <c r="F34" s="58">
        <v>24000</v>
      </c>
      <c r="G34" s="57" t="s">
        <v>355</v>
      </c>
      <c r="H34" s="57" t="s">
        <v>436</v>
      </c>
      <c r="I34" s="58">
        <v>24000</v>
      </c>
      <c r="J34" s="57" t="s">
        <v>437</v>
      </c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spans="1:26" ht="90" x14ac:dyDescent="0.2">
      <c r="A35" s="56"/>
      <c r="B35" s="56" t="s">
        <v>356</v>
      </c>
      <c r="C35" s="57" t="s">
        <v>357</v>
      </c>
      <c r="D35" s="58">
        <v>12000</v>
      </c>
      <c r="E35" s="57" t="s">
        <v>358</v>
      </c>
      <c r="F35" s="58">
        <v>12000</v>
      </c>
      <c r="G35" s="57" t="s">
        <v>359</v>
      </c>
      <c r="H35" s="60" t="s">
        <v>418</v>
      </c>
      <c r="I35" s="58">
        <v>12000</v>
      </c>
      <c r="J35" s="57" t="s">
        <v>360</v>
      </c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spans="1:26" ht="123.75" x14ac:dyDescent="0.2">
      <c r="A36" s="56"/>
      <c r="B36" s="56" t="s">
        <v>361</v>
      </c>
      <c r="C36" s="57" t="s">
        <v>362</v>
      </c>
      <c r="D36" s="58">
        <v>393.62</v>
      </c>
      <c r="E36" s="57" t="s">
        <v>363</v>
      </c>
      <c r="F36" s="58">
        <v>393.62</v>
      </c>
      <c r="G36" s="57"/>
      <c r="H36" s="57"/>
      <c r="I36" s="58">
        <v>393.62</v>
      </c>
      <c r="J36" s="57" t="s">
        <v>364</v>
      </c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</row>
    <row r="37" spans="1:26" ht="56.25" x14ac:dyDescent="0.2">
      <c r="A37" s="56"/>
      <c r="B37" s="56" t="s">
        <v>365</v>
      </c>
      <c r="C37" s="57" t="s">
        <v>366</v>
      </c>
      <c r="D37" s="58">
        <v>219960</v>
      </c>
      <c r="E37" s="57" t="s">
        <v>367</v>
      </c>
      <c r="F37" s="58">
        <v>219960</v>
      </c>
      <c r="G37" s="57" t="s">
        <v>368</v>
      </c>
      <c r="H37" s="57" t="s">
        <v>438</v>
      </c>
      <c r="I37" s="58">
        <v>88130</v>
      </c>
      <c r="J37" s="57" t="s">
        <v>369</v>
      </c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spans="1:26" ht="56.25" x14ac:dyDescent="0.2">
      <c r="A38" s="56"/>
      <c r="B38" s="56" t="s">
        <v>370</v>
      </c>
      <c r="C38" s="57" t="s">
        <v>371</v>
      </c>
      <c r="D38" s="58">
        <v>20000</v>
      </c>
      <c r="E38" s="57" t="s">
        <v>316</v>
      </c>
      <c r="F38" s="58">
        <v>20000</v>
      </c>
      <c r="G38" s="57" t="s">
        <v>372</v>
      </c>
      <c r="H38" s="57" t="s">
        <v>373</v>
      </c>
      <c r="I38" s="58">
        <v>20000</v>
      </c>
      <c r="J38" s="57" t="s">
        <v>379</v>
      </c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spans="1:26" ht="67.5" x14ac:dyDescent="0.2">
      <c r="A39" s="56"/>
      <c r="B39" s="62" t="s">
        <v>419</v>
      </c>
      <c r="C39" s="63" t="s">
        <v>269</v>
      </c>
      <c r="D39" s="64">
        <v>648.20000000000005</v>
      </c>
      <c r="E39" s="63" t="s">
        <v>420</v>
      </c>
      <c r="F39" s="64">
        <v>648.20000000000005</v>
      </c>
      <c r="G39" s="63" t="s">
        <v>421</v>
      </c>
      <c r="H39" s="63" t="s">
        <v>421</v>
      </c>
      <c r="I39" s="64">
        <v>648.20000000000005</v>
      </c>
      <c r="J39" s="63" t="s">
        <v>422</v>
      </c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</row>
    <row r="40" spans="1:26" ht="78.75" x14ac:dyDescent="0.2">
      <c r="A40" s="56"/>
      <c r="B40" s="56" t="s">
        <v>374</v>
      </c>
      <c r="C40" s="57" t="s">
        <v>375</v>
      </c>
      <c r="D40" s="58">
        <v>47450</v>
      </c>
      <c r="E40" s="57" t="s">
        <v>306</v>
      </c>
      <c r="F40" s="58">
        <v>47450</v>
      </c>
      <c r="G40" s="57" t="s">
        <v>376</v>
      </c>
      <c r="H40" s="57" t="s">
        <v>377</v>
      </c>
      <c r="I40" s="58">
        <v>47450</v>
      </c>
      <c r="J40" s="57" t="s">
        <v>378</v>
      </c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</row>
    <row r="41" spans="1:26" ht="15" customHeight="1" x14ac:dyDescent="0.2">
      <c r="A41" s="65"/>
      <c r="B41" s="451" t="s">
        <v>244</v>
      </c>
      <c r="C41" s="452"/>
      <c r="D41" s="66">
        <f>SUM(D11:D40)</f>
        <v>628273.05999999994</v>
      </c>
      <c r="E41" s="67"/>
      <c r="F41" s="66">
        <f>SUM(F11:F40)</f>
        <v>628273.05999999994</v>
      </c>
      <c r="G41" s="67"/>
      <c r="H41" s="67"/>
      <c r="I41" s="66">
        <f>SUM(I11:I40)</f>
        <v>496443.07</v>
      </c>
      <c r="J41" s="66">
        <f>F41-I41</f>
        <v>131829.98999999993</v>
      </c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</row>
    <row r="42" spans="1:26" ht="11.25" x14ac:dyDescent="0.2">
      <c r="A42" s="48"/>
      <c r="B42" s="48"/>
      <c r="C42" s="48"/>
      <c r="D42" s="49"/>
      <c r="E42" s="48"/>
      <c r="F42" s="49"/>
      <c r="G42" s="48"/>
      <c r="H42" s="48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</row>
    <row r="43" spans="1:26" ht="11.25" x14ac:dyDescent="0.2">
      <c r="A43" s="53"/>
      <c r="B43" s="453" t="s">
        <v>245</v>
      </c>
      <c r="C43" s="452"/>
      <c r="D43" s="454"/>
      <c r="E43" s="455" t="s">
        <v>235</v>
      </c>
      <c r="F43" s="452"/>
      <c r="G43" s="452"/>
      <c r="H43" s="452"/>
      <c r="I43" s="452"/>
      <c r="J43" s="454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</row>
    <row r="44" spans="1:26" ht="101.25" x14ac:dyDescent="0.2">
      <c r="A44" s="54" t="s">
        <v>236</v>
      </c>
      <c r="B44" s="54" t="s">
        <v>237</v>
      </c>
      <c r="C44" s="54" t="s">
        <v>43</v>
      </c>
      <c r="D44" s="55" t="s">
        <v>238</v>
      </c>
      <c r="E44" s="54" t="s">
        <v>239</v>
      </c>
      <c r="F44" s="55" t="s">
        <v>238</v>
      </c>
      <c r="G44" s="54" t="s">
        <v>240</v>
      </c>
      <c r="H44" s="54" t="s">
        <v>241</v>
      </c>
      <c r="I44" s="54" t="s">
        <v>242</v>
      </c>
      <c r="J44" s="54" t="s">
        <v>243</v>
      </c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</row>
    <row r="45" spans="1:26" ht="87.75" customHeight="1" x14ac:dyDescent="0.2">
      <c r="A45" s="56"/>
      <c r="B45" s="56" t="s">
        <v>380</v>
      </c>
      <c r="C45" s="57" t="s">
        <v>381</v>
      </c>
      <c r="D45" s="58">
        <v>8775</v>
      </c>
      <c r="E45" s="57" t="s">
        <v>382</v>
      </c>
      <c r="F45" s="58">
        <v>8775</v>
      </c>
      <c r="G45" s="57" t="s">
        <v>383</v>
      </c>
      <c r="H45" s="63" t="s">
        <v>384</v>
      </c>
      <c r="I45" s="58">
        <v>8775</v>
      </c>
      <c r="J45" s="57" t="s">
        <v>415</v>
      </c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</row>
    <row r="46" spans="1:26" ht="98.45" customHeight="1" x14ac:dyDescent="0.2">
      <c r="A46" s="56"/>
      <c r="B46" s="56" t="s">
        <v>385</v>
      </c>
      <c r="C46" s="57" t="s">
        <v>386</v>
      </c>
      <c r="D46" s="58">
        <v>2000</v>
      </c>
      <c r="E46" s="57" t="s">
        <v>387</v>
      </c>
      <c r="F46" s="58">
        <v>2000</v>
      </c>
      <c r="G46" s="63" t="s">
        <v>425</v>
      </c>
      <c r="H46" s="63" t="s">
        <v>424</v>
      </c>
      <c r="I46" s="58">
        <v>2000</v>
      </c>
      <c r="J46" s="57" t="s">
        <v>416</v>
      </c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</row>
    <row r="47" spans="1:26" ht="15.75" customHeight="1" x14ac:dyDescent="0.2">
      <c r="A47" s="56"/>
      <c r="B47" s="56"/>
      <c r="C47" s="57"/>
      <c r="D47" s="58"/>
      <c r="E47" s="57"/>
      <c r="F47" s="58"/>
      <c r="G47" s="57"/>
      <c r="H47" s="57"/>
      <c r="I47" s="58"/>
      <c r="J47" s="57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</row>
    <row r="48" spans="1:26" ht="15" customHeight="1" x14ac:dyDescent="0.2">
      <c r="A48" s="65"/>
      <c r="B48" s="451" t="s">
        <v>244</v>
      </c>
      <c r="C48" s="452"/>
      <c r="D48" s="66">
        <f>SUM(D45:D47)</f>
        <v>10775</v>
      </c>
      <c r="E48" s="67"/>
      <c r="F48" s="66">
        <f>SUM(F45:F47)</f>
        <v>10775</v>
      </c>
      <c r="G48" s="67"/>
      <c r="H48" s="67"/>
      <c r="I48" s="66">
        <f>SUM(I45:I47)</f>
        <v>10775</v>
      </c>
      <c r="J48" s="67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</row>
    <row r="49" spans="1:26" ht="15.75" customHeight="1" x14ac:dyDescent="0.2">
      <c r="A49" s="48"/>
      <c r="B49" s="48"/>
      <c r="C49" s="48"/>
      <c r="D49" s="49"/>
      <c r="E49" s="48"/>
      <c r="F49" s="49"/>
      <c r="G49" s="48"/>
      <c r="H49" s="48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</row>
    <row r="50" spans="1:26" ht="15.75" customHeight="1" x14ac:dyDescent="0.2">
      <c r="A50" s="48"/>
      <c r="B50" s="48"/>
      <c r="C50" s="48"/>
      <c r="D50" s="49"/>
      <c r="E50" s="48"/>
      <c r="F50" s="49"/>
      <c r="G50" s="48"/>
      <c r="H50" s="48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</row>
    <row r="51" spans="1:26" ht="15.75" customHeight="1" x14ac:dyDescent="0.2">
      <c r="A51" s="69"/>
      <c r="B51" s="69" t="s">
        <v>246</v>
      </c>
      <c r="C51" s="69"/>
      <c r="D51" s="70"/>
      <c r="E51" s="69"/>
      <c r="F51" s="70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</row>
    <row r="52" spans="1:26" ht="15.75" customHeight="1" x14ac:dyDescent="0.2">
      <c r="A52" s="48"/>
      <c r="B52" s="48"/>
      <c r="C52" s="48"/>
      <c r="D52" s="49"/>
      <c r="E52" s="48"/>
      <c r="F52" s="49"/>
      <c r="G52" s="48"/>
      <c r="H52" s="48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</row>
    <row r="53" spans="1:26" ht="15.75" customHeight="1" x14ac:dyDescent="0.2">
      <c r="A53" s="48"/>
      <c r="B53" s="48"/>
      <c r="C53" s="48"/>
      <c r="D53" s="49"/>
      <c r="E53" s="48"/>
      <c r="F53" s="49"/>
      <c r="G53" s="48"/>
      <c r="H53" s="48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</row>
    <row r="54" spans="1:26" ht="15.75" customHeight="1" x14ac:dyDescent="0.2">
      <c r="A54" s="48"/>
      <c r="B54" s="48"/>
      <c r="C54" s="48"/>
      <c r="D54" s="49"/>
      <c r="E54" s="48"/>
      <c r="F54" s="49"/>
      <c r="G54" s="48"/>
      <c r="H54" s="48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</row>
    <row r="55" spans="1:26" ht="15.75" customHeight="1" x14ac:dyDescent="0.2">
      <c r="A55" s="48"/>
      <c r="B55" s="48"/>
      <c r="C55" s="48"/>
      <c r="D55" s="49"/>
      <c r="E55" s="48"/>
      <c r="F55" s="49"/>
      <c r="G55" s="48"/>
      <c r="H55" s="48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</row>
    <row r="56" spans="1:26" ht="15.75" customHeight="1" x14ac:dyDescent="0.2">
      <c r="A56" s="48"/>
      <c r="B56" s="48"/>
      <c r="C56" s="48"/>
      <c r="D56" s="49"/>
      <c r="E56" s="48"/>
      <c r="F56" s="49"/>
      <c r="G56" s="48"/>
      <c r="H56" s="48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</row>
    <row r="57" spans="1:26" ht="15.75" customHeight="1" x14ac:dyDescent="0.2">
      <c r="A57" s="48"/>
      <c r="B57" s="48"/>
      <c r="C57" s="48"/>
      <c r="D57" s="49"/>
      <c r="E57" s="48"/>
      <c r="F57" s="49"/>
      <c r="G57" s="48"/>
      <c r="H57" s="48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</row>
    <row r="58" spans="1:26" ht="15.75" customHeight="1" x14ac:dyDescent="0.2">
      <c r="A58" s="48"/>
      <c r="B58" s="48"/>
      <c r="C58" s="48" t="s">
        <v>388</v>
      </c>
      <c r="D58" s="49"/>
      <c r="E58" s="48"/>
      <c r="F58" s="49"/>
      <c r="G58" s="48"/>
      <c r="H58" s="48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</row>
    <row r="59" spans="1:26" ht="15.75" customHeight="1" x14ac:dyDescent="0.2">
      <c r="A59" s="48"/>
      <c r="B59" s="48"/>
      <c r="C59" s="48"/>
      <c r="D59" s="49"/>
      <c r="E59" s="48"/>
      <c r="F59" s="49"/>
      <c r="G59" s="48"/>
      <c r="H59" s="48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</row>
    <row r="60" spans="1:26" ht="15.75" customHeight="1" x14ac:dyDescent="0.2">
      <c r="A60" s="48"/>
      <c r="B60" s="48"/>
      <c r="C60" s="48"/>
      <c r="D60" s="49"/>
      <c r="E60" s="48"/>
      <c r="F60" s="49"/>
      <c r="G60" s="48"/>
      <c r="H60" s="48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</row>
    <row r="61" spans="1:26" ht="15.75" customHeight="1" x14ac:dyDescent="0.2">
      <c r="A61" s="48"/>
      <c r="B61" s="48"/>
      <c r="C61" s="48"/>
      <c r="D61" s="49"/>
      <c r="E61" s="48"/>
      <c r="F61" s="49"/>
      <c r="G61" s="48"/>
      <c r="H61" s="48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  <row r="62" spans="1:26" ht="15.75" customHeight="1" x14ac:dyDescent="0.2">
      <c r="A62" s="48"/>
      <c r="B62" s="48"/>
      <c r="C62" s="48"/>
      <c r="D62" s="49"/>
      <c r="E62" s="48"/>
      <c r="F62" s="49"/>
      <c r="G62" s="48"/>
      <c r="H62" s="48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</row>
    <row r="63" spans="1:26" ht="15.75" customHeight="1" x14ac:dyDescent="0.2">
      <c r="A63" s="48"/>
      <c r="B63" s="48"/>
      <c r="C63" s="48"/>
      <c r="D63" s="49"/>
      <c r="E63" s="48"/>
      <c r="F63" s="49"/>
      <c r="G63" s="48"/>
      <c r="H63" s="48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</row>
    <row r="64" spans="1:26" ht="15.75" customHeight="1" x14ac:dyDescent="0.2">
      <c r="A64" s="48"/>
      <c r="B64" s="48"/>
      <c r="C64" s="48"/>
      <c r="D64" s="49"/>
      <c r="E64" s="48"/>
      <c r="F64" s="49"/>
      <c r="G64" s="48"/>
      <c r="H64" s="48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</row>
    <row r="65" spans="1:26" ht="15.75" customHeight="1" x14ac:dyDescent="0.2">
      <c r="A65" s="48"/>
      <c r="B65" s="48"/>
      <c r="C65" s="48"/>
      <c r="D65" s="49"/>
      <c r="E65" s="48"/>
      <c r="F65" s="49"/>
      <c r="G65" s="48"/>
      <c r="H65" s="48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</row>
    <row r="66" spans="1:26" ht="15.75" customHeight="1" x14ac:dyDescent="0.2">
      <c r="A66" s="48"/>
      <c r="B66" s="48"/>
      <c r="C66" s="48"/>
      <c r="D66" s="49"/>
      <c r="E66" s="48"/>
      <c r="F66" s="49"/>
      <c r="G66" s="48"/>
      <c r="H66" s="48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</row>
    <row r="67" spans="1:26" ht="15.75" customHeight="1" x14ac:dyDescent="0.2">
      <c r="A67" s="48"/>
      <c r="B67" s="48"/>
      <c r="C67" s="48"/>
      <c r="D67" s="49"/>
      <c r="E67" s="48"/>
      <c r="F67" s="49"/>
      <c r="G67" s="48"/>
      <c r="H67" s="48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</row>
    <row r="68" spans="1:26" ht="15.75" customHeight="1" x14ac:dyDescent="0.2">
      <c r="A68" s="48"/>
      <c r="B68" s="48"/>
      <c r="C68" s="48"/>
      <c r="D68" s="49"/>
      <c r="E68" s="48"/>
      <c r="F68" s="49"/>
      <c r="G68" s="48"/>
      <c r="H68" s="48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</row>
    <row r="69" spans="1:26" ht="15.75" customHeight="1" x14ac:dyDescent="0.2">
      <c r="A69" s="48"/>
      <c r="B69" s="48"/>
      <c r="C69" s="48"/>
      <c r="D69" s="49"/>
      <c r="E69" s="48"/>
      <c r="F69" s="49"/>
      <c r="G69" s="48"/>
      <c r="H69" s="48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</row>
    <row r="70" spans="1:26" ht="15.75" customHeight="1" x14ac:dyDescent="0.2">
      <c r="A70" s="48"/>
      <c r="B70" s="48"/>
      <c r="C70" s="48"/>
      <c r="D70" s="49"/>
      <c r="E70" s="48"/>
      <c r="F70" s="49"/>
      <c r="G70" s="48"/>
      <c r="H70" s="48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</row>
    <row r="71" spans="1:26" ht="15.75" customHeight="1" x14ac:dyDescent="0.2">
      <c r="A71" s="48"/>
      <c r="B71" s="48"/>
      <c r="C71" s="48"/>
      <c r="D71" s="49"/>
      <c r="E71" s="48"/>
      <c r="F71" s="49"/>
      <c r="G71" s="48"/>
      <c r="H71" s="48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</row>
    <row r="72" spans="1:26" ht="15.75" customHeight="1" x14ac:dyDescent="0.2">
      <c r="A72" s="48"/>
      <c r="B72" s="48"/>
      <c r="C72" s="48"/>
      <c r="D72" s="49"/>
      <c r="E72" s="48"/>
      <c r="F72" s="49"/>
      <c r="G72" s="48"/>
      <c r="H72" s="48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</row>
    <row r="73" spans="1:26" ht="15.75" customHeight="1" x14ac:dyDescent="0.2">
      <c r="A73" s="48"/>
      <c r="B73" s="48"/>
      <c r="C73" s="48"/>
      <c r="D73" s="49"/>
      <c r="E73" s="48"/>
      <c r="F73" s="49"/>
      <c r="G73" s="48"/>
      <c r="H73" s="48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</row>
    <row r="74" spans="1:26" ht="15.75" customHeight="1" x14ac:dyDescent="0.2">
      <c r="A74" s="48"/>
      <c r="B74" s="48"/>
      <c r="C74" s="48"/>
      <c r="D74" s="49"/>
      <c r="E74" s="48"/>
      <c r="F74" s="49"/>
      <c r="G74" s="48"/>
      <c r="H74" s="48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spans="1:26" ht="15.75" customHeight="1" x14ac:dyDescent="0.2">
      <c r="A75" s="48"/>
      <c r="B75" s="48"/>
      <c r="C75" s="48"/>
      <c r="D75" s="49"/>
      <c r="E75" s="48"/>
      <c r="F75" s="49"/>
      <c r="G75" s="48"/>
      <c r="H75" s="48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</row>
    <row r="76" spans="1:26" ht="15.75" customHeight="1" x14ac:dyDescent="0.2">
      <c r="A76" s="48"/>
      <c r="B76" s="48"/>
      <c r="C76" s="48"/>
      <c r="D76" s="49"/>
      <c r="E76" s="48"/>
      <c r="F76" s="49"/>
      <c r="G76" s="48"/>
      <c r="H76" s="48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</row>
    <row r="77" spans="1:26" ht="15.75" customHeight="1" x14ac:dyDescent="0.2">
      <c r="A77" s="48"/>
      <c r="B77" s="48"/>
      <c r="C77" s="48"/>
      <c r="D77" s="49"/>
      <c r="E77" s="48"/>
      <c r="F77" s="49"/>
      <c r="G77" s="48"/>
      <c r="H77" s="48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</row>
    <row r="78" spans="1:26" ht="15.75" customHeight="1" x14ac:dyDescent="0.2">
      <c r="A78" s="48"/>
      <c r="B78" s="48"/>
      <c r="C78" s="48"/>
      <c r="D78" s="49"/>
      <c r="E78" s="48"/>
      <c r="F78" s="49"/>
      <c r="G78" s="48"/>
      <c r="H78" s="48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</row>
    <row r="79" spans="1:26" ht="15.75" customHeight="1" x14ac:dyDescent="0.2">
      <c r="A79" s="48"/>
      <c r="B79" s="48"/>
      <c r="C79" s="48"/>
      <c r="D79" s="49"/>
      <c r="E79" s="48"/>
      <c r="F79" s="49"/>
      <c r="G79" s="48"/>
      <c r="H79" s="48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</row>
    <row r="80" spans="1:26" ht="15.75" customHeight="1" x14ac:dyDescent="0.2">
      <c r="A80" s="48"/>
      <c r="B80" s="48"/>
      <c r="C80" s="48"/>
      <c r="D80" s="49"/>
      <c r="E80" s="48"/>
      <c r="F80" s="49"/>
      <c r="G80" s="48"/>
      <c r="H80" s="48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</row>
    <row r="81" spans="1:26" ht="15.75" customHeight="1" x14ac:dyDescent="0.2">
      <c r="A81" s="48"/>
      <c r="B81" s="48"/>
      <c r="C81" s="48"/>
      <c r="D81" s="49"/>
      <c r="E81" s="48"/>
      <c r="F81" s="49"/>
      <c r="G81" s="48"/>
      <c r="H81" s="48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</row>
    <row r="82" spans="1:26" ht="15.75" customHeight="1" x14ac:dyDescent="0.2">
      <c r="A82" s="48"/>
      <c r="B82" s="48"/>
      <c r="C82" s="48"/>
      <c r="D82" s="49"/>
      <c r="E82" s="48"/>
      <c r="F82" s="49"/>
      <c r="G82" s="48"/>
      <c r="H82" s="48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</row>
    <row r="83" spans="1:26" ht="15.75" customHeight="1" x14ac:dyDescent="0.2">
      <c r="A83" s="48"/>
      <c r="B83" s="48"/>
      <c r="C83" s="48"/>
      <c r="D83" s="49"/>
      <c r="E83" s="48"/>
      <c r="F83" s="49"/>
      <c r="G83" s="48"/>
      <c r="H83" s="48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</row>
    <row r="84" spans="1:26" ht="15.75" customHeight="1" x14ac:dyDescent="0.2">
      <c r="A84" s="48"/>
      <c r="B84" s="48"/>
      <c r="C84" s="48"/>
      <c r="D84" s="49"/>
      <c r="E84" s="48"/>
      <c r="F84" s="49"/>
      <c r="G84" s="48"/>
      <c r="H84" s="48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</row>
    <row r="85" spans="1:26" ht="15.75" customHeight="1" x14ac:dyDescent="0.2">
      <c r="A85" s="48"/>
      <c r="B85" s="48"/>
      <c r="C85" s="48"/>
      <c r="D85" s="49"/>
      <c r="E85" s="48"/>
      <c r="F85" s="49"/>
      <c r="G85" s="48"/>
      <c r="H85" s="48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</row>
    <row r="86" spans="1:26" ht="15.75" customHeight="1" x14ac:dyDescent="0.2">
      <c r="A86" s="48"/>
      <c r="B86" s="48"/>
      <c r="C86" s="48"/>
      <c r="D86" s="49"/>
      <c r="E86" s="48"/>
      <c r="F86" s="49"/>
      <c r="G86" s="48"/>
      <c r="H86" s="48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</row>
    <row r="87" spans="1:26" ht="15.75" customHeight="1" x14ac:dyDescent="0.2">
      <c r="A87" s="48"/>
      <c r="B87" s="48"/>
      <c r="C87" s="48"/>
      <c r="D87" s="49"/>
      <c r="E87" s="48"/>
      <c r="F87" s="49"/>
      <c r="G87" s="48"/>
      <c r="H87" s="48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</row>
    <row r="88" spans="1:26" ht="15.75" customHeight="1" x14ac:dyDescent="0.2">
      <c r="A88" s="48"/>
      <c r="B88" s="48"/>
      <c r="C88" s="48"/>
      <c r="D88" s="49"/>
      <c r="E88" s="48"/>
      <c r="F88" s="49"/>
      <c r="G88" s="48"/>
      <c r="H88" s="48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</row>
    <row r="89" spans="1:26" ht="15.75" customHeight="1" x14ac:dyDescent="0.2">
      <c r="A89" s="48"/>
      <c r="B89" s="48"/>
      <c r="C89" s="48"/>
      <c r="D89" s="49"/>
      <c r="E89" s="48"/>
      <c r="F89" s="49"/>
      <c r="G89" s="48"/>
      <c r="H89" s="48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</row>
    <row r="90" spans="1:26" ht="15.75" customHeight="1" x14ac:dyDescent="0.2">
      <c r="A90" s="48"/>
      <c r="B90" s="48"/>
      <c r="C90" s="48"/>
      <c r="D90" s="49"/>
      <c r="E90" s="48"/>
      <c r="F90" s="49"/>
      <c r="G90" s="48"/>
      <c r="H90" s="48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</row>
    <row r="91" spans="1:26" ht="15.75" customHeight="1" x14ac:dyDescent="0.2">
      <c r="A91" s="48"/>
      <c r="B91" s="48"/>
      <c r="C91" s="48"/>
      <c r="D91" s="49"/>
      <c r="E91" s="48"/>
      <c r="F91" s="49"/>
      <c r="G91" s="48"/>
      <c r="H91" s="48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</row>
    <row r="92" spans="1:26" ht="15.75" customHeight="1" x14ac:dyDescent="0.2">
      <c r="A92" s="48"/>
      <c r="B92" s="48"/>
      <c r="C92" s="48"/>
      <c r="D92" s="49"/>
      <c r="E92" s="48"/>
      <c r="F92" s="49"/>
      <c r="G92" s="48"/>
      <c r="H92" s="48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</row>
    <row r="93" spans="1:26" ht="15.75" customHeight="1" x14ac:dyDescent="0.2">
      <c r="A93" s="48"/>
      <c r="B93" s="48"/>
      <c r="C93" s="48"/>
      <c r="D93" s="49"/>
      <c r="E93" s="48"/>
      <c r="F93" s="49"/>
      <c r="G93" s="48"/>
      <c r="H93" s="48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</row>
    <row r="94" spans="1:26" ht="15.75" customHeight="1" x14ac:dyDescent="0.2">
      <c r="A94" s="48"/>
      <c r="B94" s="48"/>
      <c r="C94" s="48"/>
      <c r="D94" s="49"/>
      <c r="E94" s="48"/>
      <c r="F94" s="49"/>
      <c r="G94" s="48"/>
      <c r="H94" s="48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</row>
    <row r="95" spans="1:26" ht="15.75" customHeight="1" x14ac:dyDescent="0.2">
      <c r="A95" s="48"/>
      <c r="B95" s="48"/>
      <c r="C95" s="48"/>
      <c r="D95" s="49"/>
      <c r="E95" s="48"/>
      <c r="F95" s="49"/>
      <c r="G95" s="48"/>
      <c r="H95" s="48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</row>
    <row r="96" spans="1:26" ht="15.75" customHeight="1" x14ac:dyDescent="0.2">
      <c r="A96" s="48"/>
      <c r="B96" s="48"/>
      <c r="C96" s="48"/>
      <c r="D96" s="49"/>
      <c r="E96" s="48"/>
      <c r="F96" s="49"/>
      <c r="G96" s="48"/>
      <c r="H96" s="48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</row>
    <row r="97" spans="1:26" ht="15.75" customHeight="1" x14ac:dyDescent="0.2">
      <c r="A97" s="48"/>
      <c r="B97" s="48"/>
      <c r="C97" s="48"/>
      <c r="D97" s="49"/>
      <c r="E97" s="48"/>
      <c r="F97" s="49"/>
      <c r="G97" s="48"/>
      <c r="H97" s="48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</row>
    <row r="98" spans="1:26" ht="15.75" customHeight="1" x14ac:dyDescent="0.2">
      <c r="A98" s="48"/>
      <c r="B98" s="48"/>
      <c r="C98" s="48"/>
      <c r="D98" s="49"/>
      <c r="E98" s="48"/>
      <c r="F98" s="49"/>
      <c r="G98" s="48"/>
      <c r="H98" s="48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</row>
    <row r="99" spans="1:26" ht="15.75" customHeight="1" x14ac:dyDescent="0.2">
      <c r="A99" s="48"/>
      <c r="B99" s="48"/>
      <c r="C99" s="48"/>
      <c r="D99" s="49"/>
      <c r="E99" s="48"/>
      <c r="F99" s="49"/>
      <c r="G99" s="48"/>
      <c r="H99" s="48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</row>
    <row r="100" spans="1:26" ht="15.75" customHeight="1" x14ac:dyDescent="0.2">
      <c r="A100" s="48"/>
      <c r="B100" s="48"/>
      <c r="C100" s="48"/>
      <c r="D100" s="49"/>
      <c r="E100" s="48"/>
      <c r="F100" s="49"/>
      <c r="G100" s="48"/>
      <c r="H100" s="48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</row>
    <row r="101" spans="1:26" ht="15.75" customHeight="1" x14ac:dyDescent="0.2">
      <c r="A101" s="48"/>
      <c r="B101" s="48"/>
      <c r="C101" s="48"/>
      <c r="D101" s="49"/>
      <c r="E101" s="48"/>
      <c r="F101" s="49"/>
      <c r="G101" s="48"/>
      <c r="H101" s="48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</row>
    <row r="102" spans="1:26" ht="15.75" customHeight="1" x14ac:dyDescent="0.2">
      <c r="A102" s="48"/>
      <c r="B102" s="48"/>
      <c r="C102" s="48"/>
      <c r="D102" s="49"/>
      <c r="E102" s="48"/>
      <c r="F102" s="49"/>
      <c r="G102" s="48"/>
      <c r="H102" s="48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</row>
    <row r="103" spans="1:26" ht="15.75" customHeight="1" x14ac:dyDescent="0.2">
      <c r="A103" s="48"/>
      <c r="B103" s="48"/>
      <c r="C103" s="48"/>
      <c r="D103" s="49"/>
      <c r="E103" s="48"/>
      <c r="F103" s="49"/>
      <c r="G103" s="48"/>
      <c r="H103" s="48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</row>
    <row r="104" spans="1:26" ht="15.75" customHeight="1" x14ac:dyDescent="0.2">
      <c r="A104" s="48"/>
      <c r="B104" s="48"/>
      <c r="C104" s="48"/>
      <c r="D104" s="49"/>
      <c r="E104" s="48"/>
      <c r="F104" s="49"/>
      <c r="G104" s="48"/>
      <c r="H104" s="48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</row>
    <row r="105" spans="1:26" ht="15.75" customHeight="1" x14ac:dyDescent="0.2">
      <c r="A105" s="48"/>
      <c r="B105" s="48"/>
      <c r="C105" s="48"/>
      <c r="D105" s="49"/>
      <c r="E105" s="48"/>
      <c r="F105" s="49"/>
      <c r="G105" s="48"/>
      <c r="H105" s="48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</row>
    <row r="106" spans="1:26" ht="15.75" customHeight="1" x14ac:dyDescent="0.2">
      <c r="A106" s="48"/>
      <c r="B106" s="48"/>
      <c r="C106" s="48"/>
      <c r="D106" s="49"/>
      <c r="E106" s="48"/>
      <c r="F106" s="49"/>
      <c r="G106" s="48"/>
      <c r="H106" s="48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</row>
    <row r="107" spans="1:26" ht="15.75" customHeight="1" x14ac:dyDescent="0.2">
      <c r="A107" s="48"/>
      <c r="B107" s="48"/>
      <c r="C107" s="48"/>
      <c r="D107" s="49"/>
      <c r="E107" s="48"/>
      <c r="F107" s="49"/>
      <c r="G107" s="48"/>
      <c r="H107" s="48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</row>
    <row r="108" spans="1:26" ht="15.75" customHeight="1" x14ac:dyDescent="0.2">
      <c r="A108" s="48"/>
      <c r="B108" s="48"/>
      <c r="C108" s="48"/>
      <c r="D108" s="49"/>
      <c r="E108" s="48"/>
      <c r="F108" s="49"/>
      <c r="G108" s="48"/>
      <c r="H108" s="48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</row>
    <row r="109" spans="1:26" ht="15.75" customHeight="1" x14ac:dyDescent="0.2">
      <c r="A109" s="48"/>
      <c r="B109" s="48"/>
      <c r="C109" s="48"/>
      <c r="D109" s="49"/>
      <c r="E109" s="48"/>
      <c r="F109" s="49"/>
      <c r="G109" s="48"/>
      <c r="H109" s="48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</row>
    <row r="110" spans="1:26" ht="15.75" customHeight="1" x14ac:dyDescent="0.2">
      <c r="A110" s="48"/>
      <c r="B110" s="48"/>
      <c r="C110" s="48"/>
      <c r="D110" s="49"/>
      <c r="E110" s="48"/>
      <c r="F110" s="49"/>
      <c r="G110" s="48"/>
      <c r="H110" s="48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</row>
    <row r="111" spans="1:26" ht="15.75" customHeight="1" x14ac:dyDescent="0.2">
      <c r="A111" s="48"/>
      <c r="B111" s="48"/>
      <c r="C111" s="48"/>
      <c r="D111" s="49"/>
      <c r="E111" s="48"/>
      <c r="F111" s="49"/>
      <c r="G111" s="48"/>
      <c r="H111" s="48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</row>
    <row r="112" spans="1:26" ht="15.75" customHeight="1" x14ac:dyDescent="0.2">
      <c r="A112" s="48"/>
      <c r="B112" s="48"/>
      <c r="C112" s="48"/>
      <c r="D112" s="49"/>
      <c r="E112" s="48"/>
      <c r="F112" s="49"/>
      <c r="G112" s="48"/>
      <c r="H112" s="48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</row>
    <row r="113" spans="1:26" ht="15.75" customHeight="1" x14ac:dyDescent="0.2">
      <c r="A113" s="48"/>
      <c r="B113" s="48"/>
      <c r="C113" s="48"/>
      <c r="D113" s="49"/>
      <c r="E113" s="48"/>
      <c r="F113" s="49"/>
      <c r="G113" s="48"/>
      <c r="H113" s="48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</row>
    <row r="114" spans="1:26" ht="15.75" customHeight="1" x14ac:dyDescent="0.2">
      <c r="A114" s="48"/>
      <c r="B114" s="48"/>
      <c r="C114" s="48"/>
      <c r="D114" s="49"/>
      <c r="E114" s="48"/>
      <c r="F114" s="49"/>
      <c r="G114" s="48"/>
      <c r="H114" s="48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</row>
    <row r="115" spans="1:26" ht="15.75" customHeight="1" x14ac:dyDescent="0.2">
      <c r="A115" s="48"/>
      <c r="B115" s="48"/>
      <c r="C115" s="48"/>
      <c r="D115" s="49"/>
      <c r="E115" s="48"/>
      <c r="F115" s="49"/>
      <c r="G115" s="48"/>
      <c r="H115" s="48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</row>
    <row r="116" spans="1:26" ht="15.75" customHeight="1" x14ac:dyDescent="0.2">
      <c r="A116" s="48"/>
      <c r="B116" s="48"/>
      <c r="C116" s="48"/>
      <c r="D116" s="49"/>
      <c r="E116" s="48"/>
      <c r="F116" s="49"/>
      <c r="G116" s="48"/>
      <c r="H116" s="48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</row>
    <row r="117" spans="1:26" ht="15.75" customHeight="1" x14ac:dyDescent="0.2">
      <c r="A117" s="48"/>
      <c r="B117" s="48"/>
      <c r="C117" s="48"/>
      <c r="D117" s="49"/>
      <c r="E117" s="48"/>
      <c r="F117" s="49"/>
      <c r="G117" s="48"/>
      <c r="H117" s="48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</row>
    <row r="118" spans="1:26" ht="15.75" customHeight="1" x14ac:dyDescent="0.2">
      <c r="A118" s="48"/>
      <c r="B118" s="48"/>
      <c r="C118" s="48"/>
      <c r="D118" s="49"/>
      <c r="E118" s="48"/>
      <c r="F118" s="49"/>
      <c r="G118" s="48"/>
      <c r="H118" s="48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</row>
    <row r="119" spans="1:26" ht="15.75" customHeight="1" x14ac:dyDescent="0.2">
      <c r="A119" s="48"/>
      <c r="B119" s="48"/>
      <c r="C119" s="48"/>
      <c r="D119" s="49"/>
      <c r="E119" s="48"/>
      <c r="F119" s="49"/>
      <c r="G119" s="48"/>
      <c r="H119" s="48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</row>
    <row r="120" spans="1:26" ht="15.75" customHeight="1" x14ac:dyDescent="0.2">
      <c r="A120" s="48"/>
      <c r="B120" s="48"/>
      <c r="C120" s="48"/>
      <c r="D120" s="49"/>
      <c r="E120" s="48"/>
      <c r="F120" s="49"/>
      <c r="G120" s="48"/>
      <c r="H120" s="48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</row>
    <row r="121" spans="1:26" ht="15.75" customHeight="1" x14ac:dyDescent="0.2">
      <c r="A121" s="48"/>
      <c r="B121" s="48"/>
      <c r="C121" s="48"/>
      <c r="D121" s="49"/>
      <c r="E121" s="48"/>
      <c r="F121" s="49"/>
      <c r="G121" s="48"/>
      <c r="H121" s="48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</row>
    <row r="122" spans="1:26" ht="15.75" customHeight="1" x14ac:dyDescent="0.2">
      <c r="A122" s="48"/>
      <c r="B122" s="48"/>
      <c r="C122" s="48"/>
      <c r="D122" s="49"/>
      <c r="E122" s="48"/>
      <c r="F122" s="49"/>
      <c r="G122" s="48"/>
      <c r="H122" s="48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</row>
    <row r="123" spans="1:26" ht="15.75" customHeight="1" x14ac:dyDescent="0.2">
      <c r="A123" s="48"/>
      <c r="B123" s="48"/>
      <c r="C123" s="48"/>
      <c r="D123" s="49"/>
      <c r="E123" s="48"/>
      <c r="F123" s="49"/>
      <c r="G123" s="48"/>
      <c r="H123" s="48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</row>
    <row r="124" spans="1:26" ht="15.75" customHeight="1" x14ac:dyDescent="0.2">
      <c r="A124" s="48"/>
      <c r="B124" s="48"/>
      <c r="C124" s="48"/>
      <c r="D124" s="49"/>
      <c r="E124" s="48"/>
      <c r="F124" s="49"/>
      <c r="G124" s="48"/>
      <c r="H124" s="48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</row>
    <row r="125" spans="1:26" ht="15.75" customHeight="1" x14ac:dyDescent="0.2">
      <c r="A125" s="48"/>
      <c r="B125" s="48"/>
      <c r="C125" s="48"/>
      <c r="D125" s="49"/>
      <c r="E125" s="48"/>
      <c r="F125" s="49"/>
      <c r="G125" s="48"/>
      <c r="H125" s="48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</row>
    <row r="126" spans="1:26" ht="15.75" customHeight="1" x14ac:dyDescent="0.2">
      <c r="A126" s="48"/>
      <c r="B126" s="48"/>
      <c r="C126" s="48"/>
      <c r="D126" s="49"/>
      <c r="E126" s="48"/>
      <c r="F126" s="49"/>
      <c r="G126" s="48"/>
      <c r="H126" s="48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</row>
    <row r="127" spans="1:26" ht="15.75" customHeight="1" x14ac:dyDescent="0.2">
      <c r="A127" s="48"/>
      <c r="B127" s="48"/>
      <c r="C127" s="48"/>
      <c r="D127" s="49"/>
      <c r="E127" s="48"/>
      <c r="F127" s="49"/>
      <c r="G127" s="48"/>
      <c r="H127" s="48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</row>
    <row r="128" spans="1:26" ht="15.75" customHeight="1" x14ac:dyDescent="0.2">
      <c r="A128" s="48"/>
      <c r="B128" s="48"/>
      <c r="C128" s="48"/>
      <c r="D128" s="49"/>
      <c r="E128" s="48"/>
      <c r="F128" s="49"/>
      <c r="G128" s="48"/>
      <c r="H128" s="48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</row>
    <row r="129" spans="1:26" ht="15.75" customHeight="1" x14ac:dyDescent="0.2">
      <c r="A129" s="48"/>
      <c r="B129" s="48"/>
      <c r="C129" s="48"/>
      <c r="D129" s="49"/>
      <c r="E129" s="48"/>
      <c r="F129" s="49"/>
      <c r="G129" s="48"/>
      <c r="H129" s="48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</row>
    <row r="130" spans="1:26" ht="15.75" customHeight="1" x14ac:dyDescent="0.2">
      <c r="A130" s="48"/>
      <c r="B130" s="48"/>
      <c r="C130" s="48"/>
      <c r="D130" s="49"/>
      <c r="E130" s="48"/>
      <c r="F130" s="49"/>
      <c r="G130" s="48"/>
      <c r="H130" s="48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</row>
    <row r="131" spans="1:26" ht="15.75" customHeight="1" x14ac:dyDescent="0.2">
      <c r="A131" s="48"/>
      <c r="B131" s="48"/>
      <c r="C131" s="48"/>
      <c r="D131" s="49"/>
      <c r="E131" s="48"/>
      <c r="F131" s="49"/>
      <c r="G131" s="48"/>
      <c r="H131" s="48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</row>
    <row r="132" spans="1:26" ht="15.75" customHeight="1" x14ac:dyDescent="0.2">
      <c r="A132" s="48"/>
      <c r="B132" s="48"/>
      <c r="C132" s="48"/>
      <c r="D132" s="49"/>
      <c r="E132" s="48"/>
      <c r="F132" s="49"/>
      <c r="G132" s="48"/>
      <c r="H132" s="48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</row>
    <row r="133" spans="1:26" ht="15.75" customHeight="1" x14ac:dyDescent="0.2">
      <c r="A133" s="48"/>
      <c r="B133" s="48"/>
      <c r="C133" s="48"/>
      <c r="D133" s="49"/>
      <c r="E133" s="48"/>
      <c r="F133" s="49"/>
      <c r="G133" s="48"/>
      <c r="H133" s="48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</row>
    <row r="134" spans="1:26" ht="15.75" customHeight="1" x14ac:dyDescent="0.2">
      <c r="A134" s="48"/>
      <c r="B134" s="48"/>
      <c r="C134" s="48"/>
      <c r="D134" s="49"/>
      <c r="E134" s="48"/>
      <c r="F134" s="49"/>
      <c r="G134" s="48"/>
      <c r="H134" s="48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6" ht="15.75" customHeight="1" x14ac:dyDescent="0.2">
      <c r="A135" s="48"/>
      <c r="B135" s="48"/>
      <c r="C135" s="48"/>
      <c r="D135" s="49"/>
      <c r="E135" s="48"/>
      <c r="F135" s="49"/>
      <c r="G135" s="48"/>
      <c r="H135" s="48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</row>
    <row r="136" spans="1:26" ht="15.75" customHeight="1" x14ac:dyDescent="0.2">
      <c r="A136" s="48"/>
      <c r="B136" s="48"/>
      <c r="C136" s="48"/>
      <c r="D136" s="49"/>
      <c r="E136" s="48"/>
      <c r="F136" s="49"/>
      <c r="G136" s="48"/>
      <c r="H136" s="48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</row>
    <row r="137" spans="1:26" ht="15.75" customHeight="1" x14ac:dyDescent="0.2">
      <c r="A137" s="48"/>
      <c r="B137" s="48"/>
      <c r="C137" s="48"/>
      <c r="D137" s="49"/>
      <c r="E137" s="48"/>
      <c r="F137" s="49"/>
      <c r="G137" s="48"/>
      <c r="H137" s="48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</row>
    <row r="138" spans="1:26" ht="15.75" customHeight="1" x14ac:dyDescent="0.2">
      <c r="A138" s="48"/>
      <c r="B138" s="48"/>
      <c r="C138" s="48"/>
      <c r="D138" s="49"/>
      <c r="E138" s="48"/>
      <c r="F138" s="49"/>
      <c r="G138" s="48"/>
      <c r="H138" s="48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</row>
    <row r="139" spans="1:26" ht="15.75" customHeight="1" x14ac:dyDescent="0.2">
      <c r="A139" s="48"/>
      <c r="B139" s="48"/>
      <c r="C139" s="48"/>
      <c r="D139" s="49"/>
      <c r="E139" s="48"/>
      <c r="F139" s="49"/>
      <c r="G139" s="48"/>
      <c r="H139" s="48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</row>
    <row r="140" spans="1:26" ht="15.75" customHeight="1" x14ac:dyDescent="0.2">
      <c r="A140" s="48"/>
      <c r="B140" s="48"/>
      <c r="C140" s="48"/>
      <c r="D140" s="49"/>
      <c r="E140" s="48"/>
      <c r="F140" s="49"/>
      <c r="G140" s="48"/>
      <c r="H140" s="48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</row>
    <row r="141" spans="1:26" ht="15.75" customHeight="1" x14ac:dyDescent="0.2">
      <c r="A141" s="48"/>
      <c r="B141" s="48"/>
      <c r="C141" s="48"/>
      <c r="D141" s="49"/>
      <c r="E141" s="48"/>
      <c r="F141" s="49"/>
      <c r="G141" s="48"/>
      <c r="H141" s="48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spans="1:26" ht="15.75" customHeight="1" x14ac:dyDescent="0.2">
      <c r="A142" s="48"/>
      <c r="B142" s="48"/>
      <c r="C142" s="48"/>
      <c r="D142" s="49"/>
      <c r="E142" s="48"/>
      <c r="F142" s="49"/>
      <c r="G142" s="48"/>
      <c r="H142" s="48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</row>
    <row r="143" spans="1:26" ht="15.75" customHeight="1" x14ac:dyDescent="0.2">
      <c r="A143" s="48"/>
      <c r="B143" s="48"/>
      <c r="C143" s="48"/>
      <c r="D143" s="49"/>
      <c r="E143" s="48"/>
      <c r="F143" s="49"/>
      <c r="G143" s="48"/>
      <c r="H143" s="48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</row>
    <row r="144" spans="1:26" ht="15.75" customHeight="1" x14ac:dyDescent="0.2">
      <c r="A144" s="48"/>
      <c r="B144" s="48"/>
      <c r="C144" s="48"/>
      <c r="D144" s="49"/>
      <c r="E144" s="48"/>
      <c r="F144" s="49"/>
      <c r="G144" s="48"/>
      <c r="H144" s="48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</row>
    <row r="145" spans="1:26" ht="15.75" customHeight="1" x14ac:dyDescent="0.2">
      <c r="A145" s="48"/>
      <c r="B145" s="48"/>
      <c r="C145" s="48"/>
      <c r="D145" s="49"/>
      <c r="E145" s="48"/>
      <c r="F145" s="49"/>
      <c r="G145" s="48"/>
      <c r="H145" s="48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</row>
    <row r="146" spans="1:26" ht="15.75" customHeight="1" x14ac:dyDescent="0.2">
      <c r="A146" s="48"/>
      <c r="B146" s="48"/>
      <c r="C146" s="48"/>
      <c r="D146" s="49"/>
      <c r="E146" s="48"/>
      <c r="F146" s="49"/>
      <c r="G146" s="48"/>
      <c r="H146" s="48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</row>
    <row r="147" spans="1:26" ht="15.75" customHeight="1" x14ac:dyDescent="0.2">
      <c r="A147" s="48"/>
      <c r="B147" s="48"/>
      <c r="C147" s="48"/>
      <c r="D147" s="49"/>
      <c r="E147" s="48"/>
      <c r="F147" s="49"/>
      <c r="G147" s="48"/>
      <c r="H147" s="48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</row>
    <row r="148" spans="1:26" ht="15.75" customHeight="1" x14ac:dyDescent="0.2">
      <c r="A148" s="48"/>
      <c r="B148" s="48"/>
      <c r="C148" s="48"/>
      <c r="D148" s="49"/>
      <c r="E148" s="48"/>
      <c r="F148" s="49"/>
      <c r="G148" s="48"/>
      <c r="H148" s="48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</row>
    <row r="149" spans="1:26" ht="15.75" customHeight="1" x14ac:dyDescent="0.2">
      <c r="A149" s="48"/>
      <c r="B149" s="48"/>
      <c r="C149" s="48"/>
      <c r="D149" s="49"/>
      <c r="E149" s="48"/>
      <c r="F149" s="49"/>
      <c r="G149" s="48"/>
      <c r="H149" s="48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</row>
    <row r="150" spans="1:26" ht="15.75" customHeight="1" x14ac:dyDescent="0.2">
      <c r="A150" s="48"/>
      <c r="B150" s="48"/>
      <c r="C150" s="48"/>
      <c r="D150" s="49"/>
      <c r="E150" s="48"/>
      <c r="F150" s="49"/>
      <c r="G150" s="48"/>
      <c r="H150" s="48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</row>
    <row r="151" spans="1:26" ht="15.75" customHeight="1" x14ac:dyDescent="0.2">
      <c r="A151" s="48"/>
      <c r="B151" s="48"/>
      <c r="C151" s="48"/>
      <c r="D151" s="49"/>
      <c r="E151" s="48"/>
      <c r="F151" s="49"/>
      <c r="G151" s="48"/>
      <c r="H151" s="48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</row>
    <row r="152" spans="1:26" ht="15.75" customHeight="1" x14ac:dyDescent="0.2">
      <c r="A152" s="48"/>
      <c r="B152" s="48"/>
      <c r="C152" s="48"/>
      <c r="D152" s="49"/>
      <c r="E152" s="48"/>
      <c r="F152" s="49"/>
      <c r="G152" s="48"/>
      <c r="H152" s="48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</row>
    <row r="153" spans="1:26" ht="15.75" customHeight="1" x14ac:dyDescent="0.2">
      <c r="A153" s="48"/>
      <c r="B153" s="48"/>
      <c r="C153" s="48"/>
      <c r="D153" s="49"/>
      <c r="E153" s="48"/>
      <c r="F153" s="49"/>
      <c r="G153" s="48"/>
      <c r="H153" s="48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</row>
    <row r="154" spans="1:26" ht="15.75" customHeight="1" x14ac:dyDescent="0.2">
      <c r="A154" s="48"/>
      <c r="B154" s="48"/>
      <c r="C154" s="48"/>
      <c r="D154" s="49"/>
      <c r="E154" s="48"/>
      <c r="F154" s="49"/>
      <c r="G154" s="48"/>
      <c r="H154" s="48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</row>
    <row r="155" spans="1:26" ht="15.75" customHeight="1" x14ac:dyDescent="0.2">
      <c r="A155" s="48"/>
      <c r="B155" s="48"/>
      <c r="C155" s="48"/>
      <c r="D155" s="49"/>
      <c r="E155" s="48"/>
      <c r="F155" s="49"/>
      <c r="G155" s="48"/>
      <c r="H155" s="48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</row>
    <row r="156" spans="1:26" ht="15.75" customHeight="1" x14ac:dyDescent="0.2">
      <c r="A156" s="48"/>
      <c r="B156" s="48"/>
      <c r="C156" s="48"/>
      <c r="D156" s="49"/>
      <c r="E156" s="48"/>
      <c r="F156" s="49"/>
      <c r="G156" s="48"/>
      <c r="H156" s="48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</row>
    <row r="157" spans="1:26" ht="15.75" customHeight="1" x14ac:dyDescent="0.2">
      <c r="A157" s="48"/>
      <c r="B157" s="48"/>
      <c r="C157" s="48"/>
      <c r="D157" s="49"/>
      <c r="E157" s="48"/>
      <c r="F157" s="49"/>
      <c r="G157" s="48"/>
      <c r="H157" s="48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</row>
    <row r="158" spans="1:26" ht="15.75" customHeight="1" x14ac:dyDescent="0.2">
      <c r="A158" s="48"/>
      <c r="B158" s="48"/>
      <c r="C158" s="48"/>
      <c r="D158" s="49"/>
      <c r="E158" s="48"/>
      <c r="F158" s="49"/>
      <c r="G158" s="48"/>
      <c r="H158" s="48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</row>
    <row r="159" spans="1:26" ht="15.75" customHeight="1" x14ac:dyDescent="0.2">
      <c r="A159" s="48"/>
      <c r="B159" s="48"/>
      <c r="C159" s="48"/>
      <c r="D159" s="49"/>
      <c r="E159" s="48"/>
      <c r="F159" s="49"/>
      <c r="G159" s="48"/>
      <c r="H159" s="48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</row>
    <row r="160" spans="1:26" ht="15.75" customHeight="1" x14ac:dyDescent="0.2">
      <c r="A160" s="48"/>
      <c r="B160" s="48"/>
      <c r="C160" s="48"/>
      <c r="D160" s="49"/>
      <c r="E160" s="48"/>
      <c r="F160" s="49"/>
      <c r="G160" s="48"/>
      <c r="H160" s="48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</row>
    <row r="161" spans="1:26" ht="15.75" customHeight="1" x14ac:dyDescent="0.2">
      <c r="A161" s="48"/>
      <c r="B161" s="48"/>
      <c r="C161" s="48"/>
      <c r="D161" s="49"/>
      <c r="E161" s="48"/>
      <c r="F161" s="49"/>
      <c r="G161" s="48"/>
      <c r="H161" s="48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</row>
    <row r="162" spans="1:26" ht="15.75" customHeight="1" x14ac:dyDescent="0.2">
      <c r="A162" s="48"/>
      <c r="B162" s="48"/>
      <c r="C162" s="48"/>
      <c r="D162" s="49"/>
      <c r="E162" s="48"/>
      <c r="F162" s="49"/>
      <c r="G162" s="48"/>
      <c r="H162" s="48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</row>
    <row r="163" spans="1:26" ht="15.75" customHeight="1" x14ac:dyDescent="0.2">
      <c r="A163" s="48"/>
      <c r="B163" s="48"/>
      <c r="C163" s="48"/>
      <c r="D163" s="49"/>
      <c r="E163" s="48"/>
      <c r="F163" s="49"/>
      <c r="G163" s="48"/>
      <c r="H163" s="48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</row>
    <row r="164" spans="1:26" ht="15.75" customHeight="1" x14ac:dyDescent="0.2">
      <c r="A164" s="48"/>
      <c r="B164" s="48"/>
      <c r="C164" s="48"/>
      <c r="D164" s="49"/>
      <c r="E164" s="48"/>
      <c r="F164" s="49"/>
      <c r="G164" s="48"/>
      <c r="H164" s="48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</row>
    <row r="165" spans="1:26" ht="15.75" customHeight="1" x14ac:dyDescent="0.2">
      <c r="A165" s="48"/>
      <c r="B165" s="48"/>
      <c r="C165" s="48"/>
      <c r="D165" s="49"/>
      <c r="E165" s="48"/>
      <c r="F165" s="49"/>
      <c r="G165" s="48"/>
      <c r="H165" s="48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</row>
    <row r="166" spans="1:26" ht="15.75" customHeight="1" x14ac:dyDescent="0.2">
      <c r="A166" s="48"/>
      <c r="B166" s="48"/>
      <c r="C166" s="48"/>
      <c r="D166" s="49"/>
      <c r="E166" s="48"/>
      <c r="F166" s="49"/>
      <c r="G166" s="48"/>
      <c r="H166" s="48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</row>
    <row r="167" spans="1:26" ht="15.75" customHeight="1" x14ac:dyDescent="0.2">
      <c r="A167" s="48"/>
      <c r="B167" s="48"/>
      <c r="C167" s="48"/>
      <c r="D167" s="49"/>
      <c r="E167" s="48"/>
      <c r="F167" s="49"/>
      <c r="G167" s="48"/>
      <c r="H167" s="48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</row>
    <row r="168" spans="1:26" ht="15.75" customHeight="1" x14ac:dyDescent="0.2">
      <c r="A168" s="48"/>
      <c r="B168" s="48"/>
      <c r="C168" s="48"/>
      <c r="D168" s="49"/>
      <c r="E168" s="48"/>
      <c r="F168" s="49"/>
      <c r="G168" s="48"/>
      <c r="H168" s="48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</row>
    <row r="169" spans="1:26" ht="15.75" customHeight="1" x14ac:dyDescent="0.2">
      <c r="A169" s="48"/>
      <c r="B169" s="48"/>
      <c r="C169" s="48"/>
      <c r="D169" s="49"/>
      <c r="E169" s="48"/>
      <c r="F169" s="49"/>
      <c r="G169" s="48"/>
      <c r="H169" s="48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</row>
    <row r="170" spans="1:26" ht="15.75" customHeight="1" x14ac:dyDescent="0.2">
      <c r="A170" s="48"/>
      <c r="B170" s="48"/>
      <c r="C170" s="48"/>
      <c r="D170" s="49"/>
      <c r="E170" s="48"/>
      <c r="F170" s="49"/>
      <c r="G170" s="48"/>
      <c r="H170" s="48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</row>
    <row r="171" spans="1:26" ht="15.75" customHeight="1" x14ac:dyDescent="0.2">
      <c r="A171" s="48"/>
      <c r="B171" s="48"/>
      <c r="C171" s="48"/>
      <c r="D171" s="49"/>
      <c r="E171" s="48"/>
      <c r="F171" s="49"/>
      <c r="G171" s="48"/>
      <c r="H171" s="48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</row>
    <row r="172" spans="1:26" ht="15.75" customHeight="1" x14ac:dyDescent="0.2">
      <c r="A172" s="48"/>
      <c r="B172" s="48"/>
      <c r="C172" s="48"/>
      <c r="D172" s="49"/>
      <c r="E172" s="48"/>
      <c r="F172" s="49"/>
      <c r="G172" s="48"/>
      <c r="H172" s="48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</row>
    <row r="173" spans="1:26" ht="15.75" customHeight="1" x14ac:dyDescent="0.2">
      <c r="A173" s="48"/>
      <c r="B173" s="48"/>
      <c r="C173" s="48"/>
      <c r="D173" s="49"/>
      <c r="E173" s="48"/>
      <c r="F173" s="49"/>
      <c r="G173" s="48"/>
      <c r="H173" s="48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</row>
    <row r="174" spans="1:26" ht="15.75" customHeight="1" x14ac:dyDescent="0.2">
      <c r="A174" s="48"/>
      <c r="B174" s="48"/>
      <c r="C174" s="48"/>
      <c r="D174" s="49"/>
      <c r="E174" s="48"/>
      <c r="F174" s="49"/>
      <c r="G174" s="48"/>
      <c r="H174" s="48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</row>
    <row r="175" spans="1:26" ht="15.75" customHeight="1" x14ac:dyDescent="0.2">
      <c r="A175" s="48"/>
      <c r="B175" s="48"/>
      <c r="C175" s="48"/>
      <c r="D175" s="49"/>
      <c r="E175" s="48"/>
      <c r="F175" s="49"/>
      <c r="G175" s="48"/>
      <c r="H175" s="48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</row>
    <row r="176" spans="1:26" ht="15.75" customHeight="1" x14ac:dyDescent="0.2">
      <c r="A176" s="48"/>
      <c r="B176" s="48"/>
      <c r="C176" s="48"/>
      <c r="D176" s="49"/>
      <c r="E176" s="48"/>
      <c r="F176" s="49"/>
      <c r="G176" s="48"/>
      <c r="H176" s="48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</row>
    <row r="177" spans="1:26" ht="15.75" customHeight="1" x14ac:dyDescent="0.2">
      <c r="A177" s="48"/>
      <c r="B177" s="48"/>
      <c r="C177" s="48"/>
      <c r="D177" s="49"/>
      <c r="E177" s="48"/>
      <c r="F177" s="49"/>
      <c r="G177" s="48"/>
      <c r="H177" s="48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</row>
    <row r="178" spans="1:26" ht="15.75" customHeight="1" x14ac:dyDescent="0.2">
      <c r="A178" s="48"/>
      <c r="B178" s="48"/>
      <c r="C178" s="48"/>
      <c r="D178" s="49"/>
      <c r="E178" s="48"/>
      <c r="F178" s="49"/>
      <c r="G178" s="48"/>
      <c r="H178" s="48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</row>
    <row r="179" spans="1:26" ht="15.75" customHeight="1" x14ac:dyDescent="0.2">
      <c r="A179" s="48"/>
      <c r="B179" s="48"/>
      <c r="C179" s="48"/>
      <c r="D179" s="49"/>
      <c r="E179" s="48"/>
      <c r="F179" s="49"/>
      <c r="G179" s="48"/>
      <c r="H179" s="48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</row>
    <row r="180" spans="1:26" ht="15.75" customHeight="1" x14ac:dyDescent="0.2">
      <c r="A180" s="48"/>
      <c r="B180" s="48"/>
      <c r="C180" s="48"/>
      <c r="D180" s="49"/>
      <c r="E180" s="48"/>
      <c r="F180" s="49"/>
      <c r="G180" s="48"/>
      <c r="H180" s="48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</row>
    <row r="181" spans="1:26" ht="15.75" customHeight="1" x14ac:dyDescent="0.2">
      <c r="A181" s="48"/>
      <c r="B181" s="48"/>
      <c r="C181" s="48"/>
      <c r="D181" s="49"/>
      <c r="E181" s="48"/>
      <c r="F181" s="49"/>
      <c r="G181" s="48"/>
      <c r="H181" s="48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</row>
    <row r="182" spans="1:26" ht="15.75" customHeight="1" x14ac:dyDescent="0.2">
      <c r="A182" s="48"/>
      <c r="B182" s="48"/>
      <c r="C182" s="48"/>
      <c r="D182" s="49"/>
      <c r="E182" s="48"/>
      <c r="F182" s="49"/>
      <c r="G182" s="48"/>
      <c r="H182" s="48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</row>
    <row r="183" spans="1:26" ht="15.75" customHeight="1" x14ac:dyDescent="0.2">
      <c r="A183" s="48"/>
      <c r="B183" s="48"/>
      <c r="C183" s="48"/>
      <c r="D183" s="49"/>
      <c r="E183" s="48"/>
      <c r="F183" s="49"/>
      <c r="G183" s="48"/>
      <c r="H183" s="48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</row>
    <row r="184" spans="1:26" ht="15.75" customHeight="1" x14ac:dyDescent="0.2">
      <c r="A184" s="48"/>
      <c r="B184" s="48"/>
      <c r="C184" s="48"/>
      <c r="D184" s="49"/>
      <c r="E184" s="48"/>
      <c r="F184" s="49"/>
      <c r="G184" s="48"/>
      <c r="H184" s="48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</row>
    <row r="185" spans="1:26" ht="15.75" customHeight="1" x14ac:dyDescent="0.2">
      <c r="A185" s="48"/>
      <c r="B185" s="48"/>
      <c r="C185" s="48"/>
      <c r="D185" s="49"/>
      <c r="E185" s="48"/>
      <c r="F185" s="49"/>
      <c r="G185" s="48"/>
      <c r="H185" s="48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</row>
    <row r="186" spans="1:26" ht="15.75" customHeight="1" x14ac:dyDescent="0.2">
      <c r="A186" s="48"/>
      <c r="B186" s="48"/>
      <c r="C186" s="48"/>
      <c r="D186" s="49"/>
      <c r="E186" s="48"/>
      <c r="F186" s="49"/>
      <c r="G186" s="48"/>
      <c r="H186" s="48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</row>
    <row r="187" spans="1:26" ht="15.75" customHeight="1" x14ac:dyDescent="0.2">
      <c r="A187" s="48"/>
      <c r="B187" s="48"/>
      <c r="C187" s="48"/>
      <c r="D187" s="49"/>
      <c r="E187" s="48"/>
      <c r="F187" s="49"/>
      <c r="G187" s="48"/>
      <c r="H187" s="48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</row>
    <row r="188" spans="1:26" ht="15.75" customHeight="1" x14ac:dyDescent="0.2">
      <c r="A188" s="48"/>
      <c r="B188" s="48"/>
      <c r="C188" s="48"/>
      <c r="D188" s="49"/>
      <c r="E188" s="48"/>
      <c r="F188" s="49"/>
      <c r="G188" s="48"/>
      <c r="H188" s="48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</row>
    <row r="189" spans="1:26" ht="15.75" customHeight="1" x14ac:dyDescent="0.2">
      <c r="A189" s="48"/>
      <c r="B189" s="48"/>
      <c r="C189" s="48"/>
      <c r="D189" s="49"/>
      <c r="E189" s="48"/>
      <c r="F189" s="49"/>
      <c r="G189" s="48"/>
      <c r="H189" s="48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</row>
    <row r="190" spans="1:26" ht="15.75" customHeight="1" x14ac:dyDescent="0.2">
      <c r="A190" s="48"/>
      <c r="B190" s="48"/>
      <c r="C190" s="48"/>
      <c r="D190" s="49"/>
      <c r="E190" s="48"/>
      <c r="F190" s="49"/>
      <c r="G190" s="48"/>
      <c r="H190" s="48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</row>
    <row r="191" spans="1:26" ht="15.75" customHeight="1" x14ac:dyDescent="0.2">
      <c r="A191" s="48"/>
      <c r="B191" s="48"/>
      <c r="C191" s="48"/>
      <c r="D191" s="49"/>
      <c r="E191" s="48"/>
      <c r="F191" s="49"/>
      <c r="G191" s="48"/>
      <c r="H191" s="48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</row>
    <row r="192" spans="1:26" ht="15.75" customHeight="1" x14ac:dyDescent="0.2">
      <c r="A192" s="48"/>
      <c r="B192" s="48"/>
      <c r="C192" s="48"/>
      <c r="D192" s="49"/>
      <c r="E192" s="48"/>
      <c r="F192" s="49"/>
      <c r="G192" s="48"/>
      <c r="H192" s="48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</row>
    <row r="193" spans="1:26" ht="15.75" customHeight="1" x14ac:dyDescent="0.2">
      <c r="A193" s="48"/>
      <c r="B193" s="48"/>
      <c r="C193" s="48"/>
      <c r="D193" s="49"/>
      <c r="E193" s="48"/>
      <c r="F193" s="49"/>
      <c r="G193" s="48"/>
      <c r="H193" s="48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</row>
    <row r="194" spans="1:26" ht="15.75" customHeight="1" x14ac:dyDescent="0.2">
      <c r="A194" s="48"/>
      <c r="B194" s="48"/>
      <c r="C194" s="48"/>
      <c r="D194" s="49"/>
      <c r="E194" s="48"/>
      <c r="F194" s="49"/>
      <c r="G194" s="48"/>
      <c r="H194" s="48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</row>
    <row r="195" spans="1:26" ht="15.75" customHeight="1" x14ac:dyDescent="0.2">
      <c r="A195" s="48"/>
      <c r="B195" s="48"/>
      <c r="C195" s="48"/>
      <c r="D195" s="49"/>
      <c r="E195" s="48"/>
      <c r="F195" s="49"/>
      <c r="G195" s="48"/>
      <c r="H195" s="48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</row>
    <row r="196" spans="1:26" ht="15.75" customHeight="1" x14ac:dyDescent="0.2">
      <c r="A196" s="48"/>
      <c r="B196" s="48"/>
      <c r="C196" s="48"/>
      <c r="D196" s="49"/>
      <c r="E196" s="48"/>
      <c r="F196" s="49"/>
      <c r="G196" s="48"/>
      <c r="H196" s="48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</row>
    <row r="197" spans="1:26" ht="15.75" customHeight="1" x14ac:dyDescent="0.2">
      <c r="A197" s="48"/>
      <c r="B197" s="48"/>
      <c r="C197" s="48"/>
      <c r="D197" s="49"/>
      <c r="E197" s="48"/>
      <c r="F197" s="49"/>
      <c r="G197" s="48"/>
      <c r="H197" s="48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</row>
    <row r="198" spans="1:26" ht="15.75" customHeight="1" x14ac:dyDescent="0.2">
      <c r="A198" s="48"/>
      <c r="B198" s="48"/>
      <c r="C198" s="48"/>
      <c r="D198" s="49"/>
      <c r="E198" s="48"/>
      <c r="F198" s="49"/>
      <c r="G198" s="48"/>
      <c r="H198" s="48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</row>
    <row r="199" spans="1:26" ht="15.75" customHeight="1" x14ac:dyDescent="0.2">
      <c r="A199" s="48"/>
      <c r="B199" s="48"/>
      <c r="C199" s="48"/>
      <c r="D199" s="49"/>
      <c r="E199" s="48"/>
      <c r="F199" s="49"/>
      <c r="G199" s="48"/>
      <c r="H199" s="48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</row>
    <row r="200" spans="1:26" ht="15.75" customHeight="1" x14ac:dyDescent="0.2">
      <c r="A200" s="48"/>
      <c r="B200" s="48"/>
      <c r="C200" s="48"/>
      <c r="D200" s="49"/>
      <c r="E200" s="48"/>
      <c r="F200" s="49"/>
      <c r="G200" s="48"/>
      <c r="H200" s="48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</row>
    <row r="201" spans="1:26" ht="15.75" customHeight="1" x14ac:dyDescent="0.2">
      <c r="A201" s="48"/>
      <c r="B201" s="48"/>
      <c r="C201" s="48"/>
      <c r="D201" s="49"/>
      <c r="E201" s="48"/>
      <c r="F201" s="49"/>
      <c r="G201" s="48"/>
      <c r="H201" s="48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</row>
    <row r="202" spans="1:26" ht="15.75" customHeight="1" x14ac:dyDescent="0.2">
      <c r="A202" s="48"/>
      <c r="B202" s="48"/>
      <c r="C202" s="48"/>
      <c r="D202" s="49"/>
      <c r="E202" s="48"/>
      <c r="F202" s="49"/>
      <c r="G202" s="48"/>
      <c r="H202" s="48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</row>
    <row r="203" spans="1:26" ht="15.75" customHeight="1" x14ac:dyDescent="0.2">
      <c r="A203" s="48"/>
      <c r="B203" s="48"/>
      <c r="C203" s="48"/>
      <c r="D203" s="49"/>
      <c r="E203" s="48"/>
      <c r="F203" s="49"/>
      <c r="G203" s="48"/>
      <c r="H203" s="48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</row>
    <row r="204" spans="1:26" ht="15.75" customHeight="1" x14ac:dyDescent="0.2">
      <c r="A204" s="48"/>
      <c r="B204" s="48"/>
      <c r="C204" s="48"/>
      <c r="D204" s="49"/>
      <c r="E204" s="48"/>
      <c r="F204" s="49"/>
      <c r="G204" s="48"/>
      <c r="H204" s="48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</row>
    <row r="205" spans="1:26" ht="15.75" customHeight="1" x14ac:dyDescent="0.2">
      <c r="A205" s="48"/>
      <c r="B205" s="48"/>
      <c r="C205" s="48"/>
      <c r="D205" s="49"/>
      <c r="E205" s="48"/>
      <c r="F205" s="49"/>
      <c r="G205" s="48"/>
      <c r="H205" s="48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</row>
    <row r="206" spans="1:26" ht="15.75" customHeight="1" x14ac:dyDescent="0.2">
      <c r="A206" s="48"/>
      <c r="B206" s="48"/>
      <c r="C206" s="48"/>
      <c r="D206" s="49"/>
      <c r="E206" s="48"/>
      <c r="F206" s="49"/>
      <c r="G206" s="48"/>
      <c r="H206" s="48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</row>
    <row r="207" spans="1:26" ht="15.75" customHeight="1" x14ac:dyDescent="0.2">
      <c r="A207" s="48"/>
      <c r="B207" s="48"/>
      <c r="C207" s="48"/>
      <c r="D207" s="49"/>
      <c r="E207" s="48"/>
      <c r="F207" s="49"/>
      <c r="G207" s="48"/>
      <c r="H207" s="48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</row>
    <row r="208" spans="1:26" ht="15.75" customHeight="1" x14ac:dyDescent="0.2">
      <c r="A208" s="48"/>
      <c r="B208" s="48"/>
      <c r="C208" s="48"/>
      <c r="D208" s="49"/>
      <c r="E208" s="48"/>
      <c r="F208" s="49"/>
      <c r="G208" s="48"/>
      <c r="H208" s="48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</row>
    <row r="209" spans="1:26" ht="15.75" customHeight="1" x14ac:dyDescent="0.2">
      <c r="A209" s="48"/>
      <c r="B209" s="48"/>
      <c r="C209" s="48"/>
      <c r="D209" s="49"/>
      <c r="E209" s="48"/>
      <c r="F209" s="49"/>
      <c r="G209" s="48"/>
      <c r="H209" s="48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</row>
    <row r="210" spans="1:26" ht="15.75" customHeight="1" x14ac:dyDescent="0.2">
      <c r="A210" s="48"/>
      <c r="B210" s="48"/>
      <c r="C210" s="48"/>
      <c r="D210" s="49"/>
      <c r="E210" s="48"/>
      <c r="F210" s="49"/>
      <c r="G210" s="48"/>
      <c r="H210" s="48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</row>
    <row r="211" spans="1:26" ht="15.75" customHeight="1" x14ac:dyDescent="0.2">
      <c r="A211" s="48"/>
      <c r="B211" s="48"/>
      <c r="C211" s="48"/>
      <c r="D211" s="49"/>
      <c r="E211" s="48"/>
      <c r="F211" s="49"/>
      <c r="G211" s="48"/>
      <c r="H211" s="48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</row>
    <row r="212" spans="1:26" ht="15.75" customHeight="1" x14ac:dyDescent="0.2">
      <c r="A212" s="48"/>
      <c r="B212" s="48"/>
      <c r="C212" s="48"/>
      <c r="D212" s="49"/>
      <c r="E212" s="48"/>
      <c r="F212" s="49"/>
      <c r="G212" s="48"/>
      <c r="H212" s="48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</row>
    <row r="213" spans="1:26" ht="15.75" customHeight="1" x14ac:dyDescent="0.2">
      <c r="A213" s="48"/>
      <c r="B213" s="48"/>
      <c r="C213" s="48"/>
      <c r="D213" s="49"/>
      <c r="E213" s="48"/>
      <c r="F213" s="49"/>
      <c r="G213" s="48"/>
      <c r="H213" s="48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</row>
    <row r="214" spans="1:26" ht="15.75" customHeight="1" x14ac:dyDescent="0.2">
      <c r="A214" s="48"/>
      <c r="B214" s="48"/>
      <c r="C214" s="48"/>
      <c r="D214" s="49"/>
      <c r="E214" s="48"/>
      <c r="F214" s="49"/>
      <c r="G214" s="48"/>
      <c r="H214" s="48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</row>
    <row r="215" spans="1:26" ht="15.75" customHeight="1" x14ac:dyDescent="0.2">
      <c r="A215" s="48"/>
      <c r="B215" s="48"/>
      <c r="C215" s="48"/>
      <c r="D215" s="49"/>
      <c r="E215" s="48"/>
      <c r="F215" s="49"/>
      <c r="G215" s="48"/>
      <c r="H215" s="48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</row>
    <row r="216" spans="1:26" ht="15.75" customHeight="1" x14ac:dyDescent="0.2">
      <c r="A216" s="48"/>
      <c r="B216" s="48"/>
      <c r="C216" s="48"/>
      <c r="D216" s="49"/>
      <c r="E216" s="48"/>
      <c r="F216" s="49"/>
      <c r="G216" s="48"/>
      <c r="H216" s="48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</row>
    <row r="217" spans="1:26" ht="15.75" customHeight="1" x14ac:dyDescent="0.2">
      <c r="A217" s="48"/>
      <c r="B217" s="48"/>
      <c r="C217" s="48"/>
      <c r="D217" s="49"/>
      <c r="E217" s="48"/>
      <c r="F217" s="49"/>
      <c r="G217" s="48"/>
      <c r="H217" s="48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</row>
    <row r="218" spans="1:26" ht="15.75" customHeight="1" x14ac:dyDescent="0.2">
      <c r="A218" s="48"/>
      <c r="B218" s="48"/>
      <c r="C218" s="48"/>
      <c r="D218" s="49"/>
      <c r="E218" s="48"/>
      <c r="F218" s="49"/>
      <c r="G218" s="48"/>
      <c r="H218" s="48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</row>
    <row r="219" spans="1:26" ht="15.75" customHeight="1" x14ac:dyDescent="0.2">
      <c r="A219" s="48"/>
      <c r="B219" s="48"/>
      <c r="C219" s="48"/>
      <c r="D219" s="49"/>
      <c r="E219" s="48"/>
      <c r="F219" s="49"/>
      <c r="G219" s="48"/>
      <c r="H219" s="48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</row>
    <row r="220" spans="1:26" ht="15.75" customHeight="1" x14ac:dyDescent="0.2">
      <c r="A220" s="48"/>
      <c r="B220" s="48"/>
      <c r="C220" s="48"/>
      <c r="D220" s="49"/>
      <c r="E220" s="48"/>
      <c r="F220" s="49"/>
      <c r="G220" s="48"/>
      <c r="H220" s="48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</row>
    <row r="221" spans="1:26" ht="15.75" customHeight="1" x14ac:dyDescent="0.2">
      <c r="A221" s="48"/>
      <c r="B221" s="48"/>
      <c r="C221" s="48"/>
      <c r="D221" s="49"/>
      <c r="E221" s="48"/>
      <c r="F221" s="49"/>
      <c r="G221" s="48"/>
      <c r="H221" s="48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</row>
    <row r="222" spans="1:26" ht="15.75" customHeight="1" x14ac:dyDescent="0.2">
      <c r="A222" s="48"/>
      <c r="B222" s="48"/>
      <c r="C222" s="48"/>
      <c r="D222" s="49"/>
      <c r="E222" s="48"/>
      <c r="F222" s="49"/>
      <c r="G222" s="48"/>
      <c r="H222" s="48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</row>
    <row r="223" spans="1:26" ht="15.75" customHeight="1" x14ac:dyDescent="0.2">
      <c r="A223" s="48"/>
      <c r="B223" s="48"/>
      <c r="C223" s="48"/>
      <c r="D223" s="49"/>
      <c r="E223" s="48"/>
      <c r="F223" s="49"/>
      <c r="G223" s="48"/>
      <c r="H223" s="48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</row>
    <row r="224" spans="1:26" ht="15.75" customHeight="1" x14ac:dyDescent="0.2">
      <c r="A224" s="48"/>
      <c r="B224" s="48"/>
      <c r="C224" s="48"/>
      <c r="D224" s="49"/>
      <c r="E224" s="48"/>
      <c r="F224" s="49"/>
      <c r="G224" s="48"/>
      <c r="H224" s="48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</row>
    <row r="225" spans="1:26" ht="15.75" customHeight="1" x14ac:dyDescent="0.2">
      <c r="A225" s="48"/>
      <c r="B225" s="48"/>
      <c r="C225" s="48"/>
      <c r="D225" s="49"/>
      <c r="E225" s="48"/>
      <c r="F225" s="49"/>
      <c r="G225" s="48"/>
      <c r="H225" s="48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</row>
    <row r="226" spans="1:26" ht="15.75" customHeight="1" x14ac:dyDescent="0.2">
      <c r="A226" s="48"/>
      <c r="B226" s="48"/>
      <c r="C226" s="48"/>
      <c r="D226" s="49"/>
      <c r="E226" s="48"/>
      <c r="F226" s="49"/>
      <c r="G226" s="48"/>
      <c r="H226" s="48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</row>
    <row r="227" spans="1:26" ht="15.75" customHeight="1" x14ac:dyDescent="0.2">
      <c r="A227" s="48"/>
      <c r="B227" s="48"/>
      <c r="C227" s="48"/>
      <c r="D227" s="49"/>
      <c r="E227" s="48"/>
      <c r="F227" s="49"/>
      <c r="G227" s="48"/>
      <c r="H227" s="48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</row>
    <row r="228" spans="1:26" ht="15.75" customHeight="1" x14ac:dyDescent="0.2">
      <c r="A228" s="48"/>
      <c r="B228" s="48"/>
      <c r="C228" s="48"/>
      <c r="D228" s="49"/>
      <c r="E228" s="48"/>
      <c r="F228" s="49"/>
      <c r="G228" s="48"/>
      <c r="H228" s="48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</row>
    <row r="229" spans="1:26" ht="15.75" customHeight="1" x14ac:dyDescent="0.2">
      <c r="A229" s="48"/>
      <c r="B229" s="48"/>
      <c r="C229" s="48"/>
      <c r="D229" s="49"/>
      <c r="E229" s="48"/>
      <c r="F229" s="49"/>
      <c r="G229" s="48"/>
      <c r="H229" s="48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</row>
    <row r="230" spans="1:26" ht="15.75" customHeight="1" x14ac:dyDescent="0.2">
      <c r="A230" s="48"/>
      <c r="B230" s="48"/>
      <c r="C230" s="48"/>
      <c r="D230" s="49"/>
      <c r="E230" s="48"/>
      <c r="F230" s="49"/>
      <c r="G230" s="48"/>
      <c r="H230" s="48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</row>
    <row r="231" spans="1:26" ht="15.75" customHeight="1" x14ac:dyDescent="0.2">
      <c r="A231" s="48"/>
      <c r="B231" s="48"/>
      <c r="C231" s="48"/>
      <c r="D231" s="49"/>
      <c r="E231" s="48"/>
      <c r="F231" s="49"/>
      <c r="G231" s="48"/>
      <c r="H231" s="48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</row>
    <row r="232" spans="1:26" ht="15.75" customHeight="1" x14ac:dyDescent="0.2">
      <c r="A232" s="48"/>
      <c r="B232" s="48"/>
      <c r="C232" s="48"/>
      <c r="D232" s="49"/>
      <c r="E232" s="48"/>
      <c r="F232" s="49"/>
      <c r="G232" s="48"/>
      <c r="H232" s="48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</row>
    <row r="233" spans="1:26" ht="15.75" customHeight="1" x14ac:dyDescent="0.2">
      <c r="A233" s="48"/>
      <c r="B233" s="48"/>
      <c r="C233" s="48"/>
      <c r="D233" s="49"/>
      <c r="E233" s="48"/>
      <c r="F233" s="49"/>
      <c r="G233" s="48"/>
      <c r="H233" s="48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</row>
    <row r="234" spans="1:26" ht="15.75" customHeight="1" x14ac:dyDescent="0.2">
      <c r="A234" s="48"/>
      <c r="B234" s="48"/>
      <c r="C234" s="48"/>
      <c r="D234" s="49"/>
      <c r="E234" s="48"/>
      <c r="F234" s="49"/>
      <c r="G234" s="48"/>
      <c r="H234" s="48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</row>
    <row r="235" spans="1:26" ht="15.75" customHeight="1" x14ac:dyDescent="0.2">
      <c r="A235" s="48"/>
      <c r="B235" s="48"/>
      <c r="C235" s="48"/>
      <c r="D235" s="49"/>
      <c r="E235" s="48"/>
      <c r="F235" s="49"/>
      <c r="G235" s="48"/>
      <c r="H235" s="48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</row>
    <row r="236" spans="1:26" ht="15.75" customHeight="1" x14ac:dyDescent="0.2">
      <c r="A236" s="48"/>
      <c r="B236" s="48"/>
      <c r="C236" s="48"/>
      <c r="D236" s="49"/>
      <c r="E236" s="48"/>
      <c r="F236" s="49"/>
      <c r="G236" s="48"/>
      <c r="H236" s="48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</row>
    <row r="237" spans="1:26" ht="15.75" customHeight="1" x14ac:dyDescent="0.2">
      <c r="A237" s="48"/>
      <c r="B237" s="48"/>
      <c r="C237" s="48"/>
      <c r="D237" s="49"/>
      <c r="E237" s="48"/>
      <c r="F237" s="49"/>
      <c r="G237" s="48"/>
      <c r="H237" s="48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</row>
    <row r="238" spans="1:26" ht="15.75" customHeight="1" x14ac:dyDescent="0.2">
      <c r="A238" s="48"/>
      <c r="B238" s="48"/>
      <c r="C238" s="48"/>
      <c r="D238" s="49"/>
      <c r="E238" s="48"/>
      <c r="F238" s="49"/>
      <c r="G238" s="48"/>
      <c r="H238" s="48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</row>
    <row r="239" spans="1:26" ht="15.75" customHeight="1" x14ac:dyDescent="0.2">
      <c r="A239" s="48"/>
      <c r="B239" s="48"/>
      <c r="C239" s="48"/>
      <c r="D239" s="49"/>
      <c r="E239" s="48"/>
      <c r="F239" s="49"/>
      <c r="G239" s="48"/>
      <c r="H239" s="48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</row>
    <row r="240" spans="1:26" ht="15.75" customHeight="1" x14ac:dyDescent="0.2">
      <c r="A240" s="48"/>
      <c r="B240" s="48"/>
      <c r="C240" s="48"/>
      <c r="D240" s="49"/>
      <c r="E240" s="48"/>
      <c r="F240" s="49"/>
      <c r="G240" s="48"/>
      <c r="H240" s="48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</row>
    <row r="241" spans="1:26" ht="15.75" customHeight="1" x14ac:dyDescent="0.2">
      <c r="A241" s="48"/>
      <c r="B241" s="48"/>
      <c r="C241" s="48"/>
      <c r="D241" s="49"/>
      <c r="E241" s="48"/>
      <c r="F241" s="49"/>
      <c r="G241" s="48"/>
      <c r="H241" s="48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</row>
    <row r="242" spans="1:26" ht="15.75" customHeight="1" x14ac:dyDescent="0.2">
      <c r="A242" s="48"/>
      <c r="B242" s="48"/>
      <c r="C242" s="48"/>
      <c r="D242" s="49"/>
      <c r="E242" s="48"/>
      <c r="F242" s="49"/>
      <c r="G242" s="48"/>
      <c r="H242" s="48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</row>
    <row r="243" spans="1:26" ht="15.75" customHeight="1" x14ac:dyDescent="0.2">
      <c r="A243" s="48"/>
      <c r="B243" s="48"/>
      <c r="C243" s="48"/>
      <c r="D243" s="49"/>
      <c r="E243" s="48"/>
      <c r="F243" s="49"/>
      <c r="G243" s="48"/>
      <c r="H243" s="48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</row>
    <row r="244" spans="1:26" ht="15.75" customHeight="1" x14ac:dyDescent="0.2">
      <c r="A244" s="48"/>
      <c r="B244" s="48"/>
      <c r="C244" s="48"/>
      <c r="D244" s="49"/>
      <c r="E244" s="48"/>
      <c r="F244" s="49"/>
      <c r="G244" s="48"/>
      <c r="H244" s="48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</row>
    <row r="245" spans="1:26" ht="15.75" customHeight="1" x14ac:dyDescent="0.2">
      <c r="A245" s="48"/>
      <c r="B245" s="48"/>
      <c r="C245" s="48"/>
      <c r="D245" s="49"/>
      <c r="E245" s="48"/>
      <c r="F245" s="49"/>
      <c r="G245" s="48"/>
      <c r="H245" s="48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</row>
    <row r="246" spans="1:26" ht="15.75" customHeight="1" x14ac:dyDescent="0.2">
      <c r="A246" s="48"/>
      <c r="B246" s="48"/>
      <c r="C246" s="48"/>
      <c r="D246" s="49"/>
      <c r="E246" s="48"/>
      <c r="F246" s="49"/>
      <c r="G246" s="48"/>
      <c r="H246" s="48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</row>
    <row r="247" spans="1:26" ht="15.75" customHeight="1" x14ac:dyDescent="0.2">
      <c r="A247" s="48"/>
      <c r="B247" s="48"/>
      <c r="C247" s="48"/>
      <c r="D247" s="49"/>
      <c r="E247" s="48"/>
      <c r="F247" s="49"/>
      <c r="G247" s="48"/>
      <c r="H247" s="48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</row>
    <row r="248" spans="1:26" ht="15.75" customHeight="1" x14ac:dyDescent="0.2">
      <c r="A248" s="48"/>
      <c r="B248" s="48"/>
      <c r="C248" s="48"/>
      <c r="D248" s="49"/>
      <c r="E248" s="48"/>
      <c r="F248" s="49"/>
      <c r="G248" s="48"/>
      <c r="H248" s="48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</row>
    <row r="249" spans="1:26" ht="15.75" customHeight="1" x14ac:dyDescent="0.2">
      <c r="A249" s="48"/>
      <c r="B249" s="48"/>
      <c r="C249" s="48"/>
      <c r="D249" s="49"/>
      <c r="E249" s="48"/>
      <c r="F249" s="49"/>
      <c r="G249" s="48"/>
      <c r="H249" s="48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</row>
    <row r="250" spans="1:26" ht="15.75" customHeight="1" x14ac:dyDescent="0.2">
      <c r="A250" s="48"/>
      <c r="B250" s="48"/>
      <c r="C250" s="48"/>
      <c r="D250" s="49"/>
      <c r="E250" s="48"/>
      <c r="F250" s="49"/>
      <c r="G250" s="48"/>
      <c r="H250" s="48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</row>
    <row r="251" spans="1:26" ht="15.75" customHeight="1" x14ac:dyDescent="0.2">
      <c r="A251" s="48"/>
      <c r="B251" s="48"/>
      <c r="C251" s="48"/>
      <c r="D251" s="49"/>
      <c r="E251" s="48"/>
      <c r="F251" s="49"/>
      <c r="G251" s="48"/>
      <c r="H251" s="48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</row>
    <row r="252" spans="1:26" ht="15.75" customHeight="1" x14ac:dyDescent="0.2">
      <c r="A252" s="48"/>
      <c r="B252" s="48"/>
      <c r="C252" s="48"/>
      <c r="D252" s="49"/>
      <c r="E252" s="48"/>
      <c r="F252" s="49"/>
      <c r="G252" s="48"/>
      <c r="H252" s="48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</row>
    <row r="253" spans="1:26" ht="15.75" customHeight="1" x14ac:dyDescent="0.2">
      <c r="A253" s="48"/>
      <c r="B253" s="48"/>
      <c r="C253" s="48"/>
      <c r="D253" s="49"/>
      <c r="E253" s="48"/>
      <c r="F253" s="49"/>
      <c r="G253" s="48"/>
      <c r="H253" s="48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</row>
    <row r="254" spans="1:26" ht="15.75" customHeight="1" x14ac:dyDescent="0.2">
      <c r="A254" s="48"/>
      <c r="B254" s="48"/>
      <c r="C254" s="48"/>
      <c r="D254" s="49"/>
      <c r="E254" s="48"/>
      <c r="F254" s="49"/>
      <c r="G254" s="48"/>
      <c r="H254" s="48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</row>
    <row r="255" spans="1:26" ht="15.75" customHeight="1" x14ac:dyDescent="0.2">
      <c r="A255" s="48"/>
      <c r="B255" s="48"/>
      <c r="C255" s="48"/>
      <c r="D255" s="49"/>
      <c r="E255" s="48"/>
      <c r="F255" s="49"/>
      <c r="G255" s="48"/>
      <c r="H255" s="48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</row>
    <row r="256" spans="1:26" ht="15.75" customHeight="1" x14ac:dyDescent="0.2">
      <c r="A256" s="48"/>
      <c r="B256" s="48"/>
      <c r="C256" s="48"/>
      <c r="D256" s="49"/>
      <c r="E256" s="48"/>
      <c r="F256" s="49"/>
      <c r="G256" s="48"/>
      <c r="H256" s="48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</row>
    <row r="257" spans="1:26" ht="15.75" customHeight="1" x14ac:dyDescent="0.2">
      <c r="A257" s="48"/>
      <c r="B257" s="48"/>
      <c r="C257" s="48"/>
      <c r="D257" s="49"/>
      <c r="E257" s="48"/>
      <c r="F257" s="49"/>
      <c r="G257" s="48"/>
      <c r="H257" s="48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</row>
    <row r="258" spans="1:26" ht="15.75" customHeight="1" x14ac:dyDescent="0.2">
      <c r="A258" s="48"/>
      <c r="B258" s="48"/>
      <c r="C258" s="48"/>
      <c r="D258" s="49"/>
      <c r="E258" s="48"/>
      <c r="F258" s="49"/>
      <c r="G258" s="48"/>
      <c r="H258" s="48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</row>
    <row r="259" spans="1:26" ht="15.75" customHeight="1" x14ac:dyDescent="0.2">
      <c r="A259" s="48"/>
      <c r="B259" s="48"/>
      <c r="C259" s="48"/>
      <c r="D259" s="49"/>
      <c r="E259" s="48"/>
      <c r="F259" s="49"/>
      <c r="G259" s="48"/>
      <c r="H259" s="48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</row>
    <row r="260" spans="1:26" ht="15.75" customHeight="1" x14ac:dyDescent="0.2">
      <c r="A260" s="48"/>
      <c r="B260" s="48"/>
      <c r="C260" s="48"/>
      <c r="D260" s="49"/>
      <c r="E260" s="48"/>
      <c r="F260" s="49"/>
      <c r="G260" s="48"/>
      <c r="H260" s="48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</row>
    <row r="261" spans="1:26" ht="15.75" customHeight="1" x14ac:dyDescent="0.2">
      <c r="A261" s="48"/>
      <c r="B261" s="48"/>
      <c r="C261" s="48"/>
      <c r="D261" s="49"/>
      <c r="E261" s="48"/>
      <c r="F261" s="49"/>
      <c r="G261" s="48"/>
      <c r="H261" s="48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</row>
    <row r="262" spans="1:26" ht="15.75" customHeight="1" x14ac:dyDescent="0.2">
      <c r="A262" s="48"/>
      <c r="B262" s="48"/>
      <c r="C262" s="48"/>
      <c r="D262" s="49"/>
      <c r="E262" s="48"/>
      <c r="F262" s="49"/>
      <c r="G262" s="48"/>
      <c r="H262" s="48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</row>
    <row r="263" spans="1:26" ht="15.75" customHeight="1" x14ac:dyDescent="0.2">
      <c r="A263" s="48"/>
      <c r="B263" s="48"/>
      <c r="C263" s="48"/>
      <c r="D263" s="49"/>
      <c r="E263" s="48"/>
      <c r="F263" s="49"/>
      <c r="G263" s="48"/>
      <c r="H263" s="48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</row>
    <row r="264" spans="1:26" ht="15.75" customHeight="1" x14ac:dyDescent="0.2">
      <c r="A264" s="48"/>
      <c r="B264" s="48"/>
      <c r="C264" s="48"/>
      <c r="D264" s="49"/>
      <c r="E264" s="48"/>
      <c r="F264" s="49"/>
      <c r="G264" s="48"/>
      <c r="H264" s="48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</row>
    <row r="265" spans="1:26" ht="15.75" customHeight="1" x14ac:dyDescent="0.2">
      <c r="A265" s="48"/>
      <c r="B265" s="48"/>
      <c r="C265" s="48"/>
      <c r="D265" s="49"/>
      <c r="E265" s="48"/>
      <c r="F265" s="49"/>
      <c r="G265" s="48"/>
      <c r="H265" s="48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</row>
    <row r="266" spans="1:26" ht="15.75" customHeight="1" x14ac:dyDescent="0.2">
      <c r="A266" s="48"/>
      <c r="B266" s="48"/>
      <c r="C266" s="48"/>
      <c r="D266" s="49"/>
      <c r="E266" s="48"/>
      <c r="F266" s="49"/>
      <c r="G266" s="48"/>
      <c r="H266" s="48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</row>
    <row r="267" spans="1:26" ht="15.75" customHeight="1" x14ac:dyDescent="0.2">
      <c r="A267" s="48"/>
      <c r="B267" s="48"/>
      <c r="C267" s="48"/>
      <c r="D267" s="49"/>
      <c r="E267" s="48"/>
      <c r="F267" s="49"/>
      <c r="G267" s="48"/>
      <c r="H267" s="48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</row>
    <row r="268" spans="1:26" ht="15.75" customHeight="1" x14ac:dyDescent="0.2">
      <c r="A268" s="48"/>
      <c r="B268" s="48"/>
      <c r="C268" s="48"/>
      <c r="D268" s="49"/>
      <c r="E268" s="48"/>
      <c r="F268" s="49"/>
      <c r="G268" s="48"/>
      <c r="H268" s="48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</row>
    <row r="269" spans="1:26" ht="15.75" customHeight="1" x14ac:dyDescent="0.2">
      <c r="A269" s="48"/>
      <c r="B269" s="48"/>
      <c r="C269" s="48"/>
      <c r="D269" s="49"/>
      <c r="E269" s="48"/>
      <c r="F269" s="49"/>
      <c r="G269" s="48"/>
      <c r="H269" s="48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</row>
    <row r="270" spans="1:26" ht="15.75" customHeight="1" x14ac:dyDescent="0.2">
      <c r="A270" s="48"/>
      <c r="B270" s="48"/>
      <c r="C270" s="48"/>
      <c r="D270" s="49"/>
      <c r="E270" s="48"/>
      <c r="F270" s="49"/>
      <c r="G270" s="48"/>
      <c r="H270" s="48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</row>
    <row r="271" spans="1:26" ht="15.75" customHeight="1" x14ac:dyDescent="0.2">
      <c r="A271" s="48"/>
      <c r="B271" s="48"/>
      <c r="C271" s="48"/>
      <c r="D271" s="49"/>
      <c r="E271" s="48"/>
      <c r="F271" s="49"/>
      <c r="G271" s="48"/>
      <c r="H271" s="48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</row>
    <row r="272" spans="1:26" ht="15.75" customHeight="1" x14ac:dyDescent="0.2">
      <c r="A272" s="48"/>
      <c r="B272" s="48"/>
      <c r="C272" s="48"/>
      <c r="D272" s="49"/>
      <c r="E272" s="48"/>
      <c r="F272" s="49"/>
      <c r="G272" s="48"/>
      <c r="H272" s="48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</row>
    <row r="273" spans="1:26" ht="15.75" customHeight="1" x14ac:dyDescent="0.2">
      <c r="A273" s="48"/>
      <c r="B273" s="48"/>
      <c r="C273" s="48"/>
      <c r="D273" s="49"/>
      <c r="E273" s="48"/>
      <c r="F273" s="49"/>
      <c r="G273" s="48"/>
      <c r="H273" s="48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</row>
    <row r="274" spans="1:26" ht="15.75" customHeight="1" x14ac:dyDescent="0.2">
      <c r="A274" s="48"/>
      <c r="B274" s="48"/>
      <c r="C274" s="48"/>
      <c r="D274" s="49"/>
      <c r="E274" s="48"/>
      <c r="F274" s="49"/>
      <c r="G274" s="48"/>
      <c r="H274" s="48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</row>
    <row r="275" spans="1:26" ht="15.75" customHeight="1" x14ac:dyDescent="0.2">
      <c r="A275" s="48"/>
      <c r="B275" s="48"/>
      <c r="C275" s="48"/>
      <c r="D275" s="49"/>
      <c r="E275" s="48"/>
      <c r="F275" s="49"/>
      <c r="G275" s="48"/>
      <c r="H275" s="48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</row>
    <row r="276" spans="1:26" ht="15.75" customHeight="1" x14ac:dyDescent="0.2">
      <c r="A276" s="48"/>
      <c r="B276" s="48"/>
      <c r="C276" s="48"/>
      <c r="D276" s="49"/>
      <c r="E276" s="48"/>
      <c r="F276" s="49"/>
      <c r="G276" s="48"/>
      <c r="H276" s="48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</row>
    <row r="277" spans="1:26" ht="15.75" customHeight="1" x14ac:dyDescent="0.2">
      <c r="A277" s="48"/>
      <c r="B277" s="48"/>
      <c r="C277" s="48"/>
      <c r="D277" s="49"/>
      <c r="E277" s="48"/>
      <c r="F277" s="49"/>
      <c r="G277" s="48"/>
      <c r="H277" s="48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</row>
    <row r="278" spans="1:26" ht="15.75" customHeight="1" x14ac:dyDescent="0.2">
      <c r="A278" s="48"/>
      <c r="B278" s="48"/>
      <c r="C278" s="48"/>
      <c r="D278" s="49"/>
      <c r="E278" s="48"/>
      <c r="F278" s="49"/>
      <c r="G278" s="48"/>
      <c r="H278" s="48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</row>
    <row r="279" spans="1:26" ht="15.75" customHeight="1" x14ac:dyDescent="0.2">
      <c r="A279" s="48"/>
      <c r="B279" s="48"/>
      <c r="C279" s="48"/>
      <c r="D279" s="49"/>
      <c r="E279" s="48"/>
      <c r="F279" s="49"/>
      <c r="G279" s="48"/>
      <c r="H279" s="48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</row>
    <row r="280" spans="1:26" ht="15.75" customHeight="1" x14ac:dyDescent="0.2">
      <c r="A280" s="48"/>
      <c r="B280" s="48"/>
      <c r="C280" s="48"/>
      <c r="D280" s="49"/>
      <c r="E280" s="48"/>
      <c r="F280" s="49"/>
      <c r="G280" s="48"/>
      <c r="H280" s="48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</row>
    <row r="281" spans="1:26" ht="15.75" customHeight="1" x14ac:dyDescent="0.2">
      <c r="A281" s="48"/>
      <c r="B281" s="48"/>
      <c r="C281" s="48"/>
      <c r="D281" s="49"/>
      <c r="E281" s="48"/>
      <c r="F281" s="49"/>
      <c r="G281" s="48"/>
      <c r="H281" s="48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</row>
    <row r="282" spans="1:26" ht="15.75" customHeight="1" x14ac:dyDescent="0.2">
      <c r="A282" s="48"/>
      <c r="B282" s="48"/>
      <c r="C282" s="48"/>
      <c r="D282" s="49"/>
      <c r="E282" s="48"/>
      <c r="F282" s="49"/>
      <c r="G282" s="48"/>
      <c r="H282" s="48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</row>
    <row r="283" spans="1:26" ht="15.75" customHeight="1" x14ac:dyDescent="0.2">
      <c r="A283" s="48"/>
      <c r="B283" s="48"/>
      <c r="C283" s="48"/>
      <c r="D283" s="49"/>
      <c r="E283" s="48"/>
      <c r="F283" s="49"/>
      <c r="G283" s="48"/>
      <c r="H283" s="48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</row>
    <row r="284" spans="1:26" ht="15.75" customHeight="1" x14ac:dyDescent="0.2">
      <c r="A284" s="48"/>
      <c r="B284" s="48"/>
      <c r="C284" s="48"/>
      <c r="D284" s="49"/>
      <c r="E284" s="48"/>
      <c r="F284" s="49"/>
      <c r="G284" s="48"/>
      <c r="H284" s="48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</row>
    <row r="285" spans="1:26" ht="15.75" customHeight="1" x14ac:dyDescent="0.2">
      <c r="A285" s="48"/>
      <c r="B285" s="48"/>
      <c r="C285" s="48"/>
      <c r="D285" s="49"/>
      <c r="E285" s="48"/>
      <c r="F285" s="49"/>
      <c r="G285" s="48"/>
      <c r="H285" s="48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</row>
    <row r="286" spans="1:26" ht="15.75" customHeight="1" x14ac:dyDescent="0.2">
      <c r="A286" s="48"/>
      <c r="B286" s="48"/>
      <c r="C286" s="48"/>
      <c r="D286" s="49"/>
      <c r="E286" s="48"/>
      <c r="F286" s="49"/>
      <c r="G286" s="48"/>
      <c r="H286" s="48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</row>
    <row r="287" spans="1:26" ht="15.75" customHeight="1" x14ac:dyDescent="0.2">
      <c r="A287" s="48"/>
      <c r="B287" s="48"/>
      <c r="C287" s="48"/>
      <c r="D287" s="49"/>
      <c r="E287" s="48"/>
      <c r="F287" s="49"/>
      <c r="G287" s="48"/>
      <c r="H287" s="48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</row>
    <row r="288" spans="1:26" ht="15.75" customHeight="1" x14ac:dyDescent="0.2">
      <c r="A288" s="48"/>
      <c r="B288" s="48"/>
      <c r="C288" s="48"/>
      <c r="D288" s="49"/>
      <c r="E288" s="48"/>
      <c r="F288" s="49"/>
      <c r="G288" s="48"/>
      <c r="H288" s="48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</row>
    <row r="289" spans="1:26" ht="15.75" customHeight="1" x14ac:dyDescent="0.2">
      <c r="A289" s="48"/>
      <c r="B289" s="48"/>
      <c r="C289" s="48"/>
      <c r="D289" s="49"/>
      <c r="E289" s="48"/>
      <c r="F289" s="49"/>
      <c r="G289" s="48"/>
      <c r="H289" s="48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</row>
    <row r="290" spans="1:26" ht="15.75" customHeight="1" x14ac:dyDescent="0.2">
      <c r="A290" s="48"/>
      <c r="B290" s="48"/>
      <c r="C290" s="48"/>
      <c r="D290" s="49"/>
      <c r="E290" s="48"/>
      <c r="F290" s="49"/>
      <c r="G290" s="48"/>
      <c r="H290" s="48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</row>
    <row r="291" spans="1:26" ht="15.75" customHeight="1" x14ac:dyDescent="0.2">
      <c r="A291" s="48"/>
      <c r="B291" s="48"/>
      <c r="C291" s="48"/>
      <c r="D291" s="49"/>
      <c r="E291" s="48"/>
      <c r="F291" s="49"/>
      <c r="G291" s="48"/>
      <c r="H291" s="48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</row>
    <row r="292" spans="1:26" ht="15.75" customHeight="1" x14ac:dyDescent="0.2">
      <c r="A292" s="48"/>
      <c r="B292" s="48"/>
      <c r="C292" s="48"/>
      <c r="D292" s="49"/>
      <c r="E292" s="48"/>
      <c r="F292" s="49"/>
      <c r="G292" s="48"/>
      <c r="H292" s="48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</row>
    <row r="293" spans="1:26" ht="15.75" customHeight="1" x14ac:dyDescent="0.2">
      <c r="A293" s="48"/>
      <c r="B293" s="48"/>
      <c r="C293" s="48"/>
      <c r="D293" s="49"/>
      <c r="E293" s="48"/>
      <c r="F293" s="49"/>
      <c r="G293" s="48"/>
      <c r="H293" s="48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</row>
    <row r="294" spans="1:26" ht="15.75" customHeight="1" x14ac:dyDescent="0.2">
      <c r="A294" s="48"/>
      <c r="B294" s="48"/>
      <c r="C294" s="48"/>
      <c r="D294" s="49"/>
      <c r="E294" s="48"/>
      <c r="F294" s="49"/>
      <c r="G294" s="48"/>
      <c r="H294" s="48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</row>
    <row r="295" spans="1:26" ht="15.75" customHeight="1" x14ac:dyDescent="0.2">
      <c r="A295" s="48"/>
      <c r="B295" s="48"/>
      <c r="C295" s="48"/>
      <c r="D295" s="49"/>
      <c r="E295" s="48"/>
      <c r="F295" s="49"/>
      <c r="G295" s="48"/>
      <c r="H295" s="48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</row>
    <row r="296" spans="1:26" ht="15.75" customHeight="1" x14ac:dyDescent="0.2">
      <c r="A296" s="48"/>
      <c r="B296" s="48"/>
      <c r="C296" s="48"/>
      <c r="D296" s="49"/>
      <c r="E296" s="48"/>
      <c r="F296" s="49"/>
      <c r="G296" s="48"/>
      <c r="H296" s="48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</row>
    <row r="297" spans="1:26" ht="15.75" customHeight="1" x14ac:dyDescent="0.2">
      <c r="A297" s="48"/>
      <c r="B297" s="48"/>
      <c r="C297" s="48"/>
      <c r="D297" s="49"/>
      <c r="E297" s="48"/>
      <c r="F297" s="49"/>
      <c r="G297" s="48"/>
      <c r="H297" s="48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</row>
    <row r="298" spans="1:26" ht="15.75" customHeight="1" x14ac:dyDescent="0.2">
      <c r="A298" s="48"/>
      <c r="B298" s="48"/>
      <c r="C298" s="48"/>
      <c r="D298" s="49"/>
      <c r="E298" s="48"/>
      <c r="F298" s="49"/>
      <c r="G298" s="48"/>
      <c r="H298" s="48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</row>
    <row r="299" spans="1:26" ht="15.75" customHeight="1" x14ac:dyDescent="0.2">
      <c r="A299" s="48"/>
      <c r="B299" s="48"/>
      <c r="C299" s="48"/>
      <c r="D299" s="49"/>
      <c r="E299" s="48"/>
      <c r="F299" s="49"/>
      <c r="G299" s="48"/>
      <c r="H299" s="48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</row>
    <row r="300" spans="1:26" ht="15.75" customHeight="1" x14ac:dyDescent="0.2">
      <c r="A300" s="48"/>
      <c r="B300" s="48"/>
      <c r="C300" s="48"/>
      <c r="D300" s="49"/>
      <c r="E300" s="48"/>
      <c r="F300" s="49"/>
      <c r="G300" s="48"/>
      <c r="H300" s="48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</row>
    <row r="301" spans="1:26" ht="15.75" customHeight="1" x14ac:dyDescent="0.2">
      <c r="A301" s="48"/>
      <c r="B301" s="48"/>
      <c r="C301" s="48"/>
      <c r="D301" s="49"/>
      <c r="E301" s="48"/>
      <c r="F301" s="49"/>
      <c r="G301" s="48"/>
      <c r="H301" s="48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</row>
    <row r="302" spans="1:26" ht="15.75" customHeight="1" x14ac:dyDescent="0.2">
      <c r="A302" s="48"/>
      <c r="B302" s="48"/>
      <c r="C302" s="48"/>
      <c r="D302" s="49"/>
      <c r="E302" s="48"/>
      <c r="F302" s="49"/>
      <c r="G302" s="48"/>
      <c r="H302" s="48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</row>
    <row r="303" spans="1:26" ht="15.75" customHeight="1" x14ac:dyDescent="0.2">
      <c r="A303" s="48"/>
      <c r="B303" s="48"/>
      <c r="C303" s="48"/>
      <c r="D303" s="49"/>
      <c r="E303" s="48"/>
      <c r="F303" s="49"/>
      <c r="G303" s="48"/>
      <c r="H303" s="48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</row>
    <row r="304" spans="1:26" ht="15.75" customHeight="1" x14ac:dyDescent="0.2">
      <c r="A304" s="48"/>
      <c r="B304" s="48"/>
      <c r="C304" s="48"/>
      <c r="D304" s="49"/>
      <c r="E304" s="48"/>
      <c r="F304" s="49"/>
      <c r="G304" s="48"/>
      <c r="H304" s="48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</row>
    <row r="305" spans="1:26" ht="15.75" customHeight="1" x14ac:dyDescent="0.2">
      <c r="A305" s="48"/>
      <c r="B305" s="48"/>
      <c r="C305" s="48"/>
      <c r="D305" s="49"/>
      <c r="E305" s="48"/>
      <c r="F305" s="49"/>
      <c r="G305" s="48"/>
      <c r="H305" s="48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</row>
    <row r="306" spans="1:26" ht="15.75" customHeight="1" x14ac:dyDescent="0.2">
      <c r="A306" s="48"/>
      <c r="B306" s="48"/>
      <c r="C306" s="48"/>
      <c r="D306" s="49"/>
      <c r="E306" s="48"/>
      <c r="F306" s="49"/>
      <c r="G306" s="48"/>
      <c r="H306" s="48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</row>
    <row r="307" spans="1:26" ht="15.75" customHeight="1" x14ac:dyDescent="0.2">
      <c r="A307" s="48"/>
      <c r="B307" s="48"/>
      <c r="C307" s="48"/>
      <c r="D307" s="49"/>
      <c r="E307" s="48"/>
      <c r="F307" s="49"/>
      <c r="G307" s="48"/>
      <c r="H307" s="48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</row>
    <row r="308" spans="1:26" ht="15.75" customHeight="1" x14ac:dyDescent="0.2">
      <c r="A308" s="48"/>
      <c r="B308" s="48"/>
      <c r="C308" s="48"/>
      <c r="D308" s="49"/>
      <c r="E308" s="48"/>
      <c r="F308" s="49"/>
      <c r="G308" s="48"/>
      <c r="H308" s="48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</row>
    <row r="309" spans="1:26" ht="15.75" customHeight="1" x14ac:dyDescent="0.2">
      <c r="A309" s="48"/>
      <c r="B309" s="48"/>
      <c r="C309" s="48"/>
      <c r="D309" s="49"/>
      <c r="E309" s="48"/>
      <c r="F309" s="49"/>
      <c r="G309" s="48"/>
      <c r="H309" s="48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</row>
    <row r="310" spans="1:26" ht="15.75" customHeight="1" x14ac:dyDescent="0.2">
      <c r="A310" s="48"/>
      <c r="B310" s="48"/>
      <c r="C310" s="48"/>
      <c r="D310" s="49"/>
      <c r="E310" s="48"/>
      <c r="F310" s="49"/>
      <c r="G310" s="48"/>
      <c r="H310" s="48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</row>
    <row r="311" spans="1:26" ht="15.75" customHeight="1" x14ac:dyDescent="0.2">
      <c r="A311" s="48"/>
      <c r="B311" s="48"/>
      <c r="C311" s="48"/>
      <c r="D311" s="49"/>
      <c r="E311" s="48"/>
      <c r="F311" s="49"/>
      <c r="G311" s="48"/>
      <c r="H311" s="48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</row>
    <row r="312" spans="1:26" ht="15.75" customHeight="1" x14ac:dyDescent="0.2">
      <c r="A312" s="48"/>
      <c r="B312" s="48"/>
      <c r="C312" s="48"/>
      <c r="D312" s="49"/>
      <c r="E312" s="48"/>
      <c r="F312" s="49"/>
      <c r="G312" s="48"/>
      <c r="H312" s="48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</row>
    <row r="313" spans="1:26" ht="15.75" customHeight="1" x14ac:dyDescent="0.2">
      <c r="A313" s="48"/>
      <c r="B313" s="48"/>
      <c r="C313" s="48"/>
      <c r="D313" s="49"/>
      <c r="E313" s="48"/>
      <c r="F313" s="49"/>
      <c r="G313" s="48"/>
      <c r="H313" s="48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</row>
    <row r="314" spans="1:26" ht="15.75" customHeight="1" x14ac:dyDescent="0.2">
      <c r="A314" s="48"/>
      <c r="B314" s="48"/>
      <c r="C314" s="48"/>
      <c r="D314" s="49"/>
      <c r="E314" s="48"/>
      <c r="F314" s="49"/>
      <c r="G314" s="48"/>
      <c r="H314" s="48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</row>
    <row r="315" spans="1:26" ht="15.75" customHeight="1" x14ac:dyDescent="0.2">
      <c r="A315" s="48"/>
      <c r="B315" s="48"/>
      <c r="C315" s="48"/>
      <c r="D315" s="49"/>
      <c r="E315" s="48"/>
      <c r="F315" s="49"/>
      <c r="G315" s="48"/>
      <c r="H315" s="48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</row>
    <row r="316" spans="1:26" ht="15.75" customHeight="1" x14ac:dyDescent="0.2">
      <c r="A316" s="48"/>
      <c r="B316" s="48"/>
      <c r="C316" s="48"/>
      <c r="D316" s="49"/>
      <c r="E316" s="48"/>
      <c r="F316" s="49"/>
      <c r="G316" s="48"/>
      <c r="H316" s="48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</row>
    <row r="317" spans="1:26" ht="15.75" customHeight="1" x14ac:dyDescent="0.2">
      <c r="A317" s="48"/>
      <c r="B317" s="48"/>
      <c r="C317" s="48"/>
      <c r="D317" s="49"/>
      <c r="E317" s="48"/>
      <c r="F317" s="49"/>
      <c r="G317" s="48"/>
      <c r="H317" s="48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</row>
    <row r="318" spans="1:26" ht="15.75" customHeight="1" x14ac:dyDescent="0.2">
      <c r="A318" s="48"/>
      <c r="B318" s="48"/>
      <c r="C318" s="48"/>
      <c r="D318" s="49"/>
      <c r="E318" s="48"/>
      <c r="F318" s="49"/>
      <c r="G318" s="48"/>
      <c r="H318" s="48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</row>
    <row r="319" spans="1:26" ht="15.75" customHeight="1" x14ac:dyDescent="0.2">
      <c r="A319" s="48"/>
      <c r="B319" s="48"/>
      <c r="C319" s="48"/>
      <c r="D319" s="49"/>
      <c r="E319" s="48"/>
      <c r="F319" s="49"/>
      <c r="G319" s="48"/>
      <c r="H319" s="48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</row>
    <row r="320" spans="1:26" ht="15.75" customHeight="1" x14ac:dyDescent="0.2">
      <c r="A320" s="48"/>
      <c r="B320" s="48"/>
      <c r="C320" s="48"/>
      <c r="D320" s="49"/>
      <c r="E320" s="48"/>
      <c r="F320" s="49"/>
      <c r="G320" s="48"/>
      <c r="H320" s="48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</row>
    <row r="321" spans="1:26" ht="15.75" customHeight="1" x14ac:dyDescent="0.2">
      <c r="A321" s="48"/>
      <c r="B321" s="48"/>
      <c r="C321" s="48"/>
      <c r="D321" s="49"/>
      <c r="E321" s="48"/>
      <c r="F321" s="49"/>
      <c r="G321" s="48"/>
      <c r="H321" s="48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</row>
    <row r="322" spans="1:26" ht="15.75" customHeight="1" x14ac:dyDescent="0.2">
      <c r="A322" s="48"/>
      <c r="B322" s="48"/>
      <c r="C322" s="48"/>
      <c r="D322" s="49"/>
      <c r="E322" s="48"/>
      <c r="F322" s="49"/>
      <c r="G322" s="48"/>
      <c r="H322" s="48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</row>
    <row r="323" spans="1:26" ht="15.75" customHeight="1" x14ac:dyDescent="0.2">
      <c r="A323" s="48"/>
      <c r="B323" s="48"/>
      <c r="C323" s="48"/>
      <c r="D323" s="49"/>
      <c r="E323" s="48"/>
      <c r="F323" s="49"/>
      <c r="G323" s="48"/>
      <c r="H323" s="48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</row>
    <row r="324" spans="1:26" ht="15.75" customHeight="1" x14ac:dyDescent="0.2">
      <c r="A324" s="48"/>
      <c r="B324" s="48"/>
      <c r="C324" s="48"/>
      <c r="D324" s="49"/>
      <c r="E324" s="48"/>
      <c r="F324" s="49"/>
      <c r="G324" s="48"/>
      <c r="H324" s="48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</row>
    <row r="325" spans="1:26" ht="15.75" customHeight="1" x14ac:dyDescent="0.2">
      <c r="A325" s="48"/>
      <c r="B325" s="48"/>
      <c r="C325" s="48"/>
      <c r="D325" s="49"/>
      <c r="E325" s="48"/>
      <c r="F325" s="49"/>
      <c r="G325" s="48"/>
      <c r="H325" s="48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</row>
    <row r="326" spans="1:26" ht="15.75" customHeight="1" x14ac:dyDescent="0.2">
      <c r="A326" s="48"/>
      <c r="B326" s="48"/>
      <c r="C326" s="48"/>
      <c r="D326" s="49"/>
      <c r="E326" s="48"/>
      <c r="F326" s="49"/>
      <c r="G326" s="48"/>
      <c r="H326" s="48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</row>
    <row r="327" spans="1:26" ht="15.75" customHeight="1" x14ac:dyDescent="0.2">
      <c r="A327" s="48"/>
      <c r="B327" s="48"/>
      <c r="C327" s="48"/>
      <c r="D327" s="49"/>
      <c r="E327" s="48"/>
      <c r="F327" s="49"/>
      <c r="G327" s="48"/>
      <c r="H327" s="48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</row>
    <row r="328" spans="1:26" ht="15.75" customHeight="1" x14ac:dyDescent="0.2">
      <c r="A328" s="48"/>
      <c r="B328" s="48"/>
      <c r="C328" s="48"/>
      <c r="D328" s="49"/>
      <c r="E328" s="48"/>
      <c r="F328" s="49"/>
      <c r="G328" s="48"/>
      <c r="H328" s="48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</row>
    <row r="329" spans="1:26" ht="15.75" customHeight="1" x14ac:dyDescent="0.2">
      <c r="A329" s="48"/>
      <c r="B329" s="48"/>
      <c r="C329" s="48"/>
      <c r="D329" s="49"/>
      <c r="E329" s="48"/>
      <c r="F329" s="49"/>
      <c r="G329" s="48"/>
      <c r="H329" s="48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</row>
    <row r="330" spans="1:26" ht="15.75" customHeight="1" x14ac:dyDescent="0.2">
      <c r="A330" s="48"/>
      <c r="B330" s="48"/>
      <c r="C330" s="48"/>
      <c r="D330" s="49"/>
      <c r="E330" s="48"/>
      <c r="F330" s="49"/>
      <c r="G330" s="48"/>
      <c r="H330" s="48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</row>
    <row r="331" spans="1:26" ht="15.75" customHeight="1" x14ac:dyDescent="0.2">
      <c r="A331" s="48"/>
      <c r="B331" s="48"/>
      <c r="C331" s="48"/>
      <c r="D331" s="49"/>
      <c r="E331" s="48"/>
      <c r="F331" s="49"/>
      <c r="G331" s="48"/>
      <c r="H331" s="48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</row>
    <row r="332" spans="1:26" ht="15.75" customHeight="1" x14ac:dyDescent="0.2">
      <c r="A332" s="48"/>
      <c r="B332" s="48"/>
      <c r="C332" s="48"/>
      <c r="D332" s="49"/>
      <c r="E332" s="48"/>
      <c r="F332" s="49"/>
      <c r="G332" s="48"/>
      <c r="H332" s="48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</row>
    <row r="333" spans="1:26" ht="15.75" customHeight="1" x14ac:dyDescent="0.2">
      <c r="A333" s="48"/>
      <c r="B333" s="48"/>
      <c r="C333" s="48"/>
      <c r="D333" s="49"/>
      <c r="E333" s="48"/>
      <c r="F333" s="49"/>
      <c r="G333" s="48"/>
      <c r="H333" s="48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</row>
    <row r="334" spans="1:26" ht="15.75" customHeight="1" x14ac:dyDescent="0.2">
      <c r="A334" s="48"/>
      <c r="B334" s="48"/>
      <c r="C334" s="48"/>
      <c r="D334" s="49"/>
      <c r="E334" s="48"/>
      <c r="F334" s="49"/>
      <c r="G334" s="48"/>
      <c r="H334" s="48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</row>
    <row r="335" spans="1:26" ht="15.75" customHeight="1" x14ac:dyDescent="0.2">
      <c r="A335" s="48"/>
      <c r="B335" s="48"/>
      <c r="C335" s="48"/>
      <c r="D335" s="49"/>
      <c r="E335" s="48"/>
      <c r="F335" s="49"/>
      <c r="G335" s="48"/>
      <c r="H335" s="48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</row>
    <row r="336" spans="1:26" ht="15.75" customHeight="1" x14ac:dyDescent="0.2">
      <c r="A336" s="48"/>
      <c r="B336" s="48"/>
      <c r="C336" s="48"/>
      <c r="D336" s="49"/>
      <c r="E336" s="48"/>
      <c r="F336" s="49"/>
      <c r="G336" s="48"/>
      <c r="H336" s="48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</row>
    <row r="337" spans="1:26" ht="15.75" customHeight="1" x14ac:dyDescent="0.2">
      <c r="A337" s="48"/>
      <c r="B337" s="48"/>
      <c r="C337" s="48"/>
      <c r="D337" s="49"/>
      <c r="E337" s="48"/>
      <c r="F337" s="49"/>
      <c r="G337" s="48"/>
      <c r="H337" s="48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</row>
    <row r="338" spans="1:26" ht="15.75" customHeight="1" x14ac:dyDescent="0.2">
      <c r="A338" s="48"/>
      <c r="B338" s="48"/>
      <c r="C338" s="48"/>
      <c r="D338" s="49"/>
      <c r="E338" s="48"/>
      <c r="F338" s="49"/>
      <c r="G338" s="48"/>
      <c r="H338" s="48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</row>
    <row r="339" spans="1:26" ht="15.75" customHeight="1" x14ac:dyDescent="0.2">
      <c r="A339" s="48"/>
      <c r="B339" s="48"/>
      <c r="C339" s="48"/>
      <c r="D339" s="49"/>
      <c r="E339" s="48"/>
      <c r="F339" s="49"/>
      <c r="G339" s="48"/>
      <c r="H339" s="48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</row>
    <row r="340" spans="1:26" ht="15.75" customHeight="1" x14ac:dyDescent="0.2">
      <c r="A340" s="48"/>
      <c r="B340" s="48"/>
      <c r="C340" s="48"/>
      <c r="D340" s="49"/>
      <c r="E340" s="48"/>
      <c r="F340" s="49"/>
      <c r="G340" s="48"/>
      <c r="H340" s="48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</row>
    <row r="341" spans="1:26" ht="15.75" customHeight="1" x14ac:dyDescent="0.2">
      <c r="A341" s="48"/>
      <c r="B341" s="48"/>
      <c r="C341" s="48"/>
      <c r="D341" s="49"/>
      <c r="E341" s="48"/>
      <c r="F341" s="49"/>
      <c r="G341" s="48"/>
      <c r="H341" s="48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</row>
    <row r="342" spans="1:26" ht="15.75" customHeight="1" x14ac:dyDescent="0.2">
      <c r="A342" s="48"/>
      <c r="B342" s="48"/>
      <c r="C342" s="48"/>
      <c r="D342" s="49"/>
      <c r="E342" s="48"/>
      <c r="F342" s="49"/>
      <c r="G342" s="48"/>
      <c r="H342" s="48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</row>
    <row r="343" spans="1:26" ht="15.75" customHeight="1" x14ac:dyDescent="0.2">
      <c r="A343" s="48"/>
      <c r="B343" s="48"/>
      <c r="C343" s="48"/>
      <c r="D343" s="49"/>
      <c r="E343" s="48"/>
      <c r="F343" s="49"/>
      <c r="G343" s="48"/>
      <c r="H343" s="48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</row>
    <row r="344" spans="1:26" ht="15.75" customHeight="1" x14ac:dyDescent="0.2">
      <c r="A344" s="48"/>
      <c r="B344" s="48"/>
      <c r="C344" s="48"/>
      <c r="D344" s="49"/>
      <c r="E344" s="48"/>
      <c r="F344" s="49"/>
      <c r="G344" s="48"/>
      <c r="H344" s="48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</row>
    <row r="345" spans="1:26" ht="15.75" customHeight="1" x14ac:dyDescent="0.2">
      <c r="A345" s="48"/>
      <c r="B345" s="48"/>
      <c r="C345" s="48"/>
      <c r="D345" s="49"/>
      <c r="E345" s="48"/>
      <c r="F345" s="49"/>
      <c r="G345" s="48"/>
      <c r="H345" s="48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</row>
    <row r="346" spans="1:26" ht="15.75" customHeight="1" x14ac:dyDescent="0.2">
      <c r="A346" s="48"/>
      <c r="B346" s="48"/>
      <c r="C346" s="48"/>
      <c r="D346" s="49"/>
      <c r="E346" s="48"/>
      <c r="F346" s="49"/>
      <c r="G346" s="48"/>
      <c r="H346" s="48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</row>
    <row r="347" spans="1:26" ht="15.75" customHeight="1" x14ac:dyDescent="0.2">
      <c r="A347" s="48"/>
      <c r="B347" s="48"/>
      <c r="C347" s="48"/>
      <c r="D347" s="49"/>
      <c r="E347" s="48"/>
      <c r="F347" s="49"/>
      <c r="G347" s="48"/>
      <c r="H347" s="48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</row>
    <row r="348" spans="1:26" ht="15.75" customHeight="1" x14ac:dyDescent="0.2">
      <c r="A348" s="48"/>
      <c r="B348" s="48"/>
      <c r="C348" s="48"/>
      <c r="D348" s="49"/>
      <c r="E348" s="48"/>
      <c r="F348" s="49"/>
      <c r="G348" s="48"/>
      <c r="H348" s="48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</row>
    <row r="349" spans="1:26" ht="15.75" customHeight="1" x14ac:dyDescent="0.2">
      <c r="A349" s="48"/>
      <c r="B349" s="48"/>
      <c r="C349" s="48"/>
      <c r="D349" s="49"/>
      <c r="E349" s="48"/>
      <c r="F349" s="49"/>
      <c r="G349" s="48"/>
      <c r="H349" s="48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</row>
    <row r="350" spans="1:26" ht="15.75" customHeight="1" x14ac:dyDescent="0.2">
      <c r="A350" s="48"/>
      <c r="B350" s="48"/>
      <c r="C350" s="48"/>
      <c r="D350" s="49"/>
      <c r="E350" s="48"/>
      <c r="F350" s="49"/>
      <c r="G350" s="48"/>
      <c r="H350" s="48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</row>
    <row r="351" spans="1:26" ht="15.75" customHeight="1" x14ac:dyDescent="0.2">
      <c r="A351" s="48"/>
      <c r="B351" s="48"/>
      <c r="C351" s="48"/>
      <c r="D351" s="49"/>
      <c r="E351" s="48"/>
      <c r="F351" s="49"/>
      <c r="G351" s="48"/>
      <c r="H351" s="48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</row>
    <row r="352" spans="1:26" ht="15.75" customHeight="1" x14ac:dyDescent="0.2">
      <c r="A352" s="48"/>
      <c r="B352" s="48"/>
      <c r="C352" s="48"/>
      <c r="D352" s="49"/>
      <c r="E352" s="48"/>
      <c r="F352" s="49"/>
      <c r="G352" s="48"/>
      <c r="H352" s="48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</row>
    <row r="353" spans="1:26" ht="15.75" customHeight="1" x14ac:dyDescent="0.2">
      <c r="A353" s="48"/>
      <c r="B353" s="48"/>
      <c r="C353" s="48"/>
      <c r="D353" s="49"/>
      <c r="E353" s="48"/>
      <c r="F353" s="49"/>
      <c r="G353" s="48"/>
      <c r="H353" s="48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</row>
    <row r="354" spans="1:26" ht="15.75" customHeight="1" x14ac:dyDescent="0.2">
      <c r="A354" s="48"/>
      <c r="B354" s="48"/>
      <c r="C354" s="48"/>
      <c r="D354" s="49"/>
      <c r="E354" s="48"/>
      <c r="F354" s="49"/>
      <c r="G354" s="48"/>
      <c r="H354" s="48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</row>
    <row r="355" spans="1:26" ht="15.75" customHeight="1" x14ac:dyDescent="0.2">
      <c r="A355" s="48"/>
      <c r="B355" s="48"/>
      <c r="C355" s="48"/>
      <c r="D355" s="49"/>
      <c r="E355" s="48"/>
      <c r="F355" s="49"/>
      <c r="G355" s="48"/>
      <c r="H355" s="48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</row>
    <row r="356" spans="1:26" ht="15.75" customHeight="1" x14ac:dyDescent="0.2">
      <c r="A356" s="48"/>
      <c r="B356" s="48"/>
      <c r="C356" s="48"/>
      <c r="D356" s="49"/>
      <c r="E356" s="48"/>
      <c r="F356" s="49"/>
      <c r="G356" s="48"/>
      <c r="H356" s="48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</row>
    <row r="357" spans="1:26" ht="15.75" customHeight="1" x14ac:dyDescent="0.2">
      <c r="A357" s="48"/>
      <c r="B357" s="48"/>
      <c r="C357" s="48"/>
      <c r="D357" s="49"/>
      <c r="E357" s="48"/>
      <c r="F357" s="49"/>
      <c r="G357" s="48"/>
      <c r="H357" s="48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</row>
    <row r="358" spans="1:26" ht="15.75" customHeight="1" x14ac:dyDescent="0.2">
      <c r="A358" s="48"/>
      <c r="B358" s="48"/>
      <c r="C358" s="48"/>
      <c r="D358" s="49"/>
      <c r="E358" s="48"/>
      <c r="F358" s="49"/>
      <c r="G358" s="48"/>
      <c r="H358" s="48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</row>
    <row r="359" spans="1:26" ht="15.75" customHeight="1" x14ac:dyDescent="0.2">
      <c r="A359" s="48"/>
      <c r="B359" s="48"/>
      <c r="C359" s="48"/>
      <c r="D359" s="49"/>
      <c r="E359" s="48"/>
      <c r="F359" s="49"/>
      <c r="G359" s="48"/>
      <c r="H359" s="48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</row>
    <row r="360" spans="1:26" ht="15.75" customHeight="1" x14ac:dyDescent="0.2">
      <c r="A360" s="48"/>
      <c r="B360" s="48"/>
      <c r="C360" s="48"/>
      <c r="D360" s="49"/>
      <c r="E360" s="48"/>
      <c r="F360" s="49"/>
      <c r="G360" s="48"/>
      <c r="H360" s="48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</row>
    <row r="361" spans="1:26" ht="15.75" customHeight="1" x14ac:dyDescent="0.2">
      <c r="A361" s="48"/>
      <c r="B361" s="48"/>
      <c r="C361" s="48"/>
      <c r="D361" s="49"/>
      <c r="E361" s="48"/>
      <c r="F361" s="49"/>
      <c r="G361" s="48"/>
      <c r="H361" s="48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</row>
    <row r="362" spans="1:26" ht="15.75" customHeight="1" x14ac:dyDescent="0.2">
      <c r="A362" s="48"/>
      <c r="B362" s="48"/>
      <c r="C362" s="48"/>
      <c r="D362" s="49"/>
      <c r="E362" s="48"/>
      <c r="F362" s="49"/>
      <c r="G362" s="48"/>
      <c r="H362" s="48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</row>
    <row r="363" spans="1:26" ht="15.75" customHeight="1" x14ac:dyDescent="0.2">
      <c r="A363" s="48"/>
      <c r="B363" s="48"/>
      <c r="C363" s="48"/>
      <c r="D363" s="49"/>
      <c r="E363" s="48"/>
      <c r="F363" s="49"/>
      <c r="G363" s="48"/>
      <c r="H363" s="48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</row>
    <row r="364" spans="1:26" ht="15.75" customHeight="1" x14ac:dyDescent="0.2">
      <c r="A364" s="48"/>
      <c r="B364" s="48"/>
      <c r="C364" s="48"/>
      <c r="D364" s="49"/>
      <c r="E364" s="48"/>
      <c r="F364" s="49"/>
      <c r="G364" s="48"/>
      <c r="H364" s="48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</row>
    <row r="365" spans="1:26" ht="15.75" customHeight="1" x14ac:dyDescent="0.2">
      <c r="A365" s="48"/>
      <c r="B365" s="48"/>
      <c r="C365" s="48"/>
      <c r="D365" s="49"/>
      <c r="E365" s="48"/>
      <c r="F365" s="49"/>
      <c r="G365" s="48"/>
      <c r="H365" s="48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</row>
    <row r="366" spans="1:26" ht="15.75" customHeight="1" x14ac:dyDescent="0.2">
      <c r="A366" s="48"/>
      <c r="B366" s="48"/>
      <c r="C366" s="48"/>
      <c r="D366" s="49"/>
      <c r="E366" s="48"/>
      <c r="F366" s="49"/>
      <c r="G366" s="48"/>
      <c r="H366" s="48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</row>
    <row r="367" spans="1:26" ht="15.75" customHeight="1" x14ac:dyDescent="0.2">
      <c r="A367" s="48"/>
      <c r="B367" s="48"/>
      <c r="C367" s="48"/>
      <c r="D367" s="49"/>
      <c r="E367" s="48"/>
      <c r="F367" s="49"/>
      <c r="G367" s="48"/>
      <c r="H367" s="48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</row>
    <row r="368" spans="1:26" ht="15.75" customHeight="1" x14ac:dyDescent="0.2">
      <c r="A368" s="48"/>
      <c r="B368" s="48"/>
      <c r="C368" s="48"/>
      <c r="D368" s="49"/>
      <c r="E368" s="48"/>
      <c r="F368" s="49"/>
      <c r="G368" s="48"/>
      <c r="H368" s="48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</row>
    <row r="369" spans="1:26" ht="15.75" customHeight="1" x14ac:dyDescent="0.2">
      <c r="A369" s="48"/>
      <c r="B369" s="48"/>
      <c r="C369" s="48"/>
      <c r="D369" s="49"/>
      <c r="E369" s="48"/>
      <c r="F369" s="49"/>
      <c r="G369" s="48"/>
      <c r="H369" s="48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</row>
    <row r="370" spans="1:26" ht="15.75" customHeight="1" x14ac:dyDescent="0.2">
      <c r="A370" s="48"/>
      <c r="B370" s="48"/>
      <c r="C370" s="48"/>
      <c r="D370" s="49"/>
      <c r="E370" s="48"/>
      <c r="F370" s="49"/>
      <c r="G370" s="48"/>
      <c r="H370" s="48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</row>
    <row r="371" spans="1:26" ht="15.75" customHeight="1" x14ac:dyDescent="0.2">
      <c r="A371" s="48"/>
      <c r="B371" s="48"/>
      <c r="C371" s="48"/>
      <c r="D371" s="49"/>
      <c r="E371" s="48"/>
      <c r="F371" s="49"/>
      <c r="G371" s="48"/>
      <c r="H371" s="48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</row>
    <row r="372" spans="1:26" ht="15.75" customHeight="1" x14ac:dyDescent="0.2">
      <c r="A372" s="48"/>
      <c r="B372" s="48"/>
      <c r="C372" s="48"/>
      <c r="D372" s="49"/>
      <c r="E372" s="48"/>
      <c r="F372" s="49"/>
      <c r="G372" s="48"/>
      <c r="H372" s="48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</row>
    <row r="373" spans="1:26" ht="15.75" customHeight="1" x14ac:dyDescent="0.2">
      <c r="A373" s="48"/>
      <c r="B373" s="48"/>
      <c r="C373" s="48"/>
      <c r="D373" s="49"/>
      <c r="E373" s="48"/>
      <c r="F373" s="49"/>
      <c r="G373" s="48"/>
      <c r="H373" s="48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</row>
    <row r="374" spans="1:26" ht="15.75" customHeight="1" x14ac:dyDescent="0.2">
      <c r="A374" s="48"/>
      <c r="B374" s="48"/>
      <c r="C374" s="48"/>
      <c r="D374" s="49"/>
      <c r="E374" s="48"/>
      <c r="F374" s="49"/>
      <c r="G374" s="48"/>
      <c r="H374" s="48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</row>
    <row r="375" spans="1:26" ht="15.75" customHeight="1" x14ac:dyDescent="0.2">
      <c r="A375" s="48"/>
      <c r="B375" s="48"/>
      <c r="C375" s="48"/>
      <c r="D375" s="49"/>
      <c r="E375" s="48"/>
      <c r="F375" s="49"/>
      <c r="G375" s="48"/>
      <c r="H375" s="48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</row>
    <row r="376" spans="1:26" ht="15.75" customHeight="1" x14ac:dyDescent="0.2">
      <c r="A376" s="48"/>
      <c r="B376" s="48"/>
      <c r="C376" s="48"/>
      <c r="D376" s="49"/>
      <c r="E376" s="48"/>
      <c r="F376" s="49"/>
      <c r="G376" s="48"/>
      <c r="H376" s="48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</row>
    <row r="377" spans="1:26" ht="15.75" customHeight="1" x14ac:dyDescent="0.2">
      <c r="A377" s="48"/>
      <c r="B377" s="48"/>
      <c r="C377" s="48"/>
      <c r="D377" s="49"/>
      <c r="E377" s="48"/>
      <c r="F377" s="49"/>
      <c r="G377" s="48"/>
      <c r="H377" s="48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</row>
    <row r="378" spans="1:26" ht="15.75" customHeight="1" x14ac:dyDescent="0.2">
      <c r="A378" s="48"/>
      <c r="B378" s="48"/>
      <c r="C378" s="48"/>
      <c r="D378" s="49"/>
      <c r="E378" s="48"/>
      <c r="F378" s="49"/>
      <c r="G378" s="48"/>
      <c r="H378" s="48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</row>
    <row r="379" spans="1:26" ht="15.75" customHeight="1" x14ac:dyDescent="0.2">
      <c r="A379" s="48"/>
      <c r="B379" s="48"/>
      <c r="C379" s="48"/>
      <c r="D379" s="49"/>
      <c r="E379" s="48"/>
      <c r="F379" s="49"/>
      <c r="G379" s="48"/>
      <c r="H379" s="48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</row>
    <row r="380" spans="1:26" ht="15.75" customHeight="1" x14ac:dyDescent="0.2">
      <c r="A380" s="48"/>
      <c r="B380" s="48"/>
      <c r="C380" s="48"/>
      <c r="D380" s="49"/>
      <c r="E380" s="48"/>
      <c r="F380" s="49"/>
      <c r="G380" s="48"/>
      <c r="H380" s="48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</row>
    <row r="381" spans="1:26" ht="15.75" customHeight="1" x14ac:dyDescent="0.2">
      <c r="A381" s="48"/>
      <c r="B381" s="48"/>
      <c r="C381" s="48"/>
      <c r="D381" s="49"/>
      <c r="E381" s="48"/>
      <c r="F381" s="49"/>
      <c r="G381" s="48"/>
      <c r="H381" s="48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</row>
    <row r="382" spans="1:26" ht="15.75" customHeight="1" x14ac:dyDescent="0.2">
      <c r="A382" s="48"/>
      <c r="B382" s="48"/>
      <c r="C382" s="48"/>
      <c r="D382" s="49"/>
      <c r="E382" s="48"/>
      <c r="F382" s="49"/>
      <c r="G382" s="48"/>
      <c r="H382" s="48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</row>
    <row r="383" spans="1:26" ht="15.75" customHeight="1" x14ac:dyDescent="0.2">
      <c r="A383" s="48"/>
      <c r="B383" s="48"/>
      <c r="C383" s="48"/>
      <c r="D383" s="49"/>
      <c r="E383" s="48"/>
      <c r="F383" s="49"/>
      <c r="G383" s="48"/>
      <c r="H383" s="48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</row>
    <row r="384" spans="1:26" ht="15.75" customHeight="1" x14ac:dyDescent="0.2">
      <c r="A384" s="48"/>
      <c r="B384" s="48"/>
      <c r="C384" s="48"/>
      <c r="D384" s="49"/>
      <c r="E384" s="48"/>
      <c r="F384" s="49"/>
      <c r="G384" s="48"/>
      <c r="H384" s="48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</row>
    <row r="385" spans="1:26" ht="15.75" customHeight="1" x14ac:dyDescent="0.2">
      <c r="A385" s="48"/>
      <c r="B385" s="48"/>
      <c r="C385" s="48"/>
      <c r="D385" s="49"/>
      <c r="E385" s="48"/>
      <c r="F385" s="49"/>
      <c r="G385" s="48"/>
      <c r="H385" s="48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</row>
    <row r="386" spans="1:26" ht="15.75" customHeight="1" x14ac:dyDescent="0.2">
      <c r="A386" s="48"/>
      <c r="B386" s="48"/>
      <c r="C386" s="48"/>
      <c r="D386" s="49"/>
      <c r="E386" s="48"/>
      <c r="F386" s="49"/>
      <c r="G386" s="48"/>
      <c r="H386" s="48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</row>
    <row r="387" spans="1:26" ht="15.75" customHeight="1" x14ac:dyDescent="0.2">
      <c r="A387" s="48"/>
      <c r="B387" s="48"/>
      <c r="C387" s="48"/>
      <c r="D387" s="49"/>
      <c r="E387" s="48"/>
      <c r="F387" s="49"/>
      <c r="G387" s="48"/>
      <c r="H387" s="48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</row>
    <row r="388" spans="1:26" ht="15.75" customHeight="1" x14ac:dyDescent="0.2">
      <c r="A388" s="48"/>
      <c r="B388" s="48"/>
      <c r="C388" s="48"/>
      <c r="D388" s="49"/>
      <c r="E388" s="48"/>
      <c r="F388" s="49"/>
      <c r="G388" s="48"/>
      <c r="H388" s="48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</row>
    <row r="389" spans="1:26" ht="15.75" customHeight="1" x14ac:dyDescent="0.2">
      <c r="A389" s="48"/>
      <c r="B389" s="48"/>
      <c r="C389" s="48"/>
      <c r="D389" s="49"/>
      <c r="E389" s="48"/>
      <c r="F389" s="49"/>
      <c r="G389" s="48"/>
      <c r="H389" s="48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</row>
    <row r="390" spans="1:26" ht="15.75" customHeight="1" x14ac:dyDescent="0.2">
      <c r="A390" s="48"/>
      <c r="B390" s="48"/>
      <c r="C390" s="48"/>
      <c r="D390" s="49"/>
      <c r="E390" s="48"/>
      <c r="F390" s="49"/>
      <c r="G390" s="48"/>
      <c r="H390" s="48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</row>
    <row r="391" spans="1:26" ht="15.75" customHeight="1" x14ac:dyDescent="0.2">
      <c r="A391" s="48"/>
      <c r="B391" s="48"/>
      <c r="C391" s="48"/>
      <c r="D391" s="49"/>
      <c r="E391" s="48"/>
      <c r="F391" s="49"/>
      <c r="G391" s="48"/>
      <c r="H391" s="48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</row>
    <row r="392" spans="1:26" ht="15.75" customHeight="1" x14ac:dyDescent="0.2">
      <c r="A392" s="48"/>
      <c r="B392" s="48"/>
      <c r="C392" s="48"/>
      <c r="D392" s="49"/>
      <c r="E392" s="48"/>
      <c r="F392" s="49"/>
      <c r="G392" s="48"/>
      <c r="H392" s="48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</row>
    <row r="393" spans="1:26" ht="15.75" customHeight="1" x14ac:dyDescent="0.2">
      <c r="A393" s="48"/>
      <c r="B393" s="48"/>
      <c r="C393" s="48"/>
      <c r="D393" s="49"/>
      <c r="E393" s="48"/>
      <c r="F393" s="49"/>
      <c r="G393" s="48"/>
      <c r="H393" s="48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</row>
    <row r="394" spans="1:26" ht="15.75" customHeight="1" x14ac:dyDescent="0.2">
      <c r="A394" s="48"/>
      <c r="B394" s="48"/>
      <c r="C394" s="48"/>
      <c r="D394" s="49"/>
      <c r="E394" s="48"/>
      <c r="F394" s="49"/>
      <c r="G394" s="48"/>
      <c r="H394" s="48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</row>
    <row r="395" spans="1:26" ht="15.75" customHeight="1" x14ac:dyDescent="0.2">
      <c r="A395" s="48"/>
      <c r="B395" s="48"/>
      <c r="C395" s="48"/>
      <c r="D395" s="49"/>
      <c r="E395" s="48"/>
      <c r="F395" s="49"/>
      <c r="G395" s="48"/>
      <c r="H395" s="48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</row>
    <row r="396" spans="1:26" ht="15.75" customHeight="1" x14ac:dyDescent="0.2">
      <c r="A396" s="48"/>
      <c r="B396" s="48"/>
      <c r="C396" s="48"/>
      <c r="D396" s="49"/>
      <c r="E396" s="48"/>
      <c r="F396" s="49"/>
      <c r="G396" s="48"/>
      <c r="H396" s="48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</row>
    <row r="397" spans="1:26" ht="15.75" customHeight="1" x14ac:dyDescent="0.2">
      <c r="A397" s="48"/>
      <c r="B397" s="48"/>
      <c r="C397" s="48"/>
      <c r="D397" s="49"/>
      <c r="E397" s="48"/>
      <c r="F397" s="49"/>
      <c r="G397" s="48"/>
      <c r="H397" s="48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</row>
    <row r="398" spans="1:26" ht="15.75" customHeight="1" x14ac:dyDescent="0.2">
      <c r="A398" s="48"/>
      <c r="B398" s="48"/>
      <c r="C398" s="48"/>
      <c r="D398" s="49"/>
      <c r="E398" s="48"/>
      <c r="F398" s="49"/>
      <c r="G398" s="48"/>
      <c r="H398" s="48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</row>
    <row r="399" spans="1:26" ht="15.75" customHeight="1" x14ac:dyDescent="0.2">
      <c r="A399" s="48"/>
      <c r="B399" s="48"/>
      <c r="C399" s="48"/>
      <c r="D399" s="49"/>
      <c r="E399" s="48"/>
      <c r="F399" s="49"/>
      <c r="G399" s="48"/>
      <c r="H399" s="48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</row>
    <row r="400" spans="1:26" ht="15.75" customHeight="1" x14ac:dyDescent="0.2">
      <c r="A400" s="48"/>
      <c r="B400" s="48"/>
      <c r="C400" s="48"/>
      <c r="D400" s="49"/>
      <c r="E400" s="48"/>
      <c r="F400" s="49"/>
      <c r="G400" s="48"/>
      <c r="H400" s="48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</row>
    <row r="401" spans="1:26" ht="15.75" customHeight="1" x14ac:dyDescent="0.2">
      <c r="A401" s="48"/>
      <c r="B401" s="48"/>
      <c r="C401" s="48"/>
      <c r="D401" s="49"/>
      <c r="E401" s="48"/>
      <c r="F401" s="49"/>
      <c r="G401" s="48"/>
      <c r="H401" s="48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</row>
    <row r="402" spans="1:26" ht="15.75" customHeight="1" x14ac:dyDescent="0.2">
      <c r="A402" s="48"/>
      <c r="B402" s="48"/>
      <c r="C402" s="48"/>
      <c r="D402" s="49"/>
      <c r="E402" s="48"/>
      <c r="F402" s="49"/>
      <c r="G402" s="48"/>
      <c r="H402" s="48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</row>
    <row r="403" spans="1:26" ht="15.75" customHeight="1" x14ac:dyDescent="0.2">
      <c r="A403" s="48"/>
      <c r="B403" s="48"/>
      <c r="C403" s="48"/>
      <c r="D403" s="49"/>
      <c r="E403" s="48"/>
      <c r="F403" s="49"/>
      <c r="G403" s="48"/>
      <c r="H403" s="48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</row>
    <row r="404" spans="1:26" ht="15.75" customHeight="1" x14ac:dyDescent="0.2">
      <c r="A404" s="48"/>
      <c r="B404" s="48"/>
      <c r="C404" s="48"/>
      <c r="D404" s="49"/>
      <c r="E404" s="48"/>
      <c r="F404" s="49"/>
      <c r="G404" s="48"/>
      <c r="H404" s="48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</row>
    <row r="405" spans="1:26" ht="15.75" customHeight="1" x14ac:dyDescent="0.2">
      <c r="A405" s="48"/>
      <c r="B405" s="48"/>
      <c r="C405" s="48"/>
      <c r="D405" s="49"/>
      <c r="E405" s="48"/>
      <c r="F405" s="49"/>
      <c r="G405" s="48"/>
      <c r="H405" s="48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</row>
    <row r="406" spans="1:26" ht="15.75" customHeight="1" x14ac:dyDescent="0.2">
      <c r="A406" s="48"/>
      <c r="B406" s="48"/>
      <c r="C406" s="48"/>
      <c r="D406" s="49"/>
      <c r="E406" s="48"/>
      <c r="F406" s="49"/>
      <c r="G406" s="48"/>
      <c r="H406" s="48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</row>
    <row r="407" spans="1:26" ht="15.75" customHeight="1" x14ac:dyDescent="0.2">
      <c r="A407" s="48"/>
      <c r="B407" s="48"/>
      <c r="C407" s="48"/>
      <c r="D407" s="49"/>
      <c r="E407" s="48"/>
      <c r="F407" s="49"/>
      <c r="G407" s="48"/>
      <c r="H407" s="48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</row>
    <row r="408" spans="1:26" ht="15.75" customHeight="1" x14ac:dyDescent="0.2">
      <c r="A408" s="48"/>
      <c r="B408" s="48"/>
      <c r="C408" s="48"/>
      <c r="D408" s="49"/>
      <c r="E408" s="48"/>
      <c r="F408" s="49"/>
      <c r="G408" s="48"/>
      <c r="H408" s="48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</row>
    <row r="409" spans="1:26" ht="15.75" customHeight="1" x14ac:dyDescent="0.2">
      <c r="A409" s="48"/>
      <c r="B409" s="48"/>
      <c r="C409" s="48"/>
      <c r="D409" s="49"/>
      <c r="E409" s="48"/>
      <c r="F409" s="49"/>
      <c r="G409" s="48"/>
      <c r="H409" s="48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</row>
    <row r="410" spans="1:26" ht="15.75" customHeight="1" x14ac:dyDescent="0.2">
      <c r="A410" s="48"/>
      <c r="B410" s="48"/>
      <c r="C410" s="48"/>
      <c r="D410" s="49"/>
      <c r="E410" s="48"/>
      <c r="F410" s="49"/>
      <c r="G410" s="48"/>
      <c r="H410" s="48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</row>
    <row r="411" spans="1:26" ht="15.75" customHeight="1" x14ac:dyDescent="0.2">
      <c r="A411" s="48"/>
      <c r="B411" s="48"/>
      <c r="C411" s="48"/>
      <c r="D411" s="49"/>
      <c r="E411" s="48"/>
      <c r="F411" s="49"/>
      <c r="G411" s="48"/>
      <c r="H411" s="48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</row>
    <row r="412" spans="1:26" ht="15.75" customHeight="1" x14ac:dyDescent="0.2">
      <c r="A412" s="48"/>
      <c r="B412" s="48"/>
      <c r="C412" s="48"/>
      <c r="D412" s="49"/>
      <c r="E412" s="48"/>
      <c r="F412" s="49"/>
      <c r="G412" s="48"/>
      <c r="H412" s="48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</row>
    <row r="413" spans="1:26" ht="15.75" customHeight="1" x14ac:dyDescent="0.2">
      <c r="A413" s="48"/>
      <c r="B413" s="48"/>
      <c r="C413" s="48"/>
      <c r="D413" s="49"/>
      <c r="E413" s="48"/>
      <c r="F413" s="49"/>
      <c r="G413" s="48"/>
      <c r="H413" s="48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</row>
    <row r="414" spans="1:26" ht="15.75" customHeight="1" x14ac:dyDescent="0.2">
      <c r="A414" s="48"/>
      <c r="B414" s="48"/>
      <c r="C414" s="48"/>
      <c r="D414" s="49"/>
      <c r="E414" s="48"/>
      <c r="F414" s="49"/>
      <c r="G414" s="48"/>
      <c r="H414" s="48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</row>
    <row r="415" spans="1:26" ht="15.75" customHeight="1" x14ac:dyDescent="0.2">
      <c r="A415" s="48"/>
      <c r="B415" s="48"/>
      <c r="C415" s="48"/>
      <c r="D415" s="49"/>
      <c r="E415" s="48"/>
      <c r="F415" s="49"/>
      <c r="G415" s="48"/>
      <c r="H415" s="48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</row>
    <row r="416" spans="1:26" ht="15.75" customHeight="1" x14ac:dyDescent="0.2">
      <c r="A416" s="48"/>
      <c r="B416" s="48"/>
      <c r="C416" s="48"/>
      <c r="D416" s="49"/>
      <c r="E416" s="48"/>
      <c r="F416" s="49"/>
      <c r="G416" s="48"/>
      <c r="H416" s="48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</row>
    <row r="417" spans="1:26" ht="15.75" customHeight="1" x14ac:dyDescent="0.2">
      <c r="A417" s="48"/>
      <c r="B417" s="48"/>
      <c r="C417" s="48"/>
      <c r="D417" s="49"/>
      <c r="E417" s="48"/>
      <c r="F417" s="49"/>
      <c r="G417" s="48"/>
      <c r="H417" s="48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</row>
    <row r="418" spans="1:26" ht="15.75" customHeight="1" x14ac:dyDescent="0.2">
      <c r="A418" s="48"/>
      <c r="B418" s="48"/>
      <c r="C418" s="48"/>
      <c r="D418" s="49"/>
      <c r="E418" s="48"/>
      <c r="F418" s="49"/>
      <c r="G418" s="48"/>
      <c r="H418" s="48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</row>
    <row r="419" spans="1:26" ht="15.75" customHeight="1" x14ac:dyDescent="0.2">
      <c r="A419" s="48"/>
      <c r="B419" s="48"/>
      <c r="C419" s="48"/>
      <c r="D419" s="49"/>
      <c r="E419" s="48"/>
      <c r="F419" s="49"/>
      <c r="G419" s="48"/>
      <c r="H419" s="48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</row>
    <row r="420" spans="1:26" ht="15.75" customHeight="1" x14ac:dyDescent="0.2">
      <c r="A420" s="48"/>
      <c r="B420" s="48"/>
      <c r="C420" s="48"/>
      <c r="D420" s="49"/>
      <c r="E420" s="48"/>
      <c r="F420" s="49"/>
      <c r="G420" s="48"/>
      <c r="H420" s="48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</row>
    <row r="421" spans="1:26" ht="15.75" customHeight="1" x14ac:dyDescent="0.2">
      <c r="A421" s="48"/>
      <c r="B421" s="48"/>
      <c r="C421" s="48"/>
      <c r="D421" s="49"/>
      <c r="E421" s="48"/>
      <c r="F421" s="49"/>
      <c r="G421" s="48"/>
      <c r="H421" s="48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</row>
    <row r="422" spans="1:26" ht="15.75" customHeight="1" x14ac:dyDescent="0.2">
      <c r="A422" s="48"/>
      <c r="B422" s="48"/>
      <c r="C422" s="48"/>
      <c r="D422" s="49"/>
      <c r="E422" s="48"/>
      <c r="F422" s="49"/>
      <c r="G422" s="48"/>
      <c r="H422" s="48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</row>
    <row r="423" spans="1:26" ht="15.75" customHeight="1" x14ac:dyDescent="0.2">
      <c r="A423" s="48"/>
      <c r="B423" s="48"/>
      <c r="C423" s="48"/>
      <c r="D423" s="49"/>
      <c r="E423" s="48"/>
      <c r="F423" s="49"/>
      <c r="G423" s="48"/>
      <c r="H423" s="48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</row>
    <row r="424" spans="1:26" ht="15.75" customHeight="1" x14ac:dyDescent="0.2">
      <c r="A424" s="48"/>
      <c r="B424" s="48"/>
      <c r="C424" s="48"/>
      <c r="D424" s="49"/>
      <c r="E424" s="48"/>
      <c r="F424" s="49"/>
      <c r="G424" s="48"/>
      <c r="H424" s="48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</row>
    <row r="425" spans="1:26" ht="15.75" customHeight="1" x14ac:dyDescent="0.2">
      <c r="A425" s="48"/>
      <c r="B425" s="48"/>
      <c r="C425" s="48"/>
      <c r="D425" s="49"/>
      <c r="E425" s="48"/>
      <c r="F425" s="49"/>
      <c r="G425" s="48"/>
      <c r="H425" s="48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</row>
    <row r="426" spans="1:26" ht="15.75" customHeight="1" x14ac:dyDescent="0.2">
      <c r="A426" s="48"/>
      <c r="B426" s="48"/>
      <c r="C426" s="48"/>
      <c r="D426" s="49"/>
      <c r="E426" s="48"/>
      <c r="F426" s="49"/>
      <c r="G426" s="48"/>
      <c r="H426" s="48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</row>
    <row r="427" spans="1:26" ht="15.75" customHeight="1" x14ac:dyDescent="0.2">
      <c r="A427" s="48"/>
      <c r="B427" s="48"/>
      <c r="C427" s="48"/>
      <c r="D427" s="49"/>
      <c r="E427" s="48"/>
      <c r="F427" s="49"/>
      <c r="G427" s="48"/>
      <c r="H427" s="48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</row>
    <row r="428" spans="1:26" ht="15.75" customHeight="1" x14ac:dyDescent="0.2">
      <c r="A428" s="48"/>
      <c r="B428" s="48"/>
      <c r="C428" s="48"/>
      <c r="D428" s="49"/>
      <c r="E428" s="48"/>
      <c r="F428" s="49"/>
      <c r="G428" s="48"/>
      <c r="H428" s="48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</row>
    <row r="429" spans="1:26" ht="15.75" customHeight="1" x14ac:dyDescent="0.2">
      <c r="A429" s="48"/>
      <c r="B429" s="48"/>
      <c r="C429" s="48"/>
      <c r="D429" s="49"/>
      <c r="E429" s="48"/>
      <c r="F429" s="49"/>
      <c r="G429" s="48"/>
      <c r="H429" s="48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</row>
    <row r="430" spans="1:26" ht="15.75" customHeight="1" x14ac:dyDescent="0.2">
      <c r="A430" s="48"/>
      <c r="B430" s="48"/>
      <c r="C430" s="48"/>
      <c r="D430" s="49"/>
      <c r="E430" s="48"/>
      <c r="F430" s="49"/>
      <c r="G430" s="48"/>
      <c r="H430" s="48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</row>
    <row r="431" spans="1:26" ht="15.75" customHeight="1" x14ac:dyDescent="0.2">
      <c r="A431" s="48"/>
      <c r="B431" s="48"/>
      <c r="C431" s="48"/>
      <c r="D431" s="49"/>
      <c r="E431" s="48"/>
      <c r="F431" s="49"/>
      <c r="G431" s="48"/>
      <c r="H431" s="48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</row>
    <row r="432" spans="1:26" ht="15.75" customHeight="1" x14ac:dyDescent="0.2">
      <c r="A432" s="48"/>
      <c r="B432" s="48"/>
      <c r="C432" s="48"/>
      <c r="D432" s="49"/>
      <c r="E432" s="48"/>
      <c r="F432" s="49"/>
      <c r="G432" s="48"/>
      <c r="H432" s="48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</row>
    <row r="433" spans="1:26" ht="15.75" customHeight="1" x14ac:dyDescent="0.2">
      <c r="A433" s="48"/>
      <c r="B433" s="48"/>
      <c r="C433" s="48"/>
      <c r="D433" s="49"/>
      <c r="E433" s="48"/>
      <c r="F433" s="49"/>
      <c r="G433" s="48"/>
      <c r="H433" s="48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</row>
    <row r="434" spans="1:26" ht="15.75" customHeight="1" x14ac:dyDescent="0.2">
      <c r="A434" s="48"/>
      <c r="B434" s="48"/>
      <c r="C434" s="48"/>
      <c r="D434" s="49"/>
      <c r="E434" s="48"/>
      <c r="F434" s="49"/>
      <c r="G434" s="48"/>
      <c r="H434" s="48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</row>
    <row r="435" spans="1:26" ht="15.75" customHeight="1" x14ac:dyDescent="0.2">
      <c r="A435" s="48"/>
      <c r="B435" s="48"/>
      <c r="C435" s="48"/>
      <c r="D435" s="49"/>
      <c r="E435" s="48"/>
      <c r="F435" s="49"/>
      <c r="G435" s="48"/>
      <c r="H435" s="48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</row>
    <row r="436" spans="1:26" ht="15.75" customHeight="1" x14ac:dyDescent="0.2">
      <c r="A436" s="48"/>
      <c r="B436" s="48"/>
      <c r="C436" s="48"/>
      <c r="D436" s="49"/>
      <c r="E436" s="48"/>
      <c r="F436" s="49"/>
      <c r="G436" s="48"/>
      <c r="H436" s="48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</row>
    <row r="437" spans="1:26" ht="15.75" customHeight="1" x14ac:dyDescent="0.2">
      <c r="A437" s="48"/>
      <c r="B437" s="48"/>
      <c r="C437" s="48"/>
      <c r="D437" s="49"/>
      <c r="E437" s="48"/>
      <c r="F437" s="49"/>
      <c r="G437" s="48"/>
      <c r="H437" s="48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</row>
    <row r="438" spans="1:26" ht="15.75" customHeight="1" x14ac:dyDescent="0.2">
      <c r="A438" s="48"/>
      <c r="B438" s="48"/>
      <c r="C438" s="48"/>
      <c r="D438" s="49"/>
      <c r="E438" s="48"/>
      <c r="F438" s="49"/>
      <c r="G438" s="48"/>
      <c r="H438" s="48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</row>
    <row r="439" spans="1:26" ht="15.75" customHeight="1" x14ac:dyDescent="0.2">
      <c r="A439" s="48"/>
      <c r="B439" s="48"/>
      <c r="C439" s="48"/>
      <c r="D439" s="49"/>
      <c r="E439" s="48"/>
      <c r="F439" s="49"/>
      <c r="G439" s="48"/>
      <c r="H439" s="48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</row>
    <row r="440" spans="1:26" ht="15.75" customHeight="1" x14ac:dyDescent="0.2">
      <c r="A440" s="48"/>
      <c r="B440" s="48"/>
      <c r="C440" s="48"/>
      <c r="D440" s="49"/>
      <c r="E440" s="48"/>
      <c r="F440" s="49"/>
      <c r="G440" s="48"/>
      <c r="H440" s="48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</row>
    <row r="441" spans="1:26" ht="15.75" customHeight="1" x14ac:dyDescent="0.2">
      <c r="A441" s="48"/>
      <c r="B441" s="48"/>
      <c r="C441" s="48"/>
      <c r="D441" s="49"/>
      <c r="E441" s="48"/>
      <c r="F441" s="49"/>
      <c r="G441" s="48"/>
      <c r="H441" s="48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</row>
    <row r="442" spans="1:26" ht="15.75" customHeight="1" x14ac:dyDescent="0.2">
      <c r="A442" s="48"/>
      <c r="B442" s="48"/>
      <c r="C442" s="48"/>
      <c r="D442" s="49"/>
      <c r="E442" s="48"/>
      <c r="F442" s="49"/>
      <c r="G442" s="48"/>
      <c r="H442" s="48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</row>
    <row r="443" spans="1:26" ht="15.75" customHeight="1" x14ac:dyDescent="0.2">
      <c r="A443" s="48"/>
      <c r="B443" s="48"/>
      <c r="C443" s="48"/>
      <c r="D443" s="49"/>
      <c r="E443" s="48"/>
      <c r="F443" s="49"/>
      <c r="G443" s="48"/>
      <c r="H443" s="48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</row>
    <row r="444" spans="1:26" ht="15.75" customHeight="1" x14ac:dyDescent="0.2">
      <c r="A444" s="48"/>
      <c r="B444" s="48"/>
      <c r="C444" s="48"/>
      <c r="D444" s="49"/>
      <c r="E444" s="48"/>
      <c r="F444" s="49"/>
      <c r="G444" s="48"/>
      <c r="H444" s="48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</row>
    <row r="445" spans="1:26" ht="15.75" customHeight="1" x14ac:dyDescent="0.2">
      <c r="A445" s="48"/>
      <c r="B445" s="48"/>
      <c r="C445" s="48"/>
      <c r="D445" s="49"/>
      <c r="E445" s="48"/>
      <c r="F445" s="49"/>
      <c r="G445" s="48"/>
      <c r="H445" s="48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</row>
    <row r="446" spans="1:26" ht="15.75" customHeight="1" x14ac:dyDescent="0.2">
      <c r="A446" s="48"/>
      <c r="B446" s="48"/>
      <c r="C446" s="48"/>
      <c r="D446" s="49"/>
      <c r="E446" s="48"/>
      <c r="F446" s="49"/>
      <c r="G446" s="48"/>
      <c r="H446" s="48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</row>
    <row r="447" spans="1:26" ht="15.75" customHeight="1" x14ac:dyDescent="0.2">
      <c r="A447" s="48"/>
      <c r="B447" s="48"/>
      <c r="C447" s="48"/>
      <c r="D447" s="49"/>
      <c r="E447" s="48"/>
      <c r="F447" s="49"/>
      <c r="G447" s="48"/>
      <c r="H447" s="48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</row>
    <row r="448" spans="1:26" ht="15.75" customHeight="1" x14ac:dyDescent="0.2">
      <c r="A448" s="48"/>
      <c r="B448" s="48"/>
      <c r="C448" s="48"/>
      <c r="D448" s="49"/>
      <c r="E448" s="48"/>
      <c r="F448" s="49"/>
      <c r="G448" s="48"/>
      <c r="H448" s="48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</row>
    <row r="449" spans="1:26" ht="15.75" customHeight="1" x14ac:dyDescent="0.2">
      <c r="A449" s="48"/>
      <c r="B449" s="48"/>
      <c r="C449" s="48"/>
      <c r="D449" s="49"/>
      <c r="E449" s="48"/>
      <c r="F449" s="49"/>
      <c r="G449" s="48"/>
      <c r="H449" s="48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</row>
    <row r="450" spans="1:26" ht="15.75" customHeight="1" x14ac:dyDescent="0.2">
      <c r="A450" s="48"/>
      <c r="B450" s="48"/>
      <c r="C450" s="48"/>
      <c r="D450" s="49"/>
      <c r="E450" s="48"/>
      <c r="F450" s="49"/>
      <c r="G450" s="48"/>
      <c r="H450" s="48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</row>
    <row r="451" spans="1:26" ht="15.75" customHeight="1" x14ac:dyDescent="0.2">
      <c r="A451" s="48"/>
      <c r="B451" s="48"/>
      <c r="C451" s="48"/>
      <c r="D451" s="49"/>
      <c r="E451" s="48"/>
      <c r="F451" s="49"/>
      <c r="G451" s="48"/>
      <c r="H451" s="48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</row>
    <row r="452" spans="1:26" ht="15.75" customHeight="1" x14ac:dyDescent="0.2">
      <c r="A452" s="48"/>
      <c r="B452" s="48"/>
      <c r="C452" s="48"/>
      <c r="D452" s="49"/>
      <c r="E452" s="48"/>
      <c r="F452" s="49"/>
      <c r="G452" s="48"/>
      <c r="H452" s="48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</row>
    <row r="453" spans="1:26" ht="15.75" customHeight="1" x14ac:dyDescent="0.2">
      <c r="A453" s="48"/>
      <c r="B453" s="48"/>
      <c r="C453" s="48"/>
      <c r="D453" s="49"/>
      <c r="E453" s="48"/>
      <c r="F453" s="49"/>
      <c r="G453" s="48"/>
      <c r="H453" s="48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</row>
    <row r="454" spans="1:26" ht="15.75" customHeight="1" x14ac:dyDescent="0.2">
      <c r="A454" s="48"/>
      <c r="B454" s="48"/>
      <c r="C454" s="48"/>
      <c r="D454" s="49"/>
      <c r="E454" s="48"/>
      <c r="F454" s="49"/>
      <c r="G454" s="48"/>
      <c r="H454" s="48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</row>
    <row r="455" spans="1:26" ht="15.75" customHeight="1" x14ac:dyDescent="0.2">
      <c r="A455" s="48"/>
      <c r="B455" s="48"/>
      <c r="C455" s="48"/>
      <c r="D455" s="49"/>
      <c r="E455" s="48"/>
      <c r="F455" s="49"/>
      <c r="G455" s="48"/>
      <c r="H455" s="48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</row>
    <row r="456" spans="1:26" ht="15.75" customHeight="1" x14ac:dyDescent="0.2">
      <c r="A456" s="48"/>
      <c r="B456" s="48"/>
      <c r="C456" s="48"/>
      <c r="D456" s="49"/>
      <c r="E456" s="48"/>
      <c r="F456" s="49"/>
      <c r="G456" s="48"/>
      <c r="H456" s="48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</row>
    <row r="457" spans="1:26" ht="15.75" customHeight="1" x14ac:dyDescent="0.2">
      <c r="A457" s="48"/>
      <c r="B457" s="48"/>
      <c r="C457" s="48"/>
      <c r="D457" s="49"/>
      <c r="E457" s="48"/>
      <c r="F457" s="49"/>
      <c r="G457" s="48"/>
      <c r="H457" s="48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</row>
    <row r="458" spans="1:26" ht="15.75" customHeight="1" x14ac:dyDescent="0.2">
      <c r="A458" s="48"/>
      <c r="B458" s="48"/>
      <c r="C458" s="48"/>
      <c r="D458" s="49"/>
      <c r="E458" s="48"/>
      <c r="F458" s="49"/>
      <c r="G458" s="48"/>
      <c r="H458" s="48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</row>
    <row r="459" spans="1:26" ht="15.75" customHeight="1" x14ac:dyDescent="0.2">
      <c r="A459" s="48"/>
      <c r="B459" s="48"/>
      <c r="C459" s="48"/>
      <c r="D459" s="49"/>
      <c r="E459" s="48"/>
      <c r="F459" s="49"/>
      <c r="G459" s="48"/>
      <c r="H459" s="48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</row>
    <row r="460" spans="1:26" ht="15.75" customHeight="1" x14ac:dyDescent="0.2">
      <c r="A460" s="48"/>
      <c r="B460" s="48"/>
      <c r="C460" s="48"/>
      <c r="D460" s="49"/>
      <c r="E460" s="48"/>
      <c r="F460" s="49"/>
      <c r="G460" s="48"/>
      <c r="H460" s="48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</row>
    <row r="461" spans="1:26" ht="15.75" customHeight="1" x14ac:dyDescent="0.2">
      <c r="A461" s="48"/>
      <c r="B461" s="48"/>
      <c r="C461" s="48"/>
      <c r="D461" s="49"/>
      <c r="E461" s="48"/>
      <c r="F461" s="49"/>
      <c r="G461" s="48"/>
      <c r="H461" s="48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</row>
    <row r="462" spans="1:26" ht="15.75" customHeight="1" x14ac:dyDescent="0.2">
      <c r="A462" s="48"/>
      <c r="B462" s="48"/>
      <c r="C462" s="48"/>
      <c r="D462" s="49"/>
      <c r="E462" s="48"/>
      <c r="F462" s="49"/>
      <c r="G462" s="48"/>
      <c r="H462" s="48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</row>
    <row r="463" spans="1:26" ht="15.75" customHeight="1" x14ac:dyDescent="0.2">
      <c r="A463" s="48"/>
      <c r="B463" s="48"/>
      <c r="C463" s="48"/>
      <c r="D463" s="49"/>
      <c r="E463" s="48"/>
      <c r="F463" s="49"/>
      <c r="G463" s="48"/>
      <c r="H463" s="48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</row>
    <row r="464" spans="1:26" ht="15.75" customHeight="1" x14ac:dyDescent="0.2">
      <c r="A464" s="48"/>
      <c r="B464" s="48"/>
      <c r="C464" s="48"/>
      <c r="D464" s="49"/>
      <c r="E464" s="48"/>
      <c r="F464" s="49"/>
      <c r="G464" s="48"/>
      <c r="H464" s="48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</row>
    <row r="465" spans="1:26" ht="15.75" customHeight="1" x14ac:dyDescent="0.2">
      <c r="A465" s="48"/>
      <c r="B465" s="48"/>
      <c r="C465" s="48"/>
      <c r="D465" s="49"/>
      <c r="E465" s="48"/>
      <c r="F465" s="49"/>
      <c r="G465" s="48"/>
      <c r="H465" s="48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</row>
    <row r="466" spans="1:26" ht="15.75" customHeight="1" x14ac:dyDescent="0.2">
      <c r="A466" s="48"/>
      <c r="B466" s="48"/>
      <c r="C466" s="48"/>
      <c r="D466" s="49"/>
      <c r="E466" s="48"/>
      <c r="F466" s="49"/>
      <c r="G466" s="48"/>
      <c r="H466" s="48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</row>
    <row r="467" spans="1:26" ht="15.75" customHeight="1" x14ac:dyDescent="0.2">
      <c r="A467" s="48"/>
      <c r="B467" s="48"/>
      <c r="C467" s="48"/>
      <c r="D467" s="49"/>
      <c r="E467" s="48"/>
      <c r="F467" s="49"/>
      <c r="G467" s="48"/>
      <c r="H467" s="48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</row>
    <row r="468" spans="1:26" ht="15.75" customHeight="1" x14ac:dyDescent="0.2">
      <c r="A468" s="48"/>
      <c r="B468" s="48"/>
      <c r="C468" s="48"/>
      <c r="D468" s="49"/>
      <c r="E468" s="48"/>
      <c r="F468" s="49"/>
      <c r="G468" s="48"/>
      <c r="H468" s="48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</row>
    <row r="469" spans="1:26" ht="15.75" customHeight="1" x14ac:dyDescent="0.2">
      <c r="A469" s="48"/>
      <c r="B469" s="48"/>
      <c r="C469" s="48"/>
      <c r="D469" s="49"/>
      <c r="E469" s="48"/>
      <c r="F469" s="49"/>
      <c r="G469" s="48"/>
      <c r="H469" s="48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</row>
    <row r="470" spans="1:26" ht="15.75" customHeight="1" x14ac:dyDescent="0.2">
      <c r="A470" s="48"/>
      <c r="B470" s="48"/>
      <c r="C470" s="48"/>
      <c r="D470" s="49"/>
      <c r="E470" s="48"/>
      <c r="F470" s="49"/>
      <c r="G470" s="48"/>
      <c r="H470" s="48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</row>
    <row r="471" spans="1:26" ht="15.75" customHeight="1" x14ac:dyDescent="0.2">
      <c r="A471" s="48"/>
      <c r="B471" s="48"/>
      <c r="C471" s="48"/>
      <c r="D471" s="49"/>
      <c r="E471" s="48"/>
      <c r="F471" s="49"/>
      <c r="G471" s="48"/>
      <c r="H471" s="48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</row>
    <row r="472" spans="1:26" ht="15.75" customHeight="1" x14ac:dyDescent="0.2">
      <c r="A472" s="48"/>
      <c r="B472" s="48"/>
      <c r="C472" s="48"/>
      <c r="D472" s="49"/>
      <c r="E472" s="48"/>
      <c r="F472" s="49"/>
      <c r="G472" s="48"/>
      <c r="H472" s="48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</row>
    <row r="473" spans="1:26" ht="15.75" customHeight="1" x14ac:dyDescent="0.2">
      <c r="A473" s="48"/>
      <c r="B473" s="48"/>
      <c r="C473" s="48"/>
      <c r="D473" s="49"/>
      <c r="E473" s="48"/>
      <c r="F473" s="49"/>
      <c r="G473" s="48"/>
      <c r="H473" s="48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</row>
    <row r="474" spans="1:26" ht="15.75" customHeight="1" x14ac:dyDescent="0.2">
      <c r="A474" s="48"/>
      <c r="B474" s="48"/>
      <c r="C474" s="48"/>
      <c r="D474" s="49"/>
      <c r="E474" s="48"/>
      <c r="F474" s="49"/>
      <c r="G474" s="48"/>
      <c r="H474" s="48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</row>
    <row r="475" spans="1:26" ht="15.75" customHeight="1" x14ac:dyDescent="0.2">
      <c r="A475" s="48"/>
      <c r="B475" s="48"/>
      <c r="C475" s="48"/>
      <c r="D475" s="49"/>
      <c r="E475" s="48"/>
      <c r="F475" s="49"/>
      <c r="G475" s="48"/>
      <c r="H475" s="48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</row>
    <row r="476" spans="1:26" ht="15.75" customHeight="1" x14ac:dyDescent="0.2">
      <c r="A476" s="48"/>
      <c r="B476" s="48"/>
      <c r="C476" s="48"/>
      <c r="D476" s="49"/>
      <c r="E476" s="48"/>
      <c r="F476" s="49"/>
      <c r="G476" s="48"/>
      <c r="H476" s="48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</row>
    <row r="477" spans="1:26" ht="15.75" customHeight="1" x14ac:dyDescent="0.2">
      <c r="A477" s="48"/>
      <c r="B477" s="48"/>
      <c r="C477" s="48"/>
      <c r="D477" s="49"/>
      <c r="E477" s="48"/>
      <c r="F477" s="49"/>
      <c r="G477" s="48"/>
      <c r="H477" s="48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</row>
    <row r="478" spans="1:26" ht="15.75" customHeight="1" x14ac:dyDescent="0.2">
      <c r="A478" s="48"/>
      <c r="B478" s="48"/>
      <c r="C478" s="48"/>
      <c r="D478" s="49"/>
      <c r="E478" s="48"/>
      <c r="F478" s="49"/>
      <c r="G478" s="48"/>
      <c r="H478" s="48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</row>
    <row r="479" spans="1:26" ht="15.75" customHeight="1" x14ac:dyDescent="0.2">
      <c r="A479" s="48"/>
      <c r="B479" s="48"/>
      <c r="C479" s="48"/>
      <c r="D479" s="49"/>
      <c r="E479" s="48"/>
      <c r="F479" s="49"/>
      <c r="G479" s="48"/>
      <c r="H479" s="48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</row>
    <row r="480" spans="1:26" ht="15.75" customHeight="1" x14ac:dyDescent="0.2">
      <c r="A480" s="48"/>
      <c r="B480" s="48"/>
      <c r="C480" s="48"/>
      <c r="D480" s="49"/>
      <c r="E480" s="48"/>
      <c r="F480" s="49"/>
      <c r="G480" s="48"/>
      <c r="H480" s="48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</row>
    <row r="481" spans="1:26" ht="15.75" customHeight="1" x14ac:dyDescent="0.2">
      <c r="A481" s="48"/>
      <c r="B481" s="48"/>
      <c r="C481" s="48"/>
      <c r="D481" s="49"/>
      <c r="E481" s="48"/>
      <c r="F481" s="49"/>
      <c r="G481" s="48"/>
      <c r="H481" s="48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</row>
    <row r="482" spans="1:26" ht="15.75" customHeight="1" x14ac:dyDescent="0.2">
      <c r="A482" s="48"/>
      <c r="B482" s="48"/>
      <c r="C482" s="48"/>
      <c r="D482" s="49"/>
      <c r="E482" s="48"/>
      <c r="F482" s="49"/>
      <c r="G482" s="48"/>
      <c r="H482" s="48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</row>
    <row r="483" spans="1:26" ht="15.75" customHeight="1" x14ac:dyDescent="0.2">
      <c r="A483" s="48"/>
      <c r="B483" s="48"/>
      <c r="C483" s="48"/>
      <c r="D483" s="49"/>
      <c r="E483" s="48"/>
      <c r="F483" s="49"/>
      <c r="G483" s="48"/>
      <c r="H483" s="48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</row>
    <row r="484" spans="1:26" ht="15.75" customHeight="1" x14ac:dyDescent="0.2">
      <c r="A484" s="48"/>
      <c r="B484" s="48"/>
      <c r="C484" s="48"/>
      <c r="D484" s="49"/>
      <c r="E484" s="48"/>
      <c r="F484" s="49"/>
      <c r="G484" s="48"/>
      <c r="H484" s="48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</row>
    <row r="485" spans="1:26" ht="15.75" customHeight="1" x14ac:dyDescent="0.2">
      <c r="A485" s="48"/>
      <c r="B485" s="48"/>
      <c r="C485" s="48"/>
      <c r="D485" s="49"/>
      <c r="E485" s="48"/>
      <c r="F485" s="49"/>
      <c r="G485" s="48"/>
      <c r="H485" s="48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</row>
    <row r="486" spans="1:26" ht="15.75" customHeight="1" x14ac:dyDescent="0.2">
      <c r="A486" s="48"/>
      <c r="B486" s="48"/>
      <c r="C486" s="48"/>
      <c r="D486" s="49"/>
      <c r="E486" s="48"/>
      <c r="F486" s="49"/>
      <c r="G486" s="48"/>
      <c r="H486" s="48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</row>
    <row r="487" spans="1:26" ht="15.75" customHeight="1" x14ac:dyDescent="0.2">
      <c r="A487" s="48"/>
      <c r="B487" s="48"/>
      <c r="C487" s="48"/>
      <c r="D487" s="49"/>
      <c r="E487" s="48"/>
      <c r="F487" s="49"/>
      <c r="G487" s="48"/>
      <c r="H487" s="48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</row>
    <row r="488" spans="1:26" ht="15.75" customHeight="1" x14ac:dyDescent="0.2">
      <c r="A488" s="48"/>
      <c r="B488" s="48"/>
      <c r="C488" s="48"/>
      <c r="D488" s="49"/>
      <c r="E488" s="48"/>
      <c r="F488" s="49"/>
      <c r="G488" s="48"/>
      <c r="H488" s="48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</row>
    <row r="489" spans="1:26" ht="15.75" customHeight="1" x14ac:dyDescent="0.2">
      <c r="A489" s="48"/>
      <c r="B489" s="48"/>
      <c r="C489" s="48"/>
      <c r="D489" s="49"/>
      <c r="E489" s="48"/>
      <c r="F489" s="49"/>
      <c r="G489" s="48"/>
      <c r="H489" s="48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</row>
    <row r="490" spans="1:26" ht="15.75" customHeight="1" x14ac:dyDescent="0.2">
      <c r="A490" s="48"/>
      <c r="B490" s="48"/>
      <c r="C490" s="48"/>
      <c r="D490" s="49"/>
      <c r="E490" s="48"/>
      <c r="F490" s="49"/>
      <c r="G490" s="48"/>
      <c r="H490" s="48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</row>
    <row r="491" spans="1:26" ht="15.75" customHeight="1" x14ac:dyDescent="0.2">
      <c r="A491" s="48"/>
      <c r="B491" s="48"/>
      <c r="C491" s="48"/>
      <c r="D491" s="49"/>
      <c r="E491" s="48"/>
      <c r="F491" s="49"/>
      <c r="G491" s="48"/>
      <c r="H491" s="48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</row>
    <row r="492" spans="1:26" ht="15.75" customHeight="1" x14ac:dyDescent="0.2">
      <c r="A492" s="48"/>
      <c r="B492" s="48"/>
      <c r="C492" s="48"/>
      <c r="D492" s="49"/>
      <c r="E492" s="48"/>
      <c r="F492" s="49"/>
      <c r="G492" s="48"/>
      <c r="H492" s="48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</row>
    <row r="493" spans="1:26" ht="15.75" customHeight="1" x14ac:dyDescent="0.2">
      <c r="A493" s="48"/>
      <c r="B493" s="48"/>
      <c r="C493" s="48"/>
      <c r="D493" s="49"/>
      <c r="E493" s="48"/>
      <c r="F493" s="49"/>
      <c r="G493" s="48"/>
      <c r="H493" s="48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</row>
    <row r="494" spans="1:26" ht="15.75" customHeight="1" x14ac:dyDescent="0.2">
      <c r="A494" s="48"/>
      <c r="B494" s="48"/>
      <c r="C494" s="48"/>
      <c r="D494" s="49"/>
      <c r="E494" s="48"/>
      <c r="F494" s="49"/>
      <c r="G494" s="48"/>
      <c r="H494" s="48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</row>
    <row r="495" spans="1:26" ht="15.75" customHeight="1" x14ac:dyDescent="0.2">
      <c r="A495" s="48"/>
      <c r="B495" s="48"/>
      <c r="C495" s="48"/>
      <c r="D495" s="49"/>
      <c r="E495" s="48"/>
      <c r="F495" s="49"/>
      <c r="G495" s="48"/>
      <c r="H495" s="48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</row>
    <row r="496" spans="1:26" ht="15.75" customHeight="1" x14ac:dyDescent="0.2">
      <c r="A496" s="48"/>
      <c r="B496" s="48"/>
      <c r="C496" s="48"/>
      <c r="D496" s="49"/>
      <c r="E496" s="48"/>
      <c r="F496" s="49"/>
      <c r="G496" s="48"/>
      <c r="H496" s="48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</row>
    <row r="497" spans="1:26" ht="15.75" customHeight="1" x14ac:dyDescent="0.2">
      <c r="A497" s="48"/>
      <c r="B497" s="48"/>
      <c r="C497" s="48"/>
      <c r="D497" s="49"/>
      <c r="E497" s="48"/>
      <c r="F497" s="49"/>
      <c r="G497" s="48"/>
      <c r="H497" s="48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</row>
    <row r="498" spans="1:26" ht="15.75" customHeight="1" x14ac:dyDescent="0.2">
      <c r="A498" s="48"/>
      <c r="B498" s="48"/>
      <c r="C498" s="48"/>
      <c r="D498" s="49"/>
      <c r="E498" s="48"/>
      <c r="F498" s="49"/>
      <c r="G498" s="48"/>
      <c r="H498" s="48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</row>
    <row r="499" spans="1:26" ht="15.75" customHeight="1" x14ac:dyDescent="0.2">
      <c r="A499" s="48"/>
      <c r="B499" s="48"/>
      <c r="C499" s="48"/>
      <c r="D499" s="49"/>
      <c r="E499" s="48"/>
      <c r="F499" s="49"/>
      <c r="G499" s="48"/>
      <c r="H499" s="48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</row>
    <row r="500" spans="1:26" ht="15.75" customHeight="1" x14ac:dyDescent="0.2">
      <c r="A500" s="48"/>
      <c r="B500" s="48"/>
      <c r="C500" s="48"/>
      <c r="D500" s="49"/>
      <c r="E500" s="48"/>
      <c r="F500" s="49"/>
      <c r="G500" s="48"/>
      <c r="H500" s="48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</row>
    <row r="501" spans="1:26" ht="15.75" customHeight="1" x14ac:dyDescent="0.2">
      <c r="A501" s="48"/>
      <c r="B501" s="48"/>
      <c r="C501" s="48"/>
      <c r="D501" s="49"/>
      <c r="E501" s="48"/>
      <c r="F501" s="49"/>
      <c r="G501" s="48"/>
      <c r="H501" s="48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</row>
    <row r="502" spans="1:26" ht="15.75" customHeight="1" x14ac:dyDescent="0.2">
      <c r="A502" s="48"/>
      <c r="B502" s="48"/>
      <c r="C502" s="48"/>
      <c r="D502" s="49"/>
      <c r="E502" s="48"/>
      <c r="F502" s="49"/>
      <c r="G502" s="48"/>
      <c r="H502" s="48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</row>
    <row r="503" spans="1:26" ht="15.75" customHeight="1" x14ac:dyDescent="0.2">
      <c r="A503" s="48"/>
      <c r="B503" s="48"/>
      <c r="C503" s="48"/>
      <c r="D503" s="49"/>
      <c r="E503" s="48"/>
      <c r="F503" s="49"/>
      <c r="G503" s="48"/>
      <c r="H503" s="48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</row>
    <row r="504" spans="1:26" ht="15.75" customHeight="1" x14ac:dyDescent="0.2">
      <c r="A504" s="48"/>
      <c r="B504" s="48"/>
      <c r="C504" s="48"/>
      <c r="D504" s="49"/>
      <c r="E504" s="48"/>
      <c r="F504" s="49"/>
      <c r="G504" s="48"/>
      <c r="H504" s="48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</row>
    <row r="505" spans="1:26" ht="15.75" customHeight="1" x14ac:dyDescent="0.2">
      <c r="A505" s="48"/>
      <c r="B505" s="48"/>
      <c r="C505" s="48"/>
      <c r="D505" s="49"/>
      <c r="E505" s="48"/>
      <c r="F505" s="49"/>
      <c r="G505" s="48"/>
      <c r="H505" s="48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</row>
    <row r="506" spans="1:26" ht="15.75" customHeight="1" x14ac:dyDescent="0.2">
      <c r="A506" s="48"/>
      <c r="B506" s="48"/>
      <c r="C506" s="48"/>
      <c r="D506" s="49"/>
      <c r="E506" s="48"/>
      <c r="F506" s="49"/>
      <c r="G506" s="48"/>
      <c r="H506" s="48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</row>
    <row r="507" spans="1:26" ht="15.75" customHeight="1" x14ac:dyDescent="0.2">
      <c r="A507" s="48"/>
      <c r="B507" s="48"/>
      <c r="C507" s="48"/>
      <c r="D507" s="49"/>
      <c r="E507" s="48"/>
      <c r="F507" s="49"/>
      <c r="G507" s="48"/>
      <c r="H507" s="48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</row>
    <row r="508" spans="1:26" ht="15.75" customHeight="1" x14ac:dyDescent="0.2">
      <c r="A508" s="48"/>
      <c r="B508" s="48"/>
      <c r="C508" s="48"/>
      <c r="D508" s="49"/>
      <c r="E508" s="48"/>
      <c r="F508" s="49"/>
      <c r="G508" s="48"/>
      <c r="H508" s="48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</row>
    <row r="509" spans="1:26" ht="15.75" customHeight="1" x14ac:dyDescent="0.2">
      <c r="A509" s="48"/>
      <c r="B509" s="48"/>
      <c r="C509" s="48"/>
      <c r="D509" s="49"/>
      <c r="E509" s="48"/>
      <c r="F509" s="49"/>
      <c r="G509" s="48"/>
      <c r="H509" s="48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</row>
    <row r="510" spans="1:26" ht="15.75" customHeight="1" x14ac:dyDescent="0.2">
      <c r="A510" s="48"/>
      <c r="B510" s="48"/>
      <c r="C510" s="48"/>
      <c r="D510" s="49"/>
      <c r="E510" s="48"/>
      <c r="F510" s="49"/>
      <c r="G510" s="48"/>
      <c r="H510" s="48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</row>
    <row r="511" spans="1:26" ht="15.75" customHeight="1" x14ac:dyDescent="0.2">
      <c r="A511" s="48"/>
      <c r="B511" s="48"/>
      <c r="C511" s="48"/>
      <c r="D511" s="49"/>
      <c r="E511" s="48"/>
      <c r="F511" s="49"/>
      <c r="G511" s="48"/>
      <c r="H511" s="48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</row>
    <row r="512" spans="1:26" ht="15.75" customHeight="1" x14ac:dyDescent="0.2">
      <c r="A512" s="48"/>
      <c r="B512" s="48"/>
      <c r="C512" s="48"/>
      <c r="D512" s="49"/>
      <c r="E512" s="48"/>
      <c r="F512" s="49"/>
      <c r="G512" s="48"/>
      <c r="H512" s="48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</row>
    <row r="513" spans="1:26" ht="15.75" customHeight="1" x14ac:dyDescent="0.2">
      <c r="A513" s="48"/>
      <c r="B513" s="48"/>
      <c r="C513" s="48"/>
      <c r="D513" s="49"/>
      <c r="E513" s="48"/>
      <c r="F513" s="49"/>
      <c r="G513" s="48"/>
      <c r="H513" s="48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</row>
    <row r="514" spans="1:26" ht="15.75" customHeight="1" x14ac:dyDescent="0.2">
      <c r="A514" s="48"/>
      <c r="B514" s="48"/>
      <c r="C514" s="48"/>
      <c r="D514" s="49"/>
      <c r="E514" s="48"/>
      <c r="F514" s="49"/>
      <c r="G514" s="48"/>
      <c r="H514" s="48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</row>
    <row r="515" spans="1:26" ht="15.75" customHeight="1" x14ac:dyDescent="0.2">
      <c r="A515" s="48"/>
      <c r="B515" s="48"/>
      <c r="C515" s="48"/>
      <c r="D515" s="49"/>
      <c r="E515" s="48"/>
      <c r="F515" s="49"/>
      <c r="G515" s="48"/>
      <c r="H515" s="48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</row>
    <row r="516" spans="1:26" ht="15.75" customHeight="1" x14ac:dyDescent="0.2">
      <c r="A516" s="48"/>
      <c r="B516" s="48"/>
      <c r="C516" s="48"/>
      <c r="D516" s="49"/>
      <c r="E516" s="48"/>
      <c r="F516" s="49"/>
      <c r="G516" s="48"/>
      <c r="H516" s="48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</row>
    <row r="517" spans="1:26" ht="15.75" customHeight="1" x14ac:dyDescent="0.2">
      <c r="A517" s="48"/>
      <c r="B517" s="48"/>
      <c r="C517" s="48"/>
      <c r="D517" s="49"/>
      <c r="E517" s="48"/>
      <c r="F517" s="49"/>
      <c r="G517" s="48"/>
      <c r="H517" s="48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</row>
    <row r="518" spans="1:26" ht="15.75" customHeight="1" x14ac:dyDescent="0.2">
      <c r="A518" s="48"/>
      <c r="B518" s="48"/>
      <c r="C518" s="48"/>
      <c r="D518" s="49"/>
      <c r="E518" s="48"/>
      <c r="F518" s="49"/>
      <c r="G518" s="48"/>
      <c r="H518" s="48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</row>
    <row r="519" spans="1:26" ht="15.75" customHeight="1" x14ac:dyDescent="0.2">
      <c r="A519" s="48"/>
      <c r="B519" s="48"/>
      <c r="C519" s="48"/>
      <c r="D519" s="49"/>
      <c r="E519" s="48"/>
      <c r="F519" s="49"/>
      <c r="G519" s="48"/>
      <c r="H519" s="48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</row>
    <row r="520" spans="1:26" ht="15.75" customHeight="1" x14ac:dyDescent="0.2">
      <c r="A520" s="48"/>
      <c r="B520" s="48"/>
      <c r="C520" s="48"/>
      <c r="D520" s="49"/>
      <c r="E520" s="48"/>
      <c r="F520" s="49"/>
      <c r="G520" s="48"/>
      <c r="H520" s="48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</row>
    <row r="521" spans="1:26" ht="15.75" customHeight="1" x14ac:dyDescent="0.2">
      <c r="A521" s="48"/>
      <c r="B521" s="48"/>
      <c r="C521" s="48"/>
      <c r="D521" s="49"/>
      <c r="E521" s="48"/>
      <c r="F521" s="49"/>
      <c r="G521" s="48"/>
      <c r="H521" s="48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</row>
    <row r="522" spans="1:26" ht="15.75" customHeight="1" x14ac:dyDescent="0.2">
      <c r="A522" s="48"/>
      <c r="B522" s="48"/>
      <c r="C522" s="48"/>
      <c r="D522" s="49"/>
      <c r="E522" s="48"/>
      <c r="F522" s="49"/>
      <c r="G522" s="48"/>
      <c r="H522" s="48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</row>
    <row r="523" spans="1:26" ht="15.75" customHeight="1" x14ac:dyDescent="0.2">
      <c r="A523" s="48"/>
      <c r="B523" s="48"/>
      <c r="C523" s="48"/>
      <c r="D523" s="49"/>
      <c r="E523" s="48"/>
      <c r="F523" s="49"/>
      <c r="G523" s="48"/>
      <c r="H523" s="48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</row>
    <row r="524" spans="1:26" ht="15.75" customHeight="1" x14ac:dyDescent="0.2">
      <c r="A524" s="48"/>
      <c r="B524" s="48"/>
      <c r="C524" s="48"/>
      <c r="D524" s="49"/>
      <c r="E524" s="48"/>
      <c r="F524" s="49"/>
      <c r="G524" s="48"/>
      <c r="H524" s="48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</row>
    <row r="525" spans="1:26" ht="15.75" customHeight="1" x14ac:dyDescent="0.2">
      <c r="A525" s="48"/>
      <c r="B525" s="48"/>
      <c r="C525" s="48"/>
      <c r="D525" s="49"/>
      <c r="E525" s="48"/>
      <c r="F525" s="49"/>
      <c r="G525" s="48"/>
      <c r="H525" s="48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</row>
    <row r="526" spans="1:26" ht="15.75" customHeight="1" x14ac:dyDescent="0.2">
      <c r="A526" s="48"/>
      <c r="B526" s="48"/>
      <c r="C526" s="48"/>
      <c r="D526" s="49"/>
      <c r="E526" s="48"/>
      <c r="F526" s="49"/>
      <c r="G526" s="48"/>
      <c r="H526" s="48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</row>
    <row r="527" spans="1:26" ht="15.75" customHeight="1" x14ac:dyDescent="0.2">
      <c r="A527" s="48"/>
      <c r="B527" s="48"/>
      <c r="C527" s="48"/>
      <c r="D527" s="49"/>
      <c r="E527" s="48"/>
      <c r="F527" s="49"/>
      <c r="G527" s="48"/>
      <c r="H527" s="48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</row>
    <row r="528" spans="1:26" ht="15.75" customHeight="1" x14ac:dyDescent="0.2">
      <c r="A528" s="48"/>
      <c r="B528" s="48"/>
      <c r="C528" s="48"/>
      <c r="D528" s="49"/>
      <c r="E528" s="48"/>
      <c r="F528" s="49"/>
      <c r="G528" s="48"/>
      <c r="H528" s="48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</row>
    <row r="529" spans="1:26" ht="15.75" customHeight="1" x14ac:dyDescent="0.2">
      <c r="A529" s="48"/>
      <c r="B529" s="48"/>
      <c r="C529" s="48"/>
      <c r="D529" s="49"/>
      <c r="E529" s="48"/>
      <c r="F529" s="49"/>
      <c r="G529" s="48"/>
      <c r="H529" s="48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</row>
    <row r="530" spans="1:26" ht="15.75" customHeight="1" x14ac:dyDescent="0.2">
      <c r="A530" s="48"/>
      <c r="B530" s="48"/>
      <c r="C530" s="48"/>
      <c r="D530" s="49"/>
      <c r="E530" s="48"/>
      <c r="F530" s="49"/>
      <c r="G530" s="48"/>
      <c r="H530" s="48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</row>
    <row r="531" spans="1:26" ht="15.75" customHeight="1" x14ac:dyDescent="0.2">
      <c r="A531" s="48"/>
      <c r="B531" s="48"/>
      <c r="C531" s="48"/>
      <c r="D531" s="49"/>
      <c r="E531" s="48"/>
      <c r="F531" s="49"/>
      <c r="G531" s="48"/>
      <c r="H531" s="48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</row>
    <row r="532" spans="1:26" ht="15.75" customHeight="1" x14ac:dyDescent="0.2">
      <c r="A532" s="48"/>
      <c r="B532" s="48"/>
      <c r="C532" s="48"/>
      <c r="D532" s="49"/>
      <c r="E532" s="48"/>
      <c r="F532" s="49"/>
      <c r="G532" s="48"/>
      <c r="H532" s="48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</row>
    <row r="533" spans="1:26" ht="15.75" customHeight="1" x14ac:dyDescent="0.2">
      <c r="A533" s="48"/>
      <c r="B533" s="48"/>
      <c r="C533" s="48"/>
      <c r="D533" s="49"/>
      <c r="E533" s="48"/>
      <c r="F533" s="49"/>
      <c r="G533" s="48"/>
      <c r="H533" s="48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</row>
    <row r="534" spans="1:26" ht="15.75" customHeight="1" x14ac:dyDescent="0.2">
      <c r="A534" s="48"/>
      <c r="B534" s="48"/>
      <c r="C534" s="48"/>
      <c r="D534" s="49"/>
      <c r="E534" s="48"/>
      <c r="F534" s="49"/>
      <c r="G534" s="48"/>
      <c r="H534" s="48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</row>
    <row r="535" spans="1:26" ht="15.75" customHeight="1" x14ac:dyDescent="0.2">
      <c r="A535" s="48"/>
      <c r="B535" s="48"/>
      <c r="C535" s="48"/>
      <c r="D535" s="49"/>
      <c r="E535" s="48"/>
      <c r="F535" s="49"/>
      <c r="G535" s="48"/>
      <c r="H535" s="48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</row>
    <row r="536" spans="1:26" ht="15.75" customHeight="1" x14ac:dyDescent="0.2">
      <c r="A536" s="48"/>
      <c r="B536" s="48"/>
      <c r="C536" s="48"/>
      <c r="D536" s="49"/>
      <c r="E536" s="48"/>
      <c r="F536" s="49"/>
      <c r="G536" s="48"/>
      <c r="H536" s="48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</row>
    <row r="537" spans="1:26" ht="15.75" customHeight="1" x14ac:dyDescent="0.2">
      <c r="A537" s="48"/>
      <c r="B537" s="48"/>
      <c r="C537" s="48"/>
      <c r="D537" s="49"/>
      <c r="E537" s="48"/>
      <c r="F537" s="49"/>
      <c r="G537" s="48"/>
      <c r="H537" s="48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</row>
    <row r="538" spans="1:26" ht="15.75" customHeight="1" x14ac:dyDescent="0.2">
      <c r="A538" s="48"/>
      <c r="B538" s="48"/>
      <c r="C538" s="48"/>
      <c r="D538" s="49"/>
      <c r="E538" s="48"/>
      <c r="F538" s="49"/>
      <c r="G538" s="48"/>
      <c r="H538" s="48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</row>
    <row r="539" spans="1:26" ht="15.75" customHeight="1" x14ac:dyDescent="0.2">
      <c r="A539" s="48"/>
      <c r="B539" s="48"/>
      <c r="C539" s="48"/>
      <c r="D539" s="49"/>
      <c r="E539" s="48"/>
      <c r="F539" s="49"/>
      <c r="G539" s="48"/>
      <c r="H539" s="48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</row>
    <row r="540" spans="1:26" ht="15.75" customHeight="1" x14ac:dyDescent="0.2">
      <c r="A540" s="48"/>
      <c r="B540" s="48"/>
      <c r="C540" s="48"/>
      <c r="D540" s="49"/>
      <c r="E540" s="48"/>
      <c r="F540" s="49"/>
      <c r="G540" s="48"/>
      <c r="H540" s="48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</row>
    <row r="541" spans="1:26" ht="15.75" customHeight="1" x14ac:dyDescent="0.2">
      <c r="A541" s="48"/>
      <c r="B541" s="48"/>
      <c r="C541" s="48"/>
      <c r="D541" s="49"/>
      <c r="E541" s="48"/>
      <c r="F541" s="49"/>
      <c r="G541" s="48"/>
      <c r="H541" s="48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</row>
    <row r="542" spans="1:26" ht="15.75" customHeight="1" x14ac:dyDescent="0.2">
      <c r="A542" s="48"/>
      <c r="B542" s="48"/>
      <c r="C542" s="48"/>
      <c r="D542" s="49"/>
      <c r="E542" s="48"/>
      <c r="F542" s="49"/>
      <c r="G542" s="48"/>
      <c r="H542" s="48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</row>
    <row r="543" spans="1:26" ht="15.75" customHeight="1" x14ac:dyDescent="0.2">
      <c r="A543" s="48"/>
      <c r="B543" s="48"/>
      <c r="C543" s="48"/>
      <c r="D543" s="49"/>
      <c r="E543" s="48"/>
      <c r="F543" s="49"/>
      <c r="G543" s="48"/>
      <c r="H543" s="48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</row>
    <row r="544" spans="1:26" ht="15.75" customHeight="1" x14ac:dyDescent="0.2">
      <c r="A544" s="48"/>
      <c r="B544" s="48"/>
      <c r="C544" s="48"/>
      <c r="D544" s="49"/>
      <c r="E544" s="48"/>
      <c r="F544" s="49"/>
      <c r="G544" s="48"/>
      <c r="H544" s="48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</row>
    <row r="545" spans="1:26" ht="15.75" customHeight="1" x14ac:dyDescent="0.2">
      <c r="A545" s="48"/>
      <c r="B545" s="48"/>
      <c r="C545" s="48"/>
      <c r="D545" s="49"/>
      <c r="E545" s="48"/>
      <c r="F545" s="49"/>
      <c r="G545" s="48"/>
      <c r="H545" s="48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</row>
    <row r="546" spans="1:26" ht="15.75" customHeight="1" x14ac:dyDescent="0.2">
      <c r="A546" s="48"/>
      <c r="B546" s="48"/>
      <c r="C546" s="48"/>
      <c r="D546" s="49"/>
      <c r="E546" s="48"/>
      <c r="F546" s="49"/>
      <c r="G546" s="48"/>
      <c r="H546" s="48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</row>
    <row r="547" spans="1:26" ht="15.75" customHeight="1" x14ac:dyDescent="0.2">
      <c r="A547" s="48"/>
      <c r="B547" s="48"/>
      <c r="C547" s="48"/>
      <c r="D547" s="49"/>
      <c r="E547" s="48"/>
      <c r="F547" s="49"/>
      <c r="G547" s="48"/>
      <c r="H547" s="48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</row>
    <row r="548" spans="1:26" ht="15.75" customHeight="1" x14ac:dyDescent="0.2">
      <c r="A548" s="48"/>
      <c r="B548" s="48"/>
      <c r="C548" s="48"/>
      <c r="D548" s="49"/>
      <c r="E548" s="48"/>
      <c r="F548" s="49"/>
      <c r="G548" s="48"/>
      <c r="H548" s="48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</row>
    <row r="549" spans="1:26" ht="15.75" customHeight="1" x14ac:dyDescent="0.2">
      <c r="A549" s="48"/>
      <c r="B549" s="48"/>
      <c r="C549" s="48"/>
      <c r="D549" s="49"/>
      <c r="E549" s="48"/>
      <c r="F549" s="49"/>
      <c r="G549" s="48"/>
      <c r="H549" s="48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</row>
    <row r="550" spans="1:26" ht="15.75" customHeight="1" x14ac:dyDescent="0.2">
      <c r="A550" s="48"/>
      <c r="B550" s="48"/>
      <c r="C550" s="48"/>
      <c r="D550" s="49"/>
      <c r="E550" s="48"/>
      <c r="F550" s="49"/>
      <c r="G550" s="48"/>
      <c r="H550" s="48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</row>
    <row r="551" spans="1:26" ht="15.75" customHeight="1" x14ac:dyDescent="0.2">
      <c r="A551" s="48"/>
      <c r="B551" s="48"/>
      <c r="C551" s="48"/>
      <c r="D551" s="49"/>
      <c r="E551" s="48"/>
      <c r="F551" s="49"/>
      <c r="G551" s="48"/>
      <c r="H551" s="48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</row>
    <row r="552" spans="1:26" ht="15.75" customHeight="1" x14ac:dyDescent="0.2">
      <c r="A552" s="48"/>
      <c r="B552" s="48"/>
      <c r="C552" s="48"/>
      <c r="D552" s="49"/>
      <c r="E552" s="48"/>
      <c r="F552" s="49"/>
      <c r="G552" s="48"/>
      <c r="H552" s="48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</row>
    <row r="553" spans="1:26" ht="15.75" customHeight="1" x14ac:dyDescent="0.2">
      <c r="A553" s="48"/>
      <c r="B553" s="48"/>
      <c r="C553" s="48"/>
      <c r="D553" s="49"/>
      <c r="E553" s="48"/>
      <c r="F553" s="49"/>
      <c r="G553" s="48"/>
      <c r="H553" s="48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</row>
    <row r="554" spans="1:26" ht="15.75" customHeight="1" x14ac:dyDescent="0.2">
      <c r="A554" s="48"/>
      <c r="B554" s="48"/>
      <c r="C554" s="48"/>
      <c r="D554" s="49"/>
      <c r="E554" s="48"/>
      <c r="F554" s="49"/>
      <c r="G554" s="48"/>
      <c r="H554" s="48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</row>
    <row r="555" spans="1:26" ht="15.75" customHeight="1" x14ac:dyDescent="0.2">
      <c r="A555" s="48"/>
      <c r="B555" s="48"/>
      <c r="C555" s="48"/>
      <c r="D555" s="49"/>
      <c r="E555" s="48"/>
      <c r="F555" s="49"/>
      <c r="G555" s="48"/>
      <c r="H555" s="48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</row>
    <row r="556" spans="1:26" ht="15.75" customHeight="1" x14ac:dyDescent="0.2">
      <c r="A556" s="48"/>
      <c r="B556" s="48"/>
      <c r="C556" s="48"/>
      <c r="D556" s="49"/>
      <c r="E556" s="48"/>
      <c r="F556" s="49"/>
      <c r="G556" s="48"/>
      <c r="H556" s="48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</row>
    <row r="557" spans="1:26" ht="15.75" customHeight="1" x14ac:dyDescent="0.2">
      <c r="A557" s="48"/>
      <c r="B557" s="48"/>
      <c r="C557" s="48"/>
      <c r="D557" s="49"/>
      <c r="E557" s="48"/>
      <c r="F557" s="49"/>
      <c r="G557" s="48"/>
      <c r="H557" s="48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</row>
    <row r="558" spans="1:26" ht="15.75" customHeight="1" x14ac:dyDescent="0.2">
      <c r="A558" s="48"/>
      <c r="B558" s="48"/>
      <c r="C558" s="48"/>
      <c r="D558" s="49"/>
      <c r="E558" s="48"/>
      <c r="F558" s="49"/>
      <c r="G558" s="48"/>
      <c r="H558" s="48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</row>
    <row r="559" spans="1:26" ht="15.75" customHeight="1" x14ac:dyDescent="0.2">
      <c r="A559" s="48"/>
      <c r="B559" s="48"/>
      <c r="C559" s="48"/>
      <c r="D559" s="49"/>
      <c r="E559" s="48"/>
      <c r="F559" s="49"/>
      <c r="G559" s="48"/>
      <c r="H559" s="48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</row>
    <row r="560" spans="1:26" ht="15.75" customHeight="1" x14ac:dyDescent="0.2">
      <c r="A560" s="48"/>
      <c r="B560" s="48"/>
      <c r="C560" s="48"/>
      <c r="D560" s="49"/>
      <c r="E560" s="48"/>
      <c r="F560" s="49"/>
      <c r="G560" s="48"/>
      <c r="H560" s="48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</row>
    <row r="561" spans="1:26" ht="15.75" customHeight="1" x14ac:dyDescent="0.2">
      <c r="A561" s="48"/>
      <c r="B561" s="48"/>
      <c r="C561" s="48"/>
      <c r="D561" s="49"/>
      <c r="E561" s="48"/>
      <c r="F561" s="49"/>
      <c r="G561" s="48"/>
      <c r="H561" s="48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</row>
    <row r="562" spans="1:26" ht="15.75" customHeight="1" x14ac:dyDescent="0.2">
      <c r="A562" s="48"/>
      <c r="B562" s="48"/>
      <c r="C562" s="48"/>
      <c r="D562" s="49"/>
      <c r="E562" s="48"/>
      <c r="F562" s="49"/>
      <c r="G562" s="48"/>
      <c r="H562" s="48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</row>
    <row r="563" spans="1:26" ht="15.75" customHeight="1" x14ac:dyDescent="0.2">
      <c r="A563" s="48"/>
      <c r="B563" s="48"/>
      <c r="C563" s="48"/>
      <c r="D563" s="49"/>
      <c r="E563" s="48"/>
      <c r="F563" s="49"/>
      <c r="G563" s="48"/>
      <c r="H563" s="48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</row>
    <row r="564" spans="1:26" ht="15.75" customHeight="1" x14ac:dyDescent="0.2">
      <c r="A564" s="48"/>
      <c r="B564" s="48"/>
      <c r="C564" s="48"/>
      <c r="D564" s="49"/>
      <c r="E564" s="48"/>
      <c r="F564" s="49"/>
      <c r="G564" s="48"/>
      <c r="H564" s="48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</row>
    <row r="565" spans="1:26" ht="15.75" customHeight="1" x14ac:dyDescent="0.2">
      <c r="A565" s="48"/>
      <c r="B565" s="48"/>
      <c r="C565" s="48"/>
      <c r="D565" s="49"/>
      <c r="E565" s="48"/>
      <c r="F565" s="49"/>
      <c r="G565" s="48"/>
      <c r="H565" s="48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</row>
    <row r="566" spans="1:26" ht="15.75" customHeight="1" x14ac:dyDescent="0.2">
      <c r="A566" s="48"/>
      <c r="B566" s="48"/>
      <c r="C566" s="48"/>
      <c r="D566" s="49"/>
      <c r="E566" s="48"/>
      <c r="F566" s="49"/>
      <c r="G566" s="48"/>
      <c r="H566" s="48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</row>
    <row r="567" spans="1:26" ht="15.75" customHeight="1" x14ac:dyDescent="0.2">
      <c r="A567" s="48"/>
      <c r="B567" s="48"/>
      <c r="C567" s="48"/>
      <c r="D567" s="49"/>
      <c r="E567" s="48"/>
      <c r="F567" s="49"/>
      <c r="G567" s="48"/>
      <c r="H567" s="48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</row>
    <row r="568" spans="1:26" ht="15.75" customHeight="1" x14ac:dyDescent="0.2">
      <c r="A568" s="48"/>
      <c r="B568" s="48"/>
      <c r="C568" s="48"/>
      <c r="D568" s="49"/>
      <c r="E568" s="48"/>
      <c r="F568" s="49"/>
      <c r="G568" s="48"/>
      <c r="H568" s="48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</row>
    <row r="569" spans="1:26" ht="15.75" customHeight="1" x14ac:dyDescent="0.2">
      <c r="A569" s="48"/>
      <c r="B569" s="48"/>
      <c r="C569" s="48"/>
      <c r="D569" s="49"/>
      <c r="E569" s="48"/>
      <c r="F569" s="49"/>
      <c r="G569" s="48"/>
      <c r="H569" s="48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</row>
    <row r="570" spans="1:26" ht="15.75" customHeight="1" x14ac:dyDescent="0.2">
      <c r="A570" s="48"/>
      <c r="B570" s="48"/>
      <c r="C570" s="48"/>
      <c r="D570" s="49"/>
      <c r="E570" s="48"/>
      <c r="F570" s="49"/>
      <c r="G570" s="48"/>
      <c r="H570" s="48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</row>
    <row r="571" spans="1:26" ht="15.75" customHeight="1" x14ac:dyDescent="0.2">
      <c r="A571" s="48"/>
      <c r="B571" s="48"/>
      <c r="C571" s="48"/>
      <c r="D571" s="49"/>
      <c r="E571" s="48"/>
      <c r="F571" s="49"/>
      <c r="G571" s="48"/>
      <c r="H571" s="48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</row>
    <row r="572" spans="1:26" ht="15.75" customHeight="1" x14ac:dyDescent="0.2">
      <c r="A572" s="48"/>
      <c r="B572" s="48"/>
      <c r="C572" s="48"/>
      <c r="D572" s="49"/>
      <c r="E572" s="48"/>
      <c r="F572" s="49"/>
      <c r="G572" s="48"/>
      <c r="H572" s="48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</row>
    <row r="573" spans="1:26" ht="15.75" customHeight="1" x14ac:dyDescent="0.2">
      <c r="A573" s="48"/>
      <c r="B573" s="48"/>
      <c r="C573" s="48"/>
      <c r="D573" s="49"/>
      <c r="E573" s="48"/>
      <c r="F573" s="49"/>
      <c r="G573" s="48"/>
      <c r="H573" s="48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</row>
    <row r="574" spans="1:26" ht="15.75" customHeight="1" x14ac:dyDescent="0.2">
      <c r="A574" s="48"/>
      <c r="B574" s="48"/>
      <c r="C574" s="48"/>
      <c r="D574" s="49"/>
      <c r="E574" s="48"/>
      <c r="F574" s="49"/>
      <c r="G574" s="48"/>
      <c r="H574" s="48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</row>
    <row r="575" spans="1:26" ht="15.75" customHeight="1" x14ac:dyDescent="0.2">
      <c r="A575" s="48"/>
      <c r="B575" s="48"/>
      <c r="C575" s="48"/>
      <c r="D575" s="49"/>
      <c r="E575" s="48"/>
      <c r="F575" s="49"/>
      <c r="G575" s="48"/>
      <c r="H575" s="48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</row>
    <row r="576" spans="1:26" ht="15.75" customHeight="1" x14ac:dyDescent="0.2">
      <c r="A576" s="48"/>
      <c r="B576" s="48"/>
      <c r="C576" s="48"/>
      <c r="D576" s="49"/>
      <c r="E576" s="48"/>
      <c r="F576" s="49"/>
      <c r="G576" s="48"/>
      <c r="H576" s="48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</row>
    <row r="577" spans="1:26" ht="15.75" customHeight="1" x14ac:dyDescent="0.2">
      <c r="A577" s="48"/>
      <c r="B577" s="48"/>
      <c r="C577" s="48"/>
      <c r="D577" s="49"/>
      <c r="E577" s="48"/>
      <c r="F577" s="49"/>
      <c r="G577" s="48"/>
      <c r="H577" s="48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</row>
    <row r="578" spans="1:26" ht="15.75" customHeight="1" x14ac:dyDescent="0.2">
      <c r="A578" s="48"/>
      <c r="B578" s="48"/>
      <c r="C578" s="48"/>
      <c r="D578" s="49"/>
      <c r="E578" s="48"/>
      <c r="F578" s="49"/>
      <c r="G578" s="48"/>
      <c r="H578" s="48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</row>
    <row r="579" spans="1:26" ht="15.75" customHeight="1" x14ac:dyDescent="0.2">
      <c r="A579" s="48"/>
      <c r="B579" s="48"/>
      <c r="C579" s="48"/>
      <c r="D579" s="49"/>
      <c r="E579" s="48"/>
      <c r="F579" s="49"/>
      <c r="G579" s="48"/>
      <c r="H579" s="48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</row>
    <row r="580" spans="1:26" ht="15.75" customHeight="1" x14ac:dyDescent="0.2">
      <c r="A580" s="48"/>
      <c r="B580" s="48"/>
      <c r="C580" s="48"/>
      <c r="D580" s="49"/>
      <c r="E580" s="48"/>
      <c r="F580" s="49"/>
      <c r="G580" s="48"/>
      <c r="H580" s="48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</row>
    <row r="581" spans="1:26" ht="15.75" customHeight="1" x14ac:dyDescent="0.2">
      <c r="A581" s="48"/>
      <c r="B581" s="48"/>
      <c r="C581" s="48"/>
      <c r="D581" s="49"/>
      <c r="E581" s="48"/>
      <c r="F581" s="49"/>
      <c r="G581" s="48"/>
      <c r="H581" s="48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</row>
    <row r="582" spans="1:26" ht="15.75" customHeight="1" x14ac:dyDescent="0.2">
      <c r="A582" s="48"/>
      <c r="B582" s="48"/>
      <c r="C582" s="48"/>
      <c r="D582" s="49"/>
      <c r="E582" s="48"/>
      <c r="F582" s="49"/>
      <c r="G582" s="48"/>
      <c r="H582" s="48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</row>
    <row r="583" spans="1:26" ht="15.75" customHeight="1" x14ac:dyDescent="0.2">
      <c r="A583" s="48"/>
      <c r="B583" s="48"/>
      <c r="C583" s="48"/>
      <c r="D583" s="49"/>
      <c r="E583" s="48"/>
      <c r="F583" s="49"/>
      <c r="G583" s="48"/>
      <c r="H583" s="48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</row>
    <row r="584" spans="1:26" ht="15.75" customHeight="1" x14ac:dyDescent="0.2">
      <c r="A584" s="48"/>
      <c r="B584" s="48"/>
      <c r="C584" s="48"/>
      <c r="D584" s="49"/>
      <c r="E584" s="48"/>
      <c r="F584" s="49"/>
      <c r="G584" s="48"/>
      <c r="H584" s="48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</row>
    <row r="585" spans="1:26" ht="15.75" customHeight="1" x14ac:dyDescent="0.2">
      <c r="A585" s="48"/>
      <c r="B585" s="48"/>
      <c r="C585" s="48"/>
      <c r="D585" s="49"/>
      <c r="E585" s="48"/>
      <c r="F585" s="49"/>
      <c r="G585" s="48"/>
      <c r="H585" s="48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</row>
    <row r="586" spans="1:26" ht="15.75" customHeight="1" x14ac:dyDescent="0.2">
      <c r="A586" s="48"/>
      <c r="B586" s="48"/>
      <c r="C586" s="48"/>
      <c r="D586" s="49"/>
      <c r="E586" s="48"/>
      <c r="F586" s="49"/>
      <c r="G586" s="48"/>
      <c r="H586" s="48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</row>
    <row r="587" spans="1:26" ht="15.75" customHeight="1" x14ac:dyDescent="0.2">
      <c r="A587" s="48"/>
      <c r="B587" s="48"/>
      <c r="C587" s="48"/>
      <c r="D587" s="49"/>
      <c r="E587" s="48"/>
      <c r="F587" s="49"/>
      <c r="G587" s="48"/>
      <c r="H587" s="48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</row>
    <row r="588" spans="1:26" ht="15.75" customHeight="1" x14ac:dyDescent="0.2">
      <c r="A588" s="48"/>
      <c r="B588" s="48"/>
      <c r="C588" s="48"/>
      <c r="D588" s="49"/>
      <c r="E588" s="48"/>
      <c r="F588" s="49"/>
      <c r="G588" s="48"/>
      <c r="H588" s="48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</row>
    <row r="589" spans="1:26" ht="15.75" customHeight="1" x14ac:dyDescent="0.2">
      <c r="A589" s="48"/>
      <c r="B589" s="48"/>
      <c r="C589" s="48"/>
      <c r="D589" s="49"/>
      <c r="E589" s="48"/>
      <c r="F589" s="49"/>
      <c r="G589" s="48"/>
      <c r="H589" s="48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</row>
    <row r="590" spans="1:26" ht="15.75" customHeight="1" x14ac:dyDescent="0.2">
      <c r="A590" s="48"/>
      <c r="B590" s="48"/>
      <c r="C590" s="48"/>
      <c r="D590" s="49"/>
      <c r="E590" s="48"/>
      <c r="F590" s="49"/>
      <c r="G590" s="48"/>
      <c r="H590" s="48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</row>
    <row r="591" spans="1:26" ht="15.75" customHeight="1" x14ac:dyDescent="0.2">
      <c r="A591" s="48"/>
      <c r="B591" s="48"/>
      <c r="C591" s="48"/>
      <c r="D591" s="49"/>
      <c r="E591" s="48"/>
      <c r="F591" s="49"/>
      <c r="G591" s="48"/>
      <c r="H591" s="48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</row>
    <row r="592" spans="1:26" ht="15.75" customHeight="1" x14ac:dyDescent="0.2">
      <c r="A592" s="48"/>
      <c r="B592" s="48"/>
      <c r="C592" s="48"/>
      <c r="D592" s="49"/>
      <c r="E592" s="48"/>
      <c r="F592" s="49"/>
      <c r="G592" s="48"/>
      <c r="H592" s="48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</row>
    <row r="593" spans="1:26" ht="15.75" customHeight="1" x14ac:dyDescent="0.2">
      <c r="A593" s="48"/>
      <c r="B593" s="48"/>
      <c r="C593" s="48"/>
      <c r="D593" s="49"/>
      <c r="E593" s="48"/>
      <c r="F593" s="49"/>
      <c r="G593" s="48"/>
      <c r="H593" s="48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</row>
    <row r="594" spans="1:26" ht="15.75" customHeight="1" x14ac:dyDescent="0.2">
      <c r="A594" s="48"/>
      <c r="B594" s="48"/>
      <c r="C594" s="48"/>
      <c r="D594" s="49"/>
      <c r="E594" s="48"/>
      <c r="F594" s="49"/>
      <c r="G594" s="48"/>
      <c r="H594" s="48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</row>
    <row r="595" spans="1:26" ht="15.75" customHeight="1" x14ac:dyDescent="0.2">
      <c r="A595" s="48"/>
      <c r="B595" s="48"/>
      <c r="C595" s="48"/>
      <c r="D595" s="49"/>
      <c r="E595" s="48"/>
      <c r="F595" s="49"/>
      <c r="G595" s="48"/>
      <c r="H595" s="48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</row>
    <row r="596" spans="1:26" ht="15.75" customHeight="1" x14ac:dyDescent="0.2">
      <c r="A596" s="48"/>
      <c r="B596" s="48"/>
      <c r="C596" s="48"/>
      <c r="D596" s="49"/>
      <c r="E596" s="48"/>
      <c r="F596" s="49"/>
      <c r="G596" s="48"/>
      <c r="H596" s="48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</row>
    <row r="597" spans="1:26" ht="15.75" customHeight="1" x14ac:dyDescent="0.2">
      <c r="A597" s="48"/>
      <c r="B597" s="48"/>
      <c r="C597" s="48"/>
      <c r="D597" s="49"/>
      <c r="E597" s="48"/>
      <c r="F597" s="49"/>
      <c r="G597" s="48"/>
      <c r="H597" s="48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</row>
    <row r="598" spans="1:26" ht="15.75" customHeight="1" x14ac:dyDescent="0.2">
      <c r="A598" s="48"/>
      <c r="B598" s="48"/>
      <c r="C598" s="48"/>
      <c r="D598" s="49"/>
      <c r="E598" s="48"/>
      <c r="F598" s="49"/>
      <c r="G598" s="48"/>
      <c r="H598" s="48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</row>
    <row r="599" spans="1:26" ht="15.75" customHeight="1" x14ac:dyDescent="0.2">
      <c r="A599" s="48"/>
      <c r="B599" s="48"/>
      <c r="C599" s="48"/>
      <c r="D599" s="49"/>
      <c r="E599" s="48"/>
      <c r="F599" s="49"/>
      <c r="G599" s="48"/>
      <c r="H599" s="48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</row>
    <row r="600" spans="1:26" ht="15.75" customHeight="1" x14ac:dyDescent="0.2">
      <c r="A600" s="48"/>
      <c r="B600" s="48"/>
      <c r="C600" s="48"/>
      <c r="D600" s="49"/>
      <c r="E600" s="48"/>
      <c r="F600" s="49"/>
      <c r="G600" s="48"/>
      <c r="H600" s="48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</row>
    <row r="601" spans="1:26" ht="15.75" customHeight="1" x14ac:dyDescent="0.2">
      <c r="A601" s="48"/>
      <c r="B601" s="48"/>
      <c r="C601" s="48"/>
      <c r="D601" s="49"/>
      <c r="E601" s="48"/>
      <c r="F601" s="49"/>
      <c r="G601" s="48"/>
      <c r="H601" s="48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</row>
    <row r="602" spans="1:26" ht="15.75" customHeight="1" x14ac:dyDescent="0.2">
      <c r="A602" s="48"/>
      <c r="B602" s="48"/>
      <c r="C602" s="48"/>
      <c r="D602" s="49"/>
      <c r="E602" s="48"/>
      <c r="F602" s="49"/>
      <c r="G602" s="48"/>
      <c r="H602" s="48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</row>
    <row r="603" spans="1:26" ht="15.75" customHeight="1" x14ac:dyDescent="0.2">
      <c r="A603" s="48"/>
      <c r="B603" s="48"/>
      <c r="C603" s="48"/>
      <c r="D603" s="49"/>
      <c r="E603" s="48"/>
      <c r="F603" s="49"/>
      <c r="G603" s="48"/>
      <c r="H603" s="48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</row>
    <row r="604" spans="1:26" ht="15.75" customHeight="1" x14ac:dyDescent="0.2">
      <c r="A604" s="48"/>
      <c r="B604" s="48"/>
      <c r="C604" s="48"/>
      <c r="D604" s="49"/>
      <c r="E604" s="48"/>
      <c r="F604" s="49"/>
      <c r="G604" s="48"/>
      <c r="H604" s="48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</row>
    <row r="605" spans="1:26" ht="15.75" customHeight="1" x14ac:dyDescent="0.2">
      <c r="A605" s="48"/>
      <c r="B605" s="48"/>
      <c r="C605" s="48"/>
      <c r="D605" s="49"/>
      <c r="E605" s="48"/>
      <c r="F605" s="49"/>
      <c r="G605" s="48"/>
      <c r="H605" s="48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</row>
    <row r="606" spans="1:26" ht="15.75" customHeight="1" x14ac:dyDescent="0.2">
      <c r="A606" s="48"/>
      <c r="B606" s="48"/>
      <c r="C606" s="48"/>
      <c r="D606" s="49"/>
      <c r="E606" s="48"/>
      <c r="F606" s="49"/>
      <c r="G606" s="48"/>
      <c r="H606" s="48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</row>
    <row r="607" spans="1:26" ht="15.75" customHeight="1" x14ac:dyDescent="0.2">
      <c r="A607" s="48"/>
      <c r="B607" s="48"/>
      <c r="C607" s="48"/>
      <c r="D607" s="49"/>
      <c r="E607" s="48"/>
      <c r="F607" s="49"/>
      <c r="G607" s="48"/>
      <c r="H607" s="48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</row>
    <row r="608" spans="1:26" ht="15.75" customHeight="1" x14ac:dyDescent="0.2">
      <c r="A608" s="48"/>
      <c r="B608" s="48"/>
      <c r="C608" s="48"/>
      <c r="D608" s="49"/>
      <c r="E608" s="48"/>
      <c r="F608" s="49"/>
      <c r="G608" s="48"/>
      <c r="H608" s="48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</row>
    <row r="609" spans="1:26" ht="15.75" customHeight="1" x14ac:dyDescent="0.2">
      <c r="A609" s="48"/>
      <c r="B609" s="48"/>
      <c r="C609" s="48"/>
      <c r="D609" s="49"/>
      <c r="E609" s="48"/>
      <c r="F609" s="49"/>
      <c r="G609" s="48"/>
      <c r="H609" s="48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</row>
    <row r="610" spans="1:26" ht="15.75" customHeight="1" x14ac:dyDescent="0.2">
      <c r="A610" s="48"/>
      <c r="B610" s="48"/>
      <c r="C610" s="48"/>
      <c r="D610" s="49"/>
      <c r="E610" s="48"/>
      <c r="F610" s="49"/>
      <c r="G610" s="48"/>
      <c r="H610" s="48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</row>
    <row r="611" spans="1:26" ht="15.75" customHeight="1" x14ac:dyDescent="0.2">
      <c r="A611" s="48"/>
      <c r="B611" s="48"/>
      <c r="C611" s="48"/>
      <c r="D611" s="49"/>
      <c r="E611" s="48"/>
      <c r="F611" s="49"/>
      <c r="G611" s="48"/>
      <c r="H611" s="48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</row>
    <row r="612" spans="1:26" ht="15.75" customHeight="1" x14ac:dyDescent="0.2">
      <c r="A612" s="48"/>
      <c r="B612" s="48"/>
      <c r="C612" s="48"/>
      <c r="D612" s="49"/>
      <c r="E612" s="48"/>
      <c r="F612" s="49"/>
      <c r="G612" s="48"/>
      <c r="H612" s="48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</row>
    <row r="613" spans="1:26" ht="15.75" customHeight="1" x14ac:dyDescent="0.2">
      <c r="A613" s="48"/>
      <c r="B613" s="48"/>
      <c r="C613" s="48"/>
      <c r="D613" s="49"/>
      <c r="E613" s="48"/>
      <c r="F613" s="49"/>
      <c r="G613" s="48"/>
      <c r="H613" s="48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</row>
    <row r="614" spans="1:26" ht="15.75" customHeight="1" x14ac:dyDescent="0.2">
      <c r="A614" s="48"/>
      <c r="B614" s="48"/>
      <c r="C614" s="48"/>
      <c r="D614" s="49"/>
      <c r="E614" s="48"/>
      <c r="F614" s="49"/>
      <c r="G614" s="48"/>
      <c r="H614" s="48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</row>
    <row r="615" spans="1:26" ht="15.75" customHeight="1" x14ac:dyDescent="0.2">
      <c r="A615" s="48"/>
      <c r="B615" s="48"/>
      <c r="C615" s="48"/>
      <c r="D615" s="49"/>
      <c r="E615" s="48"/>
      <c r="F615" s="49"/>
      <c r="G615" s="48"/>
      <c r="H615" s="48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</row>
    <row r="616" spans="1:26" ht="15.75" customHeight="1" x14ac:dyDescent="0.2">
      <c r="A616" s="48"/>
      <c r="B616" s="48"/>
      <c r="C616" s="48"/>
      <c r="D616" s="49"/>
      <c r="E616" s="48"/>
      <c r="F616" s="49"/>
      <c r="G616" s="48"/>
      <c r="H616" s="48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</row>
    <row r="617" spans="1:26" ht="15.75" customHeight="1" x14ac:dyDescent="0.2">
      <c r="A617" s="48"/>
      <c r="B617" s="48"/>
      <c r="C617" s="48"/>
      <c r="D617" s="49"/>
      <c r="E617" s="48"/>
      <c r="F617" s="49"/>
      <c r="G617" s="48"/>
      <c r="H617" s="48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</row>
    <row r="618" spans="1:26" ht="15.75" customHeight="1" x14ac:dyDescent="0.2">
      <c r="A618" s="48"/>
      <c r="B618" s="48"/>
      <c r="C618" s="48"/>
      <c r="D618" s="49"/>
      <c r="E618" s="48"/>
      <c r="F618" s="49"/>
      <c r="G618" s="48"/>
      <c r="H618" s="48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</row>
    <row r="619" spans="1:26" ht="15.75" customHeight="1" x14ac:dyDescent="0.2">
      <c r="A619" s="48"/>
      <c r="B619" s="48"/>
      <c r="C619" s="48"/>
      <c r="D619" s="49"/>
      <c r="E619" s="48"/>
      <c r="F619" s="49"/>
      <c r="G619" s="48"/>
      <c r="H619" s="48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</row>
    <row r="620" spans="1:26" ht="15.75" customHeight="1" x14ac:dyDescent="0.2">
      <c r="A620" s="48"/>
      <c r="B620" s="48"/>
      <c r="C620" s="48"/>
      <c r="D620" s="49"/>
      <c r="E620" s="48"/>
      <c r="F620" s="49"/>
      <c r="G620" s="48"/>
      <c r="H620" s="48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</row>
    <row r="621" spans="1:26" ht="15.75" customHeight="1" x14ac:dyDescent="0.2">
      <c r="A621" s="48"/>
      <c r="B621" s="48"/>
      <c r="C621" s="48"/>
      <c r="D621" s="49"/>
      <c r="E621" s="48"/>
      <c r="F621" s="49"/>
      <c r="G621" s="48"/>
      <c r="H621" s="48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</row>
    <row r="622" spans="1:26" ht="15.75" customHeight="1" x14ac:dyDescent="0.2">
      <c r="A622" s="48"/>
      <c r="B622" s="48"/>
      <c r="C622" s="48"/>
      <c r="D622" s="49"/>
      <c r="E622" s="48"/>
      <c r="F622" s="49"/>
      <c r="G622" s="48"/>
      <c r="H622" s="48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</row>
    <row r="623" spans="1:26" ht="15.75" customHeight="1" x14ac:dyDescent="0.2">
      <c r="A623" s="48"/>
      <c r="B623" s="48"/>
      <c r="C623" s="48"/>
      <c r="D623" s="49"/>
      <c r="E623" s="48"/>
      <c r="F623" s="49"/>
      <c r="G623" s="48"/>
      <c r="H623" s="48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</row>
    <row r="624" spans="1:26" ht="15.75" customHeight="1" x14ac:dyDescent="0.2">
      <c r="A624" s="48"/>
      <c r="B624" s="48"/>
      <c r="C624" s="48"/>
      <c r="D624" s="49"/>
      <c r="E624" s="48"/>
      <c r="F624" s="49"/>
      <c r="G624" s="48"/>
      <c r="H624" s="48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</row>
    <row r="625" spans="1:26" ht="15.75" customHeight="1" x14ac:dyDescent="0.2">
      <c r="A625" s="48"/>
      <c r="B625" s="48"/>
      <c r="C625" s="48"/>
      <c r="D625" s="49"/>
      <c r="E625" s="48"/>
      <c r="F625" s="49"/>
      <c r="G625" s="48"/>
      <c r="H625" s="48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</row>
    <row r="626" spans="1:26" ht="15.75" customHeight="1" x14ac:dyDescent="0.2">
      <c r="A626" s="48"/>
      <c r="B626" s="48"/>
      <c r="C626" s="48"/>
      <c r="D626" s="49"/>
      <c r="E626" s="48"/>
      <c r="F626" s="49"/>
      <c r="G626" s="48"/>
      <c r="H626" s="48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</row>
    <row r="627" spans="1:26" ht="15.75" customHeight="1" x14ac:dyDescent="0.2">
      <c r="A627" s="48"/>
      <c r="B627" s="48"/>
      <c r="C627" s="48"/>
      <c r="D627" s="49"/>
      <c r="E627" s="48"/>
      <c r="F627" s="49"/>
      <c r="G627" s="48"/>
      <c r="H627" s="48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</row>
    <row r="628" spans="1:26" ht="15.75" customHeight="1" x14ac:dyDescent="0.2">
      <c r="A628" s="48"/>
      <c r="B628" s="48"/>
      <c r="C628" s="48"/>
      <c r="D628" s="49"/>
      <c r="E628" s="48"/>
      <c r="F628" s="49"/>
      <c r="G628" s="48"/>
      <c r="H628" s="48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</row>
    <row r="629" spans="1:26" ht="15.75" customHeight="1" x14ac:dyDescent="0.2">
      <c r="A629" s="48"/>
      <c r="B629" s="48"/>
      <c r="C629" s="48"/>
      <c r="D629" s="49"/>
      <c r="E629" s="48"/>
      <c r="F629" s="49"/>
      <c r="G629" s="48"/>
      <c r="H629" s="48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</row>
    <row r="630" spans="1:26" ht="15.75" customHeight="1" x14ac:dyDescent="0.2">
      <c r="A630" s="48"/>
      <c r="B630" s="48"/>
      <c r="C630" s="48"/>
      <c r="D630" s="49"/>
      <c r="E630" s="48"/>
      <c r="F630" s="49"/>
      <c r="G630" s="48"/>
      <c r="H630" s="48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</row>
    <row r="631" spans="1:26" ht="15.75" customHeight="1" x14ac:dyDescent="0.2">
      <c r="A631" s="48"/>
      <c r="B631" s="48"/>
      <c r="C631" s="48"/>
      <c r="D631" s="49"/>
      <c r="E631" s="48"/>
      <c r="F631" s="49"/>
      <c r="G631" s="48"/>
      <c r="H631" s="48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</row>
    <row r="632" spans="1:26" ht="15.75" customHeight="1" x14ac:dyDescent="0.2">
      <c r="A632" s="48"/>
      <c r="B632" s="48"/>
      <c r="C632" s="48"/>
      <c r="D632" s="49"/>
      <c r="E632" s="48"/>
      <c r="F632" s="49"/>
      <c r="G632" s="48"/>
      <c r="H632" s="48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</row>
    <row r="633" spans="1:26" ht="15.75" customHeight="1" x14ac:dyDescent="0.2">
      <c r="A633" s="48"/>
      <c r="B633" s="48"/>
      <c r="C633" s="48"/>
      <c r="D633" s="49"/>
      <c r="E633" s="48"/>
      <c r="F633" s="49"/>
      <c r="G633" s="48"/>
      <c r="H633" s="48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</row>
    <row r="634" spans="1:26" ht="15.75" customHeight="1" x14ac:dyDescent="0.2">
      <c r="A634" s="48"/>
      <c r="B634" s="48"/>
      <c r="C634" s="48"/>
      <c r="D634" s="49"/>
      <c r="E634" s="48"/>
      <c r="F634" s="49"/>
      <c r="G634" s="48"/>
      <c r="H634" s="48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</row>
    <row r="635" spans="1:26" ht="15.75" customHeight="1" x14ac:dyDescent="0.2">
      <c r="A635" s="48"/>
      <c r="B635" s="48"/>
      <c r="C635" s="48"/>
      <c r="D635" s="49"/>
      <c r="E635" s="48"/>
      <c r="F635" s="49"/>
      <c r="G635" s="48"/>
      <c r="H635" s="48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</row>
    <row r="636" spans="1:26" ht="15.75" customHeight="1" x14ac:dyDescent="0.2">
      <c r="A636" s="48"/>
      <c r="B636" s="48"/>
      <c r="C636" s="48"/>
      <c r="D636" s="49"/>
      <c r="E636" s="48"/>
      <c r="F636" s="49"/>
      <c r="G636" s="48"/>
      <c r="H636" s="48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</row>
    <row r="637" spans="1:26" ht="15.75" customHeight="1" x14ac:dyDescent="0.2">
      <c r="A637" s="48"/>
      <c r="B637" s="48"/>
      <c r="C637" s="48"/>
      <c r="D637" s="49"/>
      <c r="E637" s="48"/>
      <c r="F637" s="49"/>
      <c r="G637" s="48"/>
      <c r="H637" s="48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</row>
    <row r="638" spans="1:26" ht="15.75" customHeight="1" x14ac:dyDescent="0.2">
      <c r="A638" s="48"/>
      <c r="B638" s="48"/>
      <c r="C638" s="48"/>
      <c r="D638" s="49"/>
      <c r="E638" s="48"/>
      <c r="F638" s="49"/>
      <c r="G638" s="48"/>
      <c r="H638" s="48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</row>
    <row r="639" spans="1:26" ht="15.75" customHeight="1" x14ac:dyDescent="0.2">
      <c r="A639" s="48"/>
      <c r="B639" s="48"/>
      <c r="C639" s="48"/>
      <c r="D639" s="49"/>
      <c r="E639" s="48"/>
      <c r="F639" s="49"/>
      <c r="G639" s="48"/>
      <c r="H639" s="48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</row>
    <row r="640" spans="1:26" ht="15.75" customHeight="1" x14ac:dyDescent="0.2">
      <c r="A640" s="48"/>
      <c r="B640" s="48"/>
      <c r="C640" s="48"/>
      <c r="D640" s="49"/>
      <c r="E640" s="48"/>
      <c r="F640" s="49"/>
      <c r="G640" s="48"/>
      <c r="H640" s="48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</row>
    <row r="641" spans="1:26" ht="15.75" customHeight="1" x14ac:dyDescent="0.2">
      <c r="A641" s="48"/>
      <c r="B641" s="48"/>
      <c r="C641" s="48"/>
      <c r="D641" s="49"/>
      <c r="E641" s="48"/>
      <c r="F641" s="49"/>
      <c r="G641" s="48"/>
      <c r="H641" s="48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</row>
    <row r="642" spans="1:26" ht="15.75" customHeight="1" x14ac:dyDescent="0.2">
      <c r="A642" s="48"/>
      <c r="B642" s="48"/>
      <c r="C642" s="48"/>
      <c r="D642" s="49"/>
      <c r="E642" s="48"/>
      <c r="F642" s="49"/>
      <c r="G642" s="48"/>
      <c r="H642" s="48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</row>
    <row r="643" spans="1:26" ht="15.75" customHeight="1" x14ac:dyDescent="0.2">
      <c r="A643" s="48"/>
      <c r="B643" s="48"/>
      <c r="C643" s="48"/>
      <c r="D643" s="49"/>
      <c r="E643" s="48"/>
      <c r="F643" s="49"/>
      <c r="G643" s="48"/>
      <c r="H643" s="48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</row>
    <row r="644" spans="1:26" ht="15.75" customHeight="1" x14ac:dyDescent="0.2">
      <c r="A644" s="48"/>
      <c r="B644" s="48"/>
      <c r="C644" s="48"/>
      <c r="D644" s="49"/>
      <c r="E644" s="48"/>
      <c r="F644" s="49"/>
      <c r="G644" s="48"/>
      <c r="H644" s="48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</row>
    <row r="645" spans="1:26" ht="15.75" customHeight="1" x14ac:dyDescent="0.2">
      <c r="A645" s="48"/>
      <c r="B645" s="48"/>
      <c r="C645" s="48"/>
      <c r="D645" s="49"/>
      <c r="E645" s="48"/>
      <c r="F645" s="49"/>
      <c r="G645" s="48"/>
      <c r="H645" s="48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</row>
    <row r="646" spans="1:26" ht="15.75" customHeight="1" x14ac:dyDescent="0.2">
      <c r="A646" s="48"/>
      <c r="B646" s="48"/>
      <c r="C646" s="48"/>
      <c r="D646" s="49"/>
      <c r="E646" s="48"/>
      <c r="F646" s="49"/>
      <c r="G646" s="48"/>
      <c r="H646" s="48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</row>
    <row r="647" spans="1:26" ht="15.75" customHeight="1" x14ac:dyDescent="0.2">
      <c r="A647" s="48"/>
      <c r="B647" s="48"/>
      <c r="C647" s="48"/>
      <c r="D647" s="49"/>
      <c r="E647" s="48"/>
      <c r="F647" s="49"/>
      <c r="G647" s="48"/>
      <c r="H647" s="48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</row>
    <row r="648" spans="1:26" ht="15.75" customHeight="1" x14ac:dyDescent="0.2">
      <c r="A648" s="48"/>
      <c r="B648" s="48"/>
      <c r="C648" s="48"/>
      <c r="D648" s="49"/>
      <c r="E648" s="48"/>
      <c r="F648" s="49"/>
      <c r="G648" s="48"/>
      <c r="H648" s="48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</row>
    <row r="649" spans="1:26" ht="15.75" customHeight="1" x14ac:dyDescent="0.2">
      <c r="A649" s="48"/>
      <c r="B649" s="48"/>
      <c r="C649" s="48"/>
      <c r="D649" s="49"/>
      <c r="E649" s="48"/>
      <c r="F649" s="49"/>
      <c r="G649" s="48"/>
      <c r="H649" s="48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</row>
    <row r="650" spans="1:26" ht="15.75" customHeight="1" x14ac:dyDescent="0.2">
      <c r="A650" s="48"/>
      <c r="B650" s="48"/>
      <c r="C650" s="48"/>
      <c r="D650" s="49"/>
      <c r="E650" s="48"/>
      <c r="F650" s="49"/>
      <c r="G650" s="48"/>
      <c r="H650" s="48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</row>
    <row r="651" spans="1:26" ht="15.75" customHeight="1" x14ac:dyDescent="0.2">
      <c r="A651" s="48"/>
      <c r="B651" s="48"/>
      <c r="C651" s="48"/>
      <c r="D651" s="49"/>
      <c r="E651" s="48"/>
      <c r="F651" s="49"/>
      <c r="G651" s="48"/>
      <c r="H651" s="48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</row>
    <row r="652" spans="1:26" ht="15.75" customHeight="1" x14ac:dyDescent="0.2">
      <c r="A652" s="48"/>
      <c r="B652" s="48"/>
      <c r="C652" s="48"/>
      <c r="D652" s="49"/>
      <c r="E652" s="48"/>
      <c r="F652" s="49"/>
      <c r="G652" s="48"/>
      <c r="H652" s="48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</row>
    <row r="653" spans="1:26" ht="15.75" customHeight="1" x14ac:dyDescent="0.2">
      <c r="A653" s="48"/>
      <c r="B653" s="48"/>
      <c r="C653" s="48"/>
      <c r="D653" s="49"/>
      <c r="E653" s="48"/>
      <c r="F653" s="49"/>
      <c r="G653" s="48"/>
      <c r="H653" s="48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</row>
    <row r="654" spans="1:26" ht="15.75" customHeight="1" x14ac:dyDescent="0.2">
      <c r="A654" s="48"/>
      <c r="B654" s="48"/>
      <c r="C654" s="48"/>
      <c r="D654" s="49"/>
      <c r="E654" s="48"/>
      <c r="F654" s="49"/>
      <c r="G654" s="48"/>
      <c r="H654" s="48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</row>
    <row r="655" spans="1:26" ht="15.75" customHeight="1" x14ac:dyDescent="0.2">
      <c r="A655" s="48"/>
      <c r="B655" s="48"/>
      <c r="C655" s="48"/>
      <c r="D655" s="49"/>
      <c r="E655" s="48"/>
      <c r="F655" s="49"/>
      <c r="G655" s="48"/>
      <c r="H655" s="48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</row>
    <row r="656" spans="1:26" ht="15.75" customHeight="1" x14ac:dyDescent="0.2">
      <c r="A656" s="48"/>
      <c r="B656" s="48"/>
      <c r="C656" s="48"/>
      <c r="D656" s="49"/>
      <c r="E656" s="48"/>
      <c r="F656" s="49"/>
      <c r="G656" s="48"/>
      <c r="H656" s="48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</row>
    <row r="657" spans="1:26" ht="15.75" customHeight="1" x14ac:dyDescent="0.2">
      <c r="A657" s="48"/>
      <c r="B657" s="48"/>
      <c r="C657" s="48"/>
      <c r="D657" s="49"/>
      <c r="E657" s="48"/>
      <c r="F657" s="49"/>
      <c r="G657" s="48"/>
      <c r="H657" s="48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</row>
    <row r="658" spans="1:26" ht="15.75" customHeight="1" x14ac:dyDescent="0.2">
      <c r="A658" s="48"/>
      <c r="B658" s="48"/>
      <c r="C658" s="48"/>
      <c r="D658" s="49"/>
      <c r="E658" s="48"/>
      <c r="F658" s="49"/>
      <c r="G658" s="48"/>
      <c r="H658" s="48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</row>
    <row r="659" spans="1:26" ht="15.75" customHeight="1" x14ac:dyDescent="0.2">
      <c r="A659" s="48"/>
      <c r="B659" s="48"/>
      <c r="C659" s="48"/>
      <c r="D659" s="49"/>
      <c r="E659" s="48"/>
      <c r="F659" s="49"/>
      <c r="G659" s="48"/>
      <c r="H659" s="48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</row>
    <row r="660" spans="1:26" ht="15.75" customHeight="1" x14ac:dyDescent="0.2">
      <c r="A660" s="48"/>
      <c r="B660" s="48"/>
      <c r="C660" s="48"/>
      <c r="D660" s="49"/>
      <c r="E660" s="48"/>
      <c r="F660" s="49"/>
      <c r="G660" s="48"/>
      <c r="H660" s="48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</row>
    <row r="661" spans="1:26" ht="15.75" customHeight="1" x14ac:dyDescent="0.2">
      <c r="A661" s="48"/>
      <c r="B661" s="48"/>
      <c r="C661" s="48"/>
      <c r="D661" s="49"/>
      <c r="E661" s="48"/>
      <c r="F661" s="49"/>
      <c r="G661" s="48"/>
      <c r="H661" s="48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</row>
    <row r="662" spans="1:26" ht="15.75" customHeight="1" x14ac:dyDescent="0.2">
      <c r="A662" s="48"/>
      <c r="B662" s="48"/>
      <c r="C662" s="48"/>
      <c r="D662" s="49"/>
      <c r="E662" s="48"/>
      <c r="F662" s="49"/>
      <c r="G662" s="48"/>
      <c r="H662" s="48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</row>
    <row r="663" spans="1:26" ht="15.75" customHeight="1" x14ac:dyDescent="0.2">
      <c r="A663" s="48"/>
      <c r="B663" s="48"/>
      <c r="C663" s="48"/>
      <c r="D663" s="49"/>
      <c r="E663" s="48"/>
      <c r="F663" s="49"/>
      <c r="G663" s="48"/>
      <c r="H663" s="48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</row>
    <row r="664" spans="1:26" ht="15.75" customHeight="1" x14ac:dyDescent="0.2">
      <c r="A664" s="48"/>
      <c r="B664" s="48"/>
      <c r="C664" s="48"/>
      <c r="D664" s="49"/>
      <c r="E664" s="48"/>
      <c r="F664" s="49"/>
      <c r="G664" s="48"/>
      <c r="H664" s="48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</row>
    <row r="665" spans="1:26" ht="15.75" customHeight="1" x14ac:dyDescent="0.2">
      <c r="A665" s="48"/>
      <c r="B665" s="48"/>
      <c r="C665" s="48"/>
      <c r="D665" s="49"/>
      <c r="E665" s="48"/>
      <c r="F665" s="49"/>
      <c r="G665" s="48"/>
      <c r="H665" s="48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</row>
    <row r="666" spans="1:26" ht="15.75" customHeight="1" x14ac:dyDescent="0.2">
      <c r="A666" s="48"/>
      <c r="B666" s="48"/>
      <c r="C666" s="48"/>
      <c r="D666" s="49"/>
      <c r="E666" s="48"/>
      <c r="F666" s="49"/>
      <c r="G666" s="48"/>
      <c r="H666" s="48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</row>
    <row r="667" spans="1:26" ht="15.75" customHeight="1" x14ac:dyDescent="0.2">
      <c r="A667" s="48"/>
      <c r="B667" s="48"/>
      <c r="C667" s="48"/>
      <c r="D667" s="49"/>
      <c r="E667" s="48"/>
      <c r="F667" s="49"/>
      <c r="G667" s="48"/>
      <c r="H667" s="48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</row>
    <row r="668" spans="1:26" ht="15.75" customHeight="1" x14ac:dyDescent="0.2">
      <c r="A668" s="48"/>
      <c r="B668" s="48"/>
      <c r="C668" s="48"/>
      <c r="D668" s="49"/>
      <c r="E668" s="48"/>
      <c r="F668" s="49"/>
      <c r="G668" s="48"/>
      <c r="H668" s="48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</row>
    <row r="669" spans="1:26" ht="15.75" customHeight="1" x14ac:dyDescent="0.2">
      <c r="A669" s="48"/>
      <c r="B669" s="48"/>
      <c r="C669" s="48"/>
      <c r="D669" s="49"/>
      <c r="E669" s="48"/>
      <c r="F669" s="49"/>
      <c r="G669" s="48"/>
      <c r="H669" s="48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</row>
    <row r="670" spans="1:26" ht="15.75" customHeight="1" x14ac:dyDescent="0.2">
      <c r="A670" s="48"/>
      <c r="B670" s="48"/>
      <c r="C670" s="48"/>
      <c r="D670" s="49"/>
      <c r="E670" s="48"/>
      <c r="F670" s="49"/>
      <c r="G670" s="48"/>
      <c r="H670" s="48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</row>
    <row r="671" spans="1:26" ht="15.75" customHeight="1" x14ac:dyDescent="0.2">
      <c r="A671" s="48"/>
      <c r="B671" s="48"/>
      <c r="C671" s="48"/>
      <c r="D671" s="49"/>
      <c r="E671" s="48"/>
      <c r="F671" s="49"/>
      <c r="G671" s="48"/>
      <c r="H671" s="48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</row>
    <row r="672" spans="1:26" ht="15.75" customHeight="1" x14ac:dyDescent="0.2">
      <c r="A672" s="48"/>
      <c r="B672" s="48"/>
      <c r="C672" s="48"/>
      <c r="D672" s="49"/>
      <c r="E672" s="48"/>
      <c r="F672" s="49"/>
      <c r="G672" s="48"/>
      <c r="H672" s="48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</row>
    <row r="673" spans="1:26" ht="15.75" customHeight="1" x14ac:dyDescent="0.2">
      <c r="A673" s="48"/>
      <c r="B673" s="48"/>
      <c r="C673" s="48"/>
      <c r="D673" s="49"/>
      <c r="E673" s="48"/>
      <c r="F673" s="49"/>
      <c r="G673" s="48"/>
      <c r="H673" s="48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</row>
    <row r="674" spans="1:26" ht="15.75" customHeight="1" x14ac:dyDescent="0.2">
      <c r="A674" s="48"/>
      <c r="B674" s="48"/>
      <c r="C674" s="48"/>
      <c r="D674" s="49"/>
      <c r="E674" s="48"/>
      <c r="F674" s="49"/>
      <c r="G674" s="48"/>
      <c r="H674" s="48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</row>
    <row r="675" spans="1:26" ht="15.75" customHeight="1" x14ac:dyDescent="0.2">
      <c r="A675" s="48"/>
      <c r="B675" s="48"/>
      <c r="C675" s="48"/>
      <c r="D675" s="49"/>
      <c r="E675" s="48"/>
      <c r="F675" s="49"/>
      <c r="G675" s="48"/>
      <c r="H675" s="48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</row>
    <row r="676" spans="1:26" ht="15.75" customHeight="1" x14ac:dyDescent="0.2">
      <c r="A676" s="48"/>
      <c r="B676" s="48"/>
      <c r="C676" s="48"/>
      <c r="D676" s="49"/>
      <c r="E676" s="48"/>
      <c r="F676" s="49"/>
      <c r="G676" s="48"/>
      <c r="H676" s="48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</row>
    <row r="677" spans="1:26" ht="15.75" customHeight="1" x14ac:dyDescent="0.2">
      <c r="A677" s="48"/>
      <c r="B677" s="48"/>
      <c r="C677" s="48"/>
      <c r="D677" s="49"/>
      <c r="E677" s="48"/>
      <c r="F677" s="49"/>
      <c r="G677" s="48"/>
      <c r="H677" s="48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</row>
    <row r="678" spans="1:26" ht="15.75" customHeight="1" x14ac:dyDescent="0.2">
      <c r="A678" s="48"/>
      <c r="B678" s="48"/>
      <c r="C678" s="48"/>
      <c r="D678" s="49"/>
      <c r="E678" s="48"/>
      <c r="F678" s="49"/>
      <c r="G678" s="48"/>
      <c r="H678" s="48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</row>
    <row r="679" spans="1:26" ht="15.75" customHeight="1" x14ac:dyDescent="0.2">
      <c r="A679" s="48"/>
      <c r="B679" s="48"/>
      <c r="C679" s="48"/>
      <c r="D679" s="49"/>
      <c r="E679" s="48"/>
      <c r="F679" s="49"/>
      <c r="G679" s="48"/>
      <c r="H679" s="48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</row>
    <row r="680" spans="1:26" ht="15.75" customHeight="1" x14ac:dyDescent="0.2">
      <c r="A680" s="48"/>
      <c r="B680" s="48"/>
      <c r="C680" s="48"/>
      <c r="D680" s="49"/>
      <c r="E680" s="48"/>
      <c r="F680" s="49"/>
      <c r="G680" s="48"/>
      <c r="H680" s="48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</row>
    <row r="681" spans="1:26" ht="15.75" customHeight="1" x14ac:dyDescent="0.2">
      <c r="A681" s="48"/>
      <c r="B681" s="48"/>
      <c r="C681" s="48"/>
      <c r="D681" s="49"/>
      <c r="E681" s="48"/>
      <c r="F681" s="49"/>
      <c r="G681" s="48"/>
      <c r="H681" s="48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</row>
    <row r="682" spans="1:26" ht="15.75" customHeight="1" x14ac:dyDescent="0.2">
      <c r="A682" s="48"/>
      <c r="B682" s="48"/>
      <c r="C682" s="48"/>
      <c r="D682" s="49"/>
      <c r="E682" s="48"/>
      <c r="F682" s="49"/>
      <c r="G682" s="48"/>
      <c r="H682" s="48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</row>
    <row r="683" spans="1:26" ht="15.75" customHeight="1" x14ac:dyDescent="0.2">
      <c r="A683" s="48"/>
      <c r="B683" s="48"/>
      <c r="C683" s="48"/>
      <c r="D683" s="49"/>
      <c r="E683" s="48"/>
      <c r="F683" s="49"/>
      <c r="G683" s="48"/>
      <c r="H683" s="48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</row>
    <row r="684" spans="1:26" ht="15.75" customHeight="1" x14ac:dyDescent="0.2">
      <c r="A684" s="48"/>
      <c r="B684" s="48"/>
      <c r="C684" s="48"/>
      <c r="D684" s="49"/>
      <c r="E684" s="48"/>
      <c r="F684" s="49"/>
      <c r="G684" s="48"/>
      <c r="H684" s="48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</row>
    <row r="685" spans="1:26" ht="15.75" customHeight="1" x14ac:dyDescent="0.2">
      <c r="A685" s="48"/>
      <c r="B685" s="48"/>
      <c r="C685" s="48"/>
      <c r="D685" s="49"/>
      <c r="E685" s="48"/>
      <c r="F685" s="49"/>
      <c r="G685" s="48"/>
      <c r="H685" s="48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</row>
    <row r="686" spans="1:26" ht="15.75" customHeight="1" x14ac:dyDescent="0.2">
      <c r="A686" s="48"/>
      <c r="B686" s="48"/>
      <c r="C686" s="48"/>
      <c r="D686" s="49"/>
      <c r="E686" s="48"/>
      <c r="F686" s="49"/>
      <c r="G686" s="48"/>
      <c r="H686" s="48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</row>
    <row r="687" spans="1:26" ht="15.75" customHeight="1" x14ac:dyDescent="0.2">
      <c r="A687" s="48"/>
      <c r="B687" s="48"/>
      <c r="C687" s="48"/>
      <c r="D687" s="49"/>
      <c r="E687" s="48"/>
      <c r="F687" s="49"/>
      <c r="G687" s="48"/>
      <c r="H687" s="48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</row>
    <row r="688" spans="1:26" ht="15.75" customHeight="1" x14ac:dyDescent="0.2">
      <c r="A688" s="48"/>
      <c r="B688" s="48"/>
      <c r="C688" s="48"/>
      <c r="D688" s="49"/>
      <c r="E688" s="48"/>
      <c r="F688" s="49"/>
      <c r="G688" s="48"/>
      <c r="H688" s="48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</row>
    <row r="689" spans="1:26" ht="15.75" customHeight="1" x14ac:dyDescent="0.2">
      <c r="A689" s="48"/>
      <c r="B689" s="48"/>
      <c r="C689" s="48"/>
      <c r="D689" s="49"/>
      <c r="E689" s="48"/>
      <c r="F689" s="49"/>
      <c r="G689" s="48"/>
      <c r="H689" s="48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</row>
    <row r="690" spans="1:26" ht="15.75" customHeight="1" x14ac:dyDescent="0.2">
      <c r="A690" s="48"/>
      <c r="B690" s="48"/>
      <c r="C690" s="48"/>
      <c r="D690" s="49"/>
      <c r="E690" s="48"/>
      <c r="F690" s="49"/>
      <c r="G690" s="48"/>
      <c r="H690" s="48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</row>
    <row r="691" spans="1:26" ht="15.75" customHeight="1" x14ac:dyDescent="0.2">
      <c r="A691" s="48"/>
      <c r="B691" s="48"/>
      <c r="C691" s="48"/>
      <c r="D691" s="49"/>
      <c r="E691" s="48"/>
      <c r="F691" s="49"/>
      <c r="G691" s="48"/>
      <c r="H691" s="48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</row>
    <row r="692" spans="1:26" ht="15.75" customHeight="1" x14ac:dyDescent="0.2">
      <c r="A692" s="48"/>
      <c r="B692" s="48"/>
      <c r="C692" s="48"/>
      <c r="D692" s="49"/>
      <c r="E692" s="48"/>
      <c r="F692" s="49"/>
      <c r="G692" s="48"/>
      <c r="H692" s="48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</row>
    <row r="693" spans="1:26" ht="15.75" customHeight="1" x14ac:dyDescent="0.2">
      <c r="A693" s="48"/>
      <c r="B693" s="48"/>
      <c r="C693" s="48"/>
      <c r="D693" s="49"/>
      <c r="E693" s="48"/>
      <c r="F693" s="49"/>
      <c r="G693" s="48"/>
      <c r="H693" s="48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</row>
    <row r="694" spans="1:26" ht="15.75" customHeight="1" x14ac:dyDescent="0.2">
      <c r="A694" s="48"/>
      <c r="B694" s="48"/>
      <c r="C694" s="48"/>
      <c r="D694" s="49"/>
      <c r="E694" s="48"/>
      <c r="F694" s="49"/>
      <c r="G694" s="48"/>
      <c r="H694" s="48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</row>
    <row r="695" spans="1:26" ht="15.75" customHeight="1" x14ac:dyDescent="0.2">
      <c r="A695" s="48"/>
      <c r="B695" s="48"/>
      <c r="C695" s="48"/>
      <c r="D695" s="49"/>
      <c r="E695" s="48"/>
      <c r="F695" s="49"/>
      <c r="G695" s="48"/>
      <c r="H695" s="48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</row>
    <row r="696" spans="1:26" ht="15.75" customHeight="1" x14ac:dyDescent="0.2">
      <c r="A696" s="48"/>
      <c r="B696" s="48"/>
      <c r="C696" s="48"/>
      <c r="D696" s="49"/>
      <c r="E696" s="48"/>
      <c r="F696" s="49"/>
      <c r="G696" s="48"/>
      <c r="H696" s="48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</row>
    <row r="697" spans="1:26" ht="15.75" customHeight="1" x14ac:dyDescent="0.2">
      <c r="A697" s="48"/>
      <c r="B697" s="48"/>
      <c r="C697" s="48"/>
      <c r="D697" s="49"/>
      <c r="E697" s="48"/>
      <c r="F697" s="49"/>
      <c r="G697" s="48"/>
      <c r="H697" s="48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</row>
    <row r="698" spans="1:26" ht="15.75" customHeight="1" x14ac:dyDescent="0.2">
      <c r="A698" s="48"/>
      <c r="B698" s="48"/>
      <c r="C698" s="48"/>
      <c r="D698" s="49"/>
      <c r="E698" s="48"/>
      <c r="F698" s="49"/>
      <c r="G698" s="48"/>
      <c r="H698" s="48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</row>
    <row r="699" spans="1:26" ht="15.75" customHeight="1" x14ac:dyDescent="0.2">
      <c r="A699" s="48"/>
      <c r="B699" s="48"/>
      <c r="C699" s="48"/>
      <c r="D699" s="49"/>
      <c r="E699" s="48"/>
      <c r="F699" s="49"/>
      <c r="G699" s="48"/>
      <c r="H699" s="48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</row>
    <row r="700" spans="1:26" ht="15.75" customHeight="1" x14ac:dyDescent="0.2">
      <c r="A700" s="48"/>
      <c r="B700" s="48"/>
      <c r="C700" s="48"/>
      <c r="D700" s="49"/>
      <c r="E700" s="48"/>
      <c r="F700" s="49"/>
      <c r="G700" s="48"/>
      <c r="H700" s="48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</row>
    <row r="701" spans="1:26" ht="15.75" customHeight="1" x14ac:dyDescent="0.2">
      <c r="A701" s="48"/>
      <c r="B701" s="48"/>
      <c r="C701" s="48"/>
      <c r="D701" s="49"/>
      <c r="E701" s="48"/>
      <c r="F701" s="49"/>
      <c r="G701" s="48"/>
      <c r="H701" s="48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</row>
    <row r="702" spans="1:26" ht="15.75" customHeight="1" x14ac:dyDescent="0.2">
      <c r="A702" s="48"/>
      <c r="B702" s="48"/>
      <c r="C702" s="48"/>
      <c r="D702" s="49"/>
      <c r="E702" s="48"/>
      <c r="F702" s="49"/>
      <c r="G702" s="48"/>
      <c r="H702" s="48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</row>
    <row r="703" spans="1:26" ht="15.75" customHeight="1" x14ac:dyDescent="0.2">
      <c r="A703" s="48"/>
      <c r="B703" s="48"/>
      <c r="C703" s="48"/>
      <c r="D703" s="49"/>
      <c r="E703" s="48"/>
      <c r="F703" s="49"/>
      <c r="G703" s="48"/>
      <c r="H703" s="48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</row>
    <row r="704" spans="1:26" ht="15.75" customHeight="1" x14ac:dyDescent="0.2">
      <c r="A704" s="48"/>
      <c r="B704" s="48"/>
      <c r="C704" s="48"/>
      <c r="D704" s="49"/>
      <c r="E704" s="48"/>
      <c r="F704" s="49"/>
      <c r="G704" s="48"/>
      <c r="H704" s="48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</row>
    <row r="705" spans="1:26" ht="15.75" customHeight="1" x14ac:dyDescent="0.2">
      <c r="A705" s="48"/>
      <c r="B705" s="48"/>
      <c r="C705" s="48"/>
      <c r="D705" s="49"/>
      <c r="E705" s="48"/>
      <c r="F705" s="49"/>
      <c r="G705" s="48"/>
      <c r="H705" s="48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</row>
    <row r="706" spans="1:26" ht="15.75" customHeight="1" x14ac:dyDescent="0.2">
      <c r="A706" s="48"/>
      <c r="B706" s="48"/>
      <c r="C706" s="48"/>
      <c r="D706" s="49"/>
      <c r="E706" s="48"/>
      <c r="F706" s="49"/>
      <c r="G706" s="48"/>
      <c r="H706" s="48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</row>
    <row r="707" spans="1:26" ht="15.75" customHeight="1" x14ac:dyDescent="0.2">
      <c r="A707" s="48"/>
      <c r="B707" s="48"/>
      <c r="C707" s="48"/>
      <c r="D707" s="49"/>
      <c r="E707" s="48"/>
      <c r="F707" s="49"/>
      <c r="G707" s="48"/>
      <c r="H707" s="48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</row>
    <row r="708" spans="1:26" ht="15.75" customHeight="1" x14ac:dyDescent="0.2">
      <c r="A708" s="48"/>
      <c r="B708" s="48"/>
      <c r="C708" s="48"/>
      <c r="D708" s="49"/>
      <c r="E708" s="48"/>
      <c r="F708" s="49"/>
      <c r="G708" s="48"/>
      <c r="H708" s="48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</row>
    <row r="709" spans="1:26" ht="15.75" customHeight="1" x14ac:dyDescent="0.2">
      <c r="A709" s="48"/>
      <c r="B709" s="48"/>
      <c r="C709" s="48"/>
      <c r="D709" s="49"/>
      <c r="E709" s="48"/>
      <c r="F709" s="49"/>
      <c r="G709" s="48"/>
      <c r="H709" s="48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</row>
    <row r="710" spans="1:26" ht="15.75" customHeight="1" x14ac:dyDescent="0.2">
      <c r="A710" s="48"/>
      <c r="B710" s="48"/>
      <c r="C710" s="48"/>
      <c r="D710" s="49"/>
      <c r="E710" s="48"/>
      <c r="F710" s="49"/>
      <c r="G710" s="48"/>
      <c r="H710" s="48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</row>
    <row r="711" spans="1:26" ht="15.75" customHeight="1" x14ac:dyDescent="0.2">
      <c r="A711" s="48"/>
      <c r="B711" s="48"/>
      <c r="C711" s="48"/>
      <c r="D711" s="49"/>
      <c r="E711" s="48"/>
      <c r="F711" s="49"/>
      <c r="G711" s="48"/>
      <c r="H711" s="48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</row>
    <row r="712" spans="1:26" ht="15.75" customHeight="1" x14ac:dyDescent="0.2">
      <c r="A712" s="48"/>
      <c r="B712" s="48"/>
      <c r="C712" s="48"/>
      <c r="D712" s="49"/>
      <c r="E712" s="48"/>
      <c r="F712" s="49"/>
      <c r="G712" s="48"/>
      <c r="H712" s="48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</row>
    <row r="713" spans="1:26" ht="15.75" customHeight="1" x14ac:dyDescent="0.2">
      <c r="A713" s="48"/>
      <c r="B713" s="48"/>
      <c r="C713" s="48"/>
      <c r="D713" s="49"/>
      <c r="E713" s="48"/>
      <c r="F713" s="49"/>
      <c r="G713" s="48"/>
      <c r="H713" s="48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</row>
    <row r="714" spans="1:26" ht="15.75" customHeight="1" x14ac:dyDescent="0.2">
      <c r="A714" s="48"/>
      <c r="B714" s="48"/>
      <c r="C714" s="48"/>
      <c r="D714" s="49"/>
      <c r="E714" s="48"/>
      <c r="F714" s="49"/>
      <c r="G714" s="48"/>
      <c r="H714" s="48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</row>
    <row r="715" spans="1:26" ht="15.75" customHeight="1" x14ac:dyDescent="0.2">
      <c r="A715" s="48"/>
      <c r="B715" s="48"/>
      <c r="C715" s="48"/>
      <c r="D715" s="49"/>
      <c r="E715" s="48"/>
      <c r="F715" s="49"/>
      <c r="G715" s="48"/>
      <c r="H715" s="48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</row>
    <row r="716" spans="1:26" ht="15.75" customHeight="1" x14ac:dyDescent="0.2">
      <c r="A716" s="48"/>
      <c r="B716" s="48"/>
      <c r="C716" s="48"/>
      <c r="D716" s="49"/>
      <c r="E716" s="48"/>
      <c r="F716" s="49"/>
      <c r="G716" s="48"/>
      <c r="H716" s="48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</row>
    <row r="717" spans="1:26" ht="15.75" customHeight="1" x14ac:dyDescent="0.2">
      <c r="A717" s="48"/>
      <c r="B717" s="48"/>
      <c r="C717" s="48"/>
      <c r="D717" s="49"/>
      <c r="E717" s="48"/>
      <c r="F717" s="49"/>
      <c r="G717" s="48"/>
      <c r="H717" s="48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</row>
    <row r="718" spans="1:26" ht="15.75" customHeight="1" x14ac:dyDescent="0.2">
      <c r="A718" s="48"/>
      <c r="B718" s="48"/>
      <c r="C718" s="48"/>
      <c r="D718" s="49"/>
      <c r="E718" s="48"/>
      <c r="F718" s="49"/>
      <c r="G718" s="48"/>
      <c r="H718" s="48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</row>
    <row r="719" spans="1:26" ht="15.75" customHeight="1" x14ac:dyDescent="0.2">
      <c r="A719" s="48"/>
      <c r="B719" s="48"/>
      <c r="C719" s="48"/>
      <c r="D719" s="49"/>
      <c r="E719" s="48"/>
      <c r="F719" s="49"/>
      <c r="G719" s="48"/>
      <c r="H719" s="48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</row>
    <row r="720" spans="1:26" ht="15.75" customHeight="1" x14ac:dyDescent="0.2">
      <c r="A720" s="48"/>
      <c r="B720" s="48"/>
      <c r="C720" s="48"/>
      <c r="D720" s="49"/>
      <c r="E720" s="48"/>
      <c r="F720" s="49"/>
      <c r="G720" s="48"/>
      <c r="H720" s="48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</row>
    <row r="721" spans="1:26" ht="15.75" customHeight="1" x14ac:dyDescent="0.2">
      <c r="A721" s="48"/>
      <c r="B721" s="48"/>
      <c r="C721" s="48"/>
      <c r="D721" s="49"/>
      <c r="E721" s="48"/>
      <c r="F721" s="49"/>
      <c r="G721" s="48"/>
      <c r="H721" s="48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</row>
    <row r="722" spans="1:26" ht="15.75" customHeight="1" x14ac:dyDescent="0.2">
      <c r="A722" s="48"/>
      <c r="B722" s="48"/>
      <c r="C722" s="48"/>
      <c r="D722" s="49"/>
      <c r="E722" s="48"/>
      <c r="F722" s="49"/>
      <c r="G722" s="48"/>
      <c r="H722" s="48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</row>
    <row r="723" spans="1:26" ht="15.75" customHeight="1" x14ac:dyDescent="0.2">
      <c r="A723" s="48"/>
      <c r="B723" s="48"/>
      <c r="C723" s="48"/>
      <c r="D723" s="49"/>
      <c r="E723" s="48"/>
      <c r="F723" s="49"/>
      <c r="G723" s="48"/>
      <c r="H723" s="48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</row>
    <row r="724" spans="1:26" ht="15.75" customHeight="1" x14ac:dyDescent="0.2">
      <c r="A724" s="48"/>
      <c r="B724" s="48"/>
      <c r="C724" s="48"/>
      <c r="D724" s="49"/>
      <c r="E724" s="48"/>
      <c r="F724" s="49"/>
      <c r="G724" s="48"/>
      <c r="H724" s="48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</row>
    <row r="725" spans="1:26" ht="15.75" customHeight="1" x14ac:dyDescent="0.2">
      <c r="A725" s="48"/>
      <c r="B725" s="48"/>
      <c r="C725" s="48"/>
      <c r="D725" s="49"/>
      <c r="E725" s="48"/>
      <c r="F725" s="49"/>
      <c r="G725" s="48"/>
      <c r="H725" s="48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</row>
    <row r="726" spans="1:26" ht="15.75" customHeight="1" x14ac:dyDescent="0.2">
      <c r="A726" s="48"/>
      <c r="B726" s="48"/>
      <c r="C726" s="48"/>
      <c r="D726" s="49"/>
      <c r="E726" s="48"/>
      <c r="F726" s="49"/>
      <c r="G726" s="48"/>
      <c r="H726" s="48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</row>
    <row r="727" spans="1:26" ht="15.75" customHeight="1" x14ac:dyDescent="0.2">
      <c r="A727" s="48"/>
      <c r="B727" s="48"/>
      <c r="C727" s="48"/>
      <c r="D727" s="49"/>
      <c r="E727" s="48"/>
      <c r="F727" s="49"/>
      <c r="G727" s="48"/>
      <c r="H727" s="48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</row>
    <row r="728" spans="1:26" ht="15.75" customHeight="1" x14ac:dyDescent="0.2">
      <c r="A728" s="48"/>
      <c r="B728" s="48"/>
      <c r="C728" s="48"/>
      <c r="D728" s="49"/>
      <c r="E728" s="48"/>
      <c r="F728" s="49"/>
      <c r="G728" s="48"/>
      <c r="H728" s="48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</row>
    <row r="729" spans="1:26" ht="15.75" customHeight="1" x14ac:dyDescent="0.2">
      <c r="A729" s="48"/>
      <c r="B729" s="48"/>
      <c r="C729" s="48"/>
      <c r="D729" s="49"/>
      <c r="E729" s="48"/>
      <c r="F729" s="49"/>
      <c r="G729" s="48"/>
      <c r="H729" s="48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</row>
    <row r="730" spans="1:26" ht="15.75" customHeight="1" x14ac:dyDescent="0.2">
      <c r="A730" s="48"/>
      <c r="B730" s="48"/>
      <c r="C730" s="48"/>
      <c r="D730" s="49"/>
      <c r="E730" s="48"/>
      <c r="F730" s="49"/>
      <c r="G730" s="48"/>
      <c r="H730" s="48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</row>
    <row r="731" spans="1:26" ht="15.75" customHeight="1" x14ac:dyDescent="0.2">
      <c r="A731" s="48"/>
      <c r="B731" s="48"/>
      <c r="C731" s="48"/>
      <c r="D731" s="49"/>
      <c r="E731" s="48"/>
      <c r="F731" s="49"/>
      <c r="G731" s="48"/>
      <c r="H731" s="48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</row>
    <row r="732" spans="1:26" ht="15.75" customHeight="1" x14ac:dyDescent="0.2">
      <c r="A732" s="48"/>
      <c r="B732" s="48"/>
      <c r="C732" s="48"/>
      <c r="D732" s="49"/>
      <c r="E732" s="48"/>
      <c r="F732" s="49"/>
      <c r="G732" s="48"/>
      <c r="H732" s="48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</row>
    <row r="733" spans="1:26" ht="15.75" customHeight="1" x14ac:dyDescent="0.2">
      <c r="A733" s="48"/>
      <c r="B733" s="48"/>
      <c r="C733" s="48"/>
      <c r="D733" s="49"/>
      <c r="E733" s="48"/>
      <c r="F733" s="49"/>
      <c r="G733" s="48"/>
      <c r="H733" s="48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</row>
    <row r="734" spans="1:26" ht="15.75" customHeight="1" x14ac:dyDescent="0.2">
      <c r="A734" s="48"/>
      <c r="B734" s="48"/>
      <c r="C734" s="48"/>
      <c r="D734" s="49"/>
      <c r="E734" s="48"/>
      <c r="F734" s="49"/>
      <c r="G734" s="48"/>
      <c r="H734" s="48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</row>
    <row r="735" spans="1:26" ht="15.75" customHeight="1" x14ac:dyDescent="0.2">
      <c r="A735" s="48"/>
      <c r="B735" s="48"/>
      <c r="C735" s="48"/>
      <c r="D735" s="49"/>
      <c r="E735" s="48"/>
      <c r="F735" s="49"/>
      <c r="G735" s="48"/>
      <c r="H735" s="48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</row>
    <row r="736" spans="1:26" ht="15.75" customHeight="1" x14ac:dyDescent="0.2">
      <c r="A736" s="48"/>
      <c r="B736" s="48"/>
      <c r="C736" s="48"/>
      <c r="D736" s="49"/>
      <c r="E736" s="48"/>
      <c r="F736" s="49"/>
      <c r="G736" s="48"/>
      <c r="H736" s="48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</row>
    <row r="737" spans="1:26" ht="15.75" customHeight="1" x14ac:dyDescent="0.2">
      <c r="A737" s="48"/>
      <c r="B737" s="48"/>
      <c r="C737" s="48"/>
      <c r="D737" s="49"/>
      <c r="E737" s="48"/>
      <c r="F737" s="49"/>
      <c r="G737" s="48"/>
      <c r="H737" s="48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</row>
    <row r="738" spans="1:26" ht="15.75" customHeight="1" x14ac:dyDescent="0.2">
      <c r="A738" s="48"/>
      <c r="B738" s="48"/>
      <c r="C738" s="48"/>
      <c r="D738" s="49"/>
      <c r="E738" s="48"/>
      <c r="F738" s="49"/>
      <c r="G738" s="48"/>
      <c r="H738" s="48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</row>
    <row r="739" spans="1:26" ht="15.75" customHeight="1" x14ac:dyDescent="0.2">
      <c r="A739" s="48"/>
      <c r="B739" s="48"/>
      <c r="C739" s="48"/>
      <c r="D739" s="49"/>
      <c r="E739" s="48"/>
      <c r="F739" s="49"/>
      <c r="G739" s="48"/>
      <c r="H739" s="48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</row>
    <row r="740" spans="1:26" ht="15.75" customHeight="1" x14ac:dyDescent="0.2">
      <c r="A740" s="48"/>
      <c r="B740" s="48"/>
      <c r="C740" s="48"/>
      <c r="D740" s="49"/>
      <c r="E740" s="48"/>
      <c r="F740" s="49"/>
      <c r="G740" s="48"/>
      <c r="H740" s="48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</row>
    <row r="741" spans="1:26" ht="15.75" customHeight="1" x14ac:dyDescent="0.2">
      <c r="A741" s="48"/>
      <c r="B741" s="48"/>
      <c r="C741" s="48"/>
      <c r="D741" s="49"/>
      <c r="E741" s="48"/>
      <c r="F741" s="49"/>
      <c r="G741" s="48"/>
      <c r="H741" s="48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</row>
    <row r="742" spans="1:26" ht="15.75" customHeight="1" x14ac:dyDescent="0.2">
      <c r="A742" s="48"/>
      <c r="B742" s="48"/>
      <c r="C742" s="48"/>
      <c r="D742" s="49"/>
      <c r="E742" s="48"/>
      <c r="F742" s="49"/>
      <c r="G742" s="48"/>
      <c r="H742" s="48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</row>
    <row r="743" spans="1:26" ht="15.75" customHeight="1" x14ac:dyDescent="0.2">
      <c r="A743" s="48"/>
      <c r="B743" s="48"/>
      <c r="C743" s="48"/>
      <c r="D743" s="49"/>
      <c r="E743" s="48"/>
      <c r="F743" s="49"/>
      <c r="G743" s="48"/>
      <c r="H743" s="48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</row>
    <row r="744" spans="1:26" ht="15.75" customHeight="1" x14ac:dyDescent="0.2">
      <c r="A744" s="48"/>
      <c r="B744" s="48"/>
      <c r="C744" s="48"/>
      <c r="D744" s="49"/>
      <c r="E744" s="48"/>
      <c r="F744" s="49"/>
      <c r="G744" s="48"/>
      <c r="H744" s="48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</row>
    <row r="745" spans="1:26" ht="15.75" customHeight="1" x14ac:dyDescent="0.2">
      <c r="A745" s="48"/>
      <c r="B745" s="48"/>
      <c r="C745" s="48"/>
      <c r="D745" s="49"/>
      <c r="E745" s="48"/>
      <c r="F745" s="49"/>
      <c r="G745" s="48"/>
      <c r="H745" s="48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</row>
    <row r="746" spans="1:26" ht="15.75" customHeight="1" x14ac:dyDescent="0.2">
      <c r="A746" s="48"/>
      <c r="B746" s="48"/>
      <c r="C746" s="48"/>
      <c r="D746" s="49"/>
      <c r="E746" s="48"/>
      <c r="F746" s="49"/>
      <c r="G746" s="48"/>
      <c r="H746" s="48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</row>
    <row r="747" spans="1:26" ht="15.75" customHeight="1" x14ac:dyDescent="0.2">
      <c r="A747" s="48"/>
      <c r="B747" s="48"/>
      <c r="C747" s="48"/>
      <c r="D747" s="49"/>
      <c r="E747" s="48"/>
      <c r="F747" s="49"/>
      <c r="G747" s="48"/>
      <c r="H747" s="48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</row>
    <row r="748" spans="1:26" ht="15.75" customHeight="1" x14ac:dyDescent="0.2">
      <c r="A748" s="48"/>
      <c r="B748" s="48"/>
      <c r="C748" s="48"/>
      <c r="D748" s="49"/>
      <c r="E748" s="48"/>
      <c r="F748" s="49"/>
      <c r="G748" s="48"/>
      <c r="H748" s="48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</row>
    <row r="749" spans="1:26" ht="15.75" customHeight="1" x14ac:dyDescent="0.2">
      <c r="A749" s="48"/>
      <c r="B749" s="48"/>
      <c r="C749" s="48"/>
      <c r="D749" s="49"/>
      <c r="E749" s="48"/>
      <c r="F749" s="49"/>
      <c r="G749" s="48"/>
      <c r="H749" s="48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</row>
    <row r="750" spans="1:26" ht="15.75" customHeight="1" x14ac:dyDescent="0.2">
      <c r="A750" s="48"/>
      <c r="B750" s="48"/>
      <c r="C750" s="48"/>
      <c r="D750" s="49"/>
      <c r="E750" s="48"/>
      <c r="F750" s="49"/>
      <c r="G750" s="48"/>
      <c r="H750" s="48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</row>
    <row r="751" spans="1:26" ht="15.75" customHeight="1" x14ac:dyDescent="0.2">
      <c r="A751" s="48"/>
      <c r="B751" s="48"/>
      <c r="C751" s="48"/>
      <c r="D751" s="49"/>
      <c r="E751" s="48"/>
      <c r="F751" s="49"/>
      <c r="G751" s="48"/>
      <c r="H751" s="48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</row>
    <row r="752" spans="1:26" ht="15.75" customHeight="1" x14ac:dyDescent="0.2">
      <c r="A752" s="48"/>
      <c r="B752" s="48"/>
      <c r="C752" s="48"/>
      <c r="D752" s="49"/>
      <c r="E752" s="48"/>
      <c r="F752" s="49"/>
      <c r="G752" s="48"/>
      <c r="H752" s="48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</row>
    <row r="753" spans="1:26" ht="15.75" customHeight="1" x14ac:dyDescent="0.2">
      <c r="A753" s="48"/>
      <c r="B753" s="48"/>
      <c r="C753" s="48"/>
      <c r="D753" s="49"/>
      <c r="E753" s="48"/>
      <c r="F753" s="49"/>
      <c r="G753" s="48"/>
      <c r="H753" s="48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</row>
    <row r="754" spans="1:26" ht="15.75" customHeight="1" x14ac:dyDescent="0.2">
      <c r="A754" s="48"/>
      <c r="B754" s="48"/>
      <c r="C754" s="48"/>
      <c r="D754" s="49"/>
      <c r="E754" s="48"/>
      <c r="F754" s="49"/>
      <c r="G754" s="48"/>
      <c r="H754" s="48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</row>
    <row r="755" spans="1:26" ht="15.75" customHeight="1" x14ac:dyDescent="0.2">
      <c r="A755" s="48"/>
      <c r="B755" s="48"/>
      <c r="C755" s="48"/>
      <c r="D755" s="49"/>
      <c r="E755" s="48"/>
      <c r="F755" s="49"/>
      <c r="G755" s="48"/>
      <c r="H755" s="48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</row>
    <row r="756" spans="1:26" ht="15.75" customHeight="1" x14ac:dyDescent="0.2">
      <c r="A756" s="48"/>
      <c r="B756" s="48"/>
      <c r="C756" s="48"/>
      <c r="D756" s="49"/>
      <c r="E756" s="48"/>
      <c r="F756" s="49"/>
      <c r="G756" s="48"/>
      <c r="H756" s="48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</row>
    <row r="757" spans="1:26" ht="15.75" customHeight="1" x14ac:dyDescent="0.2">
      <c r="A757" s="48"/>
      <c r="B757" s="48"/>
      <c r="C757" s="48"/>
      <c r="D757" s="49"/>
      <c r="E757" s="48"/>
      <c r="F757" s="49"/>
      <c r="G757" s="48"/>
      <c r="H757" s="48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</row>
    <row r="758" spans="1:26" ht="15.75" customHeight="1" x14ac:dyDescent="0.2">
      <c r="A758" s="48"/>
      <c r="B758" s="48"/>
      <c r="C758" s="48"/>
      <c r="D758" s="49"/>
      <c r="E758" s="48"/>
      <c r="F758" s="49"/>
      <c r="G758" s="48"/>
      <c r="H758" s="48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</row>
    <row r="759" spans="1:26" ht="15.75" customHeight="1" x14ac:dyDescent="0.2">
      <c r="A759" s="48"/>
      <c r="B759" s="48"/>
      <c r="C759" s="48"/>
      <c r="D759" s="49"/>
      <c r="E759" s="48"/>
      <c r="F759" s="49"/>
      <c r="G759" s="48"/>
      <c r="H759" s="48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</row>
    <row r="760" spans="1:26" ht="15.75" customHeight="1" x14ac:dyDescent="0.2">
      <c r="A760" s="48"/>
      <c r="B760" s="48"/>
      <c r="C760" s="48"/>
      <c r="D760" s="49"/>
      <c r="E760" s="48"/>
      <c r="F760" s="49"/>
      <c r="G760" s="48"/>
      <c r="H760" s="48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</row>
    <row r="761" spans="1:26" ht="15.75" customHeight="1" x14ac:dyDescent="0.2">
      <c r="A761" s="48"/>
      <c r="B761" s="48"/>
      <c r="C761" s="48"/>
      <c r="D761" s="49"/>
      <c r="E761" s="48"/>
      <c r="F761" s="49"/>
      <c r="G761" s="48"/>
      <c r="H761" s="48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</row>
    <row r="762" spans="1:26" ht="15.75" customHeight="1" x14ac:dyDescent="0.2">
      <c r="A762" s="48"/>
      <c r="B762" s="48"/>
      <c r="C762" s="48"/>
      <c r="D762" s="49"/>
      <c r="E762" s="48"/>
      <c r="F762" s="49"/>
      <c r="G762" s="48"/>
      <c r="H762" s="48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</row>
    <row r="763" spans="1:26" ht="15.75" customHeight="1" x14ac:dyDescent="0.2">
      <c r="A763" s="48"/>
      <c r="B763" s="48"/>
      <c r="C763" s="48"/>
      <c r="D763" s="49"/>
      <c r="E763" s="48"/>
      <c r="F763" s="49"/>
      <c r="G763" s="48"/>
      <c r="H763" s="48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</row>
    <row r="764" spans="1:26" ht="15.75" customHeight="1" x14ac:dyDescent="0.2">
      <c r="A764" s="48"/>
      <c r="B764" s="48"/>
      <c r="C764" s="48"/>
      <c r="D764" s="49"/>
      <c r="E764" s="48"/>
      <c r="F764" s="49"/>
      <c r="G764" s="48"/>
      <c r="H764" s="48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</row>
    <row r="765" spans="1:26" ht="15.75" customHeight="1" x14ac:dyDescent="0.2">
      <c r="A765" s="48"/>
      <c r="B765" s="48"/>
      <c r="C765" s="48"/>
      <c r="D765" s="49"/>
      <c r="E765" s="48"/>
      <c r="F765" s="49"/>
      <c r="G765" s="48"/>
      <c r="H765" s="48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</row>
    <row r="766" spans="1:26" ht="15.75" customHeight="1" x14ac:dyDescent="0.2">
      <c r="A766" s="48"/>
      <c r="B766" s="48"/>
      <c r="C766" s="48"/>
      <c r="D766" s="49"/>
      <c r="E766" s="48"/>
      <c r="F766" s="49"/>
      <c r="G766" s="48"/>
      <c r="H766" s="48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</row>
    <row r="767" spans="1:26" ht="15.75" customHeight="1" x14ac:dyDescent="0.2">
      <c r="A767" s="48"/>
      <c r="B767" s="48"/>
      <c r="C767" s="48"/>
      <c r="D767" s="49"/>
      <c r="E767" s="48"/>
      <c r="F767" s="49"/>
      <c r="G767" s="48"/>
      <c r="H767" s="48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</row>
    <row r="768" spans="1:26" ht="15.75" customHeight="1" x14ac:dyDescent="0.2">
      <c r="A768" s="48"/>
      <c r="B768" s="48"/>
      <c r="C768" s="48"/>
      <c r="D768" s="49"/>
      <c r="E768" s="48"/>
      <c r="F768" s="49"/>
      <c r="G768" s="48"/>
      <c r="H768" s="48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</row>
    <row r="769" spans="1:26" ht="15.75" customHeight="1" x14ac:dyDescent="0.2">
      <c r="A769" s="48"/>
      <c r="B769" s="48"/>
      <c r="C769" s="48"/>
      <c r="D769" s="49"/>
      <c r="E769" s="48"/>
      <c r="F769" s="49"/>
      <c r="G769" s="48"/>
      <c r="H769" s="48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</row>
    <row r="770" spans="1:26" ht="15.75" customHeight="1" x14ac:dyDescent="0.2">
      <c r="A770" s="48"/>
      <c r="B770" s="48"/>
      <c r="C770" s="48"/>
      <c r="D770" s="49"/>
      <c r="E770" s="48"/>
      <c r="F770" s="49"/>
      <c r="G770" s="48"/>
      <c r="H770" s="48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</row>
    <row r="771" spans="1:26" ht="15.75" customHeight="1" x14ac:dyDescent="0.2">
      <c r="A771" s="48"/>
      <c r="B771" s="48"/>
      <c r="C771" s="48"/>
      <c r="D771" s="49"/>
      <c r="E771" s="48"/>
      <c r="F771" s="49"/>
      <c r="G771" s="48"/>
      <c r="H771" s="48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</row>
    <row r="772" spans="1:26" ht="15.75" customHeight="1" x14ac:dyDescent="0.2">
      <c r="A772" s="48"/>
      <c r="B772" s="48"/>
      <c r="C772" s="48"/>
      <c r="D772" s="49"/>
      <c r="E772" s="48"/>
      <c r="F772" s="49"/>
      <c r="G772" s="48"/>
      <c r="H772" s="48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</row>
    <row r="773" spans="1:26" ht="15.75" customHeight="1" x14ac:dyDescent="0.2">
      <c r="A773" s="48"/>
      <c r="B773" s="48"/>
      <c r="C773" s="48"/>
      <c r="D773" s="49"/>
      <c r="E773" s="48"/>
      <c r="F773" s="49"/>
      <c r="G773" s="48"/>
      <c r="H773" s="48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</row>
    <row r="774" spans="1:26" ht="15.75" customHeight="1" x14ac:dyDescent="0.2">
      <c r="A774" s="48"/>
      <c r="B774" s="48"/>
      <c r="C774" s="48"/>
      <c r="D774" s="49"/>
      <c r="E774" s="48"/>
      <c r="F774" s="49"/>
      <c r="G774" s="48"/>
      <c r="H774" s="48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</row>
    <row r="775" spans="1:26" ht="15.75" customHeight="1" x14ac:dyDescent="0.2">
      <c r="A775" s="48"/>
      <c r="B775" s="48"/>
      <c r="C775" s="48"/>
      <c r="D775" s="49"/>
      <c r="E775" s="48"/>
      <c r="F775" s="49"/>
      <c r="G775" s="48"/>
      <c r="H775" s="48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</row>
    <row r="776" spans="1:26" ht="15.75" customHeight="1" x14ac:dyDescent="0.2">
      <c r="A776" s="48"/>
      <c r="B776" s="48"/>
      <c r="C776" s="48"/>
      <c r="D776" s="49"/>
      <c r="E776" s="48"/>
      <c r="F776" s="49"/>
      <c r="G776" s="48"/>
      <c r="H776" s="48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</row>
    <row r="777" spans="1:26" ht="15.75" customHeight="1" x14ac:dyDescent="0.2">
      <c r="A777" s="48"/>
      <c r="B777" s="48"/>
      <c r="C777" s="48"/>
      <c r="D777" s="49"/>
      <c r="E777" s="48"/>
      <c r="F777" s="49"/>
      <c r="G777" s="48"/>
      <c r="H777" s="48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</row>
    <row r="778" spans="1:26" ht="15.75" customHeight="1" x14ac:dyDescent="0.2">
      <c r="A778" s="48"/>
      <c r="B778" s="48"/>
      <c r="C778" s="48"/>
      <c r="D778" s="49"/>
      <c r="E778" s="48"/>
      <c r="F778" s="49"/>
      <c r="G778" s="48"/>
      <c r="H778" s="48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</row>
    <row r="779" spans="1:26" ht="15.75" customHeight="1" x14ac:dyDescent="0.2">
      <c r="A779" s="48"/>
      <c r="B779" s="48"/>
      <c r="C779" s="48"/>
      <c r="D779" s="49"/>
      <c r="E779" s="48"/>
      <c r="F779" s="49"/>
      <c r="G779" s="48"/>
      <c r="H779" s="48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</row>
    <row r="780" spans="1:26" ht="15.75" customHeight="1" x14ac:dyDescent="0.2">
      <c r="A780" s="48"/>
      <c r="B780" s="48"/>
      <c r="C780" s="48"/>
      <c r="D780" s="49"/>
      <c r="E780" s="48"/>
      <c r="F780" s="49"/>
      <c r="G780" s="48"/>
      <c r="H780" s="48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</row>
    <row r="781" spans="1:26" ht="15.75" customHeight="1" x14ac:dyDescent="0.2">
      <c r="A781" s="48"/>
      <c r="B781" s="48"/>
      <c r="C781" s="48"/>
      <c r="D781" s="49"/>
      <c r="E781" s="48"/>
      <c r="F781" s="49"/>
      <c r="G781" s="48"/>
      <c r="H781" s="48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</row>
    <row r="782" spans="1:26" ht="15.75" customHeight="1" x14ac:dyDescent="0.2">
      <c r="A782" s="48"/>
      <c r="B782" s="48"/>
      <c r="C782" s="48"/>
      <c r="D782" s="49"/>
      <c r="E782" s="48"/>
      <c r="F782" s="49"/>
      <c r="G782" s="48"/>
      <c r="H782" s="48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</row>
    <row r="783" spans="1:26" ht="15.75" customHeight="1" x14ac:dyDescent="0.2">
      <c r="A783" s="48"/>
      <c r="B783" s="48"/>
      <c r="C783" s="48"/>
      <c r="D783" s="49"/>
      <c r="E783" s="48"/>
      <c r="F783" s="49"/>
      <c r="G783" s="48"/>
      <c r="H783" s="48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</row>
    <row r="784" spans="1:26" ht="15.75" customHeight="1" x14ac:dyDescent="0.2">
      <c r="A784" s="48"/>
      <c r="B784" s="48"/>
      <c r="C784" s="48"/>
      <c r="D784" s="49"/>
      <c r="E784" s="48"/>
      <c r="F784" s="49"/>
      <c r="G784" s="48"/>
      <c r="H784" s="48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</row>
    <row r="785" spans="1:26" ht="15.75" customHeight="1" x14ac:dyDescent="0.2">
      <c r="A785" s="48"/>
      <c r="B785" s="48"/>
      <c r="C785" s="48"/>
      <c r="D785" s="49"/>
      <c r="E785" s="48"/>
      <c r="F785" s="49"/>
      <c r="G785" s="48"/>
      <c r="H785" s="48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</row>
    <row r="786" spans="1:26" ht="15.75" customHeight="1" x14ac:dyDescent="0.2">
      <c r="A786" s="48"/>
      <c r="B786" s="48"/>
      <c r="C786" s="48"/>
      <c r="D786" s="49"/>
      <c r="E786" s="48"/>
      <c r="F786" s="49"/>
      <c r="G786" s="48"/>
      <c r="H786" s="48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</row>
    <row r="787" spans="1:26" ht="15.75" customHeight="1" x14ac:dyDescent="0.2">
      <c r="A787" s="48"/>
      <c r="B787" s="48"/>
      <c r="C787" s="48"/>
      <c r="D787" s="49"/>
      <c r="E787" s="48"/>
      <c r="F787" s="49"/>
      <c r="G787" s="48"/>
      <c r="H787" s="48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</row>
    <row r="788" spans="1:26" ht="15.75" customHeight="1" x14ac:dyDescent="0.2">
      <c r="A788" s="48"/>
      <c r="B788" s="48"/>
      <c r="C788" s="48"/>
      <c r="D788" s="49"/>
      <c r="E788" s="48"/>
      <c r="F788" s="49"/>
      <c r="G788" s="48"/>
      <c r="H788" s="48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</row>
    <row r="789" spans="1:26" ht="15.75" customHeight="1" x14ac:dyDescent="0.2">
      <c r="A789" s="48"/>
      <c r="B789" s="48"/>
      <c r="C789" s="48"/>
      <c r="D789" s="49"/>
      <c r="E789" s="48"/>
      <c r="F789" s="49"/>
      <c r="G789" s="48"/>
      <c r="H789" s="48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</row>
    <row r="790" spans="1:26" ht="15.75" customHeight="1" x14ac:dyDescent="0.2">
      <c r="A790" s="48"/>
      <c r="B790" s="48"/>
      <c r="C790" s="48"/>
      <c r="D790" s="49"/>
      <c r="E790" s="48"/>
      <c r="F790" s="49"/>
      <c r="G790" s="48"/>
      <c r="H790" s="48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</row>
    <row r="791" spans="1:26" ht="15.75" customHeight="1" x14ac:dyDescent="0.2">
      <c r="A791" s="48"/>
      <c r="B791" s="48"/>
      <c r="C791" s="48"/>
      <c r="D791" s="49"/>
      <c r="E791" s="48"/>
      <c r="F791" s="49"/>
      <c r="G791" s="48"/>
      <c r="H791" s="48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</row>
    <row r="792" spans="1:26" ht="15.75" customHeight="1" x14ac:dyDescent="0.2">
      <c r="A792" s="48"/>
      <c r="B792" s="48"/>
      <c r="C792" s="48"/>
      <c r="D792" s="49"/>
      <c r="E792" s="48"/>
      <c r="F792" s="49"/>
      <c r="G792" s="48"/>
      <c r="H792" s="48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</row>
    <row r="793" spans="1:26" ht="15.75" customHeight="1" x14ac:dyDescent="0.2">
      <c r="A793" s="48"/>
      <c r="B793" s="48"/>
      <c r="C793" s="48"/>
      <c r="D793" s="49"/>
      <c r="E793" s="48"/>
      <c r="F793" s="49"/>
      <c r="G793" s="48"/>
      <c r="H793" s="48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</row>
    <row r="794" spans="1:26" ht="15.75" customHeight="1" x14ac:dyDescent="0.2">
      <c r="A794" s="48"/>
      <c r="B794" s="48"/>
      <c r="C794" s="48"/>
      <c r="D794" s="49"/>
      <c r="E794" s="48"/>
      <c r="F794" s="49"/>
      <c r="G794" s="48"/>
      <c r="H794" s="48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</row>
    <row r="795" spans="1:26" ht="15.75" customHeight="1" x14ac:dyDescent="0.2">
      <c r="A795" s="48"/>
      <c r="B795" s="48"/>
      <c r="C795" s="48"/>
      <c r="D795" s="49"/>
      <c r="E795" s="48"/>
      <c r="F795" s="49"/>
      <c r="G795" s="48"/>
      <c r="H795" s="48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</row>
    <row r="796" spans="1:26" ht="15.75" customHeight="1" x14ac:dyDescent="0.2">
      <c r="A796" s="48"/>
      <c r="B796" s="48"/>
      <c r="C796" s="48"/>
      <c r="D796" s="49"/>
      <c r="E796" s="48"/>
      <c r="F796" s="49"/>
      <c r="G796" s="48"/>
      <c r="H796" s="48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</row>
    <row r="797" spans="1:26" ht="15.75" customHeight="1" x14ac:dyDescent="0.2">
      <c r="A797" s="48"/>
      <c r="B797" s="48"/>
      <c r="C797" s="48"/>
      <c r="D797" s="49"/>
      <c r="E797" s="48"/>
      <c r="F797" s="49"/>
      <c r="G797" s="48"/>
      <c r="H797" s="48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</row>
    <row r="798" spans="1:26" ht="15.75" customHeight="1" x14ac:dyDescent="0.2">
      <c r="A798" s="48"/>
      <c r="B798" s="48"/>
      <c r="C798" s="48"/>
      <c r="D798" s="49"/>
      <c r="E798" s="48"/>
      <c r="F798" s="49"/>
      <c r="G798" s="48"/>
      <c r="H798" s="48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</row>
    <row r="799" spans="1:26" ht="15.75" customHeight="1" x14ac:dyDescent="0.2">
      <c r="A799" s="48"/>
      <c r="B799" s="48"/>
      <c r="C799" s="48"/>
      <c r="D799" s="49"/>
      <c r="E799" s="48"/>
      <c r="F799" s="49"/>
      <c r="G799" s="48"/>
      <c r="H799" s="48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</row>
    <row r="800" spans="1:26" ht="15.75" customHeight="1" x14ac:dyDescent="0.2">
      <c r="A800" s="48"/>
      <c r="B800" s="48"/>
      <c r="C800" s="48"/>
      <c r="D800" s="49"/>
      <c r="E800" s="48"/>
      <c r="F800" s="49"/>
      <c r="G800" s="48"/>
      <c r="H800" s="48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</row>
    <row r="801" spans="1:26" ht="15.75" customHeight="1" x14ac:dyDescent="0.2">
      <c r="A801" s="48"/>
      <c r="B801" s="48"/>
      <c r="C801" s="48"/>
      <c r="D801" s="49"/>
      <c r="E801" s="48"/>
      <c r="F801" s="49"/>
      <c r="G801" s="48"/>
      <c r="H801" s="48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</row>
    <row r="802" spans="1:26" ht="15.75" customHeight="1" x14ac:dyDescent="0.2">
      <c r="A802" s="48"/>
      <c r="B802" s="48"/>
      <c r="C802" s="48"/>
      <c r="D802" s="49"/>
      <c r="E802" s="48"/>
      <c r="F802" s="49"/>
      <c r="G802" s="48"/>
      <c r="H802" s="48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</row>
    <row r="803" spans="1:26" ht="15.75" customHeight="1" x14ac:dyDescent="0.2">
      <c r="A803" s="48"/>
      <c r="B803" s="48"/>
      <c r="C803" s="48"/>
      <c r="D803" s="49"/>
      <c r="E803" s="48"/>
      <c r="F803" s="49"/>
      <c r="G803" s="48"/>
      <c r="H803" s="48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</row>
    <row r="804" spans="1:26" ht="15.75" customHeight="1" x14ac:dyDescent="0.2">
      <c r="A804" s="48"/>
      <c r="B804" s="48"/>
      <c r="C804" s="48"/>
      <c r="D804" s="49"/>
      <c r="E804" s="48"/>
      <c r="F804" s="49"/>
      <c r="G804" s="48"/>
      <c r="H804" s="48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</row>
    <row r="805" spans="1:26" ht="15.75" customHeight="1" x14ac:dyDescent="0.2">
      <c r="A805" s="48"/>
      <c r="B805" s="48"/>
      <c r="C805" s="48"/>
      <c r="D805" s="49"/>
      <c r="E805" s="48"/>
      <c r="F805" s="49"/>
      <c r="G805" s="48"/>
      <c r="H805" s="48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</row>
    <row r="806" spans="1:26" ht="15.75" customHeight="1" x14ac:dyDescent="0.2">
      <c r="A806" s="48"/>
      <c r="B806" s="48"/>
      <c r="C806" s="48"/>
      <c r="D806" s="49"/>
      <c r="E806" s="48"/>
      <c r="F806" s="49"/>
      <c r="G806" s="48"/>
      <c r="H806" s="48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</row>
    <row r="807" spans="1:26" ht="15.75" customHeight="1" x14ac:dyDescent="0.2">
      <c r="A807" s="48"/>
      <c r="B807" s="48"/>
      <c r="C807" s="48"/>
      <c r="D807" s="49"/>
      <c r="E807" s="48"/>
      <c r="F807" s="49"/>
      <c r="G807" s="48"/>
      <c r="H807" s="48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</row>
    <row r="808" spans="1:26" ht="15.75" customHeight="1" x14ac:dyDescent="0.2">
      <c r="A808" s="48"/>
      <c r="B808" s="48"/>
      <c r="C808" s="48"/>
      <c r="D808" s="49"/>
      <c r="E808" s="48"/>
      <c r="F808" s="49"/>
      <c r="G808" s="48"/>
      <c r="H808" s="48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</row>
    <row r="809" spans="1:26" ht="15.75" customHeight="1" x14ac:dyDescent="0.2">
      <c r="A809" s="48"/>
      <c r="B809" s="48"/>
      <c r="C809" s="48"/>
      <c r="D809" s="49"/>
      <c r="E809" s="48"/>
      <c r="F809" s="49"/>
      <c r="G809" s="48"/>
      <c r="H809" s="48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</row>
    <row r="810" spans="1:26" ht="15.75" customHeight="1" x14ac:dyDescent="0.2">
      <c r="A810" s="48"/>
      <c r="B810" s="48"/>
      <c r="C810" s="48"/>
      <c r="D810" s="49"/>
      <c r="E810" s="48"/>
      <c r="F810" s="49"/>
      <c r="G810" s="48"/>
      <c r="H810" s="48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</row>
    <row r="811" spans="1:26" ht="15.75" customHeight="1" x14ac:dyDescent="0.2">
      <c r="A811" s="48"/>
      <c r="B811" s="48"/>
      <c r="C811" s="48"/>
      <c r="D811" s="49"/>
      <c r="E811" s="48"/>
      <c r="F811" s="49"/>
      <c r="G811" s="48"/>
      <c r="H811" s="48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</row>
    <row r="812" spans="1:26" ht="15.75" customHeight="1" x14ac:dyDescent="0.2">
      <c r="A812" s="48"/>
      <c r="B812" s="48"/>
      <c r="C812" s="48"/>
      <c r="D812" s="49"/>
      <c r="E812" s="48"/>
      <c r="F812" s="49"/>
      <c r="G812" s="48"/>
      <c r="H812" s="48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</row>
    <row r="813" spans="1:26" ht="15.75" customHeight="1" x14ac:dyDescent="0.2">
      <c r="A813" s="48"/>
      <c r="B813" s="48"/>
      <c r="C813" s="48"/>
      <c r="D813" s="49"/>
      <c r="E813" s="48"/>
      <c r="F813" s="49"/>
      <c r="G813" s="48"/>
      <c r="H813" s="48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</row>
    <row r="814" spans="1:26" ht="15.75" customHeight="1" x14ac:dyDescent="0.2">
      <c r="A814" s="48"/>
      <c r="B814" s="48"/>
      <c r="C814" s="48"/>
      <c r="D814" s="49"/>
      <c r="E814" s="48"/>
      <c r="F814" s="49"/>
      <c r="G814" s="48"/>
      <c r="H814" s="48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</row>
    <row r="815" spans="1:26" ht="15.75" customHeight="1" x14ac:dyDescent="0.2">
      <c r="A815" s="48"/>
      <c r="B815" s="48"/>
      <c r="C815" s="48"/>
      <c r="D815" s="49"/>
      <c r="E815" s="48"/>
      <c r="F815" s="49"/>
      <c r="G815" s="48"/>
      <c r="H815" s="48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</row>
    <row r="816" spans="1:26" ht="15.75" customHeight="1" x14ac:dyDescent="0.2">
      <c r="A816" s="48"/>
      <c r="B816" s="48"/>
      <c r="C816" s="48"/>
      <c r="D816" s="49"/>
      <c r="E816" s="48"/>
      <c r="F816" s="49"/>
      <c r="G816" s="48"/>
      <c r="H816" s="48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</row>
    <row r="817" spans="1:26" ht="15.75" customHeight="1" x14ac:dyDescent="0.2">
      <c r="A817" s="48"/>
      <c r="B817" s="48"/>
      <c r="C817" s="48"/>
      <c r="D817" s="49"/>
      <c r="E817" s="48"/>
      <c r="F817" s="49"/>
      <c r="G817" s="48"/>
      <c r="H817" s="48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</row>
    <row r="818" spans="1:26" ht="15.75" customHeight="1" x14ac:dyDescent="0.2">
      <c r="A818" s="48"/>
      <c r="B818" s="48"/>
      <c r="C818" s="48"/>
      <c r="D818" s="49"/>
      <c r="E818" s="48"/>
      <c r="F818" s="49"/>
      <c r="G818" s="48"/>
      <c r="H818" s="48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</row>
    <row r="819" spans="1:26" ht="15.75" customHeight="1" x14ac:dyDescent="0.2">
      <c r="A819" s="48"/>
      <c r="B819" s="48"/>
      <c r="C819" s="48"/>
      <c r="D819" s="49"/>
      <c r="E819" s="48"/>
      <c r="F819" s="49"/>
      <c r="G819" s="48"/>
      <c r="H819" s="48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</row>
    <row r="820" spans="1:26" ht="15.75" customHeight="1" x14ac:dyDescent="0.2">
      <c r="A820" s="48"/>
      <c r="B820" s="48"/>
      <c r="C820" s="48"/>
      <c r="D820" s="49"/>
      <c r="E820" s="48"/>
      <c r="F820" s="49"/>
      <c r="G820" s="48"/>
      <c r="H820" s="48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</row>
    <row r="821" spans="1:26" ht="15.75" customHeight="1" x14ac:dyDescent="0.2">
      <c r="A821" s="48"/>
      <c r="B821" s="48"/>
      <c r="C821" s="48"/>
      <c r="D821" s="49"/>
      <c r="E821" s="48"/>
      <c r="F821" s="49"/>
      <c r="G821" s="48"/>
      <c r="H821" s="48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</row>
    <row r="822" spans="1:26" ht="15.75" customHeight="1" x14ac:dyDescent="0.2">
      <c r="A822" s="48"/>
      <c r="B822" s="48"/>
      <c r="C822" s="48"/>
      <c r="D822" s="49"/>
      <c r="E822" s="48"/>
      <c r="F822" s="49"/>
      <c r="G822" s="48"/>
      <c r="H822" s="48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</row>
    <row r="823" spans="1:26" ht="15.75" customHeight="1" x14ac:dyDescent="0.2">
      <c r="A823" s="48"/>
      <c r="B823" s="48"/>
      <c r="C823" s="48"/>
      <c r="D823" s="49"/>
      <c r="E823" s="48"/>
      <c r="F823" s="49"/>
      <c r="G823" s="48"/>
      <c r="H823" s="48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</row>
    <row r="824" spans="1:26" ht="15.75" customHeight="1" x14ac:dyDescent="0.2">
      <c r="A824" s="48"/>
      <c r="B824" s="48"/>
      <c r="C824" s="48"/>
      <c r="D824" s="49"/>
      <c r="E824" s="48"/>
      <c r="F824" s="49"/>
      <c r="G824" s="48"/>
      <c r="H824" s="48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</row>
    <row r="825" spans="1:26" ht="15.75" customHeight="1" x14ac:dyDescent="0.2">
      <c r="A825" s="48"/>
      <c r="B825" s="48"/>
      <c r="C825" s="48"/>
      <c r="D825" s="49"/>
      <c r="E825" s="48"/>
      <c r="F825" s="49"/>
      <c r="G825" s="48"/>
      <c r="H825" s="48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</row>
    <row r="826" spans="1:26" ht="15.75" customHeight="1" x14ac:dyDescent="0.2">
      <c r="A826" s="48"/>
      <c r="B826" s="48"/>
      <c r="C826" s="48"/>
      <c r="D826" s="49"/>
      <c r="E826" s="48"/>
      <c r="F826" s="49"/>
      <c r="G826" s="48"/>
      <c r="H826" s="48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</row>
    <row r="827" spans="1:26" ht="15.75" customHeight="1" x14ac:dyDescent="0.2">
      <c r="A827" s="48"/>
      <c r="B827" s="48"/>
      <c r="C827" s="48"/>
      <c r="D827" s="49"/>
      <c r="E827" s="48"/>
      <c r="F827" s="49"/>
      <c r="G827" s="48"/>
      <c r="H827" s="48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</row>
    <row r="828" spans="1:26" ht="15.75" customHeight="1" x14ac:dyDescent="0.2">
      <c r="A828" s="48"/>
      <c r="B828" s="48"/>
      <c r="C828" s="48"/>
      <c r="D828" s="49"/>
      <c r="E828" s="48"/>
      <c r="F828" s="49"/>
      <c r="G828" s="48"/>
      <c r="H828" s="48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</row>
    <row r="829" spans="1:26" ht="15.75" customHeight="1" x14ac:dyDescent="0.2">
      <c r="A829" s="48"/>
      <c r="B829" s="48"/>
      <c r="C829" s="48"/>
      <c r="D829" s="49"/>
      <c r="E829" s="48"/>
      <c r="F829" s="49"/>
      <c r="G829" s="48"/>
      <c r="H829" s="48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</row>
    <row r="830" spans="1:26" ht="15.75" customHeight="1" x14ac:dyDescent="0.2">
      <c r="A830" s="48"/>
      <c r="B830" s="48"/>
      <c r="C830" s="48"/>
      <c r="D830" s="49"/>
      <c r="E830" s="48"/>
      <c r="F830" s="49"/>
      <c r="G830" s="48"/>
      <c r="H830" s="48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</row>
    <row r="831" spans="1:26" ht="15.75" customHeight="1" x14ac:dyDescent="0.2">
      <c r="A831" s="48"/>
      <c r="B831" s="48"/>
      <c r="C831" s="48"/>
      <c r="D831" s="49"/>
      <c r="E831" s="48"/>
      <c r="F831" s="49"/>
      <c r="G831" s="48"/>
      <c r="H831" s="48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</row>
    <row r="832" spans="1:26" ht="15.75" customHeight="1" x14ac:dyDescent="0.2">
      <c r="A832" s="48"/>
      <c r="B832" s="48"/>
      <c r="C832" s="48"/>
      <c r="D832" s="49"/>
      <c r="E832" s="48"/>
      <c r="F832" s="49"/>
      <c r="G832" s="48"/>
      <c r="H832" s="48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</row>
    <row r="833" spans="1:26" ht="15.75" customHeight="1" x14ac:dyDescent="0.2">
      <c r="A833" s="48"/>
      <c r="B833" s="48"/>
      <c r="C833" s="48"/>
      <c r="D833" s="49"/>
      <c r="E833" s="48"/>
      <c r="F833" s="49"/>
      <c r="G833" s="48"/>
      <c r="H833" s="48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</row>
    <row r="834" spans="1:26" ht="15.75" customHeight="1" x14ac:dyDescent="0.2">
      <c r="A834" s="48"/>
      <c r="B834" s="48"/>
      <c r="C834" s="48"/>
      <c r="D834" s="49"/>
      <c r="E834" s="48"/>
      <c r="F834" s="49"/>
      <c r="G834" s="48"/>
      <c r="H834" s="48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</row>
    <row r="835" spans="1:26" ht="15.75" customHeight="1" x14ac:dyDescent="0.2">
      <c r="A835" s="48"/>
      <c r="B835" s="48"/>
      <c r="C835" s="48"/>
      <c r="D835" s="49"/>
      <c r="E835" s="48"/>
      <c r="F835" s="49"/>
      <c r="G835" s="48"/>
      <c r="H835" s="48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</row>
    <row r="836" spans="1:26" ht="15.75" customHeight="1" x14ac:dyDescent="0.2">
      <c r="A836" s="48"/>
      <c r="B836" s="48"/>
      <c r="C836" s="48"/>
      <c r="D836" s="49"/>
      <c r="E836" s="48"/>
      <c r="F836" s="49"/>
      <c r="G836" s="48"/>
      <c r="H836" s="48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</row>
    <row r="837" spans="1:26" ht="15.75" customHeight="1" x14ac:dyDescent="0.2">
      <c r="A837" s="48"/>
      <c r="B837" s="48"/>
      <c r="C837" s="48"/>
      <c r="D837" s="49"/>
      <c r="E837" s="48"/>
      <c r="F837" s="49"/>
      <c r="G837" s="48"/>
      <c r="H837" s="48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</row>
    <row r="838" spans="1:26" ht="15.75" customHeight="1" x14ac:dyDescent="0.2">
      <c r="A838" s="48"/>
      <c r="B838" s="48"/>
      <c r="C838" s="48"/>
      <c r="D838" s="49"/>
      <c r="E838" s="48"/>
      <c r="F838" s="49"/>
      <c r="G838" s="48"/>
      <c r="H838" s="48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</row>
    <row r="839" spans="1:26" ht="15.75" customHeight="1" x14ac:dyDescent="0.2">
      <c r="A839" s="48"/>
      <c r="B839" s="48"/>
      <c r="C839" s="48"/>
      <c r="D839" s="49"/>
      <c r="E839" s="48"/>
      <c r="F839" s="49"/>
      <c r="G839" s="48"/>
      <c r="H839" s="48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</row>
    <row r="840" spans="1:26" ht="15.75" customHeight="1" x14ac:dyDescent="0.2">
      <c r="A840" s="48"/>
      <c r="B840" s="48"/>
      <c r="C840" s="48"/>
      <c r="D840" s="49"/>
      <c r="E840" s="48"/>
      <c r="F840" s="49"/>
      <c r="G840" s="48"/>
      <c r="H840" s="48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</row>
    <row r="841" spans="1:26" ht="15.75" customHeight="1" x14ac:dyDescent="0.2">
      <c r="A841" s="48"/>
      <c r="B841" s="48"/>
      <c r="C841" s="48"/>
      <c r="D841" s="49"/>
      <c r="E841" s="48"/>
      <c r="F841" s="49"/>
      <c r="G841" s="48"/>
      <c r="H841" s="48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</row>
    <row r="842" spans="1:26" ht="15.75" customHeight="1" x14ac:dyDescent="0.2">
      <c r="A842" s="48"/>
      <c r="B842" s="48"/>
      <c r="C842" s="48"/>
      <c r="D842" s="49"/>
      <c r="E842" s="48"/>
      <c r="F842" s="49"/>
      <c r="G842" s="48"/>
      <c r="H842" s="48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</row>
    <row r="843" spans="1:26" ht="15.75" customHeight="1" x14ac:dyDescent="0.2">
      <c r="A843" s="48"/>
      <c r="B843" s="48"/>
      <c r="C843" s="48"/>
      <c r="D843" s="49"/>
      <c r="E843" s="48"/>
      <c r="F843" s="49"/>
      <c r="G843" s="48"/>
      <c r="H843" s="48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</row>
    <row r="844" spans="1:26" ht="15.75" customHeight="1" x14ac:dyDescent="0.2">
      <c r="A844" s="48"/>
      <c r="B844" s="48"/>
      <c r="C844" s="48"/>
      <c r="D844" s="49"/>
      <c r="E844" s="48"/>
      <c r="F844" s="49"/>
      <c r="G844" s="48"/>
      <c r="H844" s="48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</row>
    <row r="845" spans="1:26" ht="15.75" customHeight="1" x14ac:dyDescent="0.2">
      <c r="A845" s="48"/>
      <c r="B845" s="48"/>
      <c r="C845" s="48"/>
      <c r="D845" s="49"/>
      <c r="E845" s="48"/>
      <c r="F845" s="49"/>
      <c r="G845" s="48"/>
      <c r="H845" s="48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</row>
    <row r="846" spans="1:26" ht="15.75" customHeight="1" x14ac:dyDescent="0.2">
      <c r="A846" s="48"/>
      <c r="B846" s="48"/>
      <c r="C846" s="48"/>
      <c r="D846" s="49"/>
      <c r="E846" s="48"/>
      <c r="F846" s="49"/>
      <c r="G846" s="48"/>
      <c r="H846" s="48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</row>
    <row r="847" spans="1:26" ht="15.75" customHeight="1" x14ac:dyDescent="0.2">
      <c r="A847" s="48"/>
      <c r="B847" s="48"/>
      <c r="C847" s="48"/>
      <c r="D847" s="49"/>
      <c r="E847" s="48"/>
      <c r="F847" s="49"/>
      <c r="G847" s="48"/>
      <c r="H847" s="48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</row>
    <row r="848" spans="1:26" ht="15.75" customHeight="1" x14ac:dyDescent="0.2">
      <c r="A848" s="48"/>
      <c r="B848" s="48"/>
      <c r="C848" s="48"/>
      <c r="D848" s="49"/>
      <c r="E848" s="48"/>
      <c r="F848" s="49"/>
      <c r="G848" s="48"/>
      <c r="H848" s="48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</row>
    <row r="849" spans="1:26" ht="15.75" customHeight="1" x14ac:dyDescent="0.2">
      <c r="A849" s="48"/>
      <c r="B849" s="48"/>
      <c r="C849" s="48"/>
      <c r="D849" s="49"/>
      <c r="E849" s="48"/>
      <c r="F849" s="49"/>
      <c r="G849" s="48"/>
      <c r="H849" s="48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</row>
    <row r="850" spans="1:26" ht="15.75" customHeight="1" x14ac:dyDescent="0.2">
      <c r="A850" s="48"/>
      <c r="B850" s="48"/>
      <c r="C850" s="48"/>
      <c r="D850" s="49"/>
      <c r="E850" s="48"/>
      <c r="F850" s="49"/>
      <c r="G850" s="48"/>
      <c r="H850" s="48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</row>
    <row r="851" spans="1:26" ht="15.75" customHeight="1" x14ac:dyDescent="0.2">
      <c r="A851" s="48"/>
      <c r="B851" s="48"/>
      <c r="C851" s="48"/>
      <c r="D851" s="49"/>
      <c r="E851" s="48"/>
      <c r="F851" s="49"/>
      <c r="G851" s="48"/>
      <c r="H851" s="48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</row>
    <row r="852" spans="1:26" ht="15.75" customHeight="1" x14ac:dyDescent="0.2">
      <c r="A852" s="48"/>
      <c r="B852" s="48"/>
      <c r="C852" s="48"/>
      <c r="D852" s="49"/>
      <c r="E852" s="48"/>
      <c r="F852" s="49"/>
      <c r="G852" s="48"/>
      <c r="H852" s="48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</row>
    <row r="853" spans="1:26" ht="15.75" customHeight="1" x14ac:dyDescent="0.2">
      <c r="A853" s="48"/>
      <c r="B853" s="48"/>
      <c r="C853" s="48"/>
      <c r="D853" s="49"/>
      <c r="E853" s="48"/>
      <c r="F853" s="49"/>
      <c r="G853" s="48"/>
      <c r="H853" s="48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</row>
    <row r="854" spans="1:26" ht="15.75" customHeight="1" x14ac:dyDescent="0.2">
      <c r="A854" s="48"/>
      <c r="B854" s="48"/>
      <c r="C854" s="48"/>
      <c r="D854" s="49"/>
      <c r="E854" s="48"/>
      <c r="F854" s="49"/>
      <c r="G854" s="48"/>
      <c r="H854" s="48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</row>
    <row r="855" spans="1:26" ht="15.75" customHeight="1" x14ac:dyDescent="0.2">
      <c r="A855" s="48"/>
      <c r="B855" s="48"/>
      <c r="C855" s="48"/>
      <c r="D855" s="49"/>
      <c r="E855" s="48"/>
      <c r="F855" s="49"/>
      <c r="G855" s="48"/>
      <c r="H855" s="48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</row>
    <row r="856" spans="1:26" ht="15.75" customHeight="1" x14ac:dyDescent="0.2">
      <c r="A856" s="48"/>
      <c r="B856" s="48"/>
      <c r="C856" s="48"/>
      <c r="D856" s="49"/>
      <c r="E856" s="48"/>
      <c r="F856" s="49"/>
      <c r="G856" s="48"/>
      <c r="H856" s="48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</row>
    <row r="857" spans="1:26" ht="15.75" customHeight="1" x14ac:dyDescent="0.2">
      <c r="A857" s="48"/>
      <c r="B857" s="48"/>
      <c r="C857" s="48"/>
      <c r="D857" s="49"/>
      <c r="E857" s="48"/>
      <c r="F857" s="49"/>
      <c r="G857" s="48"/>
      <c r="H857" s="48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</row>
    <row r="858" spans="1:26" ht="15.75" customHeight="1" x14ac:dyDescent="0.2">
      <c r="A858" s="48"/>
      <c r="B858" s="48"/>
      <c r="C858" s="48"/>
      <c r="D858" s="49"/>
      <c r="E858" s="48"/>
      <c r="F858" s="49"/>
      <c r="G858" s="48"/>
      <c r="H858" s="48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</row>
    <row r="859" spans="1:26" ht="15.75" customHeight="1" x14ac:dyDescent="0.2">
      <c r="A859" s="48"/>
      <c r="B859" s="48"/>
      <c r="C859" s="48"/>
      <c r="D859" s="49"/>
      <c r="E859" s="48"/>
      <c r="F859" s="49"/>
      <c r="G859" s="48"/>
      <c r="H859" s="48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</row>
    <row r="860" spans="1:26" ht="15.75" customHeight="1" x14ac:dyDescent="0.2">
      <c r="A860" s="48"/>
      <c r="B860" s="48"/>
      <c r="C860" s="48"/>
      <c r="D860" s="49"/>
      <c r="E860" s="48"/>
      <c r="F860" s="49"/>
      <c r="G860" s="48"/>
      <c r="H860" s="48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</row>
    <row r="861" spans="1:26" ht="15.75" customHeight="1" x14ac:dyDescent="0.2">
      <c r="A861" s="48"/>
      <c r="B861" s="48"/>
      <c r="C861" s="48"/>
      <c r="D861" s="49"/>
      <c r="E861" s="48"/>
      <c r="F861" s="49"/>
      <c r="G861" s="48"/>
      <c r="H861" s="48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</row>
    <row r="862" spans="1:26" ht="15.75" customHeight="1" x14ac:dyDescent="0.2">
      <c r="A862" s="48"/>
      <c r="B862" s="48"/>
      <c r="C862" s="48"/>
      <c r="D862" s="49"/>
      <c r="E862" s="48"/>
      <c r="F862" s="49"/>
      <c r="G862" s="48"/>
      <c r="H862" s="48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</row>
    <row r="863" spans="1:26" ht="15.75" customHeight="1" x14ac:dyDescent="0.2">
      <c r="A863" s="48"/>
      <c r="B863" s="48"/>
      <c r="C863" s="48"/>
      <c r="D863" s="49"/>
      <c r="E863" s="48"/>
      <c r="F863" s="49"/>
      <c r="G863" s="48"/>
      <c r="H863" s="48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</row>
    <row r="864" spans="1:26" ht="15.75" customHeight="1" x14ac:dyDescent="0.2">
      <c r="A864" s="48"/>
      <c r="B864" s="48"/>
      <c r="C864" s="48"/>
      <c r="D864" s="49"/>
      <c r="E864" s="48"/>
      <c r="F864" s="49"/>
      <c r="G864" s="48"/>
      <c r="H864" s="48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</row>
    <row r="865" spans="1:26" ht="15.75" customHeight="1" x14ac:dyDescent="0.2">
      <c r="A865" s="48"/>
      <c r="B865" s="48"/>
      <c r="C865" s="48"/>
      <c r="D865" s="49"/>
      <c r="E865" s="48"/>
      <c r="F865" s="49"/>
      <c r="G865" s="48"/>
      <c r="H865" s="48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</row>
    <row r="866" spans="1:26" ht="15.75" customHeight="1" x14ac:dyDescent="0.2">
      <c r="A866" s="48"/>
      <c r="B866" s="48"/>
      <c r="C866" s="48"/>
      <c r="D866" s="49"/>
      <c r="E866" s="48"/>
      <c r="F866" s="49"/>
      <c r="G866" s="48"/>
      <c r="H866" s="48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</row>
    <row r="867" spans="1:26" ht="15.75" customHeight="1" x14ac:dyDescent="0.2">
      <c r="A867" s="48"/>
      <c r="B867" s="48"/>
      <c r="C867" s="48"/>
      <c r="D867" s="49"/>
      <c r="E867" s="48"/>
      <c r="F867" s="49"/>
      <c r="G867" s="48"/>
      <c r="H867" s="48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</row>
    <row r="868" spans="1:26" ht="15.75" customHeight="1" x14ac:dyDescent="0.2">
      <c r="A868" s="48"/>
      <c r="B868" s="48"/>
      <c r="C868" s="48"/>
      <c r="D868" s="49"/>
      <c r="E868" s="48"/>
      <c r="F868" s="49"/>
      <c r="G868" s="48"/>
      <c r="H868" s="48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</row>
    <row r="869" spans="1:26" ht="15.75" customHeight="1" x14ac:dyDescent="0.2">
      <c r="A869" s="48"/>
      <c r="B869" s="48"/>
      <c r="C869" s="48"/>
      <c r="D869" s="49"/>
      <c r="E869" s="48"/>
      <c r="F869" s="49"/>
      <c r="G869" s="48"/>
      <c r="H869" s="48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</row>
    <row r="870" spans="1:26" ht="15.75" customHeight="1" x14ac:dyDescent="0.2">
      <c r="A870" s="48"/>
      <c r="B870" s="48"/>
      <c r="C870" s="48"/>
      <c r="D870" s="49"/>
      <c r="E870" s="48"/>
      <c r="F870" s="49"/>
      <c r="G870" s="48"/>
      <c r="H870" s="48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</row>
    <row r="871" spans="1:26" ht="15.75" customHeight="1" x14ac:dyDescent="0.2">
      <c r="A871" s="48"/>
      <c r="B871" s="48"/>
      <c r="C871" s="48"/>
      <c r="D871" s="49"/>
      <c r="E871" s="48"/>
      <c r="F871" s="49"/>
      <c r="G871" s="48"/>
      <c r="H871" s="48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</row>
    <row r="872" spans="1:26" ht="15.75" customHeight="1" x14ac:dyDescent="0.2">
      <c r="A872" s="48"/>
      <c r="B872" s="48"/>
      <c r="C872" s="48"/>
      <c r="D872" s="49"/>
      <c r="E872" s="48"/>
      <c r="F872" s="49"/>
      <c r="G872" s="48"/>
      <c r="H872" s="48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</row>
    <row r="873" spans="1:26" ht="15.75" customHeight="1" x14ac:dyDescent="0.2">
      <c r="A873" s="48"/>
      <c r="B873" s="48"/>
      <c r="C873" s="48"/>
      <c r="D873" s="49"/>
      <c r="E873" s="48"/>
      <c r="F873" s="49"/>
      <c r="G873" s="48"/>
      <c r="H873" s="48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</row>
    <row r="874" spans="1:26" ht="15.75" customHeight="1" x14ac:dyDescent="0.2">
      <c r="A874" s="48"/>
      <c r="B874" s="48"/>
      <c r="C874" s="48"/>
      <c r="D874" s="49"/>
      <c r="E874" s="48"/>
      <c r="F874" s="49"/>
      <c r="G874" s="48"/>
      <c r="H874" s="48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</row>
    <row r="875" spans="1:26" ht="15.75" customHeight="1" x14ac:dyDescent="0.2">
      <c r="A875" s="48"/>
      <c r="B875" s="48"/>
      <c r="C875" s="48"/>
      <c r="D875" s="49"/>
      <c r="E875" s="48"/>
      <c r="F875" s="49"/>
      <c r="G875" s="48"/>
      <c r="H875" s="48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</row>
    <row r="876" spans="1:26" ht="15.75" customHeight="1" x14ac:dyDescent="0.2">
      <c r="A876" s="48"/>
      <c r="B876" s="48"/>
      <c r="C876" s="48"/>
      <c r="D876" s="49"/>
      <c r="E876" s="48"/>
      <c r="F876" s="49"/>
      <c r="G876" s="48"/>
      <c r="H876" s="48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</row>
    <row r="877" spans="1:26" ht="15.75" customHeight="1" x14ac:dyDescent="0.2">
      <c r="A877" s="48"/>
      <c r="B877" s="48"/>
      <c r="C877" s="48"/>
      <c r="D877" s="49"/>
      <c r="E877" s="48"/>
      <c r="F877" s="49"/>
      <c r="G877" s="48"/>
      <c r="H877" s="48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</row>
    <row r="878" spans="1:26" ht="15.75" customHeight="1" x14ac:dyDescent="0.2">
      <c r="A878" s="48"/>
      <c r="B878" s="48"/>
      <c r="C878" s="48"/>
      <c r="D878" s="49"/>
      <c r="E878" s="48"/>
      <c r="F878" s="49"/>
      <c r="G878" s="48"/>
      <c r="H878" s="48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</row>
    <row r="879" spans="1:26" ht="15.75" customHeight="1" x14ac:dyDescent="0.2">
      <c r="A879" s="48"/>
      <c r="B879" s="48"/>
      <c r="C879" s="48"/>
      <c r="D879" s="49"/>
      <c r="E879" s="48"/>
      <c r="F879" s="49"/>
      <c r="G879" s="48"/>
      <c r="H879" s="48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</row>
    <row r="880" spans="1:26" ht="15.75" customHeight="1" x14ac:dyDescent="0.2">
      <c r="A880" s="48"/>
      <c r="B880" s="48"/>
      <c r="C880" s="48"/>
      <c r="D880" s="49"/>
      <c r="E880" s="48"/>
      <c r="F880" s="49"/>
      <c r="G880" s="48"/>
      <c r="H880" s="48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</row>
    <row r="881" spans="1:26" ht="15.75" customHeight="1" x14ac:dyDescent="0.2">
      <c r="A881" s="48"/>
      <c r="B881" s="48"/>
      <c r="C881" s="48"/>
      <c r="D881" s="49"/>
      <c r="E881" s="48"/>
      <c r="F881" s="49"/>
      <c r="G881" s="48"/>
      <c r="H881" s="48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</row>
    <row r="882" spans="1:26" ht="15.75" customHeight="1" x14ac:dyDescent="0.2">
      <c r="A882" s="48"/>
      <c r="B882" s="48"/>
      <c r="C882" s="48"/>
      <c r="D882" s="49"/>
      <c r="E882" s="48"/>
      <c r="F882" s="49"/>
      <c r="G882" s="48"/>
      <c r="H882" s="48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</row>
    <row r="883" spans="1:26" ht="15.75" customHeight="1" x14ac:dyDescent="0.2">
      <c r="A883" s="48"/>
      <c r="B883" s="48"/>
      <c r="C883" s="48"/>
      <c r="D883" s="49"/>
      <c r="E883" s="48"/>
      <c r="F883" s="49"/>
      <c r="G883" s="48"/>
      <c r="H883" s="48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</row>
    <row r="884" spans="1:26" ht="15.75" customHeight="1" x14ac:dyDescent="0.2">
      <c r="A884" s="48"/>
      <c r="B884" s="48"/>
      <c r="C884" s="48"/>
      <c r="D884" s="49"/>
      <c r="E884" s="48"/>
      <c r="F884" s="49"/>
      <c r="G884" s="48"/>
      <c r="H884" s="48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</row>
    <row r="885" spans="1:26" ht="15.75" customHeight="1" x14ac:dyDescent="0.2">
      <c r="A885" s="48"/>
      <c r="B885" s="48"/>
      <c r="C885" s="48"/>
      <c r="D885" s="49"/>
      <c r="E885" s="48"/>
      <c r="F885" s="49"/>
      <c r="G885" s="48"/>
      <c r="H885" s="48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</row>
    <row r="886" spans="1:26" ht="15.75" customHeight="1" x14ac:dyDescent="0.2">
      <c r="A886" s="48"/>
      <c r="B886" s="48"/>
      <c r="C886" s="48"/>
      <c r="D886" s="49"/>
      <c r="E886" s="48"/>
      <c r="F886" s="49"/>
      <c r="G886" s="48"/>
      <c r="H886" s="48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</row>
    <row r="887" spans="1:26" ht="15.75" customHeight="1" x14ac:dyDescent="0.2">
      <c r="A887" s="48"/>
      <c r="B887" s="48"/>
      <c r="C887" s="48"/>
      <c r="D887" s="49"/>
      <c r="E887" s="48"/>
      <c r="F887" s="49"/>
      <c r="G887" s="48"/>
      <c r="H887" s="48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</row>
    <row r="888" spans="1:26" ht="15.75" customHeight="1" x14ac:dyDescent="0.2">
      <c r="A888" s="48"/>
      <c r="B888" s="48"/>
      <c r="C888" s="48"/>
      <c r="D888" s="49"/>
      <c r="E888" s="48"/>
      <c r="F888" s="49"/>
      <c r="G888" s="48"/>
      <c r="H888" s="48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</row>
    <row r="889" spans="1:26" ht="15.75" customHeight="1" x14ac:dyDescent="0.2">
      <c r="A889" s="48"/>
      <c r="B889" s="48"/>
      <c r="C889" s="48"/>
      <c r="D889" s="49"/>
      <c r="E889" s="48"/>
      <c r="F889" s="49"/>
      <c r="G889" s="48"/>
      <c r="H889" s="48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</row>
    <row r="890" spans="1:26" ht="15.75" customHeight="1" x14ac:dyDescent="0.2">
      <c r="A890" s="48"/>
      <c r="B890" s="48"/>
      <c r="C890" s="48"/>
      <c r="D890" s="49"/>
      <c r="E890" s="48"/>
      <c r="F890" s="49"/>
      <c r="G890" s="48"/>
      <c r="H890" s="48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</row>
    <row r="891" spans="1:26" ht="15.75" customHeight="1" x14ac:dyDescent="0.2">
      <c r="A891" s="48"/>
      <c r="B891" s="48"/>
      <c r="C891" s="48"/>
      <c r="D891" s="49"/>
      <c r="E891" s="48"/>
      <c r="F891" s="49"/>
      <c r="G891" s="48"/>
      <c r="H891" s="48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</row>
    <row r="892" spans="1:26" ht="15.75" customHeight="1" x14ac:dyDescent="0.2">
      <c r="A892" s="48"/>
      <c r="B892" s="48"/>
      <c r="C892" s="48"/>
      <c r="D892" s="49"/>
      <c r="E892" s="48"/>
      <c r="F892" s="49"/>
      <c r="G892" s="48"/>
      <c r="H892" s="48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</row>
    <row r="893" spans="1:26" ht="15.75" customHeight="1" x14ac:dyDescent="0.2">
      <c r="A893" s="48"/>
      <c r="B893" s="48"/>
      <c r="C893" s="48"/>
      <c r="D893" s="49"/>
      <c r="E893" s="48"/>
      <c r="F893" s="49"/>
      <c r="G893" s="48"/>
      <c r="H893" s="48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</row>
    <row r="894" spans="1:26" ht="15.75" customHeight="1" x14ac:dyDescent="0.2">
      <c r="A894" s="48"/>
      <c r="B894" s="48"/>
      <c r="C894" s="48"/>
      <c r="D894" s="49"/>
      <c r="E894" s="48"/>
      <c r="F894" s="49"/>
      <c r="G894" s="48"/>
      <c r="H894" s="48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</row>
    <row r="895" spans="1:26" ht="15.75" customHeight="1" x14ac:dyDescent="0.2">
      <c r="A895" s="48"/>
      <c r="B895" s="48"/>
      <c r="C895" s="48"/>
      <c r="D895" s="49"/>
      <c r="E895" s="48"/>
      <c r="F895" s="49"/>
      <c r="G895" s="48"/>
      <c r="H895" s="48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</row>
    <row r="896" spans="1:26" ht="15.75" customHeight="1" x14ac:dyDescent="0.2">
      <c r="A896" s="48"/>
      <c r="B896" s="48"/>
      <c r="C896" s="48"/>
      <c r="D896" s="49"/>
      <c r="E896" s="48"/>
      <c r="F896" s="49"/>
      <c r="G896" s="48"/>
      <c r="H896" s="48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</row>
    <row r="897" spans="1:26" ht="15.75" customHeight="1" x14ac:dyDescent="0.2">
      <c r="A897" s="48"/>
      <c r="B897" s="48"/>
      <c r="C897" s="48"/>
      <c r="D897" s="49"/>
      <c r="E897" s="48"/>
      <c r="F897" s="49"/>
      <c r="G897" s="48"/>
      <c r="H897" s="48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</row>
    <row r="898" spans="1:26" ht="15.75" customHeight="1" x14ac:dyDescent="0.2">
      <c r="A898" s="48"/>
      <c r="B898" s="48"/>
      <c r="C898" s="48"/>
      <c r="D898" s="49"/>
      <c r="E898" s="48"/>
      <c r="F898" s="49"/>
      <c r="G898" s="48"/>
      <c r="H898" s="48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</row>
    <row r="899" spans="1:26" ht="15.75" customHeight="1" x14ac:dyDescent="0.2">
      <c r="A899" s="48"/>
      <c r="B899" s="48"/>
      <c r="C899" s="48"/>
      <c r="D899" s="49"/>
      <c r="E899" s="48"/>
      <c r="F899" s="49"/>
      <c r="G899" s="48"/>
      <c r="H899" s="48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</row>
    <row r="900" spans="1:26" ht="15.75" customHeight="1" x14ac:dyDescent="0.2">
      <c r="A900" s="48"/>
      <c r="B900" s="48"/>
      <c r="C900" s="48"/>
      <c r="D900" s="49"/>
      <c r="E900" s="48"/>
      <c r="F900" s="49"/>
      <c r="G900" s="48"/>
      <c r="H900" s="48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</row>
    <row r="901" spans="1:26" ht="15.75" customHeight="1" x14ac:dyDescent="0.2">
      <c r="A901" s="48"/>
      <c r="B901" s="48"/>
      <c r="C901" s="48"/>
      <c r="D901" s="49"/>
      <c r="E901" s="48"/>
      <c r="F901" s="49"/>
      <c r="G901" s="48"/>
      <c r="H901" s="48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</row>
    <row r="902" spans="1:26" ht="15.75" customHeight="1" x14ac:dyDescent="0.2">
      <c r="A902" s="48"/>
      <c r="B902" s="48"/>
      <c r="C902" s="48"/>
      <c r="D902" s="49"/>
      <c r="E902" s="48"/>
      <c r="F902" s="49"/>
      <c r="G902" s="48"/>
      <c r="H902" s="48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</row>
    <row r="903" spans="1:26" ht="15.75" customHeight="1" x14ac:dyDescent="0.2">
      <c r="A903" s="48"/>
      <c r="B903" s="48"/>
      <c r="C903" s="48"/>
      <c r="D903" s="49"/>
      <c r="E903" s="48"/>
      <c r="F903" s="49"/>
      <c r="G903" s="48"/>
      <c r="H903" s="48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</row>
    <row r="904" spans="1:26" ht="15.75" customHeight="1" x14ac:dyDescent="0.2">
      <c r="A904" s="48"/>
      <c r="B904" s="48"/>
      <c r="C904" s="48"/>
      <c r="D904" s="49"/>
      <c r="E904" s="48"/>
      <c r="F904" s="49"/>
      <c r="G904" s="48"/>
      <c r="H904" s="48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</row>
    <row r="905" spans="1:26" ht="15.75" customHeight="1" x14ac:dyDescent="0.2">
      <c r="A905" s="48"/>
      <c r="B905" s="48"/>
      <c r="C905" s="48"/>
      <c r="D905" s="49"/>
      <c r="E905" s="48"/>
      <c r="F905" s="49"/>
      <c r="G905" s="48"/>
      <c r="H905" s="48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</row>
    <row r="906" spans="1:26" ht="15.75" customHeight="1" x14ac:dyDescent="0.2">
      <c r="A906" s="48"/>
      <c r="B906" s="48"/>
      <c r="C906" s="48"/>
      <c r="D906" s="49"/>
      <c r="E906" s="48"/>
      <c r="F906" s="49"/>
      <c r="G906" s="48"/>
      <c r="H906" s="48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</row>
    <row r="907" spans="1:26" ht="15.75" customHeight="1" x14ac:dyDescent="0.2">
      <c r="A907" s="48"/>
      <c r="B907" s="48"/>
      <c r="C907" s="48"/>
      <c r="D907" s="49"/>
      <c r="E907" s="48"/>
      <c r="F907" s="49"/>
      <c r="G907" s="48"/>
      <c r="H907" s="48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</row>
    <row r="908" spans="1:26" ht="15.75" customHeight="1" x14ac:dyDescent="0.2">
      <c r="A908" s="48"/>
      <c r="B908" s="48"/>
      <c r="C908" s="48"/>
      <c r="D908" s="49"/>
      <c r="E908" s="48"/>
      <c r="F908" s="49"/>
      <c r="G908" s="48"/>
      <c r="H908" s="48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</row>
    <row r="909" spans="1:26" ht="15.75" customHeight="1" x14ac:dyDescent="0.2">
      <c r="A909" s="48"/>
      <c r="B909" s="48"/>
      <c r="C909" s="48"/>
      <c r="D909" s="49"/>
      <c r="E909" s="48"/>
      <c r="F909" s="49"/>
      <c r="G909" s="48"/>
      <c r="H909" s="48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</row>
    <row r="910" spans="1:26" ht="15.75" customHeight="1" x14ac:dyDescent="0.2">
      <c r="A910" s="48"/>
      <c r="B910" s="48"/>
      <c r="C910" s="48"/>
      <c r="D910" s="49"/>
      <c r="E910" s="48"/>
      <c r="F910" s="49"/>
      <c r="G910" s="48"/>
      <c r="H910" s="48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</row>
    <row r="911" spans="1:26" ht="15.75" customHeight="1" x14ac:dyDescent="0.2">
      <c r="A911" s="48"/>
      <c r="B911" s="48"/>
      <c r="C911" s="48"/>
      <c r="D911" s="49"/>
      <c r="E911" s="48"/>
      <c r="F911" s="49"/>
      <c r="G911" s="48"/>
      <c r="H911" s="48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</row>
    <row r="912" spans="1:26" ht="15.75" customHeight="1" x14ac:dyDescent="0.2">
      <c r="A912" s="48"/>
      <c r="B912" s="48"/>
      <c r="C912" s="48"/>
      <c r="D912" s="49"/>
      <c r="E912" s="48"/>
      <c r="F912" s="49"/>
      <c r="G912" s="48"/>
      <c r="H912" s="48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</row>
    <row r="913" spans="1:26" ht="15.75" customHeight="1" x14ac:dyDescent="0.2">
      <c r="A913" s="48"/>
      <c r="B913" s="48"/>
      <c r="C913" s="48"/>
      <c r="D913" s="49"/>
      <c r="E913" s="48"/>
      <c r="F913" s="49"/>
      <c r="G913" s="48"/>
      <c r="H913" s="48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</row>
    <row r="914" spans="1:26" ht="15.75" customHeight="1" x14ac:dyDescent="0.2">
      <c r="A914" s="48"/>
      <c r="B914" s="48"/>
      <c r="C914" s="48"/>
      <c r="D914" s="49"/>
      <c r="E914" s="48"/>
      <c r="F914" s="49"/>
      <c r="G914" s="48"/>
      <c r="H914" s="48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</row>
    <row r="915" spans="1:26" ht="15.75" customHeight="1" x14ac:dyDescent="0.2">
      <c r="A915" s="48"/>
      <c r="B915" s="48"/>
      <c r="C915" s="48"/>
      <c r="D915" s="49"/>
      <c r="E915" s="48"/>
      <c r="F915" s="49"/>
      <c r="G915" s="48"/>
      <c r="H915" s="48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</row>
    <row r="916" spans="1:26" ht="15.75" customHeight="1" x14ac:dyDescent="0.2">
      <c r="A916" s="48"/>
      <c r="B916" s="48"/>
      <c r="C916" s="48"/>
      <c r="D916" s="49"/>
      <c r="E916" s="48"/>
      <c r="F916" s="49"/>
      <c r="G916" s="48"/>
      <c r="H916" s="48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</row>
    <row r="917" spans="1:26" ht="15.75" customHeight="1" x14ac:dyDescent="0.2">
      <c r="A917" s="48"/>
      <c r="B917" s="48"/>
      <c r="C917" s="48"/>
      <c r="D917" s="49"/>
      <c r="E917" s="48"/>
      <c r="F917" s="49"/>
      <c r="G917" s="48"/>
      <c r="H917" s="48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</row>
    <row r="918" spans="1:26" ht="15.75" customHeight="1" x14ac:dyDescent="0.2">
      <c r="A918" s="48"/>
      <c r="B918" s="48"/>
      <c r="C918" s="48"/>
      <c r="D918" s="49"/>
      <c r="E918" s="48"/>
      <c r="F918" s="49"/>
      <c r="G918" s="48"/>
      <c r="H918" s="48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</row>
    <row r="919" spans="1:26" ht="15.75" customHeight="1" x14ac:dyDescent="0.2">
      <c r="A919" s="48"/>
      <c r="B919" s="48"/>
      <c r="C919" s="48"/>
      <c r="D919" s="49"/>
      <c r="E919" s="48"/>
      <c r="F919" s="49"/>
      <c r="G919" s="48"/>
      <c r="H919" s="48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</row>
    <row r="920" spans="1:26" ht="15.75" customHeight="1" x14ac:dyDescent="0.2">
      <c r="A920" s="48"/>
      <c r="B920" s="48"/>
      <c r="C920" s="48"/>
      <c r="D920" s="49"/>
      <c r="E920" s="48"/>
      <c r="F920" s="49"/>
      <c r="G920" s="48"/>
      <c r="H920" s="48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</row>
    <row r="921" spans="1:26" ht="15.75" customHeight="1" x14ac:dyDescent="0.2">
      <c r="A921" s="48"/>
      <c r="B921" s="48"/>
      <c r="C921" s="48"/>
      <c r="D921" s="49"/>
      <c r="E921" s="48"/>
      <c r="F921" s="49"/>
      <c r="G921" s="48"/>
      <c r="H921" s="48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</row>
    <row r="922" spans="1:26" ht="15.75" customHeight="1" x14ac:dyDescent="0.2">
      <c r="A922" s="48"/>
      <c r="B922" s="48"/>
      <c r="C922" s="48"/>
      <c r="D922" s="49"/>
      <c r="E922" s="48"/>
      <c r="F922" s="49"/>
      <c r="G922" s="48"/>
      <c r="H922" s="48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</row>
    <row r="923" spans="1:26" ht="15.75" customHeight="1" x14ac:dyDescent="0.2">
      <c r="A923" s="48"/>
      <c r="B923" s="48"/>
      <c r="C923" s="48"/>
      <c r="D923" s="49"/>
      <c r="E923" s="48"/>
      <c r="F923" s="49"/>
      <c r="G923" s="48"/>
      <c r="H923" s="48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</row>
    <row r="924" spans="1:26" ht="15.75" customHeight="1" x14ac:dyDescent="0.2">
      <c r="A924" s="48"/>
      <c r="B924" s="48"/>
      <c r="C924" s="48"/>
      <c r="D924" s="49"/>
      <c r="E924" s="48"/>
      <c r="F924" s="49"/>
      <c r="G924" s="48"/>
      <c r="H924" s="48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</row>
    <row r="925" spans="1:26" ht="15.75" customHeight="1" x14ac:dyDescent="0.2">
      <c r="A925" s="48"/>
      <c r="B925" s="48"/>
      <c r="C925" s="48"/>
      <c r="D925" s="49"/>
      <c r="E925" s="48"/>
      <c r="F925" s="49"/>
      <c r="G925" s="48"/>
      <c r="H925" s="48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</row>
    <row r="926" spans="1:26" ht="15.75" customHeight="1" x14ac:dyDescent="0.2">
      <c r="A926" s="48"/>
      <c r="B926" s="48"/>
      <c r="C926" s="48"/>
      <c r="D926" s="49"/>
      <c r="E926" s="48"/>
      <c r="F926" s="49"/>
      <c r="G926" s="48"/>
      <c r="H926" s="48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</row>
    <row r="927" spans="1:26" ht="15.75" customHeight="1" x14ac:dyDescent="0.2">
      <c r="A927" s="48"/>
      <c r="B927" s="48"/>
      <c r="C927" s="48"/>
      <c r="D927" s="49"/>
      <c r="E927" s="48"/>
      <c r="F927" s="49"/>
      <c r="G927" s="48"/>
      <c r="H927" s="48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</row>
    <row r="928" spans="1:26" ht="15.75" customHeight="1" x14ac:dyDescent="0.2">
      <c r="A928" s="48"/>
      <c r="B928" s="48"/>
      <c r="C928" s="48"/>
      <c r="D928" s="49"/>
      <c r="E928" s="48"/>
      <c r="F928" s="49"/>
      <c r="G928" s="48"/>
      <c r="H928" s="48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</row>
    <row r="929" spans="1:26" ht="15.75" customHeight="1" x14ac:dyDescent="0.2">
      <c r="A929" s="48"/>
      <c r="B929" s="48"/>
      <c r="C929" s="48"/>
      <c r="D929" s="49"/>
      <c r="E929" s="48"/>
      <c r="F929" s="49"/>
      <c r="G929" s="48"/>
      <c r="H929" s="48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</row>
    <row r="930" spans="1:26" ht="15.75" customHeight="1" x14ac:dyDescent="0.2">
      <c r="A930" s="48"/>
      <c r="B930" s="48"/>
      <c r="C930" s="48"/>
      <c r="D930" s="49"/>
      <c r="E930" s="48"/>
      <c r="F930" s="49"/>
      <c r="G930" s="48"/>
      <c r="H930" s="48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</row>
    <row r="931" spans="1:26" ht="15.75" customHeight="1" x14ac:dyDescent="0.2">
      <c r="A931" s="48"/>
      <c r="B931" s="48"/>
      <c r="C931" s="48"/>
      <c r="D931" s="49"/>
      <c r="E931" s="48"/>
      <c r="F931" s="49"/>
      <c r="G931" s="48"/>
      <c r="H931" s="48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</row>
    <row r="932" spans="1:26" ht="15.75" customHeight="1" x14ac:dyDescent="0.2">
      <c r="A932" s="48"/>
      <c r="B932" s="48"/>
      <c r="C932" s="48"/>
      <c r="D932" s="49"/>
      <c r="E932" s="48"/>
      <c r="F932" s="49"/>
      <c r="G932" s="48"/>
      <c r="H932" s="48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</row>
    <row r="933" spans="1:26" ht="15.75" customHeight="1" x14ac:dyDescent="0.2">
      <c r="A933" s="48"/>
      <c r="B933" s="48"/>
      <c r="C933" s="48"/>
      <c r="D933" s="49"/>
      <c r="E933" s="48"/>
      <c r="F933" s="49"/>
      <c r="G933" s="48"/>
      <c r="H933" s="48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</row>
    <row r="934" spans="1:26" ht="15.75" customHeight="1" x14ac:dyDescent="0.2">
      <c r="A934" s="48"/>
      <c r="B934" s="48"/>
      <c r="C934" s="48"/>
      <c r="D934" s="49"/>
      <c r="E934" s="48"/>
      <c r="F934" s="49"/>
      <c r="G934" s="48"/>
      <c r="H934" s="48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</row>
    <row r="935" spans="1:26" ht="15.75" customHeight="1" x14ac:dyDescent="0.2">
      <c r="A935" s="48"/>
      <c r="B935" s="48"/>
      <c r="C935" s="48"/>
      <c r="D935" s="49"/>
      <c r="E935" s="48"/>
      <c r="F935" s="49"/>
      <c r="G935" s="48"/>
      <c r="H935" s="48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</row>
    <row r="936" spans="1:26" ht="15.75" customHeight="1" x14ac:dyDescent="0.2">
      <c r="A936" s="48"/>
      <c r="B936" s="48"/>
      <c r="C936" s="48"/>
      <c r="D936" s="49"/>
      <c r="E936" s="48"/>
      <c r="F936" s="49"/>
      <c r="G936" s="48"/>
      <c r="H936" s="48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</row>
    <row r="937" spans="1:26" ht="15.75" customHeight="1" x14ac:dyDescent="0.2">
      <c r="A937" s="48"/>
      <c r="B937" s="48"/>
      <c r="C937" s="48"/>
      <c r="D937" s="49"/>
      <c r="E937" s="48"/>
      <c r="F937" s="49"/>
      <c r="G937" s="48"/>
      <c r="H937" s="48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</row>
    <row r="938" spans="1:26" ht="15.75" customHeight="1" x14ac:dyDescent="0.2">
      <c r="A938" s="48"/>
      <c r="B938" s="48"/>
      <c r="C938" s="48"/>
      <c r="D938" s="49"/>
      <c r="E938" s="48"/>
      <c r="F938" s="49"/>
      <c r="G938" s="48"/>
      <c r="H938" s="48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</row>
    <row r="939" spans="1:26" ht="15.75" customHeight="1" x14ac:dyDescent="0.2">
      <c r="A939" s="48"/>
      <c r="B939" s="48"/>
      <c r="C939" s="48"/>
      <c r="D939" s="49"/>
      <c r="E939" s="48"/>
      <c r="F939" s="49"/>
      <c r="G939" s="48"/>
      <c r="H939" s="48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</row>
    <row r="940" spans="1:26" ht="15.75" customHeight="1" x14ac:dyDescent="0.2">
      <c r="A940" s="48"/>
      <c r="B940" s="48"/>
      <c r="C940" s="48"/>
      <c r="D940" s="49"/>
      <c r="E940" s="48"/>
      <c r="F940" s="49"/>
      <c r="G940" s="48"/>
      <c r="H940" s="48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</row>
    <row r="941" spans="1:26" ht="15.75" customHeight="1" x14ac:dyDescent="0.2">
      <c r="A941" s="48"/>
      <c r="B941" s="48"/>
      <c r="C941" s="48"/>
      <c r="D941" s="49"/>
      <c r="E941" s="48"/>
      <c r="F941" s="49"/>
      <c r="G941" s="48"/>
      <c r="H941" s="48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</row>
    <row r="942" spans="1:26" ht="15.75" customHeight="1" x14ac:dyDescent="0.2">
      <c r="A942" s="48"/>
      <c r="B942" s="48"/>
      <c r="C942" s="48"/>
      <c r="D942" s="49"/>
      <c r="E942" s="48"/>
      <c r="F942" s="49"/>
      <c r="G942" s="48"/>
      <c r="H942" s="48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</row>
    <row r="943" spans="1:26" ht="15.75" customHeight="1" x14ac:dyDescent="0.2">
      <c r="A943" s="48"/>
      <c r="B943" s="48"/>
      <c r="C943" s="48"/>
      <c r="D943" s="49"/>
      <c r="E943" s="48"/>
      <c r="F943" s="49"/>
      <c r="G943" s="48"/>
      <c r="H943" s="48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</row>
    <row r="944" spans="1:26" ht="15.75" customHeight="1" x14ac:dyDescent="0.2">
      <c r="A944" s="48"/>
      <c r="B944" s="48"/>
      <c r="C944" s="48"/>
      <c r="D944" s="49"/>
      <c r="E944" s="48"/>
      <c r="F944" s="49"/>
      <c r="G944" s="48"/>
      <c r="H944" s="48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</row>
    <row r="945" spans="1:26" ht="15.75" customHeight="1" x14ac:dyDescent="0.2">
      <c r="A945" s="48"/>
      <c r="B945" s="48"/>
      <c r="C945" s="48"/>
      <c r="D945" s="49"/>
      <c r="E945" s="48"/>
      <c r="F945" s="49"/>
      <c r="G945" s="48"/>
      <c r="H945" s="48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</row>
    <row r="946" spans="1:26" ht="15.75" customHeight="1" x14ac:dyDescent="0.2">
      <c r="A946" s="48"/>
      <c r="B946" s="48"/>
      <c r="C946" s="48"/>
      <c r="D946" s="49"/>
      <c r="E946" s="48"/>
      <c r="F946" s="49"/>
      <c r="G946" s="48"/>
      <c r="H946" s="48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</row>
    <row r="947" spans="1:26" ht="15.75" customHeight="1" x14ac:dyDescent="0.2">
      <c r="A947" s="48"/>
      <c r="B947" s="48"/>
      <c r="C947" s="48"/>
      <c r="D947" s="49"/>
      <c r="E947" s="48"/>
      <c r="F947" s="49"/>
      <c r="G947" s="48"/>
      <c r="H947" s="48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</row>
    <row r="948" spans="1:26" ht="15.75" customHeight="1" x14ac:dyDescent="0.2">
      <c r="A948" s="48"/>
      <c r="B948" s="48"/>
      <c r="C948" s="48"/>
      <c r="D948" s="49"/>
      <c r="E948" s="48"/>
      <c r="F948" s="49"/>
      <c r="G948" s="48"/>
      <c r="H948" s="48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</row>
    <row r="949" spans="1:26" ht="15.75" customHeight="1" x14ac:dyDescent="0.2">
      <c r="A949" s="48"/>
      <c r="B949" s="48"/>
      <c r="C949" s="48"/>
      <c r="D949" s="49"/>
      <c r="E949" s="48"/>
      <c r="F949" s="49"/>
      <c r="G949" s="48"/>
      <c r="H949" s="48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</row>
    <row r="950" spans="1:26" ht="15.75" customHeight="1" x14ac:dyDescent="0.2">
      <c r="A950" s="48"/>
      <c r="B950" s="48"/>
      <c r="C950" s="48"/>
      <c r="D950" s="49"/>
      <c r="E950" s="48"/>
      <c r="F950" s="49"/>
      <c r="G950" s="48"/>
      <c r="H950" s="48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</row>
    <row r="951" spans="1:26" ht="15.75" customHeight="1" x14ac:dyDescent="0.2">
      <c r="A951" s="48"/>
      <c r="B951" s="48"/>
      <c r="C951" s="48"/>
      <c r="D951" s="49"/>
      <c r="E951" s="48"/>
      <c r="F951" s="49"/>
      <c r="G951" s="48"/>
      <c r="H951" s="48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</row>
    <row r="952" spans="1:26" ht="15.75" customHeight="1" x14ac:dyDescent="0.2">
      <c r="A952" s="48"/>
      <c r="B952" s="48"/>
      <c r="C952" s="48"/>
      <c r="D952" s="49"/>
      <c r="E952" s="48"/>
      <c r="F952" s="49"/>
      <c r="G952" s="48"/>
      <c r="H952" s="48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</row>
    <row r="953" spans="1:26" ht="15.75" customHeight="1" x14ac:dyDescent="0.2">
      <c r="A953" s="48"/>
      <c r="B953" s="48"/>
      <c r="C953" s="48"/>
      <c r="D953" s="49"/>
      <c r="E953" s="48"/>
      <c r="F953" s="49"/>
      <c r="G953" s="48"/>
      <c r="H953" s="48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</row>
    <row r="954" spans="1:26" ht="15.75" customHeight="1" x14ac:dyDescent="0.2">
      <c r="A954" s="48"/>
      <c r="B954" s="48"/>
      <c r="C954" s="48"/>
      <c r="D954" s="49"/>
      <c r="E954" s="48"/>
      <c r="F954" s="49"/>
      <c r="G954" s="48"/>
      <c r="H954" s="48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</row>
    <row r="955" spans="1:26" ht="15.75" customHeight="1" x14ac:dyDescent="0.2">
      <c r="A955" s="48"/>
      <c r="B955" s="48"/>
      <c r="C955" s="48"/>
      <c r="D955" s="49"/>
      <c r="E955" s="48"/>
      <c r="F955" s="49"/>
      <c r="G955" s="48"/>
      <c r="H955" s="48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</row>
    <row r="956" spans="1:26" ht="15.75" customHeight="1" x14ac:dyDescent="0.2">
      <c r="A956" s="48"/>
      <c r="B956" s="48"/>
      <c r="C956" s="48"/>
      <c r="D956" s="49"/>
      <c r="E956" s="48"/>
      <c r="F956" s="49"/>
      <c r="G956" s="48"/>
      <c r="H956" s="48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</row>
    <row r="957" spans="1:26" ht="15.75" customHeight="1" x14ac:dyDescent="0.2">
      <c r="A957" s="48"/>
      <c r="B957" s="48"/>
      <c r="C957" s="48"/>
      <c r="D957" s="49"/>
      <c r="E957" s="48"/>
      <c r="F957" s="49"/>
      <c r="G957" s="48"/>
      <c r="H957" s="48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</row>
    <row r="958" spans="1:26" ht="15.75" customHeight="1" x14ac:dyDescent="0.2">
      <c r="A958" s="48"/>
      <c r="B958" s="48"/>
      <c r="C958" s="48"/>
      <c r="D958" s="49"/>
      <c r="E958" s="48"/>
      <c r="F958" s="49"/>
      <c r="G958" s="48"/>
      <c r="H958" s="48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</row>
    <row r="959" spans="1:26" ht="15.75" customHeight="1" x14ac:dyDescent="0.2">
      <c r="A959" s="48"/>
      <c r="B959" s="48"/>
      <c r="C959" s="48"/>
      <c r="D959" s="49"/>
      <c r="E959" s="48"/>
      <c r="F959" s="49"/>
      <c r="G959" s="48"/>
      <c r="H959" s="48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</row>
    <row r="960" spans="1:26" ht="15.75" customHeight="1" x14ac:dyDescent="0.2">
      <c r="A960" s="48"/>
      <c r="B960" s="48"/>
      <c r="C960" s="48"/>
      <c r="D960" s="49"/>
      <c r="E960" s="48"/>
      <c r="F960" s="49"/>
      <c r="G960" s="48"/>
      <c r="H960" s="48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</row>
    <row r="961" spans="1:26" ht="15.75" customHeight="1" x14ac:dyDescent="0.2">
      <c r="A961" s="48"/>
      <c r="B961" s="48"/>
      <c r="C961" s="48"/>
      <c r="D961" s="49"/>
      <c r="E961" s="48"/>
      <c r="F961" s="49"/>
      <c r="G961" s="48"/>
      <c r="H961" s="48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</row>
    <row r="962" spans="1:26" ht="15.75" customHeight="1" x14ac:dyDescent="0.2">
      <c r="A962" s="48"/>
      <c r="B962" s="48"/>
      <c r="C962" s="48"/>
      <c r="D962" s="49"/>
      <c r="E962" s="48"/>
      <c r="F962" s="49"/>
      <c r="G962" s="48"/>
      <c r="H962" s="48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</row>
    <row r="963" spans="1:26" ht="15.75" customHeight="1" x14ac:dyDescent="0.2">
      <c r="A963" s="48"/>
      <c r="B963" s="48"/>
      <c r="C963" s="48"/>
      <c r="D963" s="49"/>
      <c r="E963" s="48"/>
      <c r="F963" s="49"/>
      <c r="G963" s="48"/>
      <c r="H963" s="48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</row>
    <row r="964" spans="1:26" ht="15.75" customHeight="1" x14ac:dyDescent="0.2">
      <c r="A964" s="48"/>
      <c r="B964" s="48"/>
      <c r="C964" s="48"/>
      <c r="D964" s="49"/>
      <c r="E964" s="48"/>
      <c r="F964" s="49"/>
      <c r="G964" s="48"/>
      <c r="H964" s="48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</row>
    <row r="965" spans="1:26" ht="15.75" customHeight="1" x14ac:dyDescent="0.2">
      <c r="A965" s="48"/>
      <c r="B965" s="48"/>
      <c r="C965" s="48"/>
      <c r="D965" s="49"/>
      <c r="E965" s="48"/>
      <c r="F965" s="49"/>
      <c r="G965" s="48"/>
      <c r="H965" s="48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</row>
    <row r="966" spans="1:26" ht="15.75" customHeight="1" x14ac:dyDescent="0.2">
      <c r="A966" s="48"/>
      <c r="B966" s="48"/>
      <c r="C966" s="48"/>
      <c r="D966" s="49"/>
      <c r="E966" s="48"/>
      <c r="F966" s="49"/>
      <c r="G966" s="48"/>
      <c r="H966" s="48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</row>
    <row r="967" spans="1:26" ht="15.75" customHeight="1" x14ac:dyDescent="0.2">
      <c r="A967" s="48"/>
      <c r="B967" s="48"/>
      <c r="C967" s="48"/>
      <c r="D967" s="49"/>
      <c r="E967" s="48"/>
      <c r="F967" s="49"/>
      <c r="G967" s="48"/>
      <c r="H967" s="48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</row>
    <row r="968" spans="1:26" ht="15.75" customHeight="1" x14ac:dyDescent="0.2">
      <c r="A968" s="48"/>
      <c r="B968" s="48"/>
      <c r="C968" s="48"/>
      <c r="D968" s="49"/>
      <c r="E968" s="48"/>
      <c r="F968" s="49"/>
      <c r="G968" s="48"/>
      <c r="H968" s="48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</row>
    <row r="969" spans="1:26" ht="15.75" customHeight="1" x14ac:dyDescent="0.2">
      <c r="A969" s="48"/>
      <c r="B969" s="48"/>
      <c r="C969" s="48"/>
      <c r="D969" s="49"/>
      <c r="E969" s="48"/>
      <c r="F969" s="49"/>
      <c r="G969" s="48"/>
      <c r="H969" s="48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</row>
    <row r="970" spans="1:26" ht="15.75" customHeight="1" x14ac:dyDescent="0.2">
      <c r="A970" s="48"/>
      <c r="B970" s="48"/>
      <c r="C970" s="48"/>
      <c r="D970" s="49"/>
      <c r="E970" s="48"/>
      <c r="F970" s="49"/>
      <c r="G970" s="48"/>
      <c r="H970" s="48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</row>
    <row r="971" spans="1:26" ht="15.75" customHeight="1" x14ac:dyDescent="0.2">
      <c r="A971" s="48"/>
      <c r="B971" s="48"/>
      <c r="C971" s="48"/>
      <c r="D971" s="49"/>
      <c r="E971" s="48"/>
      <c r="F971" s="49"/>
      <c r="G971" s="48"/>
      <c r="H971" s="48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</row>
    <row r="972" spans="1:26" ht="15.75" customHeight="1" x14ac:dyDescent="0.2">
      <c r="A972" s="48"/>
      <c r="B972" s="48"/>
      <c r="C972" s="48"/>
      <c r="D972" s="49"/>
      <c r="E972" s="48"/>
      <c r="F972" s="49"/>
      <c r="G972" s="48"/>
      <c r="H972" s="48"/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</row>
    <row r="973" spans="1:26" ht="15.75" customHeight="1" x14ac:dyDescent="0.2">
      <c r="A973" s="48"/>
      <c r="B973" s="48"/>
      <c r="C973" s="48"/>
      <c r="D973" s="49"/>
      <c r="E973" s="48"/>
      <c r="F973" s="49"/>
      <c r="G973" s="48"/>
      <c r="H973" s="48"/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</row>
    <row r="974" spans="1:26" ht="15.75" customHeight="1" x14ac:dyDescent="0.2">
      <c r="A974" s="48"/>
      <c r="B974" s="48"/>
      <c r="C974" s="48"/>
      <c r="D974" s="49"/>
      <c r="E974" s="48"/>
      <c r="F974" s="49"/>
      <c r="G974" s="48"/>
      <c r="H974" s="48"/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</row>
    <row r="975" spans="1:26" ht="15.75" customHeight="1" x14ac:dyDescent="0.2">
      <c r="A975" s="48"/>
      <c r="B975" s="48"/>
      <c r="C975" s="48"/>
      <c r="D975" s="49"/>
      <c r="E975" s="48"/>
      <c r="F975" s="49"/>
      <c r="G975" s="48"/>
      <c r="H975" s="48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</row>
    <row r="976" spans="1:26" ht="15.75" customHeight="1" x14ac:dyDescent="0.2">
      <c r="A976" s="48"/>
      <c r="B976" s="48"/>
      <c r="C976" s="48"/>
      <c r="D976" s="49"/>
      <c r="E976" s="48"/>
      <c r="F976" s="49"/>
      <c r="G976" s="48"/>
      <c r="H976" s="48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</row>
    <row r="977" spans="1:26" ht="15.75" customHeight="1" x14ac:dyDescent="0.2">
      <c r="A977" s="48"/>
      <c r="B977" s="48"/>
      <c r="C977" s="48"/>
      <c r="D977" s="49"/>
      <c r="E977" s="48"/>
      <c r="F977" s="49"/>
      <c r="G977" s="48"/>
      <c r="H977" s="48"/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</row>
    <row r="978" spans="1:26" ht="15.75" customHeight="1" x14ac:dyDescent="0.2">
      <c r="A978" s="48"/>
      <c r="B978" s="48"/>
      <c r="C978" s="48"/>
      <c r="D978" s="49"/>
      <c r="E978" s="48"/>
      <c r="F978" s="49"/>
      <c r="G978" s="48"/>
      <c r="H978" s="48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</row>
    <row r="979" spans="1:26" ht="15.75" customHeight="1" x14ac:dyDescent="0.2">
      <c r="A979" s="48"/>
      <c r="B979" s="48"/>
      <c r="C979" s="48"/>
      <c r="D979" s="49"/>
      <c r="E979" s="48"/>
      <c r="F979" s="49"/>
      <c r="G979" s="48"/>
      <c r="H979" s="48"/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</row>
    <row r="980" spans="1:26" ht="15.75" customHeight="1" x14ac:dyDescent="0.2">
      <c r="A980" s="48"/>
      <c r="B980" s="48"/>
      <c r="C980" s="48"/>
      <c r="D980" s="49"/>
      <c r="E980" s="48"/>
      <c r="F980" s="49"/>
      <c r="G980" s="48"/>
      <c r="H980" s="48"/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</row>
    <row r="981" spans="1:26" ht="15.75" customHeight="1" x14ac:dyDescent="0.2">
      <c r="A981" s="48"/>
      <c r="B981" s="48"/>
      <c r="C981" s="48"/>
      <c r="D981" s="49"/>
      <c r="E981" s="48"/>
      <c r="F981" s="49"/>
      <c r="G981" s="48"/>
      <c r="H981" s="48"/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</row>
    <row r="982" spans="1:26" ht="15.75" customHeight="1" x14ac:dyDescent="0.2">
      <c r="A982" s="48"/>
      <c r="B982" s="48"/>
      <c r="C982" s="48"/>
      <c r="D982" s="49"/>
      <c r="E982" s="48"/>
      <c r="F982" s="49"/>
      <c r="G982" s="48"/>
      <c r="H982" s="48"/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</row>
    <row r="983" spans="1:26" ht="15.75" customHeight="1" x14ac:dyDescent="0.2">
      <c r="A983" s="48"/>
      <c r="B983" s="48"/>
      <c r="C983" s="48"/>
      <c r="D983" s="49"/>
      <c r="E983" s="48"/>
      <c r="F983" s="49"/>
      <c r="G983" s="48"/>
      <c r="H983" s="48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</row>
    <row r="984" spans="1:26" ht="15.75" customHeight="1" x14ac:dyDescent="0.2">
      <c r="A984" s="48"/>
      <c r="B984" s="48"/>
      <c r="C984" s="48"/>
      <c r="D984" s="49"/>
      <c r="E984" s="48"/>
      <c r="F984" s="49"/>
      <c r="G984" s="48"/>
      <c r="H984" s="48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</row>
    <row r="985" spans="1:26" ht="15.75" customHeight="1" x14ac:dyDescent="0.2">
      <c r="A985" s="48"/>
      <c r="B985" s="48"/>
      <c r="C985" s="48"/>
      <c r="D985" s="49"/>
      <c r="E985" s="48"/>
      <c r="F985" s="49"/>
      <c r="G985" s="48"/>
      <c r="H985" s="48"/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</row>
    <row r="986" spans="1:26" ht="15.75" customHeight="1" x14ac:dyDescent="0.2">
      <c r="A986" s="48"/>
      <c r="B986" s="48"/>
      <c r="C986" s="48"/>
      <c r="D986" s="49"/>
      <c r="E986" s="48"/>
      <c r="F986" s="49"/>
      <c r="G986" s="48"/>
      <c r="H986" s="48"/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</row>
    <row r="987" spans="1:26" ht="15.75" customHeight="1" x14ac:dyDescent="0.2">
      <c r="A987" s="48"/>
      <c r="B987" s="48"/>
      <c r="C987" s="48"/>
      <c r="D987" s="49"/>
      <c r="E987" s="48"/>
      <c r="F987" s="49"/>
      <c r="G987" s="48"/>
      <c r="H987" s="48"/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</row>
    <row r="988" spans="1:26" ht="15.75" customHeight="1" x14ac:dyDescent="0.2">
      <c r="A988" s="48"/>
      <c r="B988" s="48"/>
      <c r="C988" s="48"/>
      <c r="D988" s="49"/>
      <c r="E988" s="48"/>
      <c r="F988" s="49"/>
      <c r="G988" s="48"/>
      <c r="H988" s="48"/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</row>
    <row r="989" spans="1:26" ht="15.75" customHeight="1" x14ac:dyDescent="0.2">
      <c r="A989" s="48"/>
      <c r="B989" s="48"/>
      <c r="C989" s="48"/>
      <c r="D989" s="49"/>
      <c r="E989" s="48"/>
      <c r="F989" s="49"/>
      <c r="G989" s="48"/>
      <c r="H989" s="48"/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</row>
    <row r="990" spans="1:26" ht="15.75" customHeight="1" x14ac:dyDescent="0.2">
      <c r="A990" s="48"/>
      <c r="B990" s="48"/>
      <c r="C990" s="48"/>
      <c r="D990" s="49"/>
      <c r="E990" s="48"/>
      <c r="F990" s="49"/>
      <c r="G990" s="48"/>
      <c r="H990" s="48"/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</row>
    <row r="991" spans="1:26" ht="15.75" customHeight="1" x14ac:dyDescent="0.2">
      <c r="A991" s="48"/>
      <c r="B991" s="48"/>
      <c r="C991" s="48"/>
      <c r="D991" s="49"/>
      <c r="E991" s="48"/>
      <c r="F991" s="49"/>
      <c r="G991" s="48"/>
      <c r="H991" s="48"/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</row>
    <row r="992" spans="1:26" ht="15.75" customHeight="1" x14ac:dyDescent="0.2">
      <c r="A992" s="48"/>
      <c r="B992" s="48"/>
      <c r="C992" s="48"/>
      <c r="D992" s="49"/>
      <c r="E992" s="48"/>
      <c r="F992" s="49"/>
      <c r="G992" s="48"/>
      <c r="H992" s="48"/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</row>
    <row r="993" spans="1:26" ht="15.75" customHeight="1" x14ac:dyDescent="0.2">
      <c r="A993" s="48"/>
      <c r="B993" s="48"/>
      <c r="C993" s="48"/>
      <c r="D993" s="49"/>
      <c r="E993" s="48"/>
      <c r="F993" s="49"/>
      <c r="G993" s="48"/>
      <c r="H993" s="48"/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</row>
    <row r="994" spans="1:26" ht="15.75" customHeight="1" x14ac:dyDescent="0.2">
      <c r="A994" s="48"/>
      <c r="B994" s="48"/>
      <c r="C994" s="48"/>
      <c r="D994" s="49"/>
      <c r="E994" s="48"/>
      <c r="F994" s="49"/>
      <c r="G994" s="48"/>
      <c r="H994" s="48"/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</row>
    <row r="995" spans="1:26" ht="15.75" customHeight="1" x14ac:dyDescent="0.2">
      <c r="A995" s="48"/>
      <c r="B995" s="48"/>
      <c r="C995" s="48"/>
      <c r="D995" s="49"/>
      <c r="E995" s="48"/>
      <c r="F995" s="49"/>
      <c r="G995" s="48"/>
      <c r="H995" s="48"/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</row>
    <row r="996" spans="1:26" ht="15.75" customHeight="1" x14ac:dyDescent="0.2">
      <c r="A996" s="48"/>
      <c r="B996" s="48"/>
      <c r="C996" s="48"/>
      <c r="D996" s="49"/>
      <c r="E996" s="48"/>
      <c r="F996" s="49"/>
      <c r="G996" s="48"/>
      <c r="H996" s="48"/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</row>
    <row r="997" spans="1:26" ht="15.75" customHeight="1" x14ac:dyDescent="0.2">
      <c r="A997" s="48"/>
      <c r="B997" s="48"/>
      <c r="C997" s="48"/>
      <c r="D997" s="49"/>
      <c r="E997" s="48"/>
      <c r="F997" s="49"/>
      <c r="G997" s="48"/>
      <c r="H997" s="48"/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</row>
    <row r="998" spans="1:26" ht="15.75" customHeight="1" x14ac:dyDescent="0.2">
      <c r="A998" s="48"/>
      <c r="B998" s="48"/>
      <c r="C998" s="48"/>
      <c r="D998" s="49"/>
      <c r="E998" s="48"/>
      <c r="F998" s="49"/>
      <c r="G998" s="48"/>
      <c r="H998" s="48"/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</row>
    <row r="999" spans="1:26" ht="15.75" customHeight="1" x14ac:dyDescent="0.2">
      <c r="A999" s="48"/>
      <c r="B999" s="48"/>
      <c r="C999" s="48"/>
      <c r="D999" s="49"/>
      <c r="E999" s="48"/>
      <c r="F999" s="49"/>
      <c r="G999" s="48"/>
      <c r="H999" s="48"/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</row>
    <row r="1000" spans="1:26" ht="15.75" customHeight="1" x14ac:dyDescent="0.2">
      <c r="A1000" s="48"/>
      <c r="B1000" s="48"/>
      <c r="C1000" s="48"/>
      <c r="D1000" s="49"/>
      <c r="E1000" s="48"/>
      <c r="F1000" s="49"/>
      <c r="G1000" s="48"/>
      <c r="H1000" s="48"/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</row>
    <row r="1001" spans="1:26" ht="15.75" customHeight="1" x14ac:dyDescent="0.2">
      <c r="A1001" s="48"/>
      <c r="B1001" s="48"/>
      <c r="C1001" s="48"/>
      <c r="D1001" s="49"/>
      <c r="E1001" s="48"/>
      <c r="F1001" s="49"/>
      <c r="G1001" s="48"/>
      <c r="H1001" s="48"/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</row>
    <row r="1002" spans="1:26" ht="15.75" customHeight="1" x14ac:dyDescent="0.2">
      <c r="A1002" s="48"/>
      <c r="B1002" s="48"/>
      <c r="C1002" s="48"/>
      <c r="D1002" s="49"/>
      <c r="E1002" s="48"/>
      <c r="F1002" s="49"/>
      <c r="G1002" s="48"/>
      <c r="H1002" s="48"/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</row>
    <row r="1003" spans="1:26" ht="15.75" customHeight="1" x14ac:dyDescent="0.2">
      <c r="A1003" s="48"/>
      <c r="B1003" s="48"/>
      <c r="C1003" s="48"/>
      <c r="D1003" s="49"/>
      <c r="E1003" s="48"/>
      <c r="F1003" s="49"/>
      <c r="G1003" s="48"/>
      <c r="H1003" s="48"/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</row>
    <row r="1004" spans="1:26" ht="15.75" customHeight="1" x14ac:dyDescent="0.2">
      <c r="A1004" s="48"/>
      <c r="B1004" s="48"/>
      <c r="C1004" s="48"/>
      <c r="D1004" s="49"/>
      <c r="E1004" s="48"/>
      <c r="F1004" s="49"/>
      <c r="G1004" s="48"/>
      <c r="H1004" s="48"/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</row>
    <row r="1005" spans="1:26" ht="15.75" customHeight="1" x14ac:dyDescent="0.2">
      <c r="A1005" s="48"/>
      <c r="B1005" s="48"/>
      <c r="C1005" s="48"/>
      <c r="D1005" s="49"/>
      <c r="E1005" s="48"/>
      <c r="F1005" s="49"/>
      <c r="G1005" s="48"/>
      <c r="H1005" s="48"/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</row>
    <row r="1006" spans="1:26" ht="15.75" customHeight="1" x14ac:dyDescent="0.2">
      <c r="A1006" s="48"/>
      <c r="B1006" s="48"/>
      <c r="C1006" s="48"/>
      <c r="D1006" s="49"/>
      <c r="E1006" s="48"/>
      <c r="F1006" s="49"/>
      <c r="G1006" s="48"/>
      <c r="H1006" s="48"/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50"/>
      <c r="Y1006" s="50"/>
      <c r="Z1006" s="50"/>
    </row>
    <row r="1007" spans="1:26" ht="15.75" customHeight="1" x14ac:dyDescent="0.2">
      <c r="A1007" s="48"/>
      <c r="B1007" s="48"/>
      <c r="C1007" s="48"/>
      <c r="D1007" s="49"/>
      <c r="E1007" s="48"/>
      <c r="F1007" s="49"/>
      <c r="G1007" s="48"/>
      <c r="H1007" s="48"/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</row>
    <row r="1008" spans="1:26" ht="15.75" customHeight="1" x14ac:dyDescent="0.2">
      <c r="A1008" s="48"/>
      <c r="B1008" s="48"/>
      <c r="C1008" s="48"/>
      <c r="D1008" s="49"/>
      <c r="E1008" s="48"/>
      <c r="F1008" s="49"/>
      <c r="G1008" s="48"/>
      <c r="H1008" s="48"/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50"/>
      <c r="Y1008" s="50"/>
      <c r="Z1008" s="50"/>
    </row>
    <row r="1009" spans="1:26" ht="15.75" customHeight="1" x14ac:dyDescent="0.2">
      <c r="A1009" s="48"/>
      <c r="B1009" s="48"/>
      <c r="C1009" s="48"/>
      <c r="D1009" s="49"/>
      <c r="E1009" s="48"/>
      <c r="F1009" s="49"/>
      <c r="G1009" s="48"/>
      <c r="H1009" s="48"/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50"/>
      <c r="Y1009" s="50"/>
      <c r="Z1009" s="50"/>
    </row>
    <row r="1010" spans="1:26" ht="15.75" customHeight="1" x14ac:dyDescent="0.2">
      <c r="A1010" s="48"/>
      <c r="B1010" s="48"/>
      <c r="C1010" s="48"/>
      <c r="D1010" s="49"/>
      <c r="E1010" s="48"/>
      <c r="F1010" s="49"/>
      <c r="G1010" s="48"/>
      <c r="H1010" s="48"/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</row>
    <row r="1011" spans="1:26" ht="15.75" customHeight="1" x14ac:dyDescent="0.2">
      <c r="A1011" s="48"/>
      <c r="B1011" s="48"/>
      <c r="C1011" s="48"/>
      <c r="D1011" s="49"/>
      <c r="E1011" s="48"/>
      <c r="F1011" s="49"/>
      <c r="G1011" s="48"/>
      <c r="H1011" s="48"/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  <c r="Y1011" s="50"/>
      <c r="Z1011" s="50"/>
    </row>
    <row r="1012" spans="1:26" ht="15.75" customHeight="1" x14ac:dyDescent="0.2">
      <c r="A1012" s="48"/>
      <c r="B1012" s="48"/>
      <c r="C1012" s="48"/>
      <c r="D1012" s="49"/>
      <c r="E1012" s="48"/>
      <c r="F1012" s="49"/>
      <c r="G1012" s="48"/>
      <c r="H1012" s="48"/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</row>
  </sheetData>
  <mergeCells count="11">
    <mergeCell ref="H2:J2"/>
    <mergeCell ref="B4:J4"/>
    <mergeCell ref="B5:J5"/>
    <mergeCell ref="B6:J6"/>
    <mergeCell ref="B7:J7"/>
    <mergeCell ref="B48:C48"/>
    <mergeCell ref="B9:D9"/>
    <mergeCell ref="E9:J9"/>
    <mergeCell ref="B41:C41"/>
    <mergeCell ref="B43:D43"/>
    <mergeCell ref="E43:J43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2020-11-16T08:26:09Z</cp:lastPrinted>
  <dcterms:created xsi:type="dcterms:W3CDTF">2020-09-29T13:25:46Z</dcterms:created>
  <dcterms:modified xsi:type="dcterms:W3CDTF">2020-12-30T09:17:47Z</dcterms:modified>
</cp:coreProperties>
</file>