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1745" activeTab="1"/>
  </bookViews>
  <sheets>
    <sheet name="Table 1" sheetId="1" r:id="rId1"/>
    <sheet name="Table 2" sheetId="2" r:id="rId2"/>
    <sheet name="Table 3" sheetId="3" r:id="rId3"/>
  </sheets>
  <calcPr calcId="152511"/>
  <extLst>
    <ext uri="GoogleSheetsCustomDataVersion1">
      <go:sheetsCustomData xmlns:go="http://customooxmlschemas.google.com/" r:id="rId7" roundtripDataSignature="AMtx7mhPX+G/tNMrkYy+2zN3dVAnm9eKqg=="/>
    </ext>
  </extLst>
</workbook>
</file>

<file path=xl/calcChain.xml><?xml version="1.0" encoding="utf-8"?>
<calcChain xmlns="http://schemas.openxmlformats.org/spreadsheetml/2006/main">
  <c r="F171" i="2" l="1"/>
  <c r="P171" i="2" s="1"/>
  <c r="I170" i="2"/>
  <c r="F170" i="2"/>
  <c r="I169" i="2"/>
  <c r="F169" i="2"/>
  <c r="I168" i="2"/>
  <c r="F168" i="2"/>
  <c r="I167" i="2"/>
  <c r="F167" i="2"/>
  <c r="I166" i="2"/>
  <c r="F166" i="2"/>
  <c r="I165" i="2"/>
  <c r="F165" i="2"/>
  <c r="I164" i="2"/>
  <c r="I171" i="2" s="1"/>
  <c r="F164" i="2"/>
  <c r="F148" i="2"/>
  <c r="P143" i="2"/>
  <c r="I143" i="2"/>
  <c r="I148" i="2" s="1"/>
  <c r="F143" i="2"/>
  <c r="I142" i="2"/>
  <c r="F142" i="2"/>
  <c r="L137" i="2"/>
  <c r="L142" i="2" s="1"/>
  <c r="I137" i="2"/>
  <c r="F137" i="2"/>
  <c r="P126" i="2"/>
  <c r="P125" i="2"/>
  <c r="P124" i="2"/>
  <c r="P123" i="2"/>
  <c r="L122" i="2"/>
  <c r="L127" i="2" s="1"/>
  <c r="I122" i="2"/>
  <c r="I127" i="2" s="1"/>
  <c r="F122" i="2"/>
  <c r="P122" i="2" s="1"/>
  <c r="P120" i="2"/>
  <c r="P119" i="2"/>
  <c r="P118" i="2"/>
  <c r="P117" i="2"/>
  <c r="P116" i="2"/>
  <c r="P115" i="2"/>
  <c r="P114" i="2"/>
  <c r="P113" i="2"/>
  <c r="P112" i="2"/>
  <c r="P111" i="2"/>
  <c r="L110" i="2"/>
  <c r="I110" i="2"/>
  <c r="I109" i="2" s="1"/>
  <c r="I121" i="2" s="1"/>
  <c r="F110" i="2"/>
  <c r="P110" i="2" s="1"/>
  <c r="L109" i="2"/>
  <c r="L121" i="2" s="1"/>
  <c r="F109" i="2"/>
  <c r="P109" i="2" s="1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L84" i="2"/>
  <c r="I84" i="2"/>
  <c r="F84" i="2"/>
  <c r="P84" i="2" s="1"/>
  <c r="L83" i="2"/>
  <c r="L108" i="2" s="1"/>
  <c r="I83" i="2"/>
  <c r="I108" i="2" s="1"/>
  <c r="F83" i="2"/>
  <c r="P83" i="2" s="1"/>
  <c r="F64" i="2"/>
  <c r="P56" i="2"/>
  <c r="I56" i="2"/>
  <c r="I51" i="2" s="1"/>
  <c r="I76" i="2" s="1"/>
  <c r="F56" i="2"/>
  <c r="F51" i="2"/>
  <c r="F76" i="2" s="1"/>
  <c r="P76" i="2" s="1"/>
  <c r="F26" i="2"/>
  <c r="P26" i="2" s="1"/>
  <c r="P25" i="2"/>
  <c r="P24" i="2"/>
  <c r="P23" i="2"/>
  <c r="P22" i="2"/>
  <c r="I21" i="2"/>
  <c r="F21" i="2"/>
  <c r="P21" i="2" s="1"/>
  <c r="P20" i="2"/>
  <c r="I20" i="2"/>
  <c r="I26" i="2" s="1"/>
  <c r="P18" i="2"/>
  <c r="P17" i="2"/>
  <c r="P16" i="2"/>
  <c r="I15" i="2"/>
  <c r="F15" i="2"/>
  <c r="P15" i="2" s="1"/>
  <c r="P14" i="2"/>
  <c r="P13" i="2"/>
  <c r="P12" i="2"/>
  <c r="I11" i="2"/>
  <c r="I6" i="2" s="1"/>
  <c r="I19" i="2" s="1"/>
  <c r="F11" i="2"/>
  <c r="P11" i="2" s="1"/>
  <c r="P10" i="2"/>
  <c r="P9" i="2"/>
  <c r="P8" i="2"/>
  <c r="P7" i="2"/>
  <c r="F6" i="2"/>
  <c r="F19" i="2" s="1"/>
  <c r="P19" i="2" s="1"/>
  <c r="L172" i="2" l="1"/>
  <c r="P142" i="2"/>
  <c r="P6" i="2"/>
  <c r="P51" i="2"/>
  <c r="F108" i="2"/>
  <c r="P108" i="2" s="1"/>
  <c r="F121" i="2"/>
  <c r="P121" i="2" s="1"/>
  <c r="F127" i="2"/>
  <c r="P127" i="2" s="1"/>
  <c r="P148" i="2"/>
  <c r="P172" i="2" l="1"/>
</calcChain>
</file>

<file path=xl/sharedStrings.xml><?xml version="1.0" encoding="utf-8"?>
<sst xmlns="http://schemas.openxmlformats.org/spreadsheetml/2006/main" count="453" uniqueCount="416">
  <si>
    <r>
      <rPr>
        <sz val="12"/>
        <rFont val="Times New Roman"/>
      </rPr>
      <t xml:space="preserve">Додаток 4
до Договору про надання гранту
№ </t>
    </r>
    <r>
      <rPr>
        <u/>
        <sz val="12"/>
        <rFont val="Times New Roman"/>
      </rPr>
      <t xml:space="preserve">№ 3ІСР81-848
</t>
    </r>
    <r>
      <rPr>
        <sz val="12"/>
        <rFont val="Times New Roman"/>
      </rPr>
      <t>від «</t>
    </r>
    <r>
      <rPr>
        <u/>
        <sz val="12"/>
        <rFont val="Times New Roman"/>
      </rPr>
      <t>30</t>
    </r>
    <r>
      <rPr>
        <sz val="12"/>
        <rFont val="Times New Roman"/>
      </rPr>
      <t xml:space="preserve">» </t>
    </r>
    <r>
      <rPr>
        <u/>
        <sz val="12"/>
        <rFont val="Times New Roman"/>
      </rPr>
      <t xml:space="preserve"> червня </t>
    </r>
    <r>
      <rPr>
        <sz val="12"/>
        <rFont val="Times New Roman"/>
      </rPr>
      <t xml:space="preserve"> 2020 р.</t>
    </r>
  </si>
  <si>
    <r>
      <rPr>
        <sz val="14"/>
        <rFont val="Times New Roman"/>
      </rPr>
      <t>Звіт про надходження та використання коштів для реалізації Проєкту</t>
    </r>
  </si>
  <si>
    <t>Конкурсна програма : Інноваційний культурний продукт</t>
  </si>
  <si>
    <t>Грантоотримувач: Тернопільський обласний осередок національної спілки майстрів народного мистецтва України</t>
  </si>
  <si>
    <t>Назва Проєкту: : Фестиваль гончарів «Не святі горшки ліплять»</t>
  </si>
  <si>
    <r>
      <rPr>
        <sz val="12"/>
        <rFont val="Times New Roman"/>
      </rPr>
      <t>Загальна сума гранту</t>
    </r>
  </si>
  <si>
    <r>
      <rPr>
        <sz val="12"/>
        <rFont val="Times New Roman"/>
      </rPr>
      <t>Загальна сума співфінансування</t>
    </r>
  </si>
  <si>
    <r>
      <rPr>
        <sz val="12"/>
        <rFont val="Times New Roman"/>
      </rPr>
      <t>Загальна сума реінвестиції (дохід отриманий від реалізації книг, квитків, програм та інше)</t>
    </r>
  </si>
  <si>
    <r>
      <rPr>
        <sz val="12"/>
        <rFont val="Times New Roman"/>
      </rPr>
      <t>Загальна сума Проєкту</t>
    </r>
  </si>
  <si>
    <r>
      <rPr>
        <sz val="12"/>
        <rFont val="Times New Roman"/>
      </rPr>
      <t>Кошти організацій- партнерів</t>
    </r>
  </si>
  <si>
    <r>
      <rPr>
        <sz val="12"/>
        <rFont val="Times New Roman"/>
      </rPr>
      <t>Кошти місцевих бюджетів</t>
    </r>
  </si>
  <si>
    <r>
      <rPr>
        <sz val="12"/>
        <rFont val="Times New Roman"/>
      </rPr>
      <t>Кошти інших інстутиційних донорів</t>
    </r>
  </si>
  <si>
    <r>
      <rPr>
        <sz val="12"/>
        <rFont val="Times New Roman"/>
      </rPr>
      <t>Кошти приватних донорів</t>
    </r>
  </si>
  <si>
    <r>
      <rPr>
        <sz val="12"/>
        <rFont val="Times New Roman"/>
      </rPr>
      <t>Власні кошти організації- заявника</t>
    </r>
  </si>
  <si>
    <r>
      <rPr>
        <sz val="12"/>
        <rFont val="Times New Roman"/>
      </rPr>
      <t>Загальна сума</t>
    </r>
  </si>
  <si>
    <r>
      <rPr>
        <sz val="12"/>
        <rFont val="Times New Roman"/>
      </rPr>
      <t>%</t>
    </r>
  </si>
  <si>
    <r>
      <rPr>
        <sz val="12"/>
        <rFont val="Times New Roman"/>
      </rPr>
      <t>грн</t>
    </r>
  </si>
  <si>
    <r>
      <rPr>
        <sz val="12"/>
        <rFont val="Times New Roman"/>
      </rPr>
      <t>грн</t>
    </r>
  </si>
  <si>
    <r>
      <rPr>
        <sz val="12"/>
        <rFont val="Times New Roman"/>
      </rPr>
      <t>грн</t>
    </r>
  </si>
  <si>
    <r>
      <rPr>
        <sz val="12"/>
        <rFont val="Times New Roman"/>
      </rPr>
      <t>грн</t>
    </r>
  </si>
  <si>
    <r>
      <rPr>
        <sz val="12"/>
        <rFont val="Times New Roman"/>
      </rPr>
      <t>грн</t>
    </r>
  </si>
  <si>
    <r>
      <rPr>
        <sz val="12"/>
        <rFont val="Times New Roman"/>
      </rPr>
      <t>грн</t>
    </r>
  </si>
  <si>
    <r>
      <rPr>
        <sz val="12"/>
        <rFont val="Times New Roman"/>
      </rPr>
      <t>%</t>
    </r>
  </si>
  <si>
    <r>
      <rPr>
        <sz val="12"/>
        <rFont val="Times New Roman"/>
      </rPr>
      <t>грн</t>
    </r>
  </si>
  <si>
    <r>
      <rPr>
        <sz val="12"/>
        <rFont val="Times New Roman"/>
      </rPr>
      <t>%</t>
    </r>
  </si>
  <si>
    <r>
      <rPr>
        <sz val="12"/>
        <rFont val="Times New Roman"/>
      </rPr>
      <t>грн</t>
    </r>
  </si>
  <si>
    <r>
      <rPr>
        <sz val="12"/>
        <rFont val="Times New Roman"/>
      </rPr>
      <t>%</t>
    </r>
  </si>
  <si>
    <r>
      <rPr>
        <sz val="12"/>
        <rFont val="Times New Roman"/>
      </rPr>
      <t>грн</t>
    </r>
  </si>
  <si>
    <r>
      <rPr>
        <sz val="12"/>
        <rFont val="Times New Roman"/>
      </rPr>
      <t>Плановий бюджет</t>
    </r>
  </si>
  <si>
    <r>
      <rPr>
        <sz val="12"/>
        <rFont val="Times New Roman"/>
      </rPr>
      <t>Фактичний бюджет</t>
    </r>
  </si>
  <si>
    <r>
      <rPr>
        <sz val="12"/>
        <rFont val="Times New Roman"/>
      </rPr>
      <t>Профінансовано</t>
    </r>
  </si>
  <si>
    <r>
      <rPr>
        <sz val="12"/>
        <rFont val="Times New Roman"/>
      </rPr>
      <t>Залишок до фінансування</t>
    </r>
  </si>
  <si>
    <r>
      <rPr>
        <b/>
        <sz val="9"/>
        <rFont val="Times New Roman"/>
      </rPr>
      <t>№</t>
    </r>
  </si>
  <si>
    <r>
      <rPr>
        <b/>
        <sz val="9"/>
        <rFont val="Times New Roman"/>
      </rPr>
      <t>Найменування витрат</t>
    </r>
  </si>
  <si>
    <r>
      <rPr>
        <b/>
        <sz val="9"/>
        <rFont val="Times New Roman"/>
      </rPr>
      <t>Одини ця виміру</t>
    </r>
  </si>
  <si>
    <r>
      <rPr>
        <b/>
        <sz val="9"/>
        <rFont val="Times New Roman"/>
      </rPr>
      <t>Витрати за рахунок гранту Фонду</t>
    </r>
  </si>
  <si>
    <r>
      <rPr>
        <b/>
        <sz val="9"/>
        <rFont val="Times New Roman"/>
      </rPr>
      <t>Витрати за рахунок співфінансування</t>
    </r>
  </si>
  <si>
    <r>
      <rPr>
        <b/>
        <sz val="9"/>
        <rFont val="Times New Roman"/>
      </rPr>
      <t>Витрати за рахунок реінвестицій</t>
    </r>
  </si>
  <si>
    <r>
      <rPr>
        <b/>
        <sz val="9"/>
        <rFont val="Times New Roman"/>
      </rPr>
      <t>Загальна планова сума витрат по Проєкту, грн.</t>
    </r>
  </si>
  <si>
    <r>
      <rPr>
        <b/>
        <sz val="9"/>
        <rFont val="Times New Roman"/>
      </rPr>
      <t>Примі тки</t>
    </r>
  </si>
  <si>
    <r>
      <rPr>
        <b/>
        <sz val="9"/>
        <rFont val="Times New Roman"/>
      </rPr>
      <t>Планові витрати відповідно до заявки</t>
    </r>
  </si>
  <si>
    <r>
      <rPr>
        <b/>
        <sz val="9"/>
        <rFont val="Times New Roman"/>
      </rPr>
      <t>Фактичні витрати по реалізації гранту</t>
    </r>
  </si>
  <si>
    <r>
      <rPr>
        <b/>
        <sz val="9"/>
        <rFont val="Times New Roman"/>
      </rPr>
      <t>Планові витрати відповідно до заявки</t>
    </r>
  </si>
  <si>
    <r>
      <rPr>
        <b/>
        <sz val="9"/>
        <rFont val="Times New Roman"/>
      </rPr>
      <t>Планові витрати відповідно до заявки</t>
    </r>
  </si>
  <si>
    <r>
      <rPr>
        <b/>
        <sz val="9"/>
        <rFont val="Times New Roman"/>
      </rPr>
      <t>Кількість/ Період</t>
    </r>
  </si>
  <si>
    <r>
      <rPr>
        <b/>
        <sz val="9"/>
        <rFont val="Times New Roman"/>
      </rPr>
      <t xml:space="preserve">Вартість за
</t>
    </r>
    <r>
      <rPr>
        <b/>
        <sz val="9"/>
        <rFont val="Times New Roman"/>
      </rPr>
      <t>одиницю, грн</t>
    </r>
  </si>
  <si>
    <r>
      <rPr>
        <b/>
        <sz val="9"/>
        <rFont val="Times New Roman"/>
      </rPr>
      <t>Загальна сума, грн</t>
    </r>
  </si>
  <si>
    <r>
      <rPr>
        <b/>
        <sz val="9"/>
        <rFont val="Times New Roman"/>
      </rPr>
      <t>Кількість/ Період</t>
    </r>
  </si>
  <si>
    <r>
      <rPr>
        <b/>
        <sz val="9"/>
        <rFont val="Times New Roman"/>
      </rPr>
      <t xml:space="preserve">Вартість за
</t>
    </r>
    <r>
      <rPr>
        <b/>
        <sz val="9"/>
        <rFont val="Times New Roman"/>
      </rPr>
      <t>одиницю, грн</t>
    </r>
  </si>
  <si>
    <r>
      <rPr>
        <b/>
        <sz val="9"/>
        <rFont val="Times New Roman"/>
      </rPr>
      <t>Загальна сума, грн</t>
    </r>
  </si>
  <si>
    <r>
      <rPr>
        <b/>
        <sz val="9"/>
        <rFont val="Times New Roman"/>
      </rPr>
      <t>Кількість/ Період</t>
    </r>
  </si>
  <si>
    <r>
      <rPr>
        <b/>
        <sz val="9"/>
        <rFont val="Times New Roman"/>
      </rPr>
      <t xml:space="preserve">Вартість за
</t>
    </r>
    <r>
      <rPr>
        <b/>
        <sz val="9"/>
        <rFont val="Times New Roman"/>
      </rPr>
      <t>одиницю, грн.</t>
    </r>
  </si>
  <si>
    <r>
      <rPr>
        <b/>
        <sz val="9"/>
        <rFont val="Times New Roman"/>
      </rPr>
      <t>Загальна сума, грн.</t>
    </r>
  </si>
  <si>
    <r>
      <rPr>
        <b/>
        <sz val="9"/>
        <rFont val="Times New Roman"/>
      </rPr>
      <t>Кількість/ Період</t>
    </r>
  </si>
  <si>
    <r>
      <rPr>
        <b/>
        <sz val="9"/>
        <rFont val="Times New Roman"/>
      </rPr>
      <t xml:space="preserve">Вартість за
</t>
    </r>
    <r>
      <rPr>
        <b/>
        <sz val="9"/>
        <rFont val="Times New Roman"/>
      </rPr>
      <t>одиницю, грн.</t>
    </r>
  </si>
  <si>
    <r>
      <rPr>
        <b/>
        <sz val="9"/>
        <rFont val="Times New Roman"/>
      </rPr>
      <t>Загальна сума, грн.</t>
    </r>
  </si>
  <si>
    <r>
      <rPr>
        <b/>
        <sz val="11"/>
        <rFont val="Times New Roman"/>
      </rPr>
      <t>Витрати:</t>
    </r>
  </si>
  <si>
    <r>
      <rPr>
        <b/>
        <sz val="11"/>
        <rFont val="Times New Roman"/>
      </rPr>
      <t>Оплата праці</t>
    </r>
  </si>
  <si>
    <r>
      <rPr>
        <b/>
        <sz val="11"/>
        <rFont val="Times New Roman"/>
      </rPr>
      <t>Штатні працівники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</si>
  <si>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</si>
  <si>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Прізвище, ім’я, по батькові (за
</t>
    </r>
    <r>
      <rPr>
        <sz val="11"/>
        <rFont val="Times New Roman"/>
      </rPr>
      <t>наявності), посада</t>
    </r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</si>
  <si>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</si>
  <si>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</si>
  <si>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Прізвище, ім’я, по
</t>
    </r>
    <r>
      <rPr>
        <sz val="11"/>
        <rFont val="Times New Roman"/>
      </rPr>
      <t>батькові (за наявності), посада</t>
    </r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</si>
  <si>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</si>
  <si>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</si>
  <si>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Прізвище, ім’я, по батькові (за наявності), посада</t>
    </r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</si>
  <si>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</si>
  <si>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За трудовими договорами</t>
    </r>
  </si>
  <si>
    <r>
      <rPr>
        <b/>
        <sz val="11"/>
        <rFont val="Times New Roman"/>
      </rPr>
      <t>а</t>
    </r>
  </si>
  <si>
    <t>Овсейко Н.В.бухгалтер</t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</si>
  <si>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</si>
  <si>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</si>
  <si>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Прізвище, ім’я, по
</t>
    </r>
    <r>
      <rPr>
        <sz val="11"/>
        <rFont val="Times New Roman"/>
      </rPr>
      <t>батькові (за наявності), посада</t>
    </r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</si>
  <si>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</si>
  <si>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</si>
  <si>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Прізвище, ім’я, по батькові (за
</t>
    </r>
    <r>
      <rPr>
        <sz val="11"/>
        <rFont val="Times New Roman"/>
      </rPr>
      <t>наявності), посада</t>
    </r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</si>
  <si>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</si>
  <si>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 xml:space="preserve">За договорами цивільно- правового
</t>
    </r>
    <r>
      <rPr>
        <b/>
        <sz val="11"/>
        <rFont val="Times New Roman"/>
      </rPr>
      <t>характеру</t>
    </r>
  </si>
  <si>
    <r>
      <rPr>
        <b/>
        <sz val="11"/>
        <rFont val="Times New Roman"/>
      </rPr>
      <t>а</t>
    </r>
  </si>
  <si>
    <t>Довган О.В. кретивний менеджер</t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</si>
  <si>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</si>
  <si>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б</t>
    </r>
  </si>
  <si>
    <t>Подтабачна К.М. проектний менеджер</t>
  </si>
  <si>
    <r>
      <rPr>
        <sz val="10"/>
        <rFont val="Times New Roman"/>
      </rPr>
      <t>місяців</t>
    </r>
  </si>
  <si>
    <r>
      <rPr>
        <b/>
        <sz val="11"/>
        <rFont val="Times New Roman"/>
      </rPr>
      <t>в</t>
    </r>
  </si>
  <si>
    <t>Кривоніс С.М. відеооператор</t>
  </si>
  <si>
    <t>днів</t>
  </si>
  <si>
    <r>
      <rPr>
        <sz val="11"/>
        <rFont val="Times New Roman"/>
      </rPr>
      <t>Усього "Оплата праці"</t>
    </r>
  </si>
  <si>
    <r>
      <rPr>
        <b/>
        <sz val="11"/>
        <rFont val="Times New Roman"/>
      </rPr>
      <t>Соціальні внески</t>
    </r>
  </si>
  <si>
    <r>
      <rPr>
        <b/>
        <sz val="11"/>
        <rFont val="Times New Roman"/>
      </rPr>
      <t>Соціальні внески з оплати праці</t>
    </r>
  </si>
  <si>
    <r>
      <rPr>
        <b/>
        <sz val="11"/>
        <rFont val="Times New Roman"/>
      </rPr>
      <t>а</t>
    </r>
  </si>
  <si>
    <t>Довган О. В. креативний менеджер</t>
  </si>
  <si>
    <t>місяців</t>
  </si>
  <si>
    <t>б</t>
  </si>
  <si>
    <t>в</t>
  </si>
  <si>
    <t>г</t>
  </si>
  <si>
    <r>
      <rPr>
        <sz val="11"/>
        <rFont val="Times New Roman"/>
      </rPr>
      <t>Усього "Соціальні внески":</t>
    </r>
  </si>
  <si>
    <r>
      <rPr>
        <b/>
        <sz val="11"/>
        <rFont val="Times New Roman"/>
      </rPr>
      <t xml:space="preserve">Витрати, пов'язані з відрядженнями (для штатних
</t>
    </r>
    <r>
      <rPr>
        <b/>
        <sz val="11"/>
        <rFont val="Times New Roman"/>
      </rPr>
      <t>працівників)</t>
    </r>
  </si>
  <si>
    <r>
      <rPr>
        <b/>
        <sz val="11"/>
        <rFont val="Times New Roman"/>
      </rPr>
      <t xml:space="preserve">Вартість проїзду (для штатних
</t>
    </r>
    <r>
      <rPr>
        <b/>
        <sz val="11"/>
        <rFont val="Times New Roman"/>
      </rPr>
      <t>працівників)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</si>
  <si>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</si>
  <si>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Вартість квитків (з деталізацією маршруту і
</t>
    </r>
    <r>
      <rPr>
        <sz val="11"/>
        <rFont val="Times New Roman"/>
      </rPr>
      <t>прізвищем відрядженої особи)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</si>
  <si>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</si>
  <si>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</si>
  <si>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Вартість квитків (з деталізацією маршруту і прізвищем
</t>
    </r>
    <r>
      <rPr>
        <sz val="11"/>
        <rFont val="Times New Roman"/>
      </rPr>
      <t>відрядженої особи)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</si>
  <si>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</si>
  <si>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</si>
  <si>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Вартість квитків (з деталізацією маршруту і
</t>
    </r>
    <r>
      <rPr>
        <sz val="11"/>
        <rFont val="Times New Roman"/>
      </rPr>
      <t>прізвищем відрядженої особи)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</si>
  <si>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</si>
  <si>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 xml:space="preserve">Вартість проживання (для штатних
</t>
    </r>
    <r>
      <rPr>
        <b/>
        <sz val="11"/>
        <rFont val="Times New Roman"/>
      </rPr>
      <t>працівників)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</si>
  <si>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</si>
  <si>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Рахунки з готелів (з вказаним прізвищем
</t>
    </r>
    <r>
      <rPr>
        <sz val="11"/>
        <rFont val="Times New Roman"/>
      </rPr>
      <t>відрядженої особи)</t>
    </r>
  </si>
  <si>
    <r>
      <rPr>
        <sz val="10"/>
        <rFont val="Times New Roman"/>
      </rPr>
      <t>доба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</si>
  <si>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</si>
  <si>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Рахунки з готелів (з вказаним
</t>
    </r>
    <r>
      <rPr>
        <sz val="11"/>
        <rFont val="Times New Roman"/>
      </rPr>
      <t>прізвищем відрядженої особи)</t>
    </r>
  </si>
  <si>
    <r>
      <rPr>
        <sz val="10"/>
        <rFont val="Times New Roman"/>
      </rPr>
      <t>доба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</si>
  <si>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</si>
  <si>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Рахунки з готелів (з вказаним прізвищем
</t>
    </r>
    <r>
      <rPr>
        <sz val="11"/>
        <rFont val="Times New Roman"/>
      </rPr>
      <t>відрядженої особи)</t>
    </r>
  </si>
  <si>
    <r>
      <rPr>
        <sz val="10"/>
        <rFont val="Times New Roman"/>
      </rPr>
      <t>доба</t>
    </r>
  </si>
  <si>
    <r>
      <rPr>
        <b/>
        <sz val="11"/>
        <rFont val="Times New Roman"/>
      </rPr>
      <t xml:space="preserve">Добові (для штатних
</t>
    </r>
    <r>
      <rPr>
        <b/>
        <sz val="11"/>
        <rFont val="Times New Roman"/>
      </rPr>
      <t>працівників)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</si>
  <si>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</si>
  <si>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Добові (розрахунок
</t>
    </r>
    <r>
      <rPr>
        <sz val="11"/>
        <rFont val="Times New Roman"/>
      </rPr>
      <t>на відряджену особу)</t>
    </r>
  </si>
  <si>
    <r>
      <rPr>
        <sz val="10"/>
        <rFont val="Times New Roman"/>
      </rPr>
      <t>доба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</si>
  <si>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</si>
  <si>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Добові (розрахунок на відряджену особу)</t>
    </r>
  </si>
  <si>
    <r>
      <rPr>
        <sz val="10"/>
        <rFont val="Times New Roman"/>
      </rPr>
      <t>доба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</si>
  <si>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</si>
  <si>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Добові (розрахунок на відряджену
</t>
    </r>
    <r>
      <rPr>
        <sz val="11"/>
        <rFont val="Times New Roman"/>
      </rPr>
      <t>особу)</t>
    </r>
  </si>
  <si>
    <r>
      <rPr>
        <sz val="10"/>
        <rFont val="Times New Roman"/>
      </rPr>
      <t>доба</t>
    </r>
  </si>
  <si>
    <r>
      <rPr>
        <b/>
        <sz val="11"/>
        <rFont val="Times New Roman"/>
      </rPr>
      <t xml:space="preserve">Усього "Витрати,
</t>
    </r>
    <r>
      <rPr>
        <b/>
        <sz val="11"/>
        <rFont val="Times New Roman"/>
      </rPr>
      <t>пов'язані з відрядженнями":</t>
    </r>
  </si>
  <si>
    <r>
      <rPr>
        <b/>
        <sz val="11"/>
        <rFont val="Times New Roman"/>
      </rPr>
      <t xml:space="preserve">Обладнання і нематеріальні
</t>
    </r>
    <r>
      <rPr>
        <b/>
        <sz val="11"/>
        <rFont val="Times New Roman"/>
      </rPr>
      <t>активи</t>
    </r>
  </si>
  <si>
    <r>
      <rPr>
        <b/>
        <sz val="11"/>
        <rFont val="Times New Roman"/>
      </rPr>
      <t xml:space="preserve">Обладнання, інструменти, інвентар,  які необхідно придбати для використання під час реалізації
</t>
    </r>
    <r>
      <rPr>
        <b/>
        <sz val="11"/>
        <rFont val="Times New Roman"/>
      </rPr>
      <t>Проєкту Грантоотримувача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</si>
  <si>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</si>
  <si>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Найменування обладнання  (з деталізацією технічних
</t>
    </r>
    <r>
      <rPr>
        <sz val="11"/>
        <rFont val="Times New Roman"/>
      </rPr>
      <t>характеристик)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</si>
  <si>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</si>
  <si>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</si>
  <si>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Найменування обладнання  (з деталізацією технічних
</t>
    </r>
    <r>
      <rPr>
        <sz val="11"/>
        <rFont val="Times New Roman"/>
      </rPr>
      <t>характеристик)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</si>
  <si>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</si>
  <si>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</si>
  <si>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Найменування обладнання  (з деталізацією
</t>
    </r>
    <r>
      <rPr>
        <sz val="11"/>
        <rFont val="Times New Roman"/>
      </rPr>
      <t>технічних характеристик)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</si>
  <si>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</si>
  <si>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 xml:space="preserve">Нематеріальні активи, які необхідно придбати для використання під час реалізації Проєкту
</t>
    </r>
    <r>
      <rPr>
        <b/>
        <sz val="11"/>
        <rFont val="Times New Roman"/>
      </rPr>
      <t>Грантоотримувача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</si>
  <si>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</si>
  <si>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Програмне забезпечення  (з деталізацією технічних
</t>
    </r>
    <r>
      <rPr>
        <sz val="11"/>
        <rFont val="Times New Roman"/>
      </rPr>
      <t>характеристик)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</si>
  <si>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</si>
  <si>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Право використання
</t>
    </r>
    <r>
      <rPr>
        <sz val="11"/>
        <rFont val="Times New Roman"/>
      </rPr>
      <t>(ліцензія)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</si>
  <si>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</si>
  <si>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Інші нематериальні активи</t>
    </r>
  </si>
  <si>
    <r>
      <rPr>
        <b/>
        <sz val="11"/>
        <rFont val="Times New Roman"/>
      </rPr>
      <t>Усього "Обладнання і нематеріальні активи":</t>
    </r>
  </si>
  <si>
    <r>
      <rPr>
        <b/>
        <sz val="11"/>
        <rFont val="Times New Roman"/>
      </rPr>
      <t xml:space="preserve">Витрати,
</t>
    </r>
    <r>
      <rPr>
        <b/>
        <sz val="11"/>
        <rFont val="Times New Roman"/>
      </rPr>
      <t>пов'язані з орендою</t>
    </r>
  </si>
  <si>
    <r>
      <rPr>
        <b/>
        <sz val="11"/>
        <rFont val="Times New Roman"/>
      </rPr>
      <t>Оренда приміщення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</si>
  <si>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</si>
  <si>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Адреса орендованого приміщення, із зазначенням метражу, годин
</t>
    </r>
    <r>
      <rPr>
        <sz val="11"/>
        <rFont val="Times New Roman"/>
      </rPr>
      <t>оренди</t>
    </r>
  </si>
  <si>
    <r>
      <rPr>
        <sz val="10"/>
        <rFont val="Times New Roman"/>
      </rPr>
      <t>кв.м (годин, діб)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</si>
  <si>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</si>
  <si>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Адреса орендованого приміщення, із зазначенням
</t>
    </r>
    <r>
      <rPr>
        <sz val="11"/>
        <rFont val="Times New Roman"/>
      </rPr>
      <t>метражу, годин оренди</t>
    </r>
  </si>
  <si>
    <r>
      <rPr>
        <sz val="10"/>
        <rFont val="Times New Roman"/>
      </rPr>
      <t>кв.м (годин, діб)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</si>
  <si>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</si>
  <si>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Адреса орендованого приміщення, із зазначенням метражу, годин
</t>
    </r>
    <r>
      <rPr>
        <sz val="11"/>
        <rFont val="Times New Roman"/>
      </rPr>
      <t>оренди</t>
    </r>
  </si>
  <si>
    <r>
      <rPr>
        <sz val="10"/>
        <rFont val="Times New Roman"/>
      </rPr>
      <t>кв.м (годин, діб)</t>
    </r>
  </si>
  <si>
    <r>
      <rPr>
        <b/>
        <sz val="11"/>
        <rFont val="Times New Roman"/>
      </rPr>
      <t xml:space="preserve">Оренда техніки,
</t>
    </r>
    <r>
      <rPr>
        <b/>
        <sz val="11"/>
        <rFont val="Times New Roman"/>
      </rPr>
      <t>обладнання та інструменту</t>
    </r>
  </si>
  <si>
    <r>
      <rPr>
        <b/>
        <sz val="11"/>
        <rFont val="Times New Roman"/>
      </rPr>
      <t>а</t>
    </r>
  </si>
  <si>
    <t>Прибор освітлювальний ARRI JuniorPlus 650W. Rental:400грн/день. Тривалість оренди 12 днів</t>
  </si>
  <si>
    <r>
      <rPr>
        <sz val="10"/>
        <rFont val="Times New Roman"/>
      </rPr>
      <t>шт.</t>
    </r>
  </si>
  <si>
    <t>4800.00</t>
  </si>
  <si>
    <r>
      <rPr>
        <b/>
        <sz val="11"/>
        <rFont val="Times New Roman"/>
      </rPr>
      <t>б</t>
    </r>
  </si>
  <si>
    <t>Штатив для освітлювальних приборів Falcon. Rental:50грн/деньТривалість оренди 12 днів</t>
  </si>
  <si>
    <r>
      <rPr>
        <sz val="10"/>
        <rFont val="Times New Roman"/>
      </rPr>
      <t>шт.</t>
    </r>
  </si>
  <si>
    <t>600.00</t>
  </si>
  <si>
    <t>Мікрофонний кабель RockCable RCL30303 D7 3 м Black. Rental:20грн/день. Тривалість оренди 12 днів</t>
  </si>
  <si>
    <t>шт.</t>
  </si>
  <si>
    <t>240.00</t>
  </si>
  <si>
    <t>Мікрофон Rode NTG-4. Rental:550грн/день. Тривалість оренди 12 днів.</t>
  </si>
  <si>
    <r>
      <rPr>
        <sz val="10"/>
        <rFont val="Times New Roman"/>
      </rPr>
      <t>шт.</t>
    </r>
  </si>
  <si>
    <t>6600.00</t>
  </si>
  <si>
    <t>д</t>
  </si>
  <si>
    <t>LED панель.Rental:200грн/день Тривалість оренди 12 днів</t>
  </si>
  <si>
    <t>2400.00</t>
  </si>
  <si>
    <t>е</t>
  </si>
  <si>
    <t>Вітрозахист з держаком RodeBlim-Rental:400грн/день. Тривалість оренди 12 днів</t>
  </si>
  <si>
    <t>є</t>
  </si>
  <si>
    <t>Цифровий диктофон ZOOM H5 - Rental:200грньТривалість оренди 12 днів.</t>
  </si>
  <si>
    <r>
      <rPr>
        <b/>
        <sz val="11"/>
        <rFont val="Times New Roman"/>
      </rPr>
      <t>Оренда транспорту</t>
    </r>
  </si>
  <si>
    <r>
      <rPr>
        <b/>
        <sz val="11"/>
        <rFont val="Times New Roman"/>
      </rPr>
      <t>а</t>
    </r>
  </si>
  <si>
    <t>Оренда легкового автомобіля (здійснення поїздки за узгодженим маршрутом)</t>
  </si>
  <si>
    <r>
      <rPr>
        <sz val="10"/>
        <rFont val="Times New Roman"/>
      </rPr>
      <t>км (годин)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</si>
  <si>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</si>
  <si>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Оренда вантажного автомобіля (із зазначенням кілометражу або
</t>
    </r>
    <r>
      <rPr>
        <sz val="11"/>
        <rFont val="Times New Roman"/>
      </rPr>
      <t>кількості годин)</t>
    </r>
  </si>
  <si>
    <r>
      <rPr>
        <sz val="10"/>
        <rFont val="Times New Roman"/>
      </rPr>
      <t>км (годин)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</si>
  <si>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</si>
  <si>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Оренда автобуса (із зазначенням кілометражу або
</t>
    </r>
    <r>
      <rPr>
        <sz val="11"/>
        <rFont val="Times New Roman"/>
      </rPr>
      <t>кількості годин)</t>
    </r>
  </si>
  <si>
    <r>
      <rPr>
        <sz val="10"/>
        <rFont val="Times New Roman"/>
      </rPr>
      <t>км (годин)</t>
    </r>
  </si>
  <si>
    <r>
      <rPr>
        <b/>
        <sz val="11"/>
        <rFont val="Times New Roman"/>
      </rPr>
      <t xml:space="preserve">Оренда сценічно- постановочних
</t>
    </r>
    <r>
      <rPr>
        <b/>
        <sz val="11"/>
        <rFont val="Times New Roman"/>
      </rPr>
      <t>засобів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</si>
  <si>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</si>
  <si>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Найменування (з деталізацією
</t>
    </r>
    <r>
      <rPr>
        <sz val="11"/>
        <rFont val="Times New Roman"/>
      </rPr>
      <t>технічних характеристик)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</si>
  <si>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</si>
  <si>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Найменування (з деталізацією технічних
</t>
    </r>
    <r>
      <rPr>
        <sz val="11"/>
        <rFont val="Times New Roman"/>
      </rPr>
      <t>характеристик)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</si>
  <si>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</si>
  <si>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Найменування (з деталізацією технічних
</t>
    </r>
    <r>
      <rPr>
        <sz val="11"/>
        <rFont val="Times New Roman"/>
      </rPr>
      <t>характеристик)</t>
    </r>
  </si>
  <si>
    <r>
      <rPr>
        <b/>
        <sz val="11"/>
        <rFont val="Times New Roman"/>
      </rPr>
      <t>Інші об'єкти оренди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</si>
  <si>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</si>
  <si>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Найменування (з деталізацією технічних
</t>
    </r>
    <r>
      <rPr>
        <sz val="11"/>
        <rFont val="Times New Roman"/>
      </rPr>
      <t>характеристик)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</si>
  <si>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</si>
  <si>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Найменування (з деталізацією
</t>
    </r>
    <r>
      <rPr>
        <sz val="11"/>
        <rFont val="Times New Roman"/>
      </rPr>
      <t>технічних характеристик)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</si>
  <si>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</si>
  <si>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Найменування (з деталізацією технічних
</t>
    </r>
    <r>
      <rPr>
        <sz val="11"/>
        <rFont val="Times New Roman"/>
      </rPr>
      <t>характеристик)</t>
    </r>
  </si>
  <si>
    <r>
      <rPr>
        <sz val="11"/>
        <rFont val="Times New Roman"/>
      </rPr>
      <t>Усього "Витрати пов'язані з орендою":</t>
    </r>
  </si>
  <si>
    <r>
      <rPr>
        <b/>
        <sz val="11"/>
        <rFont val="Times New Roman"/>
      </rPr>
      <t xml:space="preserve">Витрати на харчування та
</t>
    </r>
    <r>
      <rPr>
        <b/>
        <sz val="11"/>
        <rFont val="Times New Roman"/>
      </rPr>
      <t>напої</t>
    </r>
  </si>
  <si>
    <r>
      <rPr>
        <b/>
        <sz val="11"/>
        <rFont val="Times New Roman"/>
      </rPr>
      <t xml:space="preserve">Вид харчування або назва заходу (сніданок/обід/вече ря/кава-брейк
</t>
    </r>
    <r>
      <rPr>
        <b/>
        <sz val="11"/>
        <rFont val="Times New Roman"/>
      </rPr>
      <t>тощо)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</si>
  <si>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</si>
  <si>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Послуги з харчування (з зазначенням
</t>
    </r>
    <r>
      <rPr>
        <sz val="11"/>
        <rFont val="Times New Roman"/>
      </rPr>
      <t>кількості осіб на заході)</t>
    </r>
  </si>
  <si>
    <r>
      <rPr>
        <sz val="10"/>
        <rFont val="Times New Roman"/>
      </rPr>
      <t>осіб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</si>
  <si>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</si>
  <si>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Послуги з харчування (з зазначенням кількості осіб на
</t>
    </r>
    <r>
      <rPr>
        <sz val="11"/>
        <rFont val="Times New Roman"/>
      </rPr>
      <t>заході)</t>
    </r>
  </si>
  <si>
    <r>
      <rPr>
        <sz val="10"/>
        <rFont val="Times New Roman"/>
      </rPr>
      <t>осіб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</si>
  <si>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</si>
  <si>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 xml:space="preserve">Послуги з харчування (з зазначенням кількості осіб на
</t>
    </r>
    <r>
      <rPr>
        <sz val="11"/>
        <rFont val="Times New Roman"/>
      </rPr>
      <t>заході)</t>
    </r>
  </si>
  <si>
    <r>
      <rPr>
        <sz val="10"/>
        <rFont val="Times New Roman"/>
      </rPr>
      <t>осіб</t>
    </r>
  </si>
  <si>
    <r>
      <rPr>
        <b/>
        <sz val="11"/>
        <rFont val="Times New Roman"/>
      </rPr>
      <t>Усього "Витрати на харчування та напої":</t>
    </r>
  </si>
  <si>
    <r>
      <rPr>
        <b/>
        <sz val="11"/>
        <rFont val="Times New Roman"/>
      </rPr>
      <t>Матеріальні витрати</t>
    </r>
  </si>
  <si>
    <r>
      <rPr>
        <b/>
        <sz val="11"/>
        <rFont val="Times New Roman"/>
      </rPr>
      <t xml:space="preserve">Основні
</t>
    </r>
    <r>
      <rPr>
        <b/>
        <sz val="11"/>
        <rFont val="Times New Roman"/>
      </rPr>
      <t>матеріали та сировина</t>
    </r>
  </si>
  <si>
    <r>
      <rPr>
        <b/>
        <sz val="11"/>
        <rFont val="Times New Roman"/>
      </rPr>
      <t>а</t>
    </r>
  </si>
  <si>
    <t>Шамотна маса для виготовлення скульптури, світло-сіра, температура випалу 1260-1280С( ШМ-зп/1)</t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</si>
  <si>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</si>
  <si>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</si>
  <si>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t>Червона гончарна маса, температура випалу 950-1040С</t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</si>
  <si>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</si>
  <si>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</si>
  <si>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t>Біла гончарна маса, температура спікання 1000-1200С,  (МКФ-2)</t>
  </si>
  <si>
    <r>
      <rPr>
        <sz val="10"/>
        <rFont val="Times New Roman"/>
      </rPr>
      <t>шт.</t>
    </r>
  </si>
  <si>
    <t>Дрова колоті</t>
  </si>
  <si>
    <t>м3</t>
  </si>
  <si>
    <t>Вата керамічна</t>
  </si>
  <si>
    <t>Спецодяг для учасників фестивалю</t>
  </si>
  <si>
    <t>Футболка з логотипом фестивалю</t>
  </si>
  <si>
    <t>ж</t>
  </si>
  <si>
    <t>Рамки для подяк і грамот формату А4</t>
  </si>
  <si>
    <t>з</t>
  </si>
  <si>
    <t>Папка швидкозшивач пластикова А4</t>
  </si>
  <si>
    <t>Змінено джерело фінансування та осотимент</t>
  </si>
  <si>
    <t>и</t>
  </si>
  <si>
    <t>Файли для документів А4</t>
  </si>
  <si>
    <t>Змінено джерело фінансування</t>
  </si>
  <si>
    <t>і</t>
  </si>
  <si>
    <t>Папір А4 (500арк.)</t>
  </si>
  <si>
    <t>ї</t>
  </si>
  <si>
    <t>Цегла шамотна</t>
  </si>
  <si>
    <t>й</t>
  </si>
  <si>
    <t>Фарба акрилова</t>
  </si>
  <si>
    <r>
      <rPr>
        <b/>
        <sz val="11"/>
        <rFont val="Times New Roman"/>
      </rPr>
      <t>Носії, накопичувачі</t>
    </r>
  </si>
  <si>
    <r>
      <rPr>
        <b/>
        <sz val="11"/>
        <rFont val="Times New Roman"/>
      </rPr>
      <t>а</t>
    </r>
  </si>
  <si>
    <t>Флешка Apacer 64 GB</t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</si>
  <si>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</si>
  <si>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</si>
  <si>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Найменування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</si>
  <si>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</si>
  <si>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</si>
  <si>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Найменування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</si>
  <si>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</si>
  <si>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Інші матеріальні витрати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</si>
  <si>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</si>
  <si>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Найменування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</si>
  <si>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</si>
  <si>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</si>
  <si>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Найменування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</si>
  <si>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</si>
  <si>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</si>
  <si>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Найменування</t>
    </r>
  </si>
  <si>
    <r>
      <rPr>
        <sz val="10"/>
        <rFont val="Times New Roman"/>
      </rPr>
      <t>шт.</t>
    </r>
  </si>
  <si>
    <r>
      <rPr>
        <sz val="11"/>
        <rFont val="Times New Roman"/>
      </rPr>
      <t>Усього "Матеріальні витрати":</t>
    </r>
  </si>
  <si>
    <r>
      <rPr>
        <b/>
        <sz val="11"/>
        <rFont val="Times New Roman"/>
      </rPr>
      <t>Поліграфічні послуги</t>
    </r>
  </si>
  <si>
    <r>
      <rPr>
        <b/>
        <sz val="11"/>
        <rFont val="Times New Roman"/>
      </rPr>
      <t>Послуги із виготовлення:</t>
    </r>
  </si>
  <si>
    <r>
      <rPr>
        <b/>
        <sz val="11"/>
        <rFont val="Times New Roman"/>
      </rPr>
      <t>а</t>
    </r>
  </si>
  <si>
    <t>Виготовлення макетів</t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</si>
  <si>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</si>
  <si>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</si>
  <si>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Нанесення логотопів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</si>
  <si>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</si>
  <si>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</si>
  <si>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Друк брошур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</si>
  <si>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</si>
  <si>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г</t>
    </r>
  </si>
  <si>
    <r>
      <rPr>
        <sz val="11"/>
        <rFont val="Times New Roman"/>
      </rPr>
      <t>Друк буклетів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</si>
  <si>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</si>
  <si>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д</t>
    </r>
  </si>
  <si>
    <r>
      <rPr>
        <sz val="11"/>
        <rFont val="Times New Roman"/>
      </rPr>
      <t>Друк листівок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</si>
  <si>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</si>
  <si>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е</t>
    </r>
  </si>
  <si>
    <r>
      <rPr>
        <sz val="11"/>
        <rFont val="Times New Roman"/>
      </rPr>
      <t>Друк плакатів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</si>
  <si>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</si>
  <si>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є</t>
    </r>
  </si>
  <si>
    <r>
      <rPr>
        <sz val="11"/>
        <rFont val="Times New Roman"/>
      </rPr>
      <t>Друк банерів</t>
    </r>
  </si>
  <si>
    <r>
      <rPr>
        <sz val="10"/>
        <rFont val="Times New Roman"/>
      </rPr>
      <t>шт.</t>
    </r>
  </si>
  <si>
    <t>1000.00</t>
  </si>
  <si>
    <r>
      <rPr>
        <b/>
        <sz val="11"/>
        <rFont val="Times New Roman"/>
      </rPr>
      <t>ж</t>
    </r>
  </si>
  <si>
    <r>
      <rPr>
        <sz val="11"/>
        <rFont val="Times New Roman"/>
      </rPr>
      <t xml:space="preserve">Друк інших роздаткових
</t>
    </r>
    <r>
      <rPr>
        <sz val="11"/>
        <rFont val="Times New Roman"/>
      </rPr>
      <t>матеріалів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</si>
  <si>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</si>
  <si>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з</t>
    </r>
  </si>
  <si>
    <r>
      <rPr>
        <sz val="11"/>
        <rFont val="Times New Roman"/>
      </rPr>
      <t>Послуги копірайтера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</si>
  <si>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</si>
  <si>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и</t>
    </r>
  </si>
  <si>
    <r>
      <rPr>
        <sz val="11"/>
        <rFont val="Times New Roman"/>
      </rPr>
      <t>Інші поліграфічні послуги</t>
    </r>
  </si>
  <si>
    <r>
      <rPr>
        <sz val="10"/>
        <rFont val="Times New Roman"/>
      </rPr>
      <t>шт.</t>
    </r>
  </si>
  <si>
    <r>
      <rPr>
        <sz val="11"/>
        <rFont val="Times New Roman"/>
      </rPr>
      <t>Усього "Поліграфічні послуги"</t>
    </r>
  </si>
  <si>
    <r>
      <rPr>
        <b/>
        <sz val="11"/>
        <rFont val="Times New Roman"/>
      </rPr>
      <t>Послуги з просування</t>
    </r>
  </si>
  <si>
    <r>
      <rPr>
        <b/>
        <sz val="11"/>
        <rFont val="Times New Roman"/>
      </rPr>
      <t>а</t>
    </r>
  </si>
  <si>
    <t>рекламні витрати (реклама на вуличному радіо + ролик)</t>
  </si>
  <si>
    <t>кількість місяців</t>
  </si>
  <si>
    <r>
      <rPr>
        <b/>
        <sz val="11"/>
        <rFont val="Times New Roman"/>
      </rPr>
      <t>б</t>
    </r>
  </si>
  <si>
    <t>рекламні витрати (білборди, сітілайти)</t>
  </si>
  <si>
    <r>
      <rPr>
        <b/>
        <sz val="11"/>
        <rFont val="Times New Roman"/>
      </rPr>
      <t>в</t>
    </r>
  </si>
  <si>
    <t>виготовлення ролика фестивалю</t>
  </si>
  <si>
    <r>
      <rPr>
        <b/>
        <sz val="11"/>
        <rFont val="Times New Roman"/>
      </rPr>
      <t>г</t>
    </r>
  </si>
  <si>
    <r>
      <rPr>
        <sz val="11"/>
        <rFont val="Times New Roman"/>
      </rPr>
      <t>Інші</t>
    </r>
  </si>
  <si>
    <r>
      <rPr>
        <b/>
        <sz val="11"/>
        <rFont val="Times New Roman"/>
      </rPr>
      <t>Усього "Послуги з просування":</t>
    </r>
  </si>
  <si>
    <r>
      <rPr>
        <b/>
        <sz val="11"/>
        <rFont val="Times New Roman"/>
      </rPr>
      <t>Створення вебресурсу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</si>
  <si>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</si>
  <si>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Витрати зі створення вебсайту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</si>
  <si>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</si>
  <si>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Витрати з
</t>
    </r>
    <r>
      <rPr>
        <sz val="11"/>
        <rFont val="Times New Roman"/>
      </rPr>
      <t>обслуговування вебсайту</t>
    </r>
  </si>
  <si>
    <r>
      <rPr>
        <sz val="11"/>
        <rFont val="Times New Roman"/>
      </rPr>
      <t>У</t>
    </r>
    <r>
      <rPr>
        <b/>
        <sz val="11"/>
        <rFont val="Times New Roman"/>
      </rPr>
      <t>сього "Створення вебресурсу":</t>
    </r>
  </si>
  <si>
    <r>
      <rPr>
        <b/>
        <sz val="11"/>
        <rFont val="Times New Roman"/>
      </rPr>
      <t xml:space="preserve">Придбання методичних, навчальних, інформаційних матеріалів, в т.ч. на електронних
</t>
    </r>
    <r>
      <rPr>
        <b/>
        <sz val="11"/>
        <rFont val="Times New Roman"/>
      </rPr>
      <t>носіях інформації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</si>
  <si>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</si>
  <si>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 xml:space="preserve">Найменування
</t>
    </r>
    <r>
      <rPr>
        <sz val="11"/>
        <rFont val="Times New Roman"/>
      </rPr>
      <t>методичних, навчальних,</t>
    </r>
  </si>
  <si>
    <r>
      <rPr>
        <sz val="10"/>
        <rFont val="Times New Roman"/>
      </rPr>
      <t>шт</t>
    </r>
  </si>
  <si>
    <r>
      <rPr>
        <sz val="11"/>
        <rFont val="Times New Roman"/>
      </rPr>
      <t>інформаційних матеріалів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</si>
  <si>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</si>
  <si>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 xml:space="preserve">Найменування методичних, навчальних,
</t>
    </r>
    <r>
      <rPr>
        <sz val="11"/>
        <rFont val="Times New Roman"/>
      </rPr>
      <t>інформаційних матеріалів</t>
    </r>
  </si>
  <si>
    <r>
      <rPr>
        <sz val="10"/>
        <rFont val="Times New Roman"/>
      </rPr>
      <t>шт</t>
    </r>
  </si>
  <si>
    <r>
      <rPr>
        <b/>
        <sz val="11"/>
        <rFont val="Times New Roman"/>
      </rPr>
      <t xml:space="preserve">Усього "Придбання методичних, навчальних, інформаційних матеріалів, в т.ч. на електроних носіїв
</t>
    </r>
    <r>
      <rPr>
        <b/>
        <sz val="11"/>
        <rFont val="Times New Roman"/>
      </rPr>
      <t>інформації":</t>
    </r>
  </si>
  <si>
    <r>
      <rPr>
        <b/>
        <sz val="11"/>
        <rFont val="Times New Roman"/>
      </rPr>
      <t>Послуги з перекладу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</si>
  <si>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</si>
  <si>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Усний переклад</t>
    </r>
  </si>
  <si>
    <r>
      <rPr>
        <sz val="10"/>
        <rFont val="Times New Roman"/>
      </rPr>
      <t>година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</si>
  <si>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</si>
  <si>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Редагування усного перекладу</t>
    </r>
  </si>
  <si>
    <r>
      <rPr>
        <sz val="10"/>
        <rFont val="Times New Roman"/>
      </rPr>
      <t>година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</si>
  <si>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</si>
  <si>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Письмовий переклад</t>
    </r>
  </si>
  <si>
    <r>
      <rPr>
        <sz val="10"/>
        <rFont val="Times New Roman"/>
      </rPr>
      <t>сторінка</t>
    </r>
  </si>
  <si>
    <r>
      <rPr>
        <b/>
        <sz val="11"/>
        <rFont val="Times New Roman"/>
      </rPr>
      <t>г</t>
    </r>
  </si>
  <si>
    <r>
      <rPr>
        <sz val="11"/>
        <rFont val="Times New Roman"/>
      </rPr>
      <t xml:space="preserve">Редагування
</t>
    </r>
    <r>
      <rPr>
        <sz val="11"/>
        <rFont val="Times New Roman"/>
      </rPr>
      <t>письмового перекладу</t>
    </r>
  </si>
  <si>
    <r>
      <rPr>
        <sz val="10"/>
        <rFont val="Times New Roman"/>
      </rPr>
      <t>сторінка</t>
    </r>
  </si>
  <si>
    <r>
      <rPr>
        <b/>
        <sz val="11"/>
        <rFont val="Times New Roman"/>
      </rPr>
      <t>Усього "Витрати з перекладу":</t>
    </r>
  </si>
  <si>
    <r>
      <rPr>
        <b/>
        <sz val="11"/>
        <rFont val="Times New Roman"/>
      </rPr>
      <t>Адміністративні витрати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</si>
  <si>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</si>
  <si>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Бухгалтерські послуги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</si>
  <si>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</si>
  <si>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Юридичні послуги</t>
    </r>
  </si>
  <si>
    <t>год.</t>
  </si>
  <si>
    <r>
      <rPr>
        <b/>
        <sz val="11"/>
        <rFont val="Times New Roman"/>
      </rPr>
      <t>в</t>
    </r>
  </si>
  <si>
    <r>
      <rPr>
        <sz val="11"/>
        <rFont val="Times New Roman"/>
      </rPr>
      <t>Аудиторські послуги</t>
    </r>
  </si>
  <si>
    <t>день</t>
  </si>
  <si>
    <r>
      <rPr>
        <b/>
        <sz val="11"/>
        <rFont val="Times New Roman"/>
      </rPr>
      <t>г</t>
    </r>
  </si>
  <si>
    <r>
      <rPr>
        <sz val="11"/>
        <rFont val="Times New Roman"/>
      </rPr>
      <t xml:space="preserve">Інші адміністративні витрати (вказати
</t>
    </r>
    <r>
      <rPr>
        <sz val="11"/>
        <rFont val="Times New Roman"/>
      </rPr>
      <t>тип витрат)</t>
    </r>
  </si>
  <si>
    <r>
      <rPr>
        <sz val="11"/>
        <rFont val="Times New Roman"/>
      </rPr>
      <t xml:space="preserve">Усього
</t>
    </r>
    <r>
      <rPr>
        <sz val="11"/>
        <rFont val="Times New Roman"/>
      </rPr>
      <t>"Адміністративні витрати":</t>
    </r>
  </si>
  <si>
    <r>
      <rPr>
        <b/>
        <sz val="11"/>
        <rFont val="Times New Roman"/>
      </rPr>
      <t>Інші прямі витрати</t>
    </r>
  </si>
  <si>
    <r>
      <rPr>
        <b/>
        <sz val="11"/>
        <rFont val="Times New Roman"/>
      </rPr>
      <t xml:space="preserve">Послуги комп'ютерної обробки, монтажу,
</t>
    </r>
    <r>
      <rPr>
        <b/>
        <sz val="11"/>
        <rFont val="Times New Roman"/>
      </rPr>
      <t>зведення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</si>
  <si>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</si>
  <si>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Найменування послуги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</si>
  <si>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</si>
  <si>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</si>
  <si>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Найменування послуги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</si>
  <si>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</si>
  <si>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</si>
  <si>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Найменування послуги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</si>
  <si>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</si>
  <si>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Витрати на послуги страхування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</si>
  <si>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</si>
  <si>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Вказати предмет страхування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</si>
  <si>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</si>
  <si>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</si>
  <si>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Вказати предмет страхування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</si>
  <si>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</si>
  <si>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</si>
  <si>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Вказати предмет страхування</t>
    </r>
  </si>
  <si>
    <r>
      <rPr>
        <sz val="10"/>
        <rFont val="Times New Roman"/>
      </rPr>
      <t>шт.</t>
    </r>
  </si>
  <si>
    <r>
      <rPr>
        <b/>
        <sz val="11"/>
        <rFont val="Times New Roman"/>
      </rPr>
      <t>Видавничі послуги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</si>
  <si>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</si>
  <si>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Послуги коректора</t>
    </r>
  </si>
  <si>
    <r>
      <rPr>
        <sz val="10"/>
        <rFont val="Times New Roman"/>
      </rPr>
      <t>примір ник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</si>
  <si>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</si>
  <si>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Послуги верстки</t>
    </r>
  </si>
  <si>
    <r>
      <rPr>
        <sz val="10"/>
        <rFont val="Times New Roman"/>
      </rPr>
      <t>примір ник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</si>
  <si>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</si>
  <si>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Друк книг</t>
    </r>
  </si>
  <si>
    <r>
      <rPr>
        <sz val="10"/>
        <rFont val="Times New Roman"/>
      </rPr>
      <t>примір ник</t>
    </r>
  </si>
  <si>
    <r>
      <rPr>
        <b/>
        <sz val="11"/>
        <rFont val="Times New Roman"/>
      </rPr>
      <t>г</t>
    </r>
  </si>
  <si>
    <r>
      <rPr>
        <sz val="11"/>
        <rFont val="Times New Roman"/>
      </rPr>
      <t>Друк журналів</t>
    </r>
  </si>
  <si>
    <r>
      <rPr>
        <sz val="10"/>
        <rFont val="Times New Roman"/>
      </rPr>
      <t>примір ник</t>
    </r>
  </si>
  <si>
    <r>
      <rPr>
        <b/>
        <sz val="11"/>
        <rFont val="Times New Roman"/>
      </rPr>
      <t>д</t>
    </r>
  </si>
  <si>
    <r>
      <rPr>
        <sz val="11"/>
        <rFont val="Times New Roman"/>
      </rPr>
      <t xml:space="preserve">Інші витрати
</t>
    </r>
    <r>
      <rPr>
        <sz val="11"/>
        <rFont val="Times New Roman"/>
      </rPr>
      <t>(вказати надану послугу)</t>
    </r>
  </si>
  <si>
    <r>
      <rPr>
        <sz val="10"/>
        <rFont val="Times New Roman"/>
      </rPr>
      <t>примір ник</t>
    </r>
  </si>
  <si>
    <r>
      <rPr>
        <b/>
        <sz val="11"/>
        <rFont val="Times New Roman"/>
      </rPr>
      <t>Інші прямі витрати</t>
    </r>
  </si>
  <si>
    <r>
      <rPr>
        <b/>
        <sz val="11"/>
        <rFont val="Times New Roman"/>
      </rPr>
      <t>а</t>
    </r>
  </si>
  <si>
    <r>
      <rPr>
        <sz val="11"/>
        <rFont val="Times New Roman"/>
      </rPr>
      <t>Internet-телефонія (вказати період)</t>
    </r>
  </si>
  <si>
    <r>
      <rPr>
        <b/>
        <sz val="11"/>
        <rFont val="Times New Roman"/>
      </rPr>
      <t>б</t>
    </r>
  </si>
  <si>
    <r>
      <rPr>
        <sz val="11"/>
        <rFont val="Times New Roman"/>
      </rPr>
      <t>Послуги Internet (вказати період)</t>
    </r>
  </si>
  <si>
    <r>
      <rPr>
        <b/>
        <sz val="11"/>
        <rFont val="Times New Roman"/>
      </rPr>
      <t>в</t>
    </r>
  </si>
  <si>
    <r>
      <rPr>
        <sz val="11"/>
        <rFont val="Times New Roman"/>
      </rPr>
      <t>Банківська комісія за переказ</t>
    </r>
  </si>
  <si>
    <r>
      <rPr>
        <b/>
        <sz val="11"/>
        <rFont val="Times New Roman"/>
      </rPr>
      <t>г</t>
    </r>
  </si>
  <si>
    <r>
      <rPr>
        <sz val="11"/>
        <rFont val="Times New Roman"/>
      </rPr>
      <t xml:space="preserve">Розрахунково-
</t>
    </r>
    <r>
      <rPr>
        <sz val="11"/>
        <rFont val="Times New Roman"/>
      </rPr>
      <t>касове обслуговування</t>
    </r>
  </si>
  <si>
    <r>
      <rPr>
        <b/>
        <sz val="11"/>
        <rFont val="Times New Roman"/>
      </rPr>
      <t>д</t>
    </r>
  </si>
  <si>
    <r>
      <rPr>
        <sz val="11"/>
        <rFont val="Times New Roman"/>
      </rPr>
      <t>Інші банківські послуги</t>
    </r>
  </si>
  <si>
    <r>
      <rPr>
        <b/>
        <sz val="11"/>
        <rFont val="Times New Roman"/>
      </rPr>
      <t>е</t>
    </r>
  </si>
  <si>
    <r>
      <rPr>
        <sz val="11"/>
        <rFont val="Times New Roman"/>
      </rPr>
      <t xml:space="preserve">Інші прямі витрати (деталізувати по кожному виду
</t>
    </r>
    <r>
      <rPr>
        <sz val="11"/>
        <rFont val="Times New Roman"/>
      </rPr>
      <t>витрат)</t>
    </r>
  </si>
  <si>
    <r>
      <rPr>
        <b/>
        <sz val="11"/>
        <rFont val="Times New Roman"/>
      </rPr>
      <t>Усього "Інші прямі витрати":</t>
    </r>
  </si>
  <si>
    <r>
      <rPr>
        <b/>
        <sz val="11"/>
        <rFont val="Times New Roman"/>
      </rPr>
      <t>Усього "Витрати":</t>
    </r>
  </si>
  <si>
    <r>
      <rPr>
        <b/>
        <sz val="11"/>
        <rFont val="Times New Roman"/>
      </rPr>
      <t>Результат реалізації Проєкту</t>
    </r>
  </si>
  <si>
    <r>
      <rPr>
        <sz val="12"/>
        <rFont val="Times New Roman"/>
      </rPr>
      <t xml:space="preserve">Склав  </t>
    </r>
    <r>
      <rPr>
        <u/>
        <sz val="12"/>
        <rFont val="Times New Roman"/>
      </rPr>
      <t>                                                 </t>
    </r>
  </si>
  <si>
    <r>
      <rPr>
        <u/>
        <sz val="12"/>
        <rFont val="Times New Roman"/>
      </rPr>
      <t>                                                 </t>
    </r>
  </si>
  <si>
    <r>
      <rPr>
        <u/>
        <sz val="12"/>
        <rFont val="Times New Roman"/>
      </rPr>
      <t>                                            </t>
    </r>
  </si>
  <si>
    <r>
      <rPr>
        <sz val="8"/>
        <rFont val="Times New Roman"/>
      </rPr>
      <t xml:space="preserve">(посада)
</t>
    </r>
    <r>
      <rPr>
        <b/>
        <sz val="14"/>
        <rFont val="Times New Roman"/>
      </rPr>
      <t>ФОНД:</t>
    </r>
  </si>
  <si>
    <r>
      <rPr>
        <sz val="8"/>
        <rFont val="Times New Roman"/>
      </rPr>
      <t>(підпис)</t>
    </r>
  </si>
  <si>
    <r>
      <rPr>
        <sz val="8"/>
        <rFont val="Times New Roman"/>
      </rPr>
      <t xml:space="preserve">(П.І.Б.)
</t>
    </r>
    <r>
      <rPr>
        <b/>
        <sz val="14"/>
        <rFont val="Times New Roman"/>
      </rPr>
      <t>ГРАНТООТРИМУВАЧ:</t>
    </r>
  </si>
  <si>
    <r>
      <rPr>
        <u/>
        <sz val="14"/>
        <rFont val="Times New Roman"/>
      </rPr>
      <t>                                </t>
    </r>
    <r>
      <rPr>
        <sz val="14"/>
        <rFont val="Times New Roman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</si>
</sst>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.m"/>
  </numFmts>
  <fonts count="30" x14ac:knownFonts="1">
    <font>
      <sz val="10"/>
      <color rgb="FF000000"/>
      <name val="Times New Roman"/>
    </font>
    <font>
      <sz val="14"/>
      <color theme="1"/>
      <name val="Times New Roman"/>
    </font>
    <font>
      <sz val="12"/>
      <color theme="1"/>
      <name val="Times New Roman"/>
    </font>
    <font>
      <sz val="10"/>
      <name val="Times New Roman"/>
    </font>
    <font>
      <b/>
      <sz val="9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  <font>
      <b/>
      <sz val="10"/>
      <color rgb="FF0000FF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0"/>
      <color theme="1"/>
      <name val="Calibri"/>
    </font>
    <font>
      <sz val="10"/>
      <color rgb="FF000000"/>
      <name val="Times New Roman"/>
    </font>
    <font>
      <sz val="10"/>
      <color rgb="FF000000"/>
      <name val="Calibri"/>
    </font>
    <font>
      <sz val="10"/>
      <color rgb="FFFF0000"/>
      <name val="Times New Roman"/>
    </font>
    <font>
      <sz val="10"/>
      <color rgb="FFFF0000"/>
      <name val="Calibri"/>
    </font>
    <font>
      <sz val="10"/>
      <color rgb="FF0000FF"/>
      <name val="Times New Roman"/>
    </font>
    <font>
      <sz val="10"/>
      <color rgb="FF38761D"/>
      <name val="Times New Roman"/>
    </font>
    <font>
      <b/>
      <sz val="10"/>
      <color rgb="FF38761D"/>
      <name val="Times New Roman"/>
    </font>
    <font>
      <sz val="8"/>
      <color theme="1"/>
      <name val="Times New Roman"/>
    </font>
    <font>
      <sz val="12"/>
      <name val="Times New Roman"/>
    </font>
    <font>
      <u/>
      <sz val="12"/>
      <name val="Times New Roman"/>
    </font>
    <font>
      <sz val="14"/>
      <name val="Times New Roman"/>
    </font>
    <font>
      <b/>
      <sz val="9"/>
      <name val="Times New Roman"/>
    </font>
    <font>
      <b/>
      <sz val="11"/>
      <name val="Times New Roman"/>
    </font>
    <font>
      <sz val="11"/>
      <name val="Times New Roman"/>
    </font>
    <font>
      <sz val="8"/>
      <name val="Times New Roman"/>
    </font>
    <font>
      <b/>
      <sz val="14"/>
      <name val="Times New Roman"/>
    </font>
    <font>
      <u/>
      <sz val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shrinkToFit="1"/>
    </xf>
    <xf numFmtId="1" fontId="5" fillId="2" borderId="10" xfId="0" applyNumberFormat="1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1" fontId="7" fillId="3" borderId="10" xfId="0" applyNumberFormat="1" applyFont="1" applyFill="1" applyBorder="1" applyAlignment="1">
      <alignment horizontal="center" vertical="top" shrinkToFit="1"/>
    </xf>
    <xf numFmtId="0" fontId="6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164" fontId="7" fillId="4" borderId="10" xfId="0" applyNumberFormat="1" applyFont="1" applyFill="1" applyBorder="1" applyAlignment="1">
      <alignment horizontal="center" vertical="top" shrinkToFit="1"/>
    </xf>
    <xf numFmtId="0" fontId="6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5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center" vertical="top"/>
    </xf>
    <xf numFmtId="0" fontId="13" fillId="5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top" shrinkToFit="1"/>
    </xf>
    <xf numFmtId="164" fontId="7" fillId="0" borderId="10" xfId="0" applyNumberFormat="1" applyFont="1" applyBorder="1" applyAlignment="1">
      <alignment horizontal="center" vertical="top" shrinkToFit="1"/>
    </xf>
    <xf numFmtId="0" fontId="0" fillId="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/>
    </xf>
    <xf numFmtId="0" fontId="0" fillId="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top"/>
    </xf>
    <xf numFmtId="0" fontId="15" fillId="2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vertical="top"/>
    </xf>
    <xf numFmtId="164" fontId="7" fillId="2" borderId="10" xfId="0" applyNumberFormat="1" applyFont="1" applyFill="1" applyBorder="1" applyAlignment="1">
      <alignment horizontal="center" vertical="top" shrinkToFit="1"/>
    </xf>
    <xf numFmtId="0" fontId="6" fillId="2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165" fontId="7" fillId="4" borderId="10" xfId="0" applyNumberFormat="1" applyFont="1" applyFill="1" applyBorder="1" applyAlignment="1">
      <alignment horizontal="center" vertical="top" wrapText="1"/>
    </xf>
    <xf numFmtId="0" fontId="0" fillId="5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left" vertical="top" wrapText="1"/>
    </xf>
    <xf numFmtId="0" fontId="0" fillId="6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2</xdr:row>
      <xdr:rowOff>381000</xdr:rowOff>
    </xdr:from>
    <xdr:ext cx="1609725" cy="47625"/>
    <xdr:sp macro="" textlink="">
      <xdr:nvSpPr>
        <xdr:cNvPr id="3" name="Shape 3"/>
        <xdr:cNvSpPr/>
      </xdr:nvSpPr>
      <xdr:spPr>
        <a:xfrm>
          <a:off x="4545900" y="3760950"/>
          <a:ext cx="1600200" cy="38100"/>
        </a:xfrm>
        <a:custGeom>
          <a:avLst/>
          <a:gdLst/>
          <a:ahLst/>
          <a:cxnLst/>
          <a:rect l="l" t="t" r="r" b="b"/>
          <a:pathLst>
            <a:path w="1600835" h="120000" extrusionOk="0">
              <a:moveTo>
                <a:pt x="0" y="0"/>
              </a:moveTo>
              <a:lnTo>
                <a:pt x="355243" y="0"/>
              </a:lnTo>
            </a:path>
            <a:path w="1600835" h="120000" extrusionOk="0">
              <a:moveTo>
                <a:pt x="356723" y="0"/>
              </a:moveTo>
              <a:lnTo>
                <a:pt x="622045" y="0"/>
              </a:lnTo>
            </a:path>
            <a:path w="1600835" h="120000" extrusionOk="0">
              <a:moveTo>
                <a:pt x="623525" y="0"/>
              </a:moveTo>
              <a:lnTo>
                <a:pt x="888847" y="0"/>
              </a:lnTo>
            </a:path>
            <a:path w="1600835" h="120000" extrusionOk="0">
              <a:moveTo>
                <a:pt x="890327" y="0"/>
              </a:moveTo>
              <a:lnTo>
                <a:pt x="1155649" y="0"/>
              </a:lnTo>
            </a:path>
            <a:path w="1600835" h="120000" extrusionOk="0">
              <a:moveTo>
                <a:pt x="1157129" y="0"/>
              </a:moveTo>
              <a:lnTo>
                <a:pt x="1422452" y="0"/>
              </a:lnTo>
            </a:path>
            <a:path w="1600835" h="120000" extrusionOk="0">
              <a:moveTo>
                <a:pt x="1423932" y="0"/>
              </a:moveTo>
              <a:lnTo>
                <a:pt x="1600813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N10" sqref="N10"/>
    </sheetView>
  </sheetViews>
  <sheetFormatPr defaultColWidth="14.5" defaultRowHeight="15" customHeight="1" x14ac:dyDescent="0.2"/>
  <cols>
    <col min="1" max="1" width="22" customWidth="1"/>
    <col min="2" max="2" width="8.83203125" customWidth="1"/>
    <col min="3" max="3" width="10" customWidth="1"/>
    <col min="4" max="4" width="16.83203125" customWidth="1"/>
    <col min="5" max="5" width="14" customWidth="1"/>
    <col min="6" max="6" width="19.5" customWidth="1"/>
    <col min="7" max="7" width="14.83203125" customWidth="1"/>
    <col min="8" max="8" width="16.33203125" customWidth="1"/>
    <col min="9" max="9" width="8.83203125" customWidth="1"/>
    <col min="10" max="10" width="10" customWidth="1"/>
    <col min="11" max="11" width="8.83203125" customWidth="1"/>
    <col min="12" max="12" width="9.6640625" customWidth="1"/>
    <col min="13" max="13" width="8.83203125" customWidth="1"/>
    <col min="14" max="14" width="9.5" customWidth="1"/>
  </cols>
  <sheetData>
    <row r="1" spans="1:14" ht="73.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x14ac:dyDescent="0.2">
      <c r="A2" s="97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7.25" customHeight="1" x14ac:dyDescent="0.2">
      <c r="A3" s="98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7.25" customHeight="1" x14ac:dyDescent="0.2">
      <c r="A4" s="98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7.25" customHeight="1" x14ac:dyDescent="0.2">
      <c r="A5" s="98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7.25" customHeight="1" x14ac:dyDescent="0.2">
      <c r="A6" s="99"/>
      <c r="B6" s="102" t="s">
        <v>5</v>
      </c>
      <c r="C6" s="91"/>
      <c r="D6" s="87" t="s">
        <v>6</v>
      </c>
      <c r="E6" s="88"/>
      <c r="F6" s="88"/>
      <c r="G6" s="88"/>
      <c r="H6" s="88"/>
      <c r="I6" s="88"/>
      <c r="J6" s="89"/>
      <c r="K6" s="90" t="s">
        <v>7</v>
      </c>
      <c r="L6" s="91"/>
      <c r="M6" s="103" t="s">
        <v>8</v>
      </c>
      <c r="N6" s="91"/>
    </row>
    <row r="7" spans="1:14" ht="123.75" customHeight="1" x14ac:dyDescent="0.2">
      <c r="A7" s="100"/>
      <c r="B7" s="92"/>
      <c r="C7" s="93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94" t="s">
        <v>14</v>
      </c>
      <c r="J7" s="89"/>
      <c r="K7" s="92"/>
      <c r="L7" s="93"/>
      <c r="M7" s="92"/>
      <c r="N7" s="93"/>
    </row>
    <row r="8" spans="1:14" ht="17.25" customHeight="1" x14ac:dyDescent="0.2">
      <c r="A8" s="101"/>
      <c r="B8" s="2" t="s">
        <v>15</v>
      </c>
      <c r="C8" s="3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3" t="s">
        <v>23</v>
      </c>
      <c r="K8" s="2" t="s">
        <v>24</v>
      </c>
      <c r="L8" s="3" t="s">
        <v>25</v>
      </c>
      <c r="M8" s="2" t="s">
        <v>26</v>
      </c>
      <c r="N8" s="3" t="s">
        <v>27</v>
      </c>
    </row>
    <row r="9" spans="1:14" ht="27.75" customHeight="1" x14ac:dyDescent="0.2">
      <c r="A9" s="3" t="s">
        <v>28</v>
      </c>
      <c r="B9" s="4">
        <v>59.9</v>
      </c>
      <c r="C9" s="4">
        <v>129088.7</v>
      </c>
      <c r="D9" s="4">
        <v>0</v>
      </c>
      <c r="E9" s="4">
        <v>86415</v>
      </c>
      <c r="F9" s="4">
        <v>0</v>
      </c>
      <c r="G9" s="4">
        <v>0</v>
      </c>
      <c r="H9" s="4">
        <v>0</v>
      </c>
      <c r="I9" s="4">
        <v>40.1</v>
      </c>
      <c r="J9" s="4">
        <v>86415</v>
      </c>
      <c r="K9" s="5"/>
      <c r="L9" s="5"/>
      <c r="M9" s="4">
        <v>100</v>
      </c>
      <c r="N9" s="4">
        <v>215503.7</v>
      </c>
    </row>
    <row r="10" spans="1:14" ht="27.75" customHeight="1" x14ac:dyDescent="0.2">
      <c r="A10" s="3" t="s">
        <v>29</v>
      </c>
      <c r="B10" s="4">
        <v>59.9</v>
      </c>
      <c r="C10" s="4">
        <v>129088.7</v>
      </c>
      <c r="D10" s="4">
        <v>0</v>
      </c>
      <c r="E10" s="4">
        <v>85636.2</v>
      </c>
      <c r="F10" s="4">
        <v>0</v>
      </c>
      <c r="G10" s="4">
        <v>0</v>
      </c>
      <c r="H10" s="4">
        <v>778.8</v>
      </c>
      <c r="I10" s="4">
        <v>40.1</v>
      </c>
      <c r="J10" s="4">
        <v>86415</v>
      </c>
      <c r="K10" s="5"/>
      <c r="L10" s="5"/>
      <c r="M10" s="4">
        <v>100</v>
      </c>
      <c r="N10" s="4">
        <v>215503.7</v>
      </c>
    </row>
    <row r="11" spans="1:14" ht="27.75" customHeight="1" x14ac:dyDescent="0.2">
      <c r="A11" s="3" t="s">
        <v>30</v>
      </c>
      <c r="B11" s="4">
        <v>46.72</v>
      </c>
      <c r="C11" s="4">
        <v>100688</v>
      </c>
      <c r="D11" s="4">
        <v>0</v>
      </c>
      <c r="E11" s="4">
        <v>85636.2</v>
      </c>
      <c r="F11" s="4">
        <v>0</v>
      </c>
      <c r="G11" s="4">
        <v>0</v>
      </c>
      <c r="H11" s="4">
        <v>778.8</v>
      </c>
      <c r="I11" s="4">
        <v>40.1</v>
      </c>
      <c r="J11" s="4">
        <v>86415</v>
      </c>
      <c r="K11" s="5"/>
      <c r="L11" s="5"/>
      <c r="M11" s="4">
        <v>86.82</v>
      </c>
      <c r="N11" s="4">
        <v>187103</v>
      </c>
    </row>
    <row r="12" spans="1:14" ht="27.75" customHeight="1" x14ac:dyDescent="0.2">
      <c r="A12" s="3" t="s">
        <v>31</v>
      </c>
      <c r="B12" s="4">
        <v>13.18</v>
      </c>
      <c r="C12" s="4">
        <v>28400.7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/>
      <c r="L12" s="5"/>
      <c r="M12" s="4">
        <v>13.18</v>
      </c>
      <c r="N12" s="4">
        <v>28400.7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D6:J6"/>
    <mergeCell ref="K6:L7"/>
    <mergeCell ref="I7:J7"/>
    <mergeCell ref="A1:N1"/>
    <mergeCell ref="A2:N2"/>
    <mergeCell ref="A3:N3"/>
    <mergeCell ref="A4:N4"/>
    <mergeCell ref="A5:N5"/>
    <mergeCell ref="A6:A8"/>
    <mergeCell ref="B6:C7"/>
    <mergeCell ref="M6:N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9"/>
  <sheetViews>
    <sheetView tabSelected="1" topLeftCell="A163" workbookViewId="0">
      <selection activeCell="I51" sqref="I51"/>
    </sheetView>
  </sheetViews>
  <sheetFormatPr defaultColWidth="14.5" defaultRowHeight="15" customHeight="1" x14ac:dyDescent="0.2"/>
  <cols>
    <col min="1" max="1" width="8.83203125" customWidth="1"/>
    <col min="2" max="2" width="24.6640625" customWidth="1"/>
    <col min="3" max="3" width="10" customWidth="1"/>
    <col min="4" max="4" width="11.33203125" customWidth="1"/>
    <col min="5" max="5" width="11.5" customWidth="1"/>
    <col min="6" max="6" width="9.6640625" customWidth="1"/>
    <col min="7" max="7" width="11.33203125" customWidth="1"/>
    <col min="8" max="8" width="10" customWidth="1"/>
    <col min="9" max="9" width="9.6640625" customWidth="1"/>
    <col min="10" max="10" width="11.5" customWidth="1"/>
    <col min="11" max="11" width="9.6640625" customWidth="1"/>
    <col min="12" max="12" width="10" customWidth="1"/>
    <col min="13" max="13" width="11.33203125" customWidth="1"/>
    <col min="14" max="15" width="10" customWidth="1"/>
    <col min="16" max="16" width="11.5" customWidth="1"/>
    <col min="17" max="17" width="17" customWidth="1"/>
  </cols>
  <sheetData>
    <row r="1" spans="1:17" ht="21" customHeight="1" x14ac:dyDescent="0.2">
      <c r="A1" s="118" t="s">
        <v>32</v>
      </c>
      <c r="B1" s="119" t="s">
        <v>33</v>
      </c>
      <c r="C1" s="118" t="s">
        <v>34</v>
      </c>
      <c r="D1" s="115" t="s">
        <v>35</v>
      </c>
      <c r="E1" s="88"/>
      <c r="F1" s="88"/>
      <c r="G1" s="88"/>
      <c r="H1" s="88"/>
      <c r="I1" s="89"/>
      <c r="J1" s="115" t="s">
        <v>36</v>
      </c>
      <c r="K1" s="88"/>
      <c r="L1" s="89"/>
      <c r="M1" s="115" t="s">
        <v>37</v>
      </c>
      <c r="N1" s="88"/>
      <c r="O1" s="89"/>
      <c r="P1" s="113" t="s">
        <v>38</v>
      </c>
      <c r="Q1" s="114" t="s">
        <v>39</v>
      </c>
    </row>
    <row r="2" spans="1:17" ht="51" customHeight="1" x14ac:dyDescent="0.2">
      <c r="A2" s="100"/>
      <c r="B2" s="100"/>
      <c r="C2" s="100"/>
      <c r="D2" s="116" t="s">
        <v>40</v>
      </c>
      <c r="E2" s="88"/>
      <c r="F2" s="89"/>
      <c r="G2" s="117" t="s">
        <v>41</v>
      </c>
      <c r="H2" s="88"/>
      <c r="I2" s="89"/>
      <c r="J2" s="116" t="s">
        <v>42</v>
      </c>
      <c r="K2" s="88"/>
      <c r="L2" s="89"/>
      <c r="M2" s="116" t="s">
        <v>43</v>
      </c>
      <c r="N2" s="88"/>
      <c r="O2" s="89"/>
      <c r="P2" s="100"/>
      <c r="Q2" s="100"/>
    </row>
    <row r="3" spans="1:17" ht="42" customHeight="1" x14ac:dyDescent="0.2">
      <c r="A3" s="101"/>
      <c r="B3" s="101"/>
      <c r="C3" s="101"/>
      <c r="D3" s="6" t="s">
        <v>44</v>
      </c>
      <c r="E3" s="7" t="s">
        <v>45</v>
      </c>
      <c r="F3" s="6" t="s">
        <v>46</v>
      </c>
      <c r="G3" s="8" t="s">
        <v>47</v>
      </c>
      <c r="H3" s="9" t="s">
        <v>48</v>
      </c>
      <c r="I3" s="8" t="s">
        <v>49</v>
      </c>
      <c r="J3" s="6" t="s">
        <v>50</v>
      </c>
      <c r="K3" s="7" t="s">
        <v>51</v>
      </c>
      <c r="L3" s="6" t="s">
        <v>52</v>
      </c>
      <c r="M3" s="6" t="s">
        <v>53</v>
      </c>
      <c r="N3" s="7" t="s">
        <v>54</v>
      </c>
      <c r="O3" s="6" t="s">
        <v>55</v>
      </c>
      <c r="P3" s="101"/>
      <c r="Q3" s="101"/>
    </row>
    <row r="4" spans="1:17" ht="14.25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11">
        <v>8</v>
      </c>
      <c r="I4" s="11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</row>
    <row r="5" spans="1:17" ht="15.75" customHeight="1" x14ac:dyDescent="0.2">
      <c r="A5" s="107" t="s">
        <v>56</v>
      </c>
      <c r="B5" s="89"/>
      <c r="C5" s="12"/>
      <c r="D5" s="12"/>
      <c r="E5" s="12"/>
      <c r="F5" s="12"/>
      <c r="G5" s="13"/>
      <c r="H5" s="13"/>
      <c r="I5" s="13"/>
      <c r="J5" s="12"/>
      <c r="K5" s="12"/>
      <c r="L5" s="12"/>
      <c r="M5" s="12"/>
      <c r="N5" s="12"/>
      <c r="O5" s="12"/>
      <c r="P5" s="12"/>
      <c r="Q5" s="12"/>
    </row>
    <row r="6" spans="1:17" ht="15.75" customHeight="1" x14ac:dyDescent="0.2">
      <c r="A6" s="14">
        <v>1</v>
      </c>
      <c r="B6" s="15" t="s">
        <v>57</v>
      </c>
      <c r="C6" s="16"/>
      <c r="D6" s="16"/>
      <c r="E6" s="16"/>
      <c r="F6" s="16">
        <f>F11+F15</f>
        <v>35000</v>
      </c>
      <c r="G6" s="16"/>
      <c r="H6" s="16"/>
      <c r="I6" s="17">
        <f>I11+I15</f>
        <v>35000</v>
      </c>
      <c r="J6" s="16"/>
      <c r="K6" s="16"/>
      <c r="L6" s="16"/>
      <c r="M6" s="16"/>
      <c r="N6" s="16"/>
      <c r="O6" s="16"/>
      <c r="P6" s="17">
        <f t="shared" ref="P6:P26" si="0">F6+L6+O6</f>
        <v>35000</v>
      </c>
      <c r="Q6" s="16"/>
    </row>
    <row r="7" spans="1:17" ht="25.5" customHeight="1" x14ac:dyDescent="0.2">
      <c r="A7" s="18">
        <v>1.1000000000000001</v>
      </c>
      <c r="B7" s="19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t="shared" si="0"/>
        <v>0</v>
      </c>
      <c r="Q7" s="20"/>
    </row>
    <row r="8" spans="1:17" ht="38.25" customHeight="1" x14ac:dyDescent="0.2">
      <c r="A8" s="22" t="s">
        <v>59</v>
      </c>
      <c r="B8" s="23" t="s">
        <v>60</v>
      </c>
      <c r="C8" s="24" t="s">
        <v>61</v>
      </c>
      <c r="D8" s="23"/>
      <c r="E8" s="23"/>
      <c r="F8" s="23"/>
      <c r="G8" s="25"/>
      <c r="H8" s="25"/>
      <c r="I8" s="25"/>
      <c r="J8" s="23"/>
      <c r="K8" s="23"/>
      <c r="L8" s="23"/>
      <c r="M8" s="23"/>
      <c r="N8" s="23"/>
      <c r="O8" s="23"/>
      <c r="P8" s="26">
        <f t="shared" si="0"/>
        <v>0</v>
      </c>
      <c r="Q8" s="23"/>
    </row>
    <row r="9" spans="1:17" ht="38.25" customHeight="1" x14ac:dyDescent="0.2">
      <c r="A9" s="22" t="s">
        <v>62</v>
      </c>
      <c r="B9" s="23" t="s">
        <v>63</v>
      </c>
      <c r="C9" s="24" t="s">
        <v>64</v>
      </c>
      <c r="D9" s="23"/>
      <c r="E9" s="23"/>
      <c r="F9" s="23"/>
      <c r="G9" s="25"/>
      <c r="H9" s="25"/>
      <c r="I9" s="25"/>
      <c r="J9" s="23"/>
      <c r="K9" s="23"/>
      <c r="L9" s="23"/>
      <c r="M9" s="23"/>
      <c r="N9" s="23"/>
      <c r="O9" s="23"/>
      <c r="P9" s="26">
        <f t="shared" si="0"/>
        <v>0</v>
      </c>
      <c r="Q9" s="23"/>
    </row>
    <row r="10" spans="1:17" ht="38.25" customHeight="1" x14ac:dyDescent="0.2">
      <c r="A10" s="22" t="s">
        <v>65</v>
      </c>
      <c r="B10" s="27" t="s">
        <v>66</v>
      </c>
      <c r="C10" s="24" t="s">
        <v>67</v>
      </c>
      <c r="D10" s="23"/>
      <c r="E10" s="23"/>
      <c r="F10" s="23"/>
      <c r="G10" s="25"/>
      <c r="H10" s="25"/>
      <c r="I10" s="25"/>
      <c r="J10" s="23"/>
      <c r="K10" s="23"/>
      <c r="L10" s="23"/>
      <c r="M10" s="23"/>
      <c r="N10" s="23"/>
      <c r="O10" s="23"/>
      <c r="P10" s="26">
        <f t="shared" si="0"/>
        <v>0</v>
      </c>
      <c r="Q10" s="23"/>
    </row>
    <row r="11" spans="1:17" ht="25.5" customHeight="1" x14ac:dyDescent="0.2">
      <c r="A11" s="18">
        <v>1.2</v>
      </c>
      <c r="B11" s="19" t="s">
        <v>68</v>
      </c>
      <c r="C11" s="20"/>
      <c r="D11" s="20"/>
      <c r="E11" s="20"/>
      <c r="F11" s="28">
        <f>F12+F13+F14</f>
        <v>7000</v>
      </c>
      <c r="G11" s="20"/>
      <c r="H11" s="20"/>
      <c r="I11" s="28">
        <f>I12+I13+I14</f>
        <v>7000</v>
      </c>
      <c r="J11" s="20"/>
      <c r="K11" s="20"/>
      <c r="L11" s="20"/>
      <c r="M11" s="20"/>
      <c r="N11" s="20"/>
      <c r="O11" s="20"/>
      <c r="P11" s="21">
        <f t="shared" si="0"/>
        <v>7000</v>
      </c>
      <c r="Q11" s="20"/>
    </row>
    <row r="12" spans="1:17" ht="38.25" customHeight="1" x14ac:dyDescent="0.2">
      <c r="A12" s="22" t="s">
        <v>69</v>
      </c>
      <c r="B12" s="29" t="s">
        <v>70</v>
      </c>
      <c r="C12" s="24" t="s">
        <v>71</v>
      </c>
      <c r="D12" s="7">
        <v>2</v>
      </c>
      <c r="E12" s="30">
        <v>3500</v>
      </c>
      <c r="F12" s="30">
        <v>7000</v>
      </c>
      <c r="G12" s="31">
        <v>2</v>
      </c>
      <c r="H12" s="31">
        <v>3500</v>
      </c>
      <c r="I12" s="31">
        <v>7000</v>
      </c>
      <c r="J12" s="23"/>
      <c r="K12" s="23"/>
      <c r="L12" s="23"/>
      <c r="M12" s="23"/>
      <c r="N12" s="23"/>
      <c r="O12" s="23"/>
      <c r="P12" s="26">
        <f t="shared" si="0"/>
        <v>7000</v>
      </c>
      <c r="Q12" s="23"/>
    </row>
    <row r="13" spans="1:17" ht="38.25" customHeight="1" x14ac:dyDescent="0.2">
      <c r="A13" s="22" t="s">
        <v>72</v>
      </c>
      <c r="B13" s="23" t="s">
        <v>73</v>
      </c>
      <c r="C13" s="24" t="s">
        <v>74</v>
      </c>
      <c r="D13" s="23"/>
      <c r="E13" s="23"/>
      <c r="F13" s="23"/>
      <c r="G13" s="25"/>
      <c r="H13" s="25"/>
      <c r="I13" s="25"/>
      <c r="J13" s="23"/>
      <c r="K13" s="23"/>
      <c r="L13" s="23"/>
      <c r="M13" s="23"/>
      <c r="N13" s="23"/>
      <c r="O13" s="23"/>
      <c r="P13" s="26">
        <f t="shared" si="0"/>
        <v>0</v>
      </c>
      <c r="Q13" s="23"/>
    </row>
    <row r="14" spans="1:17" ht="45.75" customHeight="1" x14ac:dyDescent="0.2">
      <c r="A14" s="22" t="s">
        <v>75</v>
      </c>
      <c r="B14" s="23" t="s">
        <v>76</v>
      </c>
      <c r="C14" s="24" t="s">
        <v>77</v>
      </c>
      <c r="D14" s="23"/>
      <c r="E14" s="23"/>
      <c r="F14" s="23"/>
      <c r="G14" s="25"/>
      <c r="H14" s="25"/>
      <c r="I14" s="25"/>
      <c r="J14" s="23"/>
      <c r="K14" s="23"/>
      <c r="L14" s="23"/>
      <c r="M14" s="23"/>
      <c r="N14" s="23"/>
      <c r="O14" s="23"/>
      <c r="P14" s="26">
        <f t="shared" si="0"/>
        <v>0</v>
      </c>
      <c r="Q14" s="23"/>
    </row>
    <row r="15" spans="1:17" ht="51" customHeight="1" x14ac:dyDescent="0.2">
      <c r="A15" s="18">
        <v>1.3</v>
      </c>
      <c r="B15" s="32" t="s">
        <v>78</v>
      </c>
      <c r="C15" s="32"/>
      <c r="D15" s="32"/>
      <c r="E15" s="32"/>
      <c r="F15" s="28">
        <f>F16+F17+F18</f>
        <v>28000</v>
      </c>
      <c r="G15" s="32"/>
      <c r="H15" s="32"/>
      <c r="I15" s="28">
        <f>I16+I17+I18</f>
        <v>28000</v>
      </c>
      <c r="J15" s="32"/>
      <c r="K15" s="32"/>
      <c r="L15" s="32"/>
      <c r="M15" s="32"/>
      <c r="N15" s="32"/>
      <c r="O15" s="32"/>
      <c r="P15" s="21">
        <f t="shared" si="0"/>
        <v>28000</v>
      </c>
      <c r="Q15" s="32"/>
    </row>
    <row r="16" spans="1:17" ht="38.25" customHeight="1" x14ac:dyDescent="0.2">
      <c r="A16" s="22" t="s">
        <v>79</v>
      </c>
      <c r="B16" s="29" t="s">
        <v>80</v>
      </c>
      <c r="C16" s="24" t="s">
        <v>81</v>
      </c>
      <c r="D16" s="5">
        <v>2</v>
      </c>
      <c r="E16" s="4">
        <v>4000</v>
      </c>
      <c r="F16" s="4">
        <v>8000</v>
      </c>
      <c r="G16" s="33">
        <v>2</v>
      </c>
      <c r="H16" s="33">
        <v>4000</v>
      </c>
      <c r="I16" s="34">
        <v>8000</v>
      </c>
      <c r="J16" s="5"/>
      <c r="K16" s="5"/>
      <c r="L16" s="5"/>
      <c r="M16" s="5"/>
      <c r="N16" s="5"/>
      <c r="O16" s="5"/>
      <c r="P16" s="17">
        <f t="shared" si="0"/>
        <v>8000</v>
      </c>
      <c r="Q16" s="5"/>
    </row>
    <row r="17" spans="1:17" ht="38.25" customHeight="1" x14ac:dyDescent="0.2">
      <c r="A17" s="22" t="s">
        <v>82</v>
      </c>
      <c r="B17" s="29" t="s">
        <v>83</v>
      </c>
      <c r="C17" s="24" t="s">
        <v>84</v>
      </c>
      <c r="D17" s="5">
        <v>2</v>
      </c>
      <c r="E17" s="4">
        <v>4000</v>
      </c>
      <c r="F17" s="4">
        <v>8000</v>
      </c>
      <c r="G17" s="33">
        <v>2</v>
      </c>
      <c r="H17" s="33">
        <v>4000</v>
      </c>
      <c r="I17" s="33">
        <v>8000</v>
      </c>
      <c r="J17" s="5"/>
      <c r="K17" s="5"/>
      <c r="L17" s="5"/>
      <c r="M17" s="5"/>
      <c r="N17" s="5"/>
      <c r="O17" s="5"/>
      <c r="P17" s="17">
        <f t="shared" si="0"/>
        <v>8000</v>
      </c>
      <c r="Q17" s="5"/>
    </row>
    <row r="18" spans="1:17" ht="38.25" customHeight="1" x14ac:dyDescent="0.2">
      <c r="A18" s="22" t="s">
        <v>85</v>
      </c>
      <c r="B18" s="29" t="s">
        <v>86</v>
      </c>
      <c r="C18" s="24" t="s">
        <v>87</v>
      </c>
      <c r="D18" s="5">
        <v>12</v>
      </c>
      <c r="E18" s="4">
        <v>1000</v>
      </c>
      <c r="F18" s="4">
        <v>12000</v>
      </c>
      <c r="G18" s="33">
        <v>12</v>
      </c>
      <c r="H18" s="33">
        <v>1000</v>
      </c>
      <c r="I18" s="33">
        <v>12000</v>
      </c>
      <c r="J18" s="5"/>
      <c r="K18" s="5"/>
      <c r="L18" s="5"/>
      <c r="M18" s="5"/>
      <c r="N18" s="5"/>
      <c r="O18" s="5"/>
      <c r="P18" s="17">
        <f t="shared" si="0"/>
        <v>12000</v>
      </c>
      <c r="Q18" s="5"/>
    </row>
    <row r="19" spans="1:17" ht="38.25" customHeight="1" x14ac:dyDescent="0.2">
      <c r="A19" s="108" t="s">
        <v>88</v>
      </c>
      <c r="B19" s="89"/>
      <c r="C19" s="35"/>
      <c r="D19" s="35"/>
      <c r="E19" s="35"/>
      <c r="F19" s="35">
        <f>F6</f>
        <v>35000</v>
      </c>
      <c r="G19" s="35"/>
      <c r="H19" s="35"/>
      <c r="I19" s="35">
        <f>I6</f>
        <v>35000</v>
      </c>
      <c r="J19" s="35"/>
      <c r="K19" s="35"/>
      <c r="L19" s="35"/>
      <c r="M19" s="35"/>
      <c r="N19" s="35"/>
      <c r="O19" s="35"/>
      <c r="P19" s="36">
        <f t="shared" si="0"/>
        <v>35000</v>
      </c>
      <c r="Q19" s="35"/>
    </row>
    <row r="20" spans="1:17" ht="15.75" customHeight="1" x14ac:dyDescent="0.2">
      <c r="A20" s="14">
        <v>2</v>
      </c>
      <c r="B20" s="15" t="s">
        <v>89</v>
      </c>
      <c r="C20" s="16"/>
      <c r="D20" s="16"/>
      <c r="E20" s="16"/>
      <c r="F20" s="37">
        <v>6748.7</v>
      </c>
      <c r="G20" s="16"/>
      <c r="H20" s="16"/>
      <c r="I20" s="38">
        <f>I21</f>
        <v>6748.7</v>
      </c>
      <c r="J20" s="16"/>
      <c r="K20" s="16"/>
      <c r="L20" s="16"/>
      <c r="M20" s="16"/>
      <c r="N20" s="16"/>
      <c r="O20" s="16"/>
      <c r="P20" s="39">
        <f t="shared" si="0"/>
        <v>6748.7</v>
      </c>
      <c r="Q20" s="16"/>
    </row>
    <row r="21" spans="1:17" ht="25.5" customHeight="1" x14ac:dyDescent="0.2">
      <c r="A21" s="18">
        <v>2.1</v>
      </c>
      <c r="B21" s="19" t="s">
        <v>90</v>
      </c>
      <c r="C21" s="20"/>
      <c r="D21" s="20"/>
      <c r="E21" s="20"/>
      <c r="F21" s="28">
        <f>F22+F23+F24+F25</f>
        <v>6748.7</v>
      </c>
      <c r="G21" s="20"/>
      <c r="H21" s="20"/>
      <c r="I21" s="28">
        <f>I24+I25+I23+I22</f>
        <v>6748.7</v>
      </c>
      <c r="J21" s="20"/>
      <c r="K21" s="20"/>
      <c r="L21" s="20"/>
      <c r="M21" s="20"/>
      <c r="N21" s="20"/>
      <c r="O21" s="20"/>
      <c r="P21" s="20">
        <f t="shared" si="0"/>
        <v>6748.7</v>
      </c>
      <c r="Q21" s="20"/>
    </row>
    <row r="22" spans="1:17" ht="28.5" customHeight="1" x14ac:dyDescent="0.2">
      <c r="A22" s="22" t="s">
        <v>91</v>
      </c>
      <c r="B22" s="5" t="s">
        <v>92</v>
      </c>
      <c r="C22" s="24" t="s">
        <v>93</v>
      </c>
      <c r="D22" s="5">
        <v>2</v>
      </c>
      <c r="E22" s="4">
        <v>880</v>
      </c>
      <c r="F22" s="4">
        <v>1760</v>
      </c>
      <c r="G22" s="5">
        <v>2</v>
      </c>
      <c r="H22" s="4">
        <v>880</v>
      </c>
      <c r="I22" s="4">
        <v>1760</v>
      </c>
      <c r="J22" s="5"/>
      <c r="K22" s="5"/>
      <c r="L22" s="5"/>
      <c r="M22" s="5"/>
      <c r="N22" s="5"/>
      <c r="O22" s="5"/>
      <c r="P22" s="5">
        <f t="shared" si="0"/>
        <v>1760</v>
      </c>
      <c r="Q22" s="5"/>
    </row>
    <row r="23" spans="1:17" ht="28.5" customHeight="1" x14ac:dyDescent="0.2">
      <c r="A23" s="22" t="s">
        <v>94</v>
      </c>
      <c r="B23" s="5" t="s">
        <v>83</v>
      </c>
      <c r="C23" s="40" t="s">
        <v>93</v>
      </c>
      <c r="D23" s="5">
        <v>2</v>
      </c>
      <c r="E23" s="4">
        <v>880</v>
      </c>
      <c r="F23" s="41">
        <v>1760</v>
      </c>
      <c r="G23" s="5">
        <v>2</v>
      </c>
      <c r="H23" s="4">
        <v>880</v>
      </c>
      <c r="I23" s="41">
        <v>1760</v>
      </c>
      <c r="J23" s="5"/>
      <c r="K23" s="5"/>
      <c r="L23" s="5"/>
      <c r="M23" s="5"/>
      <c r="N23" s="5"/>
      <c r="O23" s="5"/>
      <c r="P23" s="5">
        <f t="shared" si="0"/>
        <v>1760</v>
      </c>
      <c r="Q23" s="5"/>
    </row>
    <row r="24" spans="1:17" ht="28.5" customHeight="1" x14ac:dyDescent="0.2">
      <c r="A24" s="22" t="s">
        <v>95</v>
      </c>
      <c r="B24" s="5" t="s">
        <v>86</v>
      </c>
      <c r="C24" s="24" t="s">
        <v>87</v>
      </c>
      <c r="D24" s="5">
        <v>12</v>
      </c>
      <c r="E24" s="4">
        <v>220</v>
      </c>
      <c r="F24" s="4">
        <v>2640</v>
      </c>
      <c r="G24" s="42">
        <v>12</v>
      </c>
      <c r="H24" s="33">
        <v>220</v>
      </c>
      <c r="I24" s="33">
        <v>2640</v>
      </c>
      <c r="J24" s="5"/>
      <c r="K24" s="5"/>
      <c r="L24" s="5"/>
      <c r="M24" s="5"/>
      <c r="N24" s="5"/>
      <c r="O24" s="5"/>
      <c r="P24" s="5">
        <f t="shared" si="0"/>
        <v>2640</v>
      </c>
      <c r="Q24" s="5"/>
    </row>
    <row r="25" spans="1:17" ht="28.5" customHeight="1" x14ac:dyDescent="0.2">
      <c r="A25" s="22" t="s">
        <v>96</v>
      </c>
      <c r="B25" s="5" t="s">
        <v>70</v>
      </c>
      <c r="C25" s="40" t="s">
        <v>93</v>
      </c>
      <c r="D25" s="5">
        <v>2</v>
      </c>
      <c r="E25" s="4">
        <v>294.35000000000002</v>
      </c>
      <c r="F25" s="4">
        <v>588.70000000000005</v>
      </c>
      <c r="G25" s="42">
        <v>2</v>
      </c>
      <c r="H25" s="4">
        <v>294.35000000000002</v>
      </c>
      <c r="I25" s="4">
        <v>588.70000000000005</v>
      </c>
      <c r="J25" s="5"/>
      <c r="K25" s="5"/>
      <c r="L25" s="5"/>
      <c r="M25" s="5"/>
      <c r="N25" s="5"/>
      <c r="O25" s="5"/>
      <c r="P25" s="5">
        <f t="shared" si="0"/>
        <v>588.70000000000005</v>
      </c>
      <c r="Q25" s="5"/>
    </row>
    <row r="26" spans="1:17" ht="31.5" customHeight="1" x14ac:dyDescent="0.2">
      <c r="A26" s="104" t="s">
        <v>97</v>
      </c>
      <c r="B26" s="89"/>
      <c r="C26" s="43"/>
      <c r="D26" s="43"/>
      <c r="E26" s="43"/>
      <c r="F26" s="43">
        <f>F20</f>
        <v>6748.7</v>
      </c>
      <c r="G26" s="43"/>
      <c r="H26" s="43"/>
      <c r="I26" s="43">
        <f>I20</f>
        <v>6748.7</v>
      </c>
      <c r="J26" s="43"/>
      <c r="K26" s="43"/>
      <c r="L26" s="43"/>
      <c r="M26" s="43"/>
      <c r="N26" s="43"/>
      <c r="O26" s="43"/>
      <c r="P26" s="44">
        <f t="shared" si="0"/>
        <v>6748.7</v>
      </c>
      <c r="Q26" s="43"/>
    </row>
    <row r="27" spans="1:17" ht="63.75" customHeight="1" x14ac:dyDescent="0.2">
      <c r="A27" s="45">
        <v>3</v>
      </c>
      <c r="B27" s="23" t="s">
        <v>98</v>
      </c>
      <c r="C27" s="23"/>
      <c r="D27" s="23"/>
      <c r="E27" s="23"/>
      <c r="F27" s="23"/>
      <c r="G27" s="25"/>
      <c r="H27" s="25"/>
      <c r="I27" s="25"/>
      <c r="J27" s="23"/>
      <c r="K27" s="23"/>
      <c r="L27" s="23"/>
      <c r="M27" s="23"/>
      <c r="N27" s="23"/>
      <c r="O27" s="23"/>
      <c r="P27" s="23"/>
      <c r="Q27" s="23"/>
    </row>
    <row r="28" spans="1:17" ht="38.25" customHeight="1" x14ac:dyDescent="0.2">
      <c r="A28" s="46">
        <v>3.1</v>
      </c>
      <c r="B28" s="23" t="s">
        <v>99</v>
      </c>
      <c r="C28" s="5"/>
      <c r="D28" s="5"/>
      <c r="E28" s="5"/>
      <c r="F28" s="5"/>
      <c r="G28" s="47"/>
      <c r="H28" s="47"/>
      <c r="I28" s="47"/>
      <c r="J28" s="5"/>
      <c r="K28" s="5"/>
      <c r="L28" s="5"/>
      <c r="M28" s="5"/>
      <c r="N28" s="5"/>
      <c r="O28" s="5"/>
      <c r="P28" s="5"/>
      <c r="Q28" s="5"/>
    </row>
    <row r="29" spans="1:17" ht="63.75" customHeight="1" x14ac:dyDescent="0.2">
      <c r="A29" s="22" t="s">
        <v>100</v>
      </c>
      <c r="B29" s="23" t="s">
        <v>101</v>
      </c>
      <c r="C29" s="48" t="s">
        <v>102</v>
      </c>
      <c r="D29" s="23"/>
      <c r="E29" s="23"/>
      <c r="F29" s="23"/>
      <c r="G29" s="25"/>
      <c r="H29" s="25"/>
      <c r="I29" s="25"/>
      <c r="J29" s="23"/>
      <c r="K29" s="23"/>
      <c r="L29" s="23"/>
      <c r="M29" s="23"/>
      <c r="N29" s="23"/>
      <c r="O29" s="23"/>
      <c r="P29" s="23"/>
      <c r="Q29" s="23"/>
    </row>
    <row r="30" spans="1:17" ht="63.75" customHeight="1" x14ac:dyDescent="0.2">
      <c r="A30" s="22" t="s">
        <v>103</v>
      </c>
      <c r="B30" s="23" t="s">
        <v>104</v>
      </c>
      <c r="C30" s="48" t="s">
        <v>105</v>
      </c>
      <c r="D30" s="23"/>
      <c r="E30" s="23"/>
      <c r="F30" s="23"/>
      <c r="G30" s="25"/>
      <c r="H30" s="25"/>
      <c r="I30" s="25"/>
      <c r="J30" s="23"/>
      <c r="K30" s="23"/>
      <c r="L30" s="23"/>
      <c r="M30" s="23"/>
      <c r="N30" s="23"/>
      <c r="O30" s="23"/>
      <c r="P30" s="23"/>
      <c r="Q30" s="23"/>
    </row>
    <row r="31" spans="1:17" ht="63.75" customHeight="1" x14ac:dyDescent="0.2">
      <c r="A31" s="22" t="s">
        <v>106</v>
      </c>
      <c r="B31" s="23" t="s">
        <v>107</v>
      </c>
      <c r="C31" s="48" t="s">
        <v>108</v>
      </c>
      <c r="D31" s="23"/>
      <c r="E31" s="23"/>
      <c r="F31" s="23"/>
      <c r="G31" s="25"/>
      <c r="H31" s="25"/>
      <c r="I31" s="25"/>
      <c r="J31" s="23"/>
      <c r="K31" s="23"/>
      <c r="L31" s="23"/>
      <c r="M31" s="23"/>
      <c r="N31" s="23"/>
      <c r="O31" s="23"/>
      <c r="P31" s="23"/>
      <c r="Q31" s="23"/>
    </row>
    <row r="32" spans="1:17" ht="51" customHeight="1" x14ac:dyDescent="0.2">
      <c r="A32" s="46">
        <v>3.2</v>
      </c>
      <c r="B32" s="23" t="s">
        <v>109</v>
      </c>
      <c r="C32" s="23"/>
      <c r="D32" s="23"/>
      <c r="E32" s="23"/>
      <c r="F32" s="23"/>
      <c r="G32" s="25"/>
      <c r="H32" s="25"/>
      <c r="I32" s="25"/>
      <c r="J32" s="23"/>
      <c r="K32" s="23"/>
      <c r="L32" s="23"/>
      <c r="M32" s="23"/>
      <c r="N32" s="23"/>
      <c r="O32" s="23"/>
      <c r="P32" s="23"/>
      <c r="Q32" s="23"/>
    </row>
    <row r="33" spans="1:17" ht="51" customHeight="1" x14ac:dyDescent="0.2">
      <c r="A33" s="22" t="s">
        <v>110</v>
      </c>
      <c r="B33" s="23" t="s">
        <v>111</v>
      </c>
      <c r="C33" s="48" t="s">
        <v>112</v>
      </c>
      <c r="D33" s="23"/>
      <c r="E33" s="23"/>
      <c r="F33" s="23"/>
      <c r="G33" s="25"/>
      <c r="H33" s="25"/>
      <c r="I33" s="25"/>
      <c r="J33" s="23"/>
      <c r="K33" s="23"/>
      <c r="L33" s="23"/>
      <c r="M33" s="23"/>
      <c r="N33" s="23"/>
      <c r="O33" s="23"/>
      <c r="P33" s="23"/>
      <c r="Q33" s="23"/>
    </row>
    <row r="34" spans="1:17" ht="51" customHeight="1" x14ac:dyDescent="0.2">
      <c r="A34" s="22" t="s">
        <v>113</v>
      </c>
      <c r="B34" s="23" t="s">
        <v>114</v>
      </c>
      <c r="C34" s="48" t="s">
        <v>115</v>
      </c>
      <c r="D34" s="23"/>
      <c r="E34" s="23"/>
      <c r="F34" s="23"/>
      <c r="G34" s="25"/>
      <c r="H34" s="25"/>
      <c r="I34" s="25"/>
      <c r="J34" s="23"/>
      <c r="K34" s="23"/>
      <c r="L34" s="23"/>
      <c r="M34" s="23"/>
      <c r="N34" s="23"/>
      <c r="O34" s="23"/>
      <c r="P34" s="23"/>
      <c r="Q34" s="23"/>
    </row>
    <row r="35" spans="1:17" ht="51" customHeight="1" x14ac:dyDescent="0.2">
      <c r="A35" s="22" t="s">
        <v>116</v>
      </c>
      <c r="B35" s="23" t="s">
        <v>117</v>
      </c>
      <c r="C35" s="48" t="s">
        <v>118</v>
      </c>
      <c r="D35" s="23"/>
      <c r="E35" s="23"/>
      <c r="F35" s="23"/>
      <c r="G35" s="25"/>
      <c r="H35" s="25"/>
      <c r="I35" s="25"/>
      <c r="J35" s="23"/>
      <c r="K35" s="23"/>
      <c r="L35" s="23"/>
      <c r="M35" s="23"/>
      <c r="N35" s="23"/>
      <c r="O35" s="23"/>
      <c r="P35" s="23"/>
      <c r="Q35" s="23"/>
    </row>
    <row r="36" spans="1:17" ht="38.25" customHeight="1" x14ac:dyDescent="0.2">
      <c r="A36" s="46">
        <v>3.3</v>
      </c>
      <c r="B36" s="23" t="s">
        <v>119</v>
      </c>
      <c r="C36" s="49"/>
      <c r="D36" s="5"/>
      <c r="E36" s="5"/>
      <c r="F36" s="5"/>
      <c r="G36" s="47"/>
      <c r="H36" s="47"/>
      <c r="I36" s="47"/>
      <c r="J36" s="5"/>
      <c r="K36" s="5"/>
      <c r="L36" s="5"/>
      <c r="M36" s="5"/>
      <c r="N36" s="5"/>
      <c r="O36" s="5"/>
      <c r="P36" s="5"/>
      <c r="Q36" s="5"/>
    </row>
    <row r="37" spans="1:17" ht="38.25" customHeight="1" x14ac:dyDescent="0.2">
      <c r="A37" s="22" t="s">
        <v>120</v>
      </c>
      <c r="B37" s="23" t="s">
        <v>121</v>
      </c>
      <c r="C37" s="48" t="s">
        <v>122</v>
      </c>
      <c r="D37" s="5"/>
      <c r="E37" s="5"/>
      <c r="F37" s="5"/>
      <c r="G37" s="47"/>
      <c r="H37" s="47"/>
      <c r="I37" s="47"/>
      <c r="J37" s="5"/>
      <c r="K37" s="5"/>
      <c r="L37" s="5"/>
      <c r="M37" s="5"/>
      <c r="N37" s="5"/>
      <c r="O37" s="5"/>
      <c r="P37" s="5"/>
      <c r="Q37" s="5"/>
    </row>
    <row r="38" spans="1:17" ht="38.25" customHeight="1" x14ac:dyDescent="0.2">
      <c r="A38" s="22" t="s">
        <v>123</v>
      </c>
      <c r="B38" s="27" t="s">
        <v>124</v>
      </c>
      <c r="C38" s="48" t="s">
        <v>125</v>
      </c>
      <c r="D38" s="5"/>
      <c r="E38" s="5"/>
      <c r="F38" s="5"/>
      <c r="G38" s="47"/>
      <c r="H38" s="47"/>
      <c r="I38" s="47"/>
      <c r="J38" s="5"/>
      <c r="K38" s="5"/>
      <c r="L38" s="5"/>
      <c r="M38" s="5"/>
      <c r="N38" s="5"/>
      <c r="O38" s="5"/>
      <c r="P38" s="5"/>
      <c r="Q38" s="5"/>
    </row>
    <row r="39" spans="1:17" ht="38.25" customHeight="1" x14ac:dyDescent="0.2">
      <c r="A39" s="22" t="s">
        <v>126</v>
      </c>
      <c r="B39" s="23" t="s">
        <v>127</v>
      </c>
      <c r="C39" s="48" t="s">
        <v>128</v>
      </c>
      <c r="D39" s="5"/>
      <c r="E39" s="5"/>
      <c r="F39" s="5"/>
      <c r="G39" s="47"/>
      <c r="H39" s="47"/>
      <c r="I39" s="47"/>
      <c r="J39" s="5"/>
      <c r="K39" s="5"/>
      <c r="L39" s="5"/>
      <c r="M39" s="5"/>
      <c r="N39" s="5"/>
      <c r="O39" s="5"/>
      <c r="P39" s="5"/>
      <c r="Q39" s="5"/>
    </row>
    <row r="40" spans="1:17" ht="38.25" customHeight="1" x14ac:dyDescent="0.2">
      <c r="A40" s="109" t="s">
        <v>129</v>
      </c>
      <c r="B40" s="89"/>
      <c r="C40" s="5"/>
      <c r="D40" s="5"/>
      <c r="E40" s="5"/>
      <c r="F40" s="5"/>
      <c r="G40" s="47"/>
      <c r="H40" s="47"/>
      <c r="I40" s="47"/>
      <c r="J40" s="5"/>
      <c r="K40" s="5"/>
      <c r="L40" s="5"/>
      <c r="M40" s="5"/>
      <c r="N40" s="5"/>
      <c r="O40" s="5"/>
      <c r="P40" s="5"/>
      <c r="Q40" s="5"/>
    </row>
    <row r="41" spans="1:17" ht="38.25" customHeight="1" x14ac:dyDescent="0.2">
      <c r="A41" s="45">
        <v>4</v>
      </c>
      <c r="B41" s="23" t="s">
        <v>130</v>
      </c>
      <c r="C41" s="5"/>
      <c r="D41" s="5"/>
      <c r="E41" s="5"/>
      <c r="F41" s="5"/>
      <c r="G41" s="47"/>
      <c r="H41" s="47"/>
      <c r="I41" s="47"/>
      <c r="J41" s="5"/>
      <c r="K41" s="5"/>
      <c r="L41" s="5"/>
      <c r="M41" s="5"/>
      <c r="N41" s="5"/>
      <c r="O41" s="5"/>
      <c r="P41" s="5"/>
      <c r="Q41" s="5"/>
    </row>
    <row r="42" spans="1:17" ht="101.25" customHeight="1" x14ac:dyDescent="0.2">
      <c r="A42" s="46">
        <v>4.0999999999999996</v>
      </c>
      <c r="B42" s="23" t="s">
        <v>131</v>
      </c>
      <c r="C42" s="23"/>
      <c r="D42" s="23"/>
      <c r="E42" s="23"/>
      <c r="F42" s="23"/>
      <c r="G42" s="25"/>
      <c r="H42" s="25"/>
      <c r="I42" s="25"/>
      <c r="J42" s="23"/>
      <c r="K42" s="23"/>
      <c r="L42" s="23"/>
      <c r="M42" s="23"/>
      <c r="N42" s="23"/>
      <c r="O42" s="23"/>
      <c r="P42" s="23"/>
      <c r="Q42" s="23"/>
    </row>
    <row r="43" spans="1:17" ht="63.75" customHeight="1" x14ac:dyDescent="0.2">
      <c r="A43" s="22" t="s">
        <v>132</v>
      </c>
      <c r="B43" s="23" t="s">
        <v>133</v>
      </c>
      <c r="C43" s="48" t="s">
        <v>134</v>
      </c>
      <c r="D43" s="23"/>
      <c r="E43" s="23"/>
      <c r="F43" s="23"/>
      <c r="G43" s="25"/>
      <c r="H43" s="25"/>
      <c r="I43" s="25"/>
      <c r="J43" s="23"/>
      <c r="K43" s="23"/>
      <c r="L43" s="23"/>
      <c r="M43" s="23"/>
      <c r="N43" s="23"/>
      <c r="O43" s="23"/>
      <c r="P43" s="23"/>
      <c r="Q43" s="23"/>
    </row>
    <row r="44" spans="1:17" ht="63.75" customHeight="1" x14ac:dyDescent="0.2">
      <c r="A44" s="22" t="s">
        <v>135</v>
      </c>
      <c r="B44" s="23" t="s">
        <v>136</v>
      </c>
      <c r="C44" s="48" t="s">
        <v>137</v>
      </c>
      <c r="D44" s="23"/>
      <c r="E44" s="23"/>
      <c r="F44" s="23"/>
      <c r="G44" s="25"/>
      <c r="H44" s="25"/>
      <c r="I44" s="25"/>
      <c r="J44" s="23"/>
      <c r="K44" s="23"/>
      <c r="L44" s="23"/>
      <c r="M44" s="23"/>
      <c r="N44" s="23"/>
      <c r="O44" s="23"/>
      <c r="P44" s="23"/>
      <c r="Q44" s="23"/>
    </row>
    <row r="45" spans="1:17" ht="63.75" customHeight="1" x14ac:dyDescent="0.2">
      <c r="A45" s="22" t="s">
        <v>138</v>
      </c>
      <c r="B45" s="23" t="s">
        <v>139</v>
      </c>
      <c r="C45" s="48" t="s">
        <v>140</v>
      </c>
      <c r="D45" s="23"/>
      <c r="E45" s="23"/>
      <c r="F45" s="23"/>
      <c r="G45" s="25"/>
      <c r="H45" s="25"/>
      <c r="I45" s="25"/>
      <c r="J45" s="23"/>
      <c r="K45" s="23"/>
      <c r="L45" s="23"/>
      <c r="M45" s="23"/>
      <c r="N45" s="23"/>
      <c r="O45" s="23"/>
      <c r="P45" s="23"/>
      <c r="Q45" s="23"/>
    </row>
    <row r="46" spans="1:17" ht="88.5" customHeight="1" x14ac:dyDescent="0.2">
      <c r="A46" s="46">
        <v>4.2</v>
      </c>
      <c r="B46" s="23" t="s">
        <v>141</v>
      </c>
      <c r="C46" s="23"/>
      <c r="D46" s="23"/>
      <c r="E46" s="23"/>
      <c r="F46" s="23"/>
      <c r="G46" s="25"/>
      <c r="H46" s="25"/>
      <c r="I46" s="25"/>
      <c r="J46" s="23"/>
      <c r="K46" s="23"/>
      <c r="L46" s="23"/>
      <c r="M46" s="23"/>
      <c r="N46" s="23"/>
      <c r="O46" s="23"/>
      <c r="P46" s="23"/>
      <c r="Q46" s="23"/>
    </row>
    <row r="47" spans="1:17" ht="63.75" customHeight="1" x14ac:dyDescent="0.2">
      <c r="A47" s="22" t="s">
        <v>142</v>
      </c>
      <c r="B47" s="23" t="s">
        <v>143</v>
      </c>
      <c r="C47" s="23"/>
      <c r="D47" s="23"/>
      <c r="E47" s="23"/>
      <c r="F47" s="23"/>
      <c r="G47" s="25"/>
      <c r="H47" s="25"/>
      <c r="I47" s="25"/>
      <c r="J47" s="23"/>
      <c r="K47" s="23"/>
      <c r="L47" s="23"/>
      <c r="M47" s="23"/>
      <c r="N47" s="23"/>
      <c r="O47" s="23"/>
      <c r="P47" s="23"/>
      <c r="Q47" s="23"/>
    </row>
    <row r="48" spans="1:17" ht="38.25" customHeight="1" x14ac:dyDescent="0.2">
      <c r="A48" s="22" t="s">
        <v>144</v>
      </c>
      <c r="B48" s="23" t="s">
        <v>145</v>
      </c>
      <c r="C48" s="5"/>
      <c r="D48" s="5"/>
      <c r="E48" s="5"/>
      <c r="F48" s="5"/>
      <c r="G48" s="47"/>
      <c r="H48" s="47"/>
      <c r="I48" s="47"/>
      <c r="J48" s="5"/>
      <c r="K48" s="5"/>
      <c r="L48" s="5"/>
      <c r="M48" s="5"/>
      <c r="N48" s="5"/>
      <c r="O48" s="5"/>
      <c r="P48" s="5"/>
      <c r="Q48" s="5"/>
    </row>
    <row r="49" spans="1:17" ht="25.5" customHeight="1" x14ac:dyDescent="0.2">
      <c r="A49" s="22" t="s">
        <v>146</v>
      </c>
      <c r="B49" s="27" t="s">
        <v>147</v>
      </c>
      <c r="C49" s="5"/>
      <c r="D49" s="5"/>
      <c r="E49" s="5"/>
      <c r="F49" s="5"/>
      <c r="G49" s="47"/>
      <c r="H49" s="47"/>
      <c r="I49" s="47"/>
      <c r="J49" s="5"/>
      <c r="K49" s="5"/>
      <c r="L49" s="5"/>
      <c r="M49" s="5"/>
      <c r="N49" s="5"/>
      <c r="O49" s="5"/>
      <c r="P49" s="5"/>
      <c r="Q49" s="5"/>
    </row>
    <row r="50" spans="1:17" ht="51" customHeight="1" x14ac:dyDescent="0.2">
      <c r="A50" s="104" t="s">
        <v>148</v>
      </c>
      <c r="B50" s="8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38.25" customHeight="1" x14ac:dyDescent="0.2">
      <c r="A51" s="14">
        <v>5</v>
      </c>
      <c r="B51" s="51" t="s">
        <v>149</v>
      </c>
      <c r="C51" s="52"/>
      <c r="D51" s="52"/>
      <c r="E51" s="52"/>
      <c r="F51" s="52">
        <f>F56+F64+F68+F72</f>
        <v>57440</v>
      </c>
      <c r="G51" s="52"/>
      <c r="H51" s="52"/>
      <c r="I51" s="52">
        <f>I52+I56+I64+I68+I72</f>
        <v>57440</v>
      </c>
      <c r="J51" s="52"/>
      <c r="K51" s="52"/>
      <c r="L51" s="52"/>
      <c r="M51" s="52"/>
      <c r="N51" s="52"/>
      <c r="O51" s="52"/>
      <c r="P51" s="52">
        <f>F51+L51+O51</f>
        <v>57440</v>
      </c>
      <c r="Q51" s="52"/>
    </row>
    <row r="52" spans="1:17" ht="25.5" customHeight="1" x14ac:dyDescent="0.2">
      <c r="A52" s="18">
        <v>5.0999999999999996</v>
      </c>
      <c r="B52" s="19" t="s">
        <v>150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75.75" customHeight="1" x14ac:dyDescent="0.2">
      <c r="A53" s="22" t="s">
        <v>151</v>
      </c>
      <c r="B53" s="23" t="s">
        <v>152</v>
      </c>
      <c r="C53" s="53" t="s">
        <v>153</v>
      </c>
      <c r="D53" s="23"/>
      <c r="E53" s="23"/>
      <c r="F53" s="23"/>
      <c r="G53" s="25"/>
      <c r="H53" s="25"/>
      <c r="I53" s="25"/>
      <c r="J53" s="23"/>
      <c r="K53" s="23"/>
      <c r="L53" s="23"/>
      <c r="M53" s="23"/>
      <c r="N53" s="23"/>
      <c r="O53" s="23"/>
      <c r="P53" s="23"/>
      <c r="Q53" s="23"/>
    </row>
    <row r="54" spans="1:17" ht="76.5" customHeight="1" x14ac:dyDescent="0.2">
      <c r="A54" s="22" t="s">
        <v>154</v>
      </c>
      <c r="B54" s="23" t="s">
        <v>155</v>
      </c>
      <c r="C54" s="53" t="s">
        <v>156</v>
      </c>
      <c r="D54" s="23"/>
      <c r="E54" s="23"/>
      <c r="F54" s="23"/>
      <c r="G54" s="25"/>
      <c r="H54" s="25"/>
      <c r="I54" s="25"/>
      <c r="J54" s="23"/>
      <c r="K54" s="23"/>
      <c r="L54" s="23"/>
      <c r="M54" s="23"/>
      <c r="N54" s="23"/>
      <c r="O54" s="23"/>
      <c r="P54" s="23"/>
      <c r="Q54" s="23"/>
    </row>
    <row r="55" spans="1:17" ht="75.75" customHeight="1" x14ac:dyDescent="0.2">
      <c r="A55" s="22" t="s">
        <v>157</v>
      </c>
      <c r="B55" s="23" t="s">
        <v>158</v>
      </c>
      <c r="C55" s="53" t="s">
        <v>159</v>
      </c>
      <c r="D55" s="23"/>
      <c r="E55" s="23"/>
      <c r="F55" s="23"/>
      <c r="G55" s="25"/>
      <c r="H55" s="25"/>
      <c r="I55" s="25"/>
      <c r="J55" s="23"/>
      <c r="K55" s="23"/>
      <c r="L55" s="23"/>
      <c r="M55" s="23"/>
      <c r="N55" s="23"/>
      <c r="O55" s="23"/>
      <c r="P55" s="23"/>
      <c r="Q55" s="23"/>
    </row>
    <row r="56" spans="1:17" ht="38.25" customHeight="1" x14ac:dyDescent="0.2">
      <c r="A56" s="18">
        <v>5.2</v>
      </c>
      <c r="B56" s="32" t="s">
        <v>160</v>
      </c>
      <c r="C56" s="20"/>
      <c r="D56" s="20"/>
      <c r="E56" s="20"/>
      <c r="F56" s="20">
        <f>F57+F58+F59+F60+F61+F62+F63</f>
        <v>25440</v>
      </c>
      <c r="G56" s="20"/>
      <c r="H56" s="20"/>
      <c r="I56" s="54">
        <f>I57+I58+I59+I60+I61+I62+I63</f>
        <v>25440</v>
      </c>
      <c r="J56" s="20"/>
      <c r="K56" s="20"/>
      <c r="L56" s="20"/>
      <c r="M56" s="20"/>
      <c r="N56" s="20"/>
      <c r="O56" s="20"/>
      <c r="P56" s="55">
        <f>P57+P58+P59+P60+P61+P62+P63</f>
        <v>25440</v>
      </c>
      <c r="Q56" s="20"/>
    </row>
    <row r="57" spans="1:17" ht="63.75" customHeight="1" x14ac:dyDescent="0.2">
      <c r="A57" s="22" t="s">
        <v>161</v>
      </c>
      <c r="B57" s="29" t="s">
        <v>162</v>
      </c>
      <c r="C57" s="48" t="s">
        <v>163</v>
      </c>
      <c r="D57" s="23">
        <v>1</v>
      </c>
      <c r="E57" s="23" t="s">
        <v>164</v>
      </c>
      <c r="F57" s="30">
        <v>4800</v>
      </c>
      <c r="G57" s="25">
        <v>1</v>
      </c>
      <c r="H57" s="25" t="s">
        <v>164</v>
      </c>
      <c r="I57" s="31">
        <v>4800</v>
      </c>
      <c r="J57" s="23"/>
      <c r="K57" s="23"/>
      <c r="L57" s="23"/>
      <c r="M57" s="23"/>
      <c r="N57" s="23"/>
      <c r="O57" s="23"/>
      <c r="P57" s="31">
        <v>4800</v>
      </c>
      <c r="Q57" s="23"/>
    </row>
    <row r="58" spans="1:17" ht="63.75" customHeight="1" x14ac:dyDescent="0.2">
      <c r="A58" s="22" t="s">
        <v>165</v>
      </c>
      <c r="B58" s="23" t="s">
        <v>166</v>
      </c>
      <c r="C58" s="48" t="s">
        <v>167</v>
      </c>
      <c r="D58" s="23">
        <v>3</v>
      </c>
      <c r="E58" s="23" t="s">
        <v>168</v>
      </c>
      <c r="F58" s="30">
        <v>1800</v>
      </c>
      <c r="G58" s="25">
        <v>3</v>
      </c>
      <c r="H58" s="25" t="s">
        <v>168</v>
      </c>
      <c r="I58" s="31">
        <v>1800</v>
      </c>
      <c r="J58" s="23"/>
      <c r="K58" s="23"/>
      <c r="L58" s="23"/>
      <c r="M58" s="23"/>
      <c r="N58" s="23"/>
      <c r="O58" s="23"/>
      <c r="P58" s="31">
        <v>1800</v>
      </c>
      <c r="Q58" s="23"/>
    </row>
    <row r="59" spans="1:17" ht="63.75" customHeight="1" x14ac:dyDescent="0.2">
      <c r="A59" s="22" t="s">
        <v>95</v>
      </c>
      <c r="B59" s="29" t="s">
        <v>169</v>
      </c>
      <c r="C59" s="48" t="s">
        <v>170</v>
      </c>
      <c r="D59" s="23">
        <v>1</v>
      </c>
      <c r="E59" s="23" t="s">
        <v>171</v>
      </c>
      <c r="F59" s="30">
        <v>240</v>
      </c>
      <c r="G59" s="25">
        <v>1</v>
      </c>
      <c r="H59" s="25" t="s">
        <v>171</v>
      </c>
      <c r="I59" s="31">
        <v>240</v>
      </c>
      <c r="J59" s="23"/>
      <c r="K59" s="23"/>
      <c r="L59" s="23"/>
      <c r="M59" s="23"/>
      <c r="N59" s="23"/>
      <c r="O59" s="23"/>
      <c r="P59" s="31">
        <v>240</v>
      </c>
      <c r="Q59" s="23"/>
    </row>
    <row r="60" spans="1:17" ht="63.75" customHeight="1" x14ac:dyDescent="0.2">
      <c r="A60" s="22" t="s">
        <v>96</v>
      </c>
      <c r="B60" s="29" t="s">
        <v>172</v>
      </c>
      <c r="C60" s="48" t="s">
        <v>173</v>
      </c>
      <c r="D60" s="23">
        <v>1</v>
      </c>
      <c r="E60" s="23" t="s">
        <v>174</v>
      </c>
      <c r="F60" s="30">
        <v>6600</v>
      </c>
      <c r="G60" s="25">
        <v>1</v>
      </c>
      <c r="H60" s="25" t="s">
        <v>174</v>
      </c>
      <c r="I60" s="31">
        <v>6600</v>
      </c>
      <c r="J60" s="23"/>
      <c r="K60" s="23"/>
      <c r="L60" s="23"/>
      <c r="M60" s="23"/>
      <c r="N60" s="23"/>
      <c r="O60" s="23"/>
      <c r="P60" s="31">
        <v>6600</v>
      </c>
      <c r="Q60" s="23"/>
    </row>
    <row r="61" spans="1:17" ht="63.75" customHeight="1" x14ac:dyDescent="0.2">
      <c r="A61" s="22" t="s">
        <v>175</v>
      </c>
      <c r="B61" s="29" t="s">
        <v>176</v>
      </c>
      <c r="C61" s="48" t="s">
        <v>170</v>
      </c>
      <c r="D61" s="23">
        <v>2</v>
      </c>
      <c r="E61" s="23" t="s">
        <v>177</v>
      </c>
      <c r="F61" s="30">
        <v>4800</v>
      </c>
      <c r="G61" s="25">
        <v>2</v>
      </c>
      <c r="H61" s="25" t="s">
        <v>177</v>
      </c>
      <c r="I61" s="31">
        <v>4800</v>
      </c>
      <c r="J61" s="23"/>
      <c r="K61" s="23"/>
      <c r="L61" s="23"/>
      <c r="M61" s="23"/>
      <c r="N61" s="23"/>
      <c r="O61" s="23"/>
      <c r="P61" s="31">
        <v>4800</v>
      </c>
      <c r="Q61" s="23"/>
    </row>
    <row r="62" spans="1:17" ht="63.75" customHeight="1" x14ac:dyDescent="0.2">
      <c r="A62" s="22" t="s">
        <v>178</v>
      </c>
      <c r="B62" s="29" t="s">
        <v>179</v>
      </c>
      <c r="C62" s="48" t="s">
        <v>170</v>
      </c>
      <c r="D62" s="23">
        <v>1</v>
      </c>
      <c r="E62" s="23" t="s">
        <v>164</v>
      </c>
      <c r="F62" s="30">
        <v>4800</v>
      </c>
      <c r="G62" s="25">
        <v>1</v>
      </c>
      <c r="H62" s="25" t="s">
        <v>164</v>
      </c>
      <c r="I62" s="31">
        <v>4800</v>
      </c>
      <c r="J62" s="23"/>
      <c r="K62" s="23"/>
      <c r="L62" s="23"/>
      <c r="M62" s="23"/>
      <c r="N62" s="23"/>
      <c r="O62" s="23"/>
      <c r="P62" s="31">
        <v>4800</v>
      </c>
      <c r="Q62" s="23"/>
    </row>
    <row r="63" spans="1:17" ht="63.75" customHeight="1" x14ac:dyDescent="0.2">
      <c r="A63" s="22" t="s">
        <v>180</v>
      </c>
      <c r="B63" s="29" t="s">
        <v>181</v>
      </c>
      <c r="C63" s="48" t="s">
        <v>170</v>
      </c>
      <c r="D63" s="23">
        <v>1</v>
      </c>
      <c r="E63" s="23" t="s">
        <v>177</v>
      </c>
      <c r="F63" s="30">
        <v>2400</v>
      </c>
      <c r="G63" s="25">
        <v>1</v>
      </c>
      <c r="H63" s="25" t="s">
        <v>177</v>
      </c>
      <c r="I63" s="31">
        <v>2400</v>
      </c>
      <c r="J63" s="23"/>
      <c r="K63" s="23"/>
      <c r="L63" s="23"/>
      <c r="M63" s="23"/>
      <c r="N63" s="23"/>
      <c r="O63" s="23"/>
      <c r="P63" s="31">
        <v>2400</v>
      </c>
      <c r="Q63" s="23"/>
    </row>
    <row r="64" spans="1:17" ht="25.5" customHeight="1" x14ac:dyDescent="0.2">
      <c r="A64" s="18">
        <v>5.3</v>
      </c>
      <c r="B64" s="19" t="s">
        <v>182</v>
      </c>
      <c r="C64" s="20"/>
      <c r="D64" s="20"/>
      <c r="E64" s="20"/>
      <c r="F64" s="20">
        <f>F65</f>
        <v>32000</v>
      </c>
      <c r="G64" s="20"/>
      <c r="H64" s="20"/>
      <c r="I64" s="56">
        <v>32000</v>
      </c>
      <c r="J64" s="20"/>
      <c r="K64" s="20"/>
      <c r="L64" s="20"/>
      <c r="M64" s="20"/>
      <c r="N64" s="20"/>
      <c r="O64" s="20"/>
      <c r="P64" s="57">
        <v>32000</v>
      </c>
      <c r="Q64" s="20"/>
    </row>
    <row r="65" spans="1:17" ht="63.75" customHeight="1" x14ac:dyDescent="0.2">
      <c r="A65" s="22" t="s">
        <v>183</v>
      </c>
      <c r="B65" s="29" t="s">
        <v>184</v>
      </c>
      <c r="C65" s="53" t="s">
        <v>185</v>
      </c>
      <c r="D65" s="23">
        <v>4000</v>
      </c>
      <c r="E65" s="30">
        <v>8</v>
      </c>
      <c r="F65" s="30">
        <v>32000</v>
      </c>
      <c r="G65" s="25">
        <v>4000</v>
      </c>
      <c r="H65" s="31">
        <v>8</v>
      </c>
      <c r="I65" s="31">
        <v>32000</v>
      </c>
      <c r="J65" s="23"/>
      <c r="K65" s="23"/>
      <c r="L65" s="23"/>
      <c r="M65" s="23"/>
      <c r="N65" s="23"/>
      <c r="O65" s="23"/>
      <c r="P65" s="23"/>
      <c r="Q65" s="23"/>
    </row>
    <row r="66" spans="1:17" ht="63.75" customHeight="1" x14ac:dyDescent="0.2">
      <c r="A66" s="22" t="s">
        <v>186</v>
      </c>
      <c r="B66" s="23" t="s">
        <v>187</v>
      </c>
      <c r="C66" s="53" t="s">
        <v>188</v>
      </c>
      <c r="D66" s="23"/>
      <c r="E66" s="23"/>
      <c r="F66" s="23"/>
      <c r="G66" s="25"/>
      <c r="H66" s="25"/>
      <c r="I66" s="25"/>
      <c r="J66" s="23"/>
      <c r="K66" s="23"/>
      <c r="L66" s="23"/>
      <c r="M66" s="23"/>
      <c r="N66" s="23"/>
      <c r="O66" s="23"/>
      <c r="P66" s="23"/>
      <c r="Q66" s="23"/>
    </row>
    <row r="67" spans="1:17" ht="51" customHeight="1" x14ac:dyDescent="0.2">
      <c r="A67" s="22" t="s">
        <v>189</v>
      </c>
      <c r="B67" s="23" t="s">
        <v>190</v>
      </c>
      <c r="C67" s="53" t="s">
        <v>191</v>
      </c>
      <c r="D67" s="23"/>
      <c r="E67" s="23"/>
      <c r="F67" s="23"/>
      <c r="G67" s="25"/>
      <c r="H67" s="25"/>
      <c r="I67" s="25"/>
      <c r="J67" s="23"/>
      <c r="K67" s="23"/>
      <c r="L67" s="23"/>
      <c r="M67" s="23"/>
      <c r="N67" s="23"/>
      <c r="O67" s="23"/>
      <c r="P67" s="23"/>
      <c r="Q67" s="23"/>
    </row>
    <row r="68" spans="1:17" ht="38.25" customHeight="1" x14ac:dyDescent="0.2">
      <c r="A68" s="18">
        <v>5.4</v>
      </c>
      <c r="B68" s="32" t="s">
        <v>192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51" customHeight="1" x14ac:dyDescent="0.2">
      <c r="A69" s="22" t="s">
        <v>193</v>
      </c>
      <c r="B69" s="23" t="s">
        <v>194</v>
      </c>
      <c r="C69" s="23"/>
      <c r="D69" s="23"/>
      <c r="E69" s="23"/>
      <c r="F69" s="23"/>
      <c r="G69" s="25"/>
      <c r="H69" s="25"/>
      <c r="I69" s="25"/>
      <c r="J69" s="23"/>
      <c r="K69" s="23"/>
      <c r="L69" s="23"/>
      <c r="M69" s="23"/>
      <c r="N69" s="23"/>
      <c r="O69" s="23"/>
      <c r="P69" s="23"/>
      <c r="Q69" s="23"/>
    </row>
    <row r="70" spans="1:17" ht="51" customHeight="1" x14ac:dyDescent="0.2">
      <c r="A70" s="22" t="s">
        <v>195</v>
      </c>
      <c r="B70" s="23" t="s">
        <v>196</v>
      </c>
      <c r="C70" s="23"/>
      <c r="D70" s="23"/>
      <c r="E70" s="23"/>
      <c r="F70" s="23"/>
      <c r="G70" s="25"/>
      <c r="H70" s="25"/>
      <c r="I70" s="25"/>
      <c r="J70" s="23"/>
      <c r="K70" s="23"/>
      <c r="L70" s="23"/>
      <c r="M70" s="23"/>
      <c r="N70" s="23"/>
      <c r="O70" s="23"/>
      <c r="P70" s="23"/>
      <c r="Q70" s="23"/>
    </row>
    <row r="71" spans="1:17" ht="51" customHeight="1" x14ac:dyDescent="0.2">
      <c r="A71" s="22" t="s">
        <v>197</v>
      </c>
      <c r="B71" s="23" t="s">
        <v>198</v>
      </c>
      <c r="C71" s="23"/>
      <c r="D71" s="23"/>
      <c r="E71" s="23"/>
      <c r="F71" s="23"/>
      <c r="G71" s="25"/>
      <c r="H71" s="25"/>
      <c r="I71" s="25"/>
      <c r="J71" s="23"/>
      <c r="K71" s="23"/>
      <c r="L71" s="23"/>
      <c r="M71" s="23"/>
      <c r="N71" s="23"/>
      <c r="O71" s="23"/>
      <c r="P71" s="23"/>
      <c r="Q71" s="23"/>
    </row>
    <row r="72" spans="1:17" ht="25.5" customHeight="1" x14ac:dyDescent="0.2">
      <c r="A72" s="18">
        <v>5.5</v>
      </c>
      <c r="B72" s="19" t="s">
        <v>199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51" customHeight="1" x14ac:dyDescent="0.2">
      <c r="A73" s="22" t="s">
        <v>200</v>
      </c>
      <c r="B73" s="23" t="s">
        <v>201</v>
      </c>
      <c r="C73" s="23"/>
      <c r="D73" s="23"/>
      <c r="E73" s="23"/>
      <c r="F73" s="23"/>
      <c r="G73" s="25"/>
      <c r="H73" s="25"/>
      <c r="I73" s="25"/>
      <c r="J73" s="23"/>
      <c r="K73" s="23"/>
      <c r="L73" s="23"/>
      <c r="M73" s="23"/>
      <c r="N73" s="23"/>
      <c r="O73" s="23"/>
      <c r="P73" s="23"/>
      <c r="Q73" s="23"/>
    </row>
    <row r="74" spans="1:17" ht="51" customHeight="1" x14ac:dyDescent="0.2">
      <c r="A74" s="22" t="s">
        <v>202</v>
      </c>
      <c r="B74" s="23" t="s">
        <v>203</v>
      </c>
      <c r="C74" s="23"/>
      <c r="D74" s="23"/>
      <c r="E74" s="23"/>
      <c r="F74" s="23"/>
      <c r="G74" s="25"/>
      <c r="H74" s="25"/>
      <c r="I74" s="25"/>
      <c r="J74" s="23"/>
      <c r="K74" s="23"/>
      <c r="L74" s="23"/>
      <c r="M74" s="23"/>
      <c r="N74" s="23"/>
      <c r="O74" s="23"/>
      <c r="P74" s="23"/>
      <c r="Q74" s="23"/>
    </row>
    <row r="75" spans="1:17" ht="51" customHeight="1" x14ac:dyDescent="0.2">
      <c r="A75" s="22" t="s">
        <v>204</v>
      </c>
      <c r="B75" s="23" t="s">
        <v>205</v>
      </c>
      <c r="C75" s="23"/>
      <c r="D75" s="23"/>
      <c r="E75" s="23"/>
      <c r="F75" s="23"/>
      <c r="G75" s="25"/>
      <c r="H75" s="25"/>
      <c r="I75" s="25"/>
      <c r="J75" s="23"/>
      <c r="K75" s="23"/>
      <c r="L75" s="23"/>
      <c r="M75" s="23"/>
      <c r="N75" s="23"/>
      <c r="O75" s="23"/>
      <c r="P75" s="23"/>
      <c r="Q75" s="23"/>
    </row>
    <row r="76" spans="1:17" ht="25.5" customHeight="1" x14ac:dyDescent="0.2">
      <c r="A76" s="104" t="s">
        <v>206</v>
      </c>
      <c r="B76" s="89"/>
      <c r="C76" s="35"/>
      <c r="D76" s="35"/>
      <c r="E76" s="35"/>
      <c r="F76" s="35">
        <f>F51</f>
        <v>57440</v>
      </c>
      <c r="G76" s="35"/>
      <c r="H76" s="35"/>
      <c r="I76" s="35">
        <f>I51</f>
        <v>57440</v>
      </c>
      <c r="J76" s="35"/>
      <c r="K76" s="35"/>
      <c r="L76" s="35"/>
      <c r="M76" s="35"/>
      <c r="N76" s="35"/>
      <c r="O76" s="35"/>
      <c r="P76" s="35">
        <f>F76+L76+O76</f>
        <v>57440</v>
      </c>
      <c r="Q76" s="35"/>
    </row>
    <row r="77" spans="1:17" ht="38.25" customHeight="1" x14ac:dyDescent="0.2">
      <c r="A77" s="14">
        <v>6</v>
      </c>
      <c r="B77" s="51" t="s">
        <v>207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63.75" customHeight="1" x14ac:dyDescent="0.2">
      <c r="A78" s="18">
        <v>6.1</v>
      </c>
      <c r="B78" s="32" t="s">
        <v>208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63.75" customHeight="1" x14ac:dyDescent="0.2">
      <c r="A79" s="22" t="s">
        <v>209</v>
      </c>
      <c r="B79" s="23" t="s">
        <v>210</v>
      </c>
      <c r="C79" s="53" t="s">
        <v>211</v>
      </c>
      <c r="D79" s="23"/>
      <c r="E79" s="23"/>
      <c r="F79" s="23"/>
      <c r="G79" s="25"/>
      <c r="H79" s="25"/>
      <c r="I79" s="25"/>
      <c r="J79" s="23"/>
      <c r="K79" s="23"/>
      <c r="L79" s="23"/>
      <c r="M79" s="23"/>
      <c r="N79" s="23"/>
      <c r="O79" s="23"/>
      <c r="P79" s="23"/>
      <c r="Q79" s="23"/>
    </row>
    <row r="80" spans="1:17" ht="63.75" customHeight="1" x14ac:dyDescent="0.2">
      <c r="A80" s="22" t="s">
        <v>212</v>
      </c>
      <c r="B80" s="23" t="s">
        <v>213</v>
      </c>
      <c r="C80" s="53" t="s">
        <v>214</v>
      </c>
      <c r="D80" s="23"/>
      <c r="E80" s="23"/>
      <c r="F80" s="23"/>
      <c r="G80" s="25"/>
      <c r="H80" s="25"/>
      <c r="I80" s="25"/>
      <c r="J80" s="23"/>
      <c r="K80" s="23"/>
      <c r="L80" s="23"/>
      <c r="M80" s="23"/>
      <c r="N80" s="23"/>
      <c r="O80" s="23"/>
      <c r="P80" s="23"/>
      <c r="Q80" s="23"/>
    </row>
    <row r="81" spans="1:17" ht="63.75" customHeight="1" x14ac:dyDescent="0.2">
      <c r="A81" s="22" t="s">
        <v>215</v>
      </c>
      <c r="B81" s="23" t="s">
        <v>216</v>
      </c>
      <c r="C81" s="53" t="s">
        <v>217</v>
      </c>
      <c r="D81" s="23"/>
      <c r="E81" s="23"/>
      <c r="F81" s="23"/>
      <c r="G81" s="25"/>
      <c r="H81" s="25"/>
      <c r="I81" s="25"/>
      <c r="J81" s="23"/>
      <c r="K81" s="23"/>
      <c r="L81" s="23"/>
      <c r="M81" s="23"/>
      <c r="N81" s="23"/>
      <c r="O81" s="23"/>
      <c r="P81" s="23"/>
      <c r="Q81" s="23"/>
    </row>
    <row r="82" spans="1:17" ht="25.5" customHeight="1" x14ac:dyDescent="0.2">
      <c r="A82" s="104" t="s">
        <v>218</v>
      </c>
      <c r="B82" s="89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 ht="25.5" customHeight="1" x14ac:dyDescent="0.2">
      <c r="A83" s="14">
        <v>7</v>
      </c>
      <c r="B83" s="15" t="s">
        <v>219</v>
      </c>
      <c r="C83" s="52"/>
      <c r="D83" s="52"/>
      <c r="E83" s="52"/>
      <c r="F83" s="52">
        <f>F84+F100+F104</f>
        <v>11300</v>
      </c>
      <c r="G83" s="52"/>
      <c r="H83" s="52"/>
      <c r="I83" s="58">
        <f>I84+I100+I104</f>
        <v>11300</v>
      </c>
      <c r="J83" s="52"/>
      <c r="K83" s="52"/>
      <c r="L83" s="52">
        <f>L84+L100+L104</f>
        <v>13825</v>
      </c>
      <c r="M83" s="52"/>
      <c r="N83" s="52"/>
      <c r="O83" s="52"/>
      <c r="P83" s="39">
        <f t="shared" ref="P83:P97" si="1">F83+L83+O83</f>
        <v>25125</v>
      </c>
      <c r="Q83" s="52"/>
    </row>
    <row r="84" spans="1:17" ht="38.25" customHeight="1" x14ac:dyDescent="0.2">
      <c r="A84" s="18">
        <v>7.1</v>
      </c>
      <c r="B84" s="32" t="s">
        <v>220</v>
      </c>
      <c r="C84" s="20"/>
      <c r="D84" s="20"/>
      <c r="E84" s="20"/>
      <c r="F84" s="20">
        <f>F85+F86+F87+F88+F89+F90+F91+F92+F93+F94+F95+F96+F97</f>
        <v>11300</v>
      </c>
      <c r="G84" s="20"/>
      <c r="H84" s="20"/>
      <c r="I84" s="28">
        <f>I85+I86+I87+I88+I89+I90+I91+I92+I93+I94+I95+I96+I97+I98+I99</f>
        <v>11300</v>
      </c>
      <c r="J84" s="20"/>
      <c r="K84" s="20"/>
      <c r="L84" s="20">
        <f>L85+L86+L87+L88+L89+L90+L91+L92+L93+L94+L95+L96+L97</f>
        <v>13825</v>
      </c>
      <c r="M84" s="20"/>
      <c r="N84" s="20"/>
      <c r="O84" s="20"/>
      <c r="P84" s="20">
        <f t="shared" si="1"/>
        <v>25125</v>
      </c>
      <c r="Q84" s="20"/>
    </row>
    <row r="85" spans="1:17" ht="15.75" customHeight="1" x14ac:dyDescent="0.2">
      <c r="A85" s="22" t="s">
        <v>221</v>
      </c>
      <c r="B85" s="29" t="s">
        <v>222</v>
      </c>
      <c r="C85" s="7" t="s">
        <v>223</v>
      </c>
      <c r="D85" s="59"/>
      <c r="E85" s="59"/>
      <c r="F85" s="59"/>
      <c r="G85" s="60"/>
      <c r="H85" s="60"/>
      <c r="I85" s="60"/>
      <c r="J85" s="12">
        <v>10</v>
      </c>
      <c r="K85" s="61">
        <v>269</v>
      </c>
      <c r="L85" s="61">
        <v>2960</v>
      </c>
      <c r="M85" s="62"/>
      <c r="N85" s="12"/>
      <c r="O85" s="12"/>
      <c r="P85" s="12">
        <f t="shared" si="1"/>
        <v>2960</v>
      </c>
      <c r="Q85" s="12"/>
    </row>
    <row r="86" spans="1:17" ht="15.75" customHeight="1" x14ac:dyDescent="0.2">
      <c r="A86" s="22" t="s">
        <v>224</v>
      </c>
      <c r="B86" s="29" t="s">
        <v>225</v>
      </c>
      <c r="C86" s="7" t="s">
        <v>226</v>
      </c>
      <c r="D86" s="59"/>
      <c r="E86" s="59"/>
      <c r="F86" s="59"/>
      <c r="G86" s="60"/>
      <c r="H86" s="60"/>
      <c r="I86" s="60"/>
      <c r="J86" s="12">
        <v>5</v>
      </c>
      <c r="K86" s="61">
        <v>141</v>
      </c>
      <c r="L86" s="61">
        <v>705</v>
      </c>
      <c r="M86" s="62"/>
      <c r="N86" s="12"/>
      <c r="O86" s="12"/>
      <c r="P86" s="12">
        <f t="shared" si="1"/>
        <v>705</v>
      </c>
      <c r="Q86" s="12"/>
    </row>
    <row r="87" spans="1:17" ht="15.75" customHeight="1" x14ac:dyDescent="0.2">
      <c r="A87" s="22" t="s">
        <v>227</v>
      </c>
      <c r="B87" s="29" t="s">
        <v>228</v>
      </c>
      <c r="C87" s="7" t="s">
        <v>229</v>
      </c>
      <c r="D87" s="59"/>
      <c r="E87" s="59"/>
      <c r="F87" s="59"/>
      <c r="G87" s="60"/>
      <c r="H87" s="60"/>
      <c r="I87" s="60"/>
      <c r="J87" s="12">
        <v>5</v>
      </c>
      <c r="K87" s="61">
        <v>196</v>
      </c>
      <c r="L87" s="61">
        <v>980</v>
      </c>
      <c r="M87" s="62"/>
      <c r="N87" s="12"/>
      <c r="O87" s="12"/>
      <c r="P87" s="12">
        <f t="shared" si="1"/>
        <v>980</v>
      </c>
      <c r="Q87" s="12"/>
    </row>
    <row r="88" spans="1:17" ht="15.75" customHeight="1" x14ac:dyDescent="0.2">
      <c r="A88" s="22" t="s">
        <v>96</v>
      </c>
      <c r="B88" s="29" t="s">
        <v>230</v>
      </c>
      <c r="C88" s="7" t="s">
        <v>231</v>
      </c>
      <c r="D88" s="63"/>
      <c r="E88" s="63"/>
      <c r="F88" s="63"/>
      <c r="G88" s="60"/>
      <c r="H88" s="60"/>
      <c r="I88" s="60"/>
      <c r="J88" s="12">
        <v>1</v>
      </c>
      <c r="K88" s="61">
        <v>1000</v>
      </c>
      <c r="L88" s="61">
        <v>1000</v>
      </c>
      <c r="M88" s="62"/>
      <c r="N88" s="12"/>
      <c r="O88" s="12"/>
      <c r="P88" s="12">
        <f t="shared" si="1"/>
        <v>1000</v>
      </c>
      <c r="Q88" s="12"/>
    </row>
    <row r="89" spans="1:17" ht="15.75" customHeight="1" x14ac:dyDescent="0.2">
      <c r="A89" s="22" t="s">
        <v>175</v>
      </c>
      <c r="B89" s="29" t="s">
        <v>232</v>
      </c>
      <c r="C89" s="7" t="s">
        <v>170</v>
      </c>
      <c r="D89" s="59"/>
      <c r="E89" s="59"/>
      <c r="F89" s="59"/>
      <c r="G89" s="60"/>
      <c r="H89" s="60"/>
      <c r="I89" s="60"/>
      <c r="J89" s="12">
        <v>4</v>
      </c>
      <c r="K89" s="61">
        <v>1200</v>
      </c>
      <c r="L89" s="61">
        <v>4800</v>
      </c>
      <c r="M89" s="62"/>
      <c r="N89" s="12"/>
      <c r="O89" s="12"/>
      <c r="P89" s="12">
        <f t="shared" si="1"/>
        <v>4800</v>
      </c>
      <c r="Q89" s="12"/>
    </row>
    <row r="90" spans="1:17" ht="15.75" customHeight="1" x14ac:dyDescent="0.2">
      <c r="A90" s="22" t="s">
        <v>178</v>
      </c>
      <c r="B90" s="29" t="s">
        <v>233</v>
      </c>
      <c r="C90" s="7" t="s">
        <v>170</v>
      </c>
      <c r="D90" s="12">
        <v>22</v>
      </c>
      <c r="E90" s="61">
        <v>400</v>
      </c>
      <c r="F90" s="61">
        <v>8800</v>
      </c>
      <c r="G90" s="13">
        <v>22</v>
      </c>
      <c r="H90" s="60">
        <v>400</v>
      </c>
      <c r="I90" s="60">
        <v>8800</v>
      </c>
      <c r="J90" s="12"/>
      <c r="K90" s="12"/>
      <c r="L90" s="12"/>
      <c r="M90" s="62"/>
      <c r="N90" s="12"/>
      <c r="O90" s="12"/>
      <c r="P90" s="12">
        <f t="shared" si="1"/>
        <v>8800</v>
      </c>
      <c r="Q90" s="12"/>
    </row>
    <row r="91" spans="1:17" ht="15.75" customHeight="1" x14ac:dyDescent="0.2">
      <c r="A91" s="22" t="s">
        <v>180</v>
      </c>
      <c r="B91" s="29" t="s">
        <v>234</v>
      </c>
      <c r="C91" s="7" t="s">
        <v>170</v>
      </c>
      <c r="D91" s="12">
        <v>10</v>
      </c>
      <c r="E91" s="61">
        <v>250</v>
      </c>
      <c r="F91" s="61">
        <v>2500</v>
      </c>
      <c r="G91" s="13">
        <v>10</v>
      </c>
      <c r="H91" s="60">
        <v>250</v>
      </c>
      <c r="I91" s="60">
        <v>2500</v>
      </c>
      <c r="J91" s="12"/>
      <c r="K91" s="12"/>
      <c r="L91" s="12"/>
      <c r="M91" s="62"/>
      <c r="N91" s="12"/>
      <c r="O91" s="12"/>
      <c r="P91" s="12">
        <f t="shared" si="1"/>
        <v>2500</v>
      </c>
      <c r="Q91" s="12"/>
    </row>
    <row r="92" spans="1:17" ht="42" customHeight="1" x14ac:dyDescent="0.2">
      <c r="A92" s="22" t="s">
        <v>235</v>
      </c>
      <c r="B92" s="29" t="s">
        <v>236</v>
      </c>
      <c r="C92" s="7" t="s">
        <v>170</v>
      </c>
      <c r="D92" s="63"/>
      <c r="E92" s="63"/>
      <c r="F92" s="63"/>
      <c r="G92" s="64"/>
      <c r="H92" s="64"/>
      <c r="I92" s="64"/>
      <c r="J92" s="12">
        <v>20</v>
      </c>
      <c r="K92" s="61">
        <v>40</v>
      </c>
      <c r="L92" s="61">
        <v>800</v>
      </c>
      <c r="M92" s="62"/>
      <c r="N92" s="12"/>
      <c r="O92" s="12"/>
      <c r="P92" s="12">
        <f t="shared" si="1"/>
        <v>800</v>
      </c>
      <c r="Q92" s="61"/>
    </row>
    <row r="93" spans="1:17" ht="29.25" customHeight="1" x14ac:dyDescent="0.2">
      <c r="A93" s="22" t="s">
        <v>237</v>
      </c>
      <c r="B93" s="29" t="s">
        <v>238</v>
      </c>
      <c r="C93" s="7" t="s">
        <v>170</v>
      </c>
      <c r="D93" s="63"/>
      <c r="E93" s="63"/>
      <c r="F93" s="63"/>
      <c r="G93" s="12"/>
      <c r="H93" s="61"/>
      <c r="I93" s="61"/>
      <c r="J93" s="12">
        <v>8</v>
      </c>
      <c r="K93" s="61">
        <v>25</v>
      </c>
      <c r="L93" s="61">
        <v>200</v>
      </c>
      <c r="M93" s="62"/>
      <c r="N93" s="12"/>
      <c r="O93" s="12"/>
      <c r="P93" s="12">
        <f t="shared" si="1"/>
        <v>200</v>
      </c>
      <c r="Q93" s="61" t="s">
        <v>239</v>
      </c>
    </row>
    <row r="94" spans="1:17" ht="27" customHeight="1" x14ac:dyDescent="0.2">
      <c r="A94" s="22" t="s">
        <v>240</v>
      </c>
      <c r="B94" s="29" t="s">
        <v>241</v>
      </c>
      <c r="C94" s="7" t="s">
        <v>170</v>
      </c>
      <c r="D94" s="59"/>
      <c r="E94" s="59"/>
      <c r="F94" s="59"/>
      <c r="G94" s="60"/>
      <c r="H94" s="60"/>
      <c r="I94" s="60"/>
      <c r="J94" s="12">
        <v>2</v>
      </c>
      <c r="K94" s="61">
        <v>65</v>
      </c>
      <c r="L94" s="61">
        <v>130</v>
      </c>
      <c r="M94" s="62"/>
      <c r="N94" s="12"/>
      <c r="O94" s="12"/>
      <c r="P94" s="12">
        <f t="shared" si="1"/>
        <v>130</v>
      </c>
      <c r="Q94" s="61" t="s">
        <v>242</v>
      </c>
    </row>
    <row r="95" spans="1:17" ht="27" customHeight="1" x14ac:dyDescent="0.2">
      <c r="A95" s="22" t="s">
        <v>243</v>
      </c>
      <c r="B95" s="27" t="s">
        <v>244</v>
      </c>
      <c r="C95" s="48" t="s">
        <v>170</v>
      </c>
      <c r="D95" s="65"/>
      <c r="E95" s="65"/>
      <c r="F95" s="65"/>
      <c r="G95" s="60"/>
      <c r="H95" s="60"/>
      <c r="I95" s="60"/>
      <c r="J95" s="12">
        <v>4</v>
      </c>
      <c r="K95" s="61">
        <v>100</v>
      </c>
      <c r="L95" s="61">
        <v>400</v>
      </c>
      <c r="M95" s="12"/>
      <c r="N95" s="12"/>
      <c r="O95" s="12"/>
      <c r="P95" s="12">
        <f t="shared" si="1"/>
        <v>400</v>
      </c>
      <c r="Q95" s="61" t="s">
        <v>242</v>
      </c>
    </row>
    <row r="96" spans="1:17" ht="15.75" customHeight="1" x14ac:dyDescent="0.2">
      <c r="A96" s="22" t="s">
        <v>245</v>
      </c>
      <c r="B96" s="27" t="s">
        <v>246</v>
      </c>
      <c r="C96" s="48" t="s">
        <v>170</v>
      </c>
      <c r="D96" s="65"/>
      <c r="E96" s="65"/>
      <c r="F96" s="65"/>
      <c r="G96" s="60"/>
      <c r="H96" s="60"/>
      <c r="I96" s="60"/>
      <c r="J96" s="12">
        <v>100</v>
      </c>
      <c r="K96" s="61">
        <v>18</v>
      </c>
      <c r="L96" s="61">
        <v>1850</v>
      </c>
      <c r="M96" s="12"/>
      <c r="N96" s="12"/>
      <c r="O96" s="12"/>
      <c r="P96" s="12">
        <f t="shared" si="1"/>
        <v>1850</v>
      </c>
      <c r="Q96" s="12"/>
    </row>
    <row r="97" spans="1:17" ht="15.75" customHeight="1" x14ac:dyDescent="0.2">
      <c r="A97" s="22" t="s">
        <v>247</v>
      </c>
      <c r="B97" s="27" t="s">
        <v>248</v>
      </c>
      <c r="C97" s="48" t="s">
        <v>170</v>
      </c>
      <c r="D97" s="12"/>
      <c r="E97" s="12"/>
      <c r="F97" s="12"/>
      <c r="G97" s="60"/>
      <c r="H97" s="60"/>
      <c r="I97" s="60"/>
      <c r="J97" s="61"/>
      <c r="K97" s="61"/>
      <c r="L97" s="61"/>
      <c r="M97" s="12"/>
      <c r="N97" s="12"/>
      <c r="O97" s="12"/>
      <c r="P97" s="12">
        <f t="shared" si="1"/>
        <v>0</v>
      </c>
      <c r="Q97" s="12"/>
    </row>
    <row r="98" spans="1:17" ht="25.5" customHeight="1" x14ac:dyDescent="0.2">
      <c r="A98" s="66"/>
      <c r="B98" s="6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ht="25.5" customHeight="1" x14ac:dyDescent="0.2">
      <c r="A99" s="66"/>
      <c r="B99" s="6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ht="25.5" customHeight="1" x14ac:dyDescent="0.2">
      <c r="A100" s="18">
        <v>7.2</v>
      </c>
      <c r="B100" s="19" t="s">
        <v>249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5.75" customHeight="1" x14ac:dyDescent="0.2">
      <c r="A101" s="22" t="s">
        <v>250</v>
      </c>
      <c r="B101" s="68" t="s">
        <v>251</v>
      </c>
      <c r="C101" s="48" t="s">
        <v>252</v>
      </c>
      <c r="D101" s="12"/>
      <c r="E101" s="12"/>
      <c r="F101" s="12"/>
      <c r="G101" s="60"/>
      <c r="H101" s="60"/>
      <c r="I101" s="60"/>
      <c r="J101" s="12"/>
      <c r="K101" s="12"/>
      <c r="L101" s="12"/>
      <c r="M101" s="12"/>
      <c r="N101" s="12"/>
      <c r="O101" s="12"/>
      <c r="P101" s="12"/>
      <c r="Q101" s="12"/>
    </row>
    <row r="102" spans="1:17" ht="15.75" customHeight="1" x14ac:dyDescent="0.2">
      <c r="A102" s="22" t="s">
        <v>253</v>
      </c>
      <c r="B102" s="27" t="s">
        <v>254</v>
      </c>
      <c r="C102" s="48" t="s">
        <v>255</v>
      </c>
      <c r="D102" s="12"/>
      <c r="E102" s="12"/>
      <c r="F102" s="12"/>
      <c r="G102" s="13"/>
      <c r="H102" s="13"/>
      <c r="I102" s="13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 x14ac:dyDescent="0.2">
      <c r="A103" s="22" t="s">
        <v>256</v>
      </c>
      <c r="B103" s="27" t="s">
        <v>257</v>
      </c>
      <c r="C103" s="48" t="s">
        <v>258</v>
      </c>
      <c r="D103" s="12"/>
      <c r="E103" s="12"/>
      <c r="F103" s="12"/>
      <c r="G103" s="13"/>
      <c r="H103" s="13"/>
      <c r="I103" s="13"/>
      <c r="J103" s="12"/>
      <c r="K103" s="12"/>
      <c r="L103" s="12"/>
      <c r="M103" s="12"/>
      <c r="N103" s="12"/>
      <c r="O103" s="12"/>
      <c r="P103" s="12"/>
      <c r="Q103" s="12"/>
    </row>
    <row r="104" spans="1:17" ht="25.5" customHeight="1" x14ac:dyDescent="0.2">
      <c r="A104" s="18">
        <v>7.3</v>
      </c>
      <c r="B104" s="19" t="s">
        <v>259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5.75" customHeight="1" x14ac:dyDescent="0.2">
      <c r="A105" s="22" t="s">
        <v>260</v>
      </c>
      <c r="B105" s="27" t="s">
        <v>261</v>
      </c>
      <c r="C105" s="48" t="s">
        <v>262</v>
      </c>
      <c r="D105" s="12"/>
      <c r="E105" s="12"/>
      <c r="F105" s="12"/>
      <c r="G105" s="13"/>
      <c r="H105" s="13"/>
      <c r="I105" s="13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 x14ac:dyDescent="0.2">
      <c r="A106" s="22" t="s">
        <v>263</v>
      </c>
      <c r="B106" s="27" t="s">
        <v>264</v>
      </c>
      <c r="C106" s="48" t="s">
        <v>265</v>
      </c>
      <c r="D106" s="12"/>
      <c r="E106" s="12"/>
      <c r="F106" s="12"/>
      <c r="G106" s="13"/>
      <c r="H106" s="13"/>
      <c r="I106" s="13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 x14ac:dyDescent="0.2">
      <c r="A107" s="22" t="s">
        <v>266</v>
      </c>
      <c r="B107" s="27" t="s">
        <v>267</v>
      </c>
      <c r="C107" s="48" t="s">
        <v>268</v>
      </c>
      <c r="D107" s="12"/>
      <c r="E107" s="12"/>
      <c r="F107" s="12"/>
      <c r="G107" s="13"/>
      <c r="H107" s="13"/>
      <c r="I107" s="13"/>
      <c r="J107" s="12"/>
      <c r="K107" s="12"/>
      <c r="L107" s="12"/>
      <c r="M107" s="12"/>
      <c r="N107" s="12"/>
      <c r="O107" s="12"/>
      <c r="P107" s="12"/>
      <c r="Q107" s="12"/>
    </row>
    <row r="108" spans="1:17" ht="19.5" customHeight="1" x14ac:dyDescent="0.2">
      <c r="A108" s="104" t="s">
        <v>269</v>
      </c>
      <c r="B108" s="89"/>
      <c r="C108" s="43"/>
      <c r="D108" s="43"/>
      <c r="E108" s="43"/>
      <c r="F108" s="35">
        <f>F83</f>
        <v>11300</v>
      </c>
      <c r="G108" s="43"/>
      <c r="H108" s="43"/>
      <c r="I108" s="43">
        <f>I83</f>
        <v>11300</v>
      </c>
      <c r="J108" s="43"/>
      <c r="K108" s="43"/>
      <c r="L108" s="43">
        <f>L83</f>
        <v>13825</v>
      </c>
      <c r="M108" s="43"/>
      <c r="N108" s="43"/>
      <c r="O108" s="43"/>
      <c r="P108" s="43">
        <f t="shared" ref="P108:P127" si="2">F108+L108+O108</f>
        <v>25125</v>
      </c>
      <c r="Q108" s="43"/>
    </row>
    <row r="109" spans="1:17" ht="25.5" customHeight="1" x14ac:dyDescent="0.2">
      <c r="A109" s="14">
        <v>8</v>
      </c>
      <c r="B109" s="15" t="s">
        <v>270</v>
      </c>
      <c r="C109" s="52"/>
      <c r="D109" s="52"/>
      <c r="E109" s="52"/>
      <c r="F109" s="52">
        <f>F110</f>
        <v>10400</v>
      </c>
      <c r="G109" s="52"/>
      <c r="H109" s="52"/>
      <c r="I109" s="69">
        <f>I110</f>
        <v>10400</v>
      </c>
      <c r="J109" s="52"/>
      <c r="K109" s="52"/>
      <c r="L109" s="52">
        <f>L110</f>
        <v>4800</v>
      </c>
      <c r="M109" s="52"/>
      <c r="N109" s="52"/>
      <c r="O109" s="52"/>
      <c r="P109" s="52">
        <f t="shared" si="2"/>
        <v>15200</v>
      </c>
      <c r="Q109" s="52"/>
    </row>
    <row r="110" spans="1:17" ht="25.5" customHeight="1" x14ac:dyDescent="0.2">
      <c r="A110" s="18">
        <v>8.1</v>
      </c>
      <c r="B110" s="19" t="s">
        <v>271</v>
      </c>
      <c r="C110" s="20"/>
      <c r="D110" s="20"/>
      <c r="E110" s="20"/>
      <c r="F110" s="20">
        <f>F111+F112+F113+F114+F115+F116+F117+F118+F119+F120</f>
        <v>10400</v>
      </c>
      <c r="G110" s="20"/>
      <c r="H110" s="20"/>
      <c r="I110" s="20">
        <f>I111+I112+I113+I114+I115+I116+I117+I118+I119+I120</f>
        <v>10400</v>
      </c>
      <c r="J110" s="20"/>
      <c r="K110" s="20"/>
      <c r="L110" s="20">
        <f>L111+L112+L113+L114+L115+L116+L117+L118+L119+L120</f>
        <v>4800</v>
      </c>
      <c r="M110" s="20"/>
      <c r="N110" s="20"/>
      <c r="O110" s="20"/>
      <c r="P110" s="20">
        <f t="shared" si="2"/>
        <v>15200</v>
      </c>
      <c r="Q110" s="20"/>
    </row>
    <row r="111" spans="1:17" ht="25.5" customHeight="1" x14ac:dyDescent="0.2">
      <c r="A111" s="22" t="s">
        <v>272</v>
      </c>
      <c r="B111" s="27" t="s">
        <v>273</v>
      </c>
      <c r="C111" s="48" t="s">
        <v>274</v>
      </c>
      <c r="D111" s="5"/>
      <c r="E111" s="5"/>
      <c r="F111" s="5"/>
      <c r="G111" s="47"/>
      <c r="H111" s="47"/>
      <c r="I111" s="47"/>
      <c r="J111" s="5"/>
      <c r="K111" s="5"/>
      <c r="L111" s="5"/>
      <c r="M111" s="5"/>
      <c r="N111" s="5"/>
      <c r="O111" s="5"/>
      <c r="P111" s="5">
        <f t="shared" si="2"/>
        <v>0</v>
      </c>
      <c r="Q111" s="5"/>
    </row>
    <row r="112" spans="1:17" ht="25.5" customHeight="1" x14ac:dyDescent="0.2">
      <c r="A112" s="22" t="s">
        <v>275</v>
      </c>
      <c r="B112" s="27" t="s">
        <v>276</v>
      </c>
      <c r="C112" s="48" t="s">
        <v>277</v>
      </c>
      <c r="D112" s="5">
        <v>22</v>
      </c>
      <c r="E112" s="4">
        <v>100</v>
      </c>
      <c r="F112" s="4">
        <v>2200</v>
      </c>
      <c r="G112" s="47">
        <v>22</v>
      </c>
      <c r="H112" s="33">
        <v>100</v>
      </c>
      <c r="I112" s="33">
        <v>2200</v>
      </c>
      <c r="J112" s="5"/>
      <c r="K112" s="5"/>
      <c r="L112" s="5"/>
      <c r="M112" s="5"/>
      <c r="N112" s="5"/>
      <c r="O112" s="5"/>
      <c r="P112" s="5">
        <f t="shared" si="2"/>
        <v>2200</v>
      </c>
      <c r="Q112" s="5"/>
    </row>
    <row r="113" spans="1:17" ht="15.75" customHeight="1" x14ac:dyDescent="0.2">
      <c r="A113" s="22" t="s">
        <v>278</v>
      </c>
      <c r="B113" s="27" t="s">
        <v>279</v>
      </c>
      <c r="C113" s="48" t="s">
        <v>280</v>
      </c>
      <c r="D113" s="12"/>
      <c r="E113" s="12"/>
      <c r="F113" s="12"/>
      <c r="G113" s="13"/>
      <c r="H113" s="13"/>
      <c r="I113" s="13"/>
      <c r="J113" s="12"/>
      <c r="K113" s="12"/>
      <c r="L113" s="12"/>
      <c r="M113" s="12"/>
      <c r="N113" s="12"/>
      <c r="O113" s="12"/>
      <c r="P113" s="5">
        <f t="shared" si="2"/>
        <v>0</v>
      </c>
      <c r="Q113" s="12"/>
    </row>
    <row r="114" spans="1:17" ht="15.75" customHeight="1" x14ac:dyDescent="0.2">
      <c r="A114" s="22" t="s">
        <v>281</v>
      </c>
      <c r="B114" s="27" t="s">
        <v>282</v>
      </c>
      <c r="C114" s="48" t="s">
        <v>283</v>
      </c>
      <c r="D114" s="12"/>
      <c r="E114" s="12"/>
      <c r="F114" s="12"/>
      <c r="G114" s="13"/>
      <c r="H114" s="13"/>
      <c r="I114" s="13"/>
      <c r="J114" s="12"/>
      <c r="K114" s="12"/>
      <c r="L114" s="12"/>
      <c r="M114" s="12"/>
      <c r="N114" s="12"/>
      <c r="O114" s="12"/>
      <c r="P114" s="5">
        <f t="shared" si="2"/>
        <v>0</v>
      </c>
      <c r="Q114" s="12"/>
    </row>
    <row r="115" spans="1:17" ht="15.75" customHeight="1" x14ac:dyDescent="0.2">
      <c r="A115" s="22" t="s">
        <v>284</v>
      </c>
      <c r="B115" s="27" t="s">
        <v>285</v>
      </c>
      <c r="C115" s="48" t="s">
        <v>286</v>
      </c>
      <c r="D115" s="12"/>
      <c r="E115" s="12"/>
      <c r="F115" s="12"/>
      <c r="G115" s="13"/>
      <c r="H115" s="13"/>
      <c r="I115" s="13"/>
      <c r="J115" s="12"/>
      <c r="K115" s="12"/>
      <c r="L115" s="12"/>
      <c r="M115" s="12"/>
      <c r="N115" s="12"/>
      <c r="O115" s="12"/>
      <c r="P115" s="5">
        <f t="shared" si="2"/>
        <v>0</v>
      </c>
      <c r="Q115" s="12"/>
    </row>
    <row r="116" spans="1:17" ht="15.75" customHeight="1" x14ac:dyDescent="0.2">
      <c r="A116" s="22" t="s">
        <v>287</v>
      </c>
      <c r="B116" s="27" t="s">
        <v>288</v>
      </c>
      <c r="C116" s="48" t="s">
        <v>289</v>
      </c>
      <c r="D116" s="12"/>
      <c r="E116" s="12"/>
      <c r="F116" s="12"/>
      <c r="G116" s="13"/>
      <c r="H116" s="13"/>
      <c r="I116" s="13"/>
      <c r="J116" s="12"/>
      <c r="K116" s="12"/>
      <c r="L116" s="12"/>
      <c r="M116" s="12"/>
      <c r="N116" s="12"/>
      <c r="O116" s="12"/>
      <c r="P116" s="5">
        <f t="shared" si="2"/>
        <v>0</v>
      </c>
      <c r="Q116" s="12"/>
    </row>
    <row r="117" spans="1:17" ht="15.75" customHeight="1" x14ac:dyDescent="0.2">
      <c r="A117" s="22" t="s">
        <v>290</v>
      </c>
      <c r="B117" s="27" t="s">
        <v>291</v>
      </c>
      <c r="C117" s="48" t="s">
        <v>292</v>
      </c>
      <c r="D117" s="12">
        <v>1</v>
      </c>
      <c r="E117" s="12" t="s">
        <v>293</v>
      </c>
      <c r="F117" s="61">
        <v>1000</v>
      </c>
      <c r="G117" s="70">
        <v>1</v>
      </c>
      <c r="H117" s="71" t="s">
        <v>293</v>
      </c>
      <c r="I117" s="72">
        <v>1000</v>
      </c>
      <c r="J117" s="12"/>
      <c r="K117" s="12"/>
      <c r="L117" s="12"/>
      <c r="M117" s="12"/>
      <c r="N117" s="12"/>
      <c r="O117" s="12"/>
      <c r="P117" s="5">
        <f t="shared" si="2"/>
        <v>1000</v>
      </c>
      <c r="Q117" s="12"/>
    </row>
    <row r="118" spans="1:17" ht="38.25" customHeight="1" x14ac:dyDescent="0.2">
      <c r="A118" s="22" t="s">
        <v>294</v>
      </c>
      <c r="B118" s="23" t="s">
        <v>295</v>
      </c>
      <c r="C118" s="48" t="s">
        <v>296</v>
      </c>
      <c r="D118" s="4">
        <v>48</v>
      </c>
      <c r="E118" s="4">
        <v>150</v>
      </c>
      <c r="F118" s="4">
        <v>7200</v>
      </c>
      <c r="G118" s="33">
        <v>48</v>
      </c>
      <c r="H118" s="33">
        <v>150</v>
      </c>
      <c r="I118" s="33">
        <v>7200</v>
      </c>
      <c r="J118" s="4">
        <v>32</v>
      </c>
      <c r="K118" s="4">
        <v>150</v>
      </c>
      <c r="L118" s="4">
        <v>4800</v>
      </c>
      <c r="M118" s="5"/>
      <c r="N118" s="5"/>
      <c r="O118" s="5"/>
      <c r="P118" s="5">
        <f t="shared" si="2"/>
        <v>12000</v>
      </c>
      <c r="Q118" s="5"/>
    </row>
    <row r="119" spans="1:17" ht="25.5" customHeight="1" x14ac:dyDescent="0.2">
      <c r="A119" s="22" t="s">
        <v>297</v>
      </c>
      <c r="B119" s="27" t="s">
        <v>298</v>
      </c>
      <c r="C119" s="48" t="s">
        <v>299</v>
      </c>
      <c r="D119" s="5"/>
      <c r="E119" s="5"/>
      <c r="F119" s="5"/>
      <c r="G119" s="47"/>
      <c r="H119" s="47"/>
      <c r="I119" s="47"/>
      <c r="J119" s="5"/>
      <c r="K119" s="5"/>
      <c r="L119" s="5"/>
      <c r="M119" s="5"/>
      <c r="N119" s="5"/>
      <c r="O119" s="5"/>
      <c r="P119" s="5">
        <f t="shared" si="2"/>
        <v>0</v>
      </c>
      <c r="Q119" s="5"/>
    </row>
    <row r="120" spans="1:17" ht="25.5" customHeight="1" x14ac:dyDescent="0.2">
      <c r="A120" s="22" t="s">
        <v>300</v>
      </c>
      <c r="B120" s="27" t="s">
        <v>301</v>
      </c>
      <c r="C120" s="48" t="s">
        <v>302</v>
      </c>
      <c r="D120" s="5"/>
      <c r="E120" s="5"/>
      <c r="F120" s="5"/>
      <c r="G120" s="47"/>
      <c r="H120" s="47"/>
      <c r="I120" s="47"/>
      <c r="J120" s="5"/>
      <c r="K120" s="5"/>
      <c r="L120" s="5"/>
      <c r="M120" s="5"/>
      <c r="N120" s="5"/>
      <c r="O120" s="5"/>
      <c r="P120" s="5">
        <f t="shared" si="2"/>
        <v>0</v>
      </c>
      <c r="Q120" s="5"/>
    </row>
    <row r="121" spans="1:17" ht="51" customHeight="1" x14ac:dyDescent="0.2">
      <c r="A121" s="111" t="s">
        <v>303</v>
      </c>
      <c r="B121" s="89"/>
      <c r="C121" s="43"/>
      <c r="D121" s="43"/>
      <c r="E121" s="43"/>
      <c r="F121" s="43">
        <f>F109</f>
        <v>10400</v>
      </c>
      <c r="G121" s="43"/>
      <c r="H121" s="43"/>
      <c r="I121" s="43">
        <f>I109</f>
        <v>10400</v>
      </c>
      <c r="J121" s="43"/>
      <c r="K121" s="43"/>
      <c r="L121" s="43">
        <f>L109</f>
        <v>4800</v>
      </c>
      <c r="M121" s="43"/>
      <c r="N121" s="43"/>
      <c r="O121" s="43"/>
      <c r="P121" s="43">
        <f t="shared" si="2"/>
        <v>15200</v>
      </c>
      <c r="Q121" s="43"/>
    </row>
    <row r="122" spans="1:17" ht="25.5" customHeight="1" x14ac:dyDescent="0.2">
      <c r="A122" s="14">
        <v>9</v>
      </c>
      <c r="B122" s="15" t="s">
        <v>304</v>
      </c>
      <c r="C122" s="52"/>
      <c r="D122" s="52"/>
      <c r="E122" s="52"/>
      <c r="F122" s="52">
        <f>F123+F124+F125+F126</f>
        <v>0</v>
      </c>
      <c r="G122" s="52"/>
      <c r="H122" s="52"/>
      <c r="I122" s="52">
        <f>+I124+I125+I123</f>
        <v>0</v>
      </c>
      <c r="J122" s="52"/>
      <c r="K122" s="52"/>
      <c r="L122" s="73">
        <f>L123+L124+L125</f>
        <v>66940</v>
      </c>
      <c r="M122" s="52"/>
      <c r="N122" s="52"/>
      <c r="O122" s="52"/>
      <c r="P122" s="74">
        <f t="shared" si="2"/>
        <v>66940</v>
      </c>
      <c r="Q122" s="52"/>
    </row>
    <row r="123" spans="1:17" ht="25.5" customHeight="1" x14ac:dyDescent="0.2">
      <c r="A123" s="22" t="s">
        <v>305</v>
      </c>
      <c r="B123" s="27" t="s">
        <v>306</v>
      </c>
      <c r="C123" s="5" t="s">
        <v>307</v>
      </c>
      <c r="D123" s="5"/>
      <c r="E123" s="5"/>
      <c r="F123" s="4"/>
      <c r="G123" s="5"/>
      <c r="H123" s="4"/>
      <c r="I123" s="4"/>
      <c r="J123" s="5">
        <v>1</v>
      </c>
      <c r="K123" s="4">
        <v>3940</v>
      </c>
      <c r="L123" s="4">
        <v>3940</v>
      </c>
      <c r="M123" s="5"/>
      <c r="N123" s="5"/>
      <c r="O123" s="5"/>
      <c r="P123" s="4">
        <f t="shared" si="2"/>
        <v>3940</v>
      </c>
      <c r="Q123" s="5"/>
    </row>
    <row r="124" spans="1:17" ht="15.75" customHeight="1" x14ac:dyDescent="0.2">
      <c r="A124" s="22" t="s">
        <v>308</v>
      </c>
      <c r="B124" s="27" t="s">
        <v>309</v>
      </c>
      <c r="C124" s="12" t="s">
        <v>307</v>
      </c>
      <c r="D124" s="12"/>
      <c r="E124" s="12"/>
      <c r="F124" s="61"/>
      <c r="G124" s="12"/>
      <c r="H124" s="61"/>
      <c r="I124" s="61"/>
      <c r="J124" s="12">
        <v>1</v>
      </c>
      <c r="K124" s="61">
        <v>3000</v>
      </c>
      <c r="L124" s="61">
        <v>3000</v>
      </c>
      <c r="M124" s="12"/>
      <c r="N124" s="12"/>
      <c r="O124" s="12"/>
      <c r="P124" s="4">
        <f t="shared" si="2"/>
        <v>3000</v>
      </c>
      <c r="Q124" s="12"/>
    </row>
    <row r="125" spans="1:17" ht="15.75" customHeight="1" x14ac:dyDescent="0.2">
      <c r="A125" s="22" t="s">
        <v>310</v>
      </c>
      <c r="B125" s="27" t="s">
        <v>311</v>
      </c>
      <c r="C125" s="12" t="s">
        <v>170</v>
      </c>
      <c r="D125" s="12"/>
      <c r="E125" s="12"/>
      <c r="F125" s="61"/>
      <c r="G125" s="61"/>
      <c r="H125" s="61"/>
      <c r="I125" s="61"/>
      <c r="J125" s="61">
        <v>20</v>
      </c>
      <c r="K125" s="61">
        <v>3000</v>
      </c>
      <c r="L125" s="61">
        <v>60000</v>
      </c>
      <c r="M125" s="12"/>
      <c r="N125" s="12"/>
      <c r="O125" s="12"/>
      <c r="P125" s="4">
        <f t="shared" si="2"/>
        <v>60000</v>
      </c>
      <c r="Q125" s="12"/>
    </row>
    <row r="126" spans="1:17" ht="15.75" customHeight="1" x14ac:dyDescent="0.2">
      <c r="A126" s="22" t="s">
        <v>312</v>
      </c>
      <c r="B126" s="27" t="s">
        <v>313</v>
      </c>
      <c r="C126" s="12"/>
      <c r="D126" s="12"/>
      <c r="E126" s="12"/>
      <c r="F126" s="12"/>
      <c r="G126" s="13"/>
      <c r="H126" s="13"/>
      <c r="I126" s="13"/>
      <c r="J126" s="12"/>
      <c r="K126" s="12"/>
      <c r="L126" s="12"/>
      <c r="M126" s="12"/>
      <c r="N126" s="12"/>
      <c r="O126" s="12"/>
      <c r="P126" s="4">
        <f t="shared" si="2"/>
        <v>0</v>
      </c>
      <c r="Q126" s="12"/>
    </row>
    <row r="127" spans="1:17" ht="51" customHeight="1" x14ac:dyDescent="0.2">
      <c r="A127" s="104" t="s">
        <v>314</v>
      </c>
      <c r="B127" s="89"/>
      <c r="C127" s="43"/>
      <c r="D127" s="43"/>
      <c r="E127" s="43"/>
      <c r="F127" s="35">
        <f>F122</f>
        <v>0</v>
      </c>
      <c r="G127" s="35"/>
      <c r="H127" s="35"/>
      <c r="I127" s="35">
        <f>I122</f>
        <v>0</v>
      </c>
      <c r="J127" s="43"/>
      <c r="K127" s="43"/>
      <c r="L127" s="35">
        <f>L122</f>
        <v>66940</v>
      </c>
      <c r="M127" s="43"/>
      <c r="N127" s="43"/>
      <c r="O127" s="43"/>
      <c r="P127" s="75">
        <f t="shared" si="2"/>
        <v>66940</v>
      </c>
      <c r="Q127" s="43"/>
    </row>
    <row r="128" spans="1:17" ht="25.5" customHeight="1" x14ac:dyDescent="0.2">
      <c r="A128" s="14">
        <v>10</v>
      </c>
      <c r="B128" s="15" t="s">
        <v>315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1:17" ht="25.5" customHeight="1" x14ac:dyDescent="0.2">
      <c r="A129" s="22" t="s">
        <v>316</v>
      </c>
      <c r="B129" s="27" t="s">
        <v>317</v>
      </c>
      <c r="C129" s="5"/>
      <c r="D129" s="5"/>
      <c r="E129" s="5"/>
      <c r="F129" s="5"/>
      <c r="G129" s="47"/>
      <c r="H129" s="47"/>
      <c r="I129" s="47"/>
      <c r="J129" s="5"/>
      <c r="K129" s="5"/>
      <c r="L129" s="5"/>
      <c r="M129" s="5"/>
      <c r="N129" s="5"/>
      <c r="O129" s="5"/>
      <c r="P129" s="5"/>
      <c r="Q129" s="5"/>
    </row>
    <row r="130" spans="1:17" ht="38.25" customHeight="1" x14ac:dyDescent="0.2">
      <c r="A130" s="22" t="s">
        <v>318</v>
      </c>
      <c r="B130" s="23" t="s">
        <v>319</v>
      </c>
      <c r="C130" s="5"/>
      <c r="D130" s="5"/>
      <c r="E130" s="5"/>
      <c r="F130" s="5"/>
      <c r="G130" s="47"/>
      <c r="H130" s="47"/>
      <c r="I130" s="47"/>
      <c r="J130" s="5"/>
      <c r="K130" s="5"/>
      <c r="L130" s="5"/>
      <c r="M130" s="5"/>
      <c r="N130" s="5"/>
      <c r="O130" s="5"/>
      <c r="P130" s="5"/>
      <c r="Q130" s="5"/>
    </row>
    <row r="131" spans="1:17" ht="38.25" customHeight="1" x14ac:dyDescent="0.2">
      <c r="A131" s="112" t="s">
        <v>320</v>
      </c>
      <c r="B131" s="89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1:17" ht="88.5" customHeight="1" x14ac:dyDescent="0.2">
      <c r="A132" s="14">
        <v>11</v>
      </c>
      <c r="B132" s="51" t="s">
        <v>321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ht="38.25" customHeight="1" x14ac:dyDescent="0.2">
      <c r="A133" s="22" t="s">
        <v>322</v>
      </c>
      <c r="B133" s="23" t="s">
        <v>323</v>
      </c>
      <c r="C133" s="48" t="s">
        <v>324</v>
      </c>
      <c r="D133" s="5"/>
      <c r="E133" s="5"/>
      <c r="F133" s="5"/>
      <c r="G133" s="47"/>
      <c r="H133" s="47"/>
      <c r="I133" s="47"/>
      <c r="J133" s="5"/>
      <c r="K133" s="5"/>
      <c r="L133" s="5"/>
      <c r="M133" s="5"/>
      <c r="N133" s="5"/>
      <c r="O133" s="5"/>
      <c r="P133" s="5"/>
      <c r="Q133" s="5"/>
    </row>
    <row r="134" spans="1:17" ht="25.5" customHeight="1" x14ac:dyDescent="0.2">
      <c r="A134" s="5"/>
      <c r="B134" s="27" t="s">
        <v>325</v>
      </c>
      <c r="C134" s="5"/>
      <c r="D134" s="5"/>
      <c r="E134" s="5"/>
      <c r="F134" s="5"/>
      <c r="G134" s="47"/>
      <c r="H134" s="47"/>
      <c r="I134" s="47"/>
      <c r="J134" s="5"/>
      <c r="K134" s="5"/>
      <c r="L134" s="5"/>
      <c r="M134" s="5"/>
      <c r="N134" s="5"/>
      <c r="O134" s="5"/>
      <c r="P134" s="5"/>
      <c r="Q134" s="5"/>
    </row>
    <row r="135" spans="1:17" ht="63" customHeight="1" x14ac:dyDescent="0.2">
      <c r="A135" s="22" t="s">
        <v>326</v>
      </c>
      <c r="B135" s="23" t="s">
        <v>327</v>
      </c>
      <c r="C135" s="48" t="s">
        <v>328</v>
      </c>
      <c r="D135" s="23"/>
      <c r="E135" s="23"/>
      <c r="F135" s="23"/>
      <c r="G135" s="25"/>
      <c r="H135" s="25"/>
      <c r="I135" s="25"/>
      <c r="J135" s="23"/>
      <c r="K135" s="23"/>
      <c r="L135" s="23"/>
      <c r="M135" s="23"/>
      <c r="N135" s="23"/>
      <c r="O135" s="23"/>
      <c r="P135" s="23"/>
      <c r="Q135" s="23"/>
    </row>
    <row r="136" spans="1:17" ht="88.5" customHeight="1" x14ac:dyDescent="0.2">
      <c r="A136" s="110" t="s">
        <v>329</v>
      </c>
      <c r="B136" s="8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25.5" customHeight="1" x14ac:dyDescent="0.2">
      <c r="A137" s="14">
        <v>12</v>
      </c>
      <c r="B137" s="15" t="s">
        <v>330</v>
      </c>
      <c r="C137" s="52"/>
      <c r="D137" s="52"/>
      <c r="E137" s="52"/>
      <c r="F137" s="52">
        <f>F140+F141</f>
        <v>0</v>
      </c>
      <c r="G137" s="52"/>
      <c r="H137" s="52"/>
      <c r="I137" s="52">
        <f>I140+I141</f>
        <v>0</v>
      </c>
      <c r="J137" s="52"/>
      <c r="K137" s="52"/>
      <c r="L137" s="52">
        <f>L138+L139+L140+L141</f>
        <v>850</v>
      </c>
      <c r="M137" s="52"/>
      <c r="N137" s="52"/>
      <c r="O137" s="52"/>
      <c r="P137" s="73">
        <v>850</v>
      </c>
      <c r="Q137" s="52"/>
    </row>
    <row r="138" spans="1:17" ht="28.5" customHeight="1" x14ac:dyDescent="0.2">
      <c r="A138" s="22" t="s">
        <v>331</v>
      </c>
      <c r="B138" s="27" t="s">
        <v>332</v>
      </c>
      <c r="C138" s="76" t="s">
        <v>333</v>
      </c>
      <c r="D138" s="5"/>
      <c r="E138" s="5"/>
      <c r="F138" s="5"/>
      <c r="G138" s="47"/>
      <c r="H138" s="47"/>
      <c r="I138" s="47"/>
      <c r="J138" s="5"/>
      <c r="K138" s="5"/>
      <c r="L138" s="5"/>
      <c r="M138" s="5"/>
      <c r="N138" s="5"/>
      <c r="O138" s="5"/>
      <c r="P138" s="5"/>
      <c r="Q138" s="5"/>
    </row>
    <row r="139" spans="1:17" ht="28.5" customHeight="1" x14ac:dyDescent="0.2">
      <c r="A139" s="22" t="s">
        <v>334</v>
      </c>
      <c r="B139" s="27" t="s">
        <v>335</v>
      </c>
      <c r="C139" s="76" t="s">
        <v>336</v>
      </c>
      <c r="D139" s="5"/>
      <c r="E139" s="5"/>
      <c r="F139" s="5"/>
      <c r="G139" s="47"/>
      <c r="H139" s="47"/>
      <c r="I139" s="47"/>
      <c r="J139" s="5"/>
      <c r="K139" s="5"/>
      <c r="L139" s="5"/>
      <c r="M139" s="5"/>
      <c r="N139" s="5"/>
      <c r="O139" s="5"/>
      <c r="P139" s="5"/>
      <c r="Q139" s="5"/>
    </row>
    <row r="140" spans="1:17" ht="25.5" customHeight="1" x14ac:dyDescent="0.2">
      <c r="A140" s="22" t="s">
        <v>337</v>
      </c>
      <c r="B140" s="27" t="s">
        <v>338</v>
      </c>
      <c r="C140" s="53" t="s">
        <v>339</v>
      </c>
      <c r="D140" s="5"/>
      <c r="E140" s="5"/>
      <c r="F140" s="4"/>
      <c r="G140" s="5"/>
      <c r="H140" s="4"/>
      <c r="I140" s="4"/>
      <c r="J140" s="5">
        <v>5</v>
      </c>
      <c r="K140" s="4">
        <v>120</v>
      </c>
      <c r="L140" s="4">
        <v>600</v>
      </c>
      <c r="M140" s="5"/>
      <c r="N140" s="5"/>
      <c r="O140" s="5"/>
      <c r="P140" s="4">
        <v>600</v>
      </c>
      <c r="Q140" s="5"/>
    </row>
    <row r="141" spans="1:17" ht="38.25" customHeight="1" x14ac:dyDescent="0.2">
      <c r="A141" s="22" t="s">
        <v>340</v>
      </c>
      <c r="B141" s="23" t="s">
        <v>341</v>
      </c>
      <c r="C141" s="53" t="s">
        <v>342</v>
      </c>
      <c r="D141" s="5"/>
      <c r="E141" s="5"/>
      <c r="F141" s="4"/>
      <c r="G141" s="5"/>
      <c r="H141" s="4"/>
      <c r="I141" s="4"/>
      <c r="J141" s="5">
        <v>5</v>
      </c>
      <c r="K141" s="4">
        <v>50</v>
      </c>
      <c r="L141" s="4">
        <v>250</v>
      </c>
      <c r="M141" s="5"/>
      <c r="N141" s="5"/>
      <c r="O141" s="5"/>
      <c r="P141" s="4">
        <v>250</v>
      </c>
      <c r="Q141" s="5"/>
    </row>
    <row r="142" spans="1:17" ht="25.5" customHeight="1" x14ac:dyDescent="0.2">
      <c r="A142" s="104" t="s">
        <v>343</v>
      </c>
      <c r="B142" s="89"/>
      <c r="C142" s="44"/>
      <c r="D142" s="44"/>
      <c r="E142" s="44"/>
      <c r="F142" s="44">
        <f>F141+F140</f>
        <v>0</v>
      </c>
      <c r="G142" s="44"/>
      <c r="H142" s="44"/>
      <c r="I142" s="44">
        <f>I137</f>
        <v>0</v>
      </c>
      <c r="J142" s="44"/>
      <c r="K142" s="44"/>
      <c r="L142" s="44">
        <f>L137</f>
        <v>850</v>
      </c>
      <c r="M142" s="44"/>
      <c r="N142" s="44"/>
      <c r="O142" s="44"/>
      <c r="P142" s="44">
        <f>F142+O142+L142</f>
        <v>850</v>
      </c>
      <c r="Q142" s="44"/>
    </row>
    <row r="143" spans="1:17" ht="25.5" customHeight="1" x14ac:dyDescent="0.2">
      <c r="A143" s="14">
        <v>13</v>
      </c>
      <c r="B143" s="15" t="s">
        <v>344</v>
      </c>
      <c r="C143" s="52"/>
      <c r="D143" s="52"/>
      <c r="E143" s="52"/>
      <c r="F143" s="52">
        <f>F145+F146</f>
        <v>8000</v>
      </c>
      <c r="G143" s="52"/>
      <c r="H143" s="52"/>
      <c r="I143" s="77">
        <f>I145+I146</f>
        <v>8000</v>
      </c>
      <c r="J143" s="52"/>
      <c r="K143" s="52"/>
      <c r="L143" s="52"/>
      <c r="M143" s="52"/>
      <c r="N143" s="52"/>
      <c r="O143" s="52"/>
      <c r="P143" s="77">
        <f>P145+P146</f>
        <v>8000</v>
      </c>
      <c r="Q143" s="52"/>
    </row>
    <row r="144" spans="1:17" ht="25.5" customHeight="1" x14ac:dyDescent="0.2">
      <c r="A144" s="22" t="s">
        <v>345</v>
      </c>
      <c r="B144" s="27" t="s">
        <v>346</v>
      </c>
      <c r="C144" s="5"/>
      <c r="D144" s="5"/>
      <c r="E144" s="5"/>
      <c r="F144" s="5"/>
      <c r="G144" s="47"/>
      <c r="H144" s="47"/>
      <c r="I144" s="47"/>
      <c r="J144" s="5"/>
      <c r="K144" s="5"/>
      <c r="L144" s="5"/>
      <c r="M144" s="5"/>
      <c r="N144" s="5"/>
      <c r="O144" s="5"/>
      <c r="P144" s="47"/>
      <c r="Q144" s="5"/>
    </row>
    <row r="145" spans="1:17" ht="15.75" customHeight="1" x14ac:dyDescent="0.2">
      <c r="A145" s="22" t="s">
        <v>347</v>
      </c>
      <c r="B145" s="27" t="s">
        <v>348</v>
      </c>
      <c r="C145" s="12" t="s">
        <v>349</v>
      </c>
      <c r="D145" s="12">
        <v>10</v>
      </c>
      <c r="E145" s="61">
        <v>300</v>
      </c>
      <c r="F145" s="61">
        <v>3000</v>
      </c>
      <c r="G145" s="60">
        <v>10</v>
      </c>
      <c r="H145" s="60">
        <v>300</v>
      </c>
      <c r="I145" s="60">
        <v>3000</v>
      </c>
      <c r="J145" s="12"/>
      <c r="K145" s="12"/>
      <c r="L145" s="12"/>
      <c r="M145" s="12"/>
      <c r="N145" s="12"/>
      <c r="O145" s="12"/>
      <c r="P145" s="60">
        <v>3000</v>
      </c>
      <c r="Q145" s="12"/>
    </row>
    <row r="146" spans="1:17" ht="25.5" customHeight="1" x14ac:dyDescent="0.2">
      <c r="A146" s="22" t="s">
        <v>350</v>
      </c>
      <c r="B146" s="27" t="s">
        <v>351</v>
      </c>
      <c r="C146" s="5" t="s">
        <v>352</v>
      </c>
      <c r="D146" s="5">
        <v>1</v>
      </c>
      <c r="E146" s="4">
        <v>5000</v>
      </c>
      <c r="F146" s="4">
        <v>5000</v>
      </c>
      <c r="G146" s="33">
        <v>1</v>
      </c>
      <c r="H146" s="33">
        <v>5000</v>
      </c>
      <c r="I146" s="33">
        <v>5000</v>
      </c>
      <c r="J146" s="5"/>
      <c r="K146" s="5"/>
      <c r="L146" s="5"/>
      <c r="M146" s="5"/>
      <c r="N146" s="5"/>
      <c r="O146" s="5"/>
      <c r="P146" s="33">
        <v>5000</v>
      </c>
      <c r="Q146" s="5"/>
    </row>
    <row r="147" spans="1:17" ht="51" customHeight="1" x14ac:dyDescent="0.2">
      <c r="A147" s="22" t="s">
        <v>353</v>
      </c>
      <c r="B147" s="23" t="s">
        <v>354</v>
      </c>
      <c r="C147" s="23"/>
      <c r="D147" s="23"/>
      <c r="E147" s="23"/>
      <c r="F147" s="23"/>
      <c r="G147" s="25"/>
      <c r="H147" s="25"/>
      <c r="I147" s="25"/>
      <c r="J147" s="23"/>
      <c r="K147" s="23"/>
      <c r="L147" s="23"/>
      <c r="M147" s="23"/>
      <c r="N147" s="23"/>
      <c r="O147" s="23"/>
      <c r="P147" s="23"/>
      <c r="Q147" s="23"/>
    </row>
    <row r="148" spans="1:17" ht="38.25" customHeight="1" x14ac:dyDescent="0.2">
      <c r="A148" s="105" t="s">
        <v>355</v>
      </c>
      <c r="B148" s="89"/>
      <c r="C148" s="35"/>
      <c r="D148" s="35"/>
      <c r="E148" s="35"/>
      <c r="F148" s="35">
        <f>F145+F146</f>
        <v>8000</v>
      </c>
      <c r="G148" s="35"/>
      <c r="H148" s="35"/>
      <c r="I148" s="35">
        <f>I143</f>
        <v>8000</v>
      </c>
      <c r="J148" s="35"/>
      <c r="K148" s="35"/>
      <c r="L148" s="35"/>
      <c r="M148" s="35"/>
      <c r="N148" s="35"/>
      <c r="O148" s="35"/>
      <c r="P148" s="35">
        <f>F148+L148+O148</f>
        <v>8000</v>
      </c>
      <c r="Q148" s="35"/>
    </row>
    <row r="149" spans="1:17" ht="25.5" customHeight="1" x14ac:dyDescent="0.2">
      <c r="A149" s="14">
        <v>14</v>
      </c>
      <c r="B149" s="15" t="s">
        <v>356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ht="51" customHeight="1" x14ac:dyDescent="0.2">
      <c r="A150" s="78">
        <v>43844</v>
      </c>
      <c r="B150" s="32" t="s">
        <v>357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25.5" customHeight="1" x14ac:dyDescent="0.2">
      <c r="A151" s="22" t="s">
        <v>358</v>
      </c>
      <c r="B151" s="27" t="s">
        <v>359</v>
      </c>
      <c r="C151" s="48" t="s">
        <v>360</v>
      </c>
      <c r="D151" s="5"/>
      <c r="E151" s="5"/>
      <c r="F151" s="5"/>
      <c r="G151" s="47"/>
      <c r="H151" s="47"/>
      <c r="I151" s="47"/>
      <c r="J151" s="5"/>
      <c r="K151" s="5"/>
      <c r="L151" s="5"/>
      <c r="M151" s="5"/>
      <c r="N151" s="5"/>
      <c r="O151" s="5"/>
      <c r="P151" s="5"/>
      <c r="Q151" s="5"/>
    </row>
    <row r="152" spans="1:17" ht="25.5" customHeight="1" x14ac:dyDescent="0.2">
      <c r="A152" s="22" t="s">
        <v>361</v>
      </c>
      <c r="B152" s="27" t="s">
        <v>362</v>
      </c>
      <c r="C152" s="48" t="s">
        <v>363</v>
      </c>
      <c r="D152" s="5"/>
      <c r="E152" s="5"/>
      <c r="F152" s="5"/>
      <c r="G152" s="47"/>
      <c r="H152" s="47"/>
      <c r="I152" s="47"/>
      <c r="J152" s="5"/>
      <c r="K152" s="5"/>
      <c r="L152" s="5"/>
      <c r="M152" s="5"/>
      <c r="N152" s="5"/>
      <c r="O152" s="5"/>
      <c r="P152" s="5"/>
      <c r="Q152" s="5"/>
    </row>
    <row r="153" spans="1:17" ht="25.5" customHeight="1" x14ac:dyDescent="0.2">
      <c r="A153" s="22" t="s">
        <v>364</v>
      </c>
      <c r="B153" s="27" t="s">
        <v>365</v>
      </c>
      <c r="C153" s="48" t="s">
        <v>366</v>
      </c>
      <c r="D153" s="5"/>
      <c r="E153" s="5"/>
      <c r="F153" s="5"/>
      <c r="G153" s="47"/>
      <c r="H153" s="47"/>
      <c r="I153" s="47"/>
      <c r="J153" s="5"/>
      <c r="K153" s="5"/>
      <c r="L153" s="5"/>
      <c r="M153" s="5"/>
      <c r="N153" s="5"/>
      <c r="O153" s="5"/>
      <c r="P153" s="5"/>
      <c r="Q153" s="5"/>
    </row>
    <row r="154" spans="1:17" ht="38.25" customHeight="1" x14ac:dyDescent="0.2">
      <c r="A154" s="78">
        <v>43875</v>
      </c>
      <c r="B154" s="19" t="s">
        <v>367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25.5" customHeight="1" x14ac:dyDescent="0.2">
      <c r="A155" s="22" t="s">
        <v>368</v>
      </c>
      <c r="B155" s="27" t="s">
        <v>369</v>
      </c>
      <c r="C155" s="48" t="s">
        <v>370</v>
      </c>
      <c r="D155" s="5"/>
      <c r="E155" s="5"/>
      <c r="F155" s="5"/>
      <c r="G155" s="47"/>
      <c r="H155" s="47"/>
      <c r="I155" s="47"/>
      <c r="J155" s="5"/>
      <c r="K155" s="5"/>
      <c r="L155" s="5"/>
      <c r="M155" s="5"/>
      <c r="N155" s="5"/>
      <c r="O155" s="5"/>
      <c r="P155" s="5"/>
      <c r="Q155" s="5"/>
    </row>
    <row r="156" spans="1:17" ht="25.5" customHeight="1" x14ac:dyDescent="0.2">
      <c r="A156" s="22" t="s">
        <v>371</v>
      </c>
      <c r="B156" s="27" t="s">
        <v>372</v>
      </c>
      <c r="C156" s="48" t="s">
        <v>373</v>
      </c>
      <c r="D156" s="5"/>
      <c r="E156" s="5"/>
      <c r="F156" s="5"/>
      <c r="G156" s="47"/>
      <c r="H156" s="47"/>
      <c r="I156" s="47"/>
      <c r="J156" s="5"/>
      <c r="K156" s="5"/>
      <c r="L156" s="5"/>
      <c r="M156" s="5"/>
      <c r="N156" s="5"/>
      <c r="O156" s="5"/>
      <c r="P156" s="5"/>
      <c r="Q156" s="5"/>
    </row>
    <row r="157" spans="1:17" ht="25.5" customHeight="1" x14ac:dyDescent="0.2">
      <c r="A157" s="22" t="s">
        <v>374</v>
      </c>
      <c r="B157" s="27" t="s">
        <v>375</v>
      </c>
      <c r="C157" s="48" t="s">
        <v>376</v>
      </c>
      <c r="D157" s="5"/>
      <c r="E157" s="5"/>
      <c r="F157" s="5"/>
      <c r="G157" s="47"/>
      <c r="H157" s="47"/>
      <c r="I157" s="47"/>
      <c r="J157" s="5"/>
      <c r="K157" s="5"/>
      <c r="L157" s="5"/>
      <c r="M157" s="5"/>
      <c r="N157" s="5"/>
      <c r="O157" s="5"/>
      <c r="P157" s="5"/>
      <c r="Q157" s="5"/>
    </row>
    <row r="158" spans="1:17" ht="31.5" customHeight="1" x14ac:dyDescent="0.2">
      <c r="A158" s="78">
        <v>43904</v>
      </c>
      <c r="B158" s="19" t="s">
        <v>377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23.25" customHeight="1" x14ac:dyDescent="0.2">
      <c r="A159" s="22" t="s">
        <v>378</v>
      </c>
      <c r="B159" s="27" t="s">
        <v>379</v>
      </c>
      <c r="C159" s="53" t="s">
        <v>380</v>
      </c>
      <c r="D159" s="5"/>
      <c r="E159" s="5"/>
      <c r="F159" s="5"/>
      <c r="G159" s="47"/>
      <c r="H159" s="47"/>
      <c r="I159" s="47"/>
      <c r="J159" s="5"/>
      <c r="K159" s="5"/>
      <c r="L159" s="5"/>
      <c r="M159" s="5"/>
      <c r="N159" s="5"/>
      <c r="O159" s="5"/>
      <c r="P159" s="5"/>
      <c r="Q159" s="5"/>
    </row>
    <row r="160" spans="1:17" ht="23.25" customHeight="1" x14ac:dyDescent="0.2">
      <c r="A160" s="22" t="s">
        <v>381</v>
      </c>
      <c r="B160" s="27" t="s">
        <v>382</v>
      </c>
      <c r="C160" s="53" t="s">
        <v>383</v>
      </c>
      <c r="D160" s="5"/>
      <c r="E160" s="5"/>
      <c r="F160" s="5"/>
      <c r="G160" s="47"/>
      <c r="H160" s="47"/>
      <c r="I160" s="47"/>
      <c r="J160" s="5"/>
      <c r="K160" s="5"/>
      <c r="L160" s="5"/>
      <c r="M160" s="5"/>
      <c r="N160" s="5"/>
      <c r="O160" s="5"/>
      <c r="P160" s="5"/>
      <c r="Q160" s="5"/>
    </row>
    <row r="161" spans="1:17" ht="23.25" customHeight="1" x14ac:dyDescent="0.2">
      <c r="A161" s="22" t="s">
        <v>384</v>
      </c>
      <c r="B161" s="27" t="s">
        <v>385</v>
      </c>
      <c r="C161" s="53" t="s">
        <v>386</v>
      </c>
      <c r="D161" s="5"/>
      <c r="E161" s="5"/>
      <c r="F161" s="5"/>
      <c r="G161" s="47"/>
      <c r="H161" s="47"/>
      <c r="I161" s="47"/>
      <c r="J161" s="5"/>
      <c r="K161" s="5"/>
      <c r="L161" s="5"/>
      <c r="M161" s="5"/>
      <c r="N161" s="5"/>
      <c r="O161" s="5"/>
      <c r="P161" s="5"/>
      <c r="Q161" s="5"/>
    </row>
    <row r="162" spans="1:17" ht="23.25" customHeight="1" x14ac:dyDescent="0.2">
      <c r="A162" s="22" t="s">
        <v>387</v>
      </c>
      <c r="B162" s="27" t="s">
        <v>388</v>
      </c>
      <c r="C162" s="53" t="s">
        <v>389</v>
      </c>
      <c r="D162" s="5"/>
      <c r="E162" s="5"/>
      <c r="F162" s="5"/>
      <c r="G162" s="47"/>
      <c r="H162" s="47"/>
      <c r="I162" s="47"/>
      <c r="J162" s="5"/>
      <c r="K162" s="5"/>
      <c r="L162" s="5"/>
      <c r="M162" s="5"/>
      <c r="N162" s="5"/>
      <c r="O162" s="5"/>
      <c r="P162" s="5"/>
      <c r="Q162" s="5"/>
    </row>
    <row r="163" spans="1:17" ht="38.25" customHeight="1" x14ac:dyDescent="0.2">
      <c r="A163" s="22" t="s">
        <v>390</v>
      </c>
      <c r="B163" s="23" t="s">
        <v>391</v>
      </c>
      <c r="C163" s="53" t="s">
        <v>392</v>
      </c>
      <c r="D163" s="5"/>
      <c r="E163" s="5"/>
      <c r="F163" s="5"/>
      <c r="G163" s="47"/>
      <c r="H163" s="47"/>
      <c r="I163" s="47"/>
      <c r="J163" s="5"/>
      <c r="K163" s="5"/>
      <c r="L163" s="5"/>
      <c r="M163" s="5"/>
      <c r="N163" s="5"/>
      <c r="O163" s="5"/>
      <c r="P163" s="5"/>
      <c r="Q163" s="5"/>
    </row>
    <row r="164" spans="1:17" ht="31.5" customHeight="1" x14ac:dyDescent="0.2">
      <c r="A164" s="78">
        <v>43935</v>
      </c>
      <c r="B164" s="19" t="s">
        <v>393</v>
      </c>
      <c r="C164" s="20"/>
      <c r="D164" s="28">
        <v>2</v>
      </c>
      <c r="E164" s="28">
        <v>100</v>
      </c>
      <c r="F164" s="20">
        <f t="shared" ref="F164:F171" si="3">D164*E164</f>
        <v>200</v>
      </c>
      <c r="G164" s="20"/>
      <c r="H164" s="20"/>
      <c r="I164" s="20">
        <f>I165+I166+I167+I168+I169+I170</f>
        <v>200</v>
      </c>
      <c r="J164" s="20"/>
      <c r="K164" s="20"/>
      <c r="L164" s="20"/>
      <c r="M164" s="20"/>
      <c r="N164" s="20"/>
      <c r="O164" s="20"/>
      <c r="P164" s="20"/>
      <c r="Q164" s="20"/>
    </row>
    <row r="165" spans="1:17" ht="25.5" customHeight="1" x14ac:dyDescent="0.2">
      <c r="A165" s="22" t="s">
        <v>394</v>
      </c>
      <c r="B165" s="27" t="s">
        <v>395</v>
      </c>
      <c r="C165" s="5"/>
      <c r="D165" s="5"/>
      <c r="E165" s="5"/>
      <c r="F165" s="79">
        <f t="shared" si="3"/>
        <v>0</v>
      </c>
      <c r="G165" s="5"/>
      <c r="H165" s="5"/>
      <c r="I165" s="79">
        <f t="shared" ref="I165:I170" si="4">G165*H165</f>
        <v>0</v>
      </c>
      <c r="J165" s="5"/>
      <c r="K165" s="5"/>
      <c r="L165" s="5"/>
      <c r="M165" s="5"/>
      <c r="N165" s="5"/>
      <c r="O165" s="5"/>
      <c r="P165" s="5"/>
      <c r="Q165" s="5"/>
    </row>
    <row r="166" spans="1:17" ht="25.5" customHeight="1" x14ac:dyDescent="0.2">
      <c r="A166" s="22" t="s">
        <v>396</v>
      </c>
      <c r="B166" s="27" t="s">
        <v>397</v>
      </c>
      <c r="C166" s="5"/>
      <c r="D166" s="5"/>
      <c r="E166" s="5"/>
      <c r="F166" s="79">
        <f t="shared" si="3"/>
        <v>0</v>
      </c>
      <c r="G166" s="5"/>
      <c r="H166" s="5"/>
      <c r="I166" s="79">
        <f t="shared" si="4"/>
        <v>0</v>
      </c>
      <c r="J166" s="5"/>
      <c r="K166" s="5"/>
      <c r="L166" s="5"/>
      <c r="M166" s="5"/>
      <c r="N166" s="5"/>
      <c r="O166" s="5"/>
      <c r="P166" s="5"/>
      <c r="Q166" s="5"/>
    </row>
    <row r="167" spans="1:17" ht="25.5" customHeight="1" x14ac:dyDescent="0.2">
      <c r="A167" s="22" t="s">
        <v>398</v>
      </c>
      <c r="B167" s="27" t="s">
        <v>399</v>
      </c>
      <c r="C167" s="5"/>
      <c r="D167" s="5"/>
      <c r="E167" s="5"/>
      <c r="F167" s="79">
        <f t="shared" si="3"/>
        <v>0</v>
      </c>
      <c r="G167" s="5"/>
      <c r="H167" s="5"/>
      <c r="I167" s="79">
        <f t="shared" si="4"/>
        <v>0</v>
      </c>
      <c r="J167" s="5"/>
      <c r="K167" s="5"/>
      <c r="L167" s="5"/>
      <c r="M167" s="5"/>
      <c r="N167" s="5"/>
      <c r="O167" s="5"/>
      <c r="P167" s="5"/>
      <c r="Q167" s="5"/>
    </row>
    <row r="168" spans="1:17" ht="38.25" customHeight="1" x14ac:dyDescent="0.2">
      <c r="A168" s="22" t="s">
        <v>400</v>
      </c>
      <c r="B168" s="23" t="s">
        <v>401</v>
      </c>
      <c r="C168" s="5"/>
      <c r="D168" s="5">
        <v>2</v>
      </c>
      <c r="E168" s="4">
        <v>100</v>
      </c>
      <c r="F168" s="79">
        <f t="shared" si="3"/>
        <v>200</v>
      </c>
      <c r="G168" s="5">
        <v>2</v>
      </c>
      <c r="H168" s="4">
        <v>100</v>
      </c>
      <c r="I168" s="79">
        <f t="shared" si="4"/>
        <v>200</v>
      </c>
      <c r="J168" s="5"/>
      <c r="K168" s="5"/>
      <c r="L168" s="5"/>
      <c r="M168" s="5"/>
      <c r="N168" s="5"/>
      <c r="O168" s="5"/>
      <c r="P168" s="5"/>
      <c r="Q168" s="5"/>
    </row>
    <row r="169" spans="1:17" ht="25.5" customHeight="1" x14ac:dyDescent="0.2">
      <c r="A169" s="22" t="s">
        <v>402</v>
      </c>
      <c r="B169" s="27" t="s">
        <v>403</v>
      </c>
      <c r="C169" s="5"/>
      <c r="D169" s="5"/>
      <c r="E169" s="5"/>
      <c r="F169" s="79">
        <f t="shared" si="3"/>
        <v>0</v>
      </c>
      <c r="G169" s="5"/>
      <c r="H169" s="5"/>
      <c r="I169" s="79">
        <f t="shared" si="4"/>
        <v>0</v>
      </c>
      <c r="J169" s="5"/>
      <c r="K169" s="5"/>
      <c r="L169" s="5"/>
      <c r="M169" s="5"/>
      <c r="N169" s="5"/>
      <c r="O169" s="5"/>
      <c r="P169" s="5"/>
      <c r="Q169" s="5"/>
    </row>
    <row r="170" spans="1:17" ht="51" customHeight="1" x14ac:dyDescent="0.2">
      <c r="A170" s="22" t="s">
        <v>404</v>
      </c>
      <c r="B170" s="23" t="s">
        <v>405</v>
      </c>
      <c r="C170" s="23"/>
      <c r="D170" s="23"/>
      <c r="E170" s="23"/>
      <c r="F170" s="79">
        <f t="shared" si="3"/>
        <v>0</v>
      </c>
      <c r="G170" s="23"/>
      <c r="H170" s="23"/>
      <c r="I170" s="79">
        <f t="shared" si="4"/>
        <v>0</v>
      </c>
      <c r="J170" s="23"/>
      <c r="K170" s="23"/>
      <c r="L170" s="23"/>
      <c r="M170" s="23"/>
      <c r="N170" s="23"/>
      <c r="O170" s="23"/>
      <c r="P170" s="23"/>
      <c r="Q170" s="23"/>
    </row>
    <row r="171" spans="1:17" ht="25.5" customHeight="1" x14ac:dyDescent="0.2">
      <c r="A171" s="104" t="s">
        <v>406</v>
      </c>
      <c r="B171" s="89"/>
      <c r="C171" s="80"/>
      <c r="D171" s="81">
        <v>2</v>
      </c>
      <c r="E171" s="81">
        <v>100</v>
      </c>
      <c r="F171" s="44">
        <f t="shared" si="3"/>
        <v>200</v>
      </c>
      <c r="G171" s="80"/>
      <c r="H171" s="80"/>
      <c r="I171" s="80">
        <f>I164</f>
        <v>200</v>
      </c>
      <c r="J171" s="80"/>
      <c r="K171" s="80"/>
      <c r="L171" s="80"/>
      <c r="M171" s="80"/>
      <c r="N171" s="80"/>
      <c r="O171" s="80"/>
      <c r="P171" s="80">
        <f>O171+F171+L171</f>
        <v>200</v>
      </c>
      <c r="Q171" s="80"/>
    </row>
    <row r="172" spans="1:17" ht="30.75" customHeight="1" x14ac:dyDescent="0.2">
      <c r="A172" s="106" t="s">
        <v>407</v>
      </c>
      <c r="B172" s="89"/>
      <c r="C172" s="82"/>
      <c r="D172" s="82"/>
      <c r="E172" s="82"/>
      <c r="F172" s="82">
        <v>129088.7</v>
      </c>
      <c r="G172" s="82"/>
      <c r="H172" s="82"/>
      <c r="I172" s="82">
        <v>129088.7</v>
      </c>
      <c r="J172" s="82"/>
      <c r="K172" s="82"/>
      <c r="L172" s="82">
        <f>L171+L148+L142+L136+L131+L127+L121+L108+L82+L76+L50+L26+L19</f>
        <v>86415</v>
      </c>
      <c r="M172" s="82"/>
      <c r="N172" s="82"/>
      <c r="O172" s="82"/>
      <c r="P172" s="82">
        <f>F172+L172</f>
        <v>215503.7</v>
      </c>
      <c r="Q172" s="82"/>
    </row>
    <row r="173" spans="1:17" ht="25.5" customHeight="1" x14ac:dyDescent="0.2">
      <c r="A173" s="107" t="s">
        <v>408</v>
      </c>
      <c r="B173" s="89"/>
      <c r="C173" s="5"/>
      <c r="D173" s="5"/>
      <c r="E173" s="5"/>
      <c r="F173" s="5"/>
      <c r="G173" s="47"/>
      <c r="H173" s="47"/>
      <c r="I173" s="47"/>
      <c r="J173" s="5"/>
      <c r="K173" s="5"/>
      <c r="L173" s="5"/>
      <c r="M173" s="5"/>
      <c r="N173" s="5"/>
      <c r="O173" s="5"/>
      <c r="P173" s="5"/>
      <c r="Q173" s="5"/>
    </row>
    <row r="174" spans="1:17" ht="15.75" customHeight="1" x14ac:dyDescent="0.2"/>
    <row r="175" spans="1:17" ht="15.75" customHeight="1" x14ac:dyDescent="0.2"/>
    <row r="176" spans="1:17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29">
    <mergeCell ref="A1:A3"/>
    <mergeCell ref="B1:B3"/>
    <mergeCell ref="C1:C3"/>
    <mergeCell ref="J1:L1"/>
    <mergeCell ref="M1:O1"/>
    <mergeCell ref="P1:P3"/>
    <mergeCell ref="Q1:Q3"/>
    <mergeCell ref="D1:I1"/>
    <mergeCell ref="D2:F2"/>
    <mergeCell ref="G2:I2"/>
    <mergeCell ref="J2:L2"/>
    <mergeCell ref="M2:O2"/>
    <mergeCell ref="A5:B5"/>
    <mergeCell ref="A19:B19"/>
    <mergeCell ref="A26:B26"/>
    <mergeCell ref="A40:B40"/>
    <mergeCell ref="A136:B136"/>
    <mergeCell ref="A50:B50"/>
    <mergeCell ref="A76:B76"/>
    <mergeCell ref="A82:B82"/>
    <mergeCell ref="A108:B108"/>
    <mergeCell ref="A121:B121"/>
    <mergeCell ref="A127:B127"/>
    <mergeCell ref="A131:B131"/>
    <mergeCell ref="A142:B142"/>
    <mergeCell ref="A148:B148"/>
    <mergeCell ref="A171:B171"/>
    <mergeCell ref="A172:B172"/>
    <mergeCell ref="A173:B17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5" defaultRowHeight="15" customHeight="1" x14ac:dyDescent="0.2"/>
  <cols>
    <col min="1" max="1" width="46.83203125" customWidth="1"/>
    <col min="2" max="2" width="38.6640625" customWidth="1"/>
    <col min="3" max="3" width="51.33203125" customWidth="1"/>
    <col min="4" max="6" width="8.6640625" customWidth="1"/>
  </cols>
  <sheetData>
    <row r="1" spans="1:3" ht="18" customHeight="1" x14ac:dyDescent="0.2">
      <c r="A1" s="1" t="s">
        <v>409</v>
      </c>
      <c r="B1" s="1" t="s">
        <v>410</v>
      </c>
      <c r="C1" s="1" t="s">
        <v>411</v>
      </c>
    </row>
    <row r="2" spans="1:3" ht="67.5" customHeight="1" x14ac:dyDescent="0.2">
      <c r="A2" s="83" t="s">
        <v>412</v>
      </c>
      <c r="B2" s="84" t="s">
        <v>413</v>
      </c>
      <c r="C2" s="85" t="s">
        <v>414</v>
      </c>
    </row>
    <row r="3" spans="1:3" ht="39.75" customHeight="1" x14ac:dyDescent="0.2">
      <c r="A3" s="86" t="s">
        <v>415</v>
      </c>
      <c r="B3" s="86"/>
      <c r="C3" s="86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Belousova_N</dc:creator>
  <cp:lastModifiedBy>1</cp:lastModifiedBy>
  <dcterms:created xsi:type="dcterms:W3CDTF">2020-09-18T22:37:48Z</dcterms:created>
  <dcterms:modified xsi:type="dcterms:W3CDTF">2021-01-04T13:25:55Z</dcterms:modified>
</cp:coreProperties>
</file>