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 EliteBook 850\OneDrive\Робочий стіл\"/>
    </mc:Choice>
  </mc:AlternateContent>
  <bookViews>
    <workbookView xWindow="0" yWindow="0" windowWidth="23040" windowHeight="8616"/>
  </bookViews>
  <sheets>
    <sheet name="звіт"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1" l="1"/>
  <c r="P168" i="1"/>
  <c r="I168" i="1"/>
  <c r="J168" i="1"/>
  <c r="K168" i="1"/>
  <c r="L73" i="1"/>
  <c r="M73" i="1"/>
  <c r="N73" i="1"/>
  <c r="O73" i="1"/>
  <c r="I73" i="1"/>
  <c r="P158" i="1"/>
  <c r="L168" i="1"/>
  <c r="M168" i="1"/>
  <c r="M289" i="1" s="1"/>
  <c r="N168" i="1"/>
  <c r="O168" i="1"/>
  <c r="L193" i="1"/>
  <c r="P193" i="1" s="1"/>
  <c r="P286" i="1"/>
  <c r="P287" i="1"/>
  <c r="M288" i="1"/>
  <c r="N288" i="1"/>
  <c r="O288" i="1"/>
  <c r="N289" i="1"/>
  <c r="O289" i="1"/>
  <c r="P273" i="1"/>
  <c r="P274" i="1"/>
  <c r="P275" i="1"/>
  <c r="P276" i="1"/>
  <c r="P277" i="1"/>
  <c r="P278" i="1"/>
  <c r="P279" i="1"/>
  <c r="P280" i="1"/>
  <c r="P281" i="1"/>
  <c r="P282" i="1"/>
  <c r="P283" i="1"/>
  <c r="P284" i="1"/>
  <c r="P285" i="1"/>
  <c r="P265" i="1"/>
  <c r="P266" i="1"/>
  <c r="P267" i="1"/>
  <c r="P268" i="1"/>
  <c r="P269" i="1"/>
  <c r="P270" i="1"/>
  <c r="P271" i="1"/>
  <c r="P272" i="1"/>
  <c r="P256" i="1"/>
  <c r="P257" i="1"/>
  <c r="P258" i="1"/>
  <c r="P259" i="1"/>
  <c r="P260" i="1"/>
  <c r="P261" i="1"/>
  <c r="P262" i="1"/>
  <c r="P263" i="1"/>
  <c r="P264" i="1"/>
  <c r="P255" i="1"/>
  <c r="P254" i="1"/>
  <c r="P217" i="1"/>
  <c r="P218" i="1"/>
  <c r="P219" i="1"/>
  <c r="P216" i="1"/>
  <c r="O180" i="1"/>
  <c r="O181" i="1"/>
  <c r="O182" i="1"/>
  <c r="O183" i="1"/>
  <c r="O184" i="1"/>
  <c r="O185" i="1"/>
  <c r="O186" i="1"/>
  <c r="O187" i="1"/>
  <c r="O188" i="1"/>
  <c r="O143" i="1"/>
  <c r="O144" i="1"/>
  <c r="O145" i="1"/>
  <c r="O146" i="1"/>
  <c r="O147" i="1"/>
  <c r="O148" i="1"/>
  <c r="O142" i="1"/>
  <c r="O263" i="1" l="1"/>
  <c r="J69" i="1"/>
  <c r="K69" i="1"/>
  <c r="M69" i="1"/>
  <c r="N69" i="1"/>
  <c r="Q288" i="1" l="1"/>
  <c r="Q289" i="1" s="1"/>
  <c r="J238" i="1"/>
  <c r="K238" i="1"/>
  <c r="M238" i="1"/>
  <c r="N238" i="1"/>
  <c r="P238" i="1"/>
  <c r="N233" i="1"/>
  <c r="M233" i="1"/>
  <c r="K233" i="1"/>
  <c r="J233" i="1"/>
  <c r="N227" i="1"/>
  <c r="M227" i="1"/>
  <c r="K227" i="1"/>
  <c r="J227" i="1"/>
  <c r="D246" i="1"/>
  <c r="O287" i="1"/>
  <c r="I287" i="1"/>
  <c r="O286" i="1"/>
  <c r="O285" i="1"/>
  <c r="O284" i="1"/>
  <c r="O283" i="1"/>
  <c r="O282" i="1"/>
  <c r="O281" i="1"/>
  <c r="O280" i="1"/>
  <c r="O279" i="1"/>
  <c r="O278" i="1"/>
  <c r="O277" i="1"/>
  <c r="O276" i="1"/>
  <c r="O275" i="1"/>
  <c r="O274" i="1"/>
  <c r="O273" i="1"/>
  <c r="O272" i="1"/>
  <c r="O271" i="1"/>
  <c r="O270" i="1"/>
  <c r="O269" i="1"/>
  <c r="O268" i="1"/>
  <c r="O267" i="1"/>
  <c r="L268" i="1"/>
  <c r="L269" i="1"/>
  <c r="L270" i="1"/>
  <c r="L271" i="1"/>
  <c r="L272" i="1"/>
  <c r="L273" i="1"/>
  <c r="L274" i="1"/>
  <c r="L275" i="1"/>
  <c r="L276" i="1"/>
  <c r="L277" i="1"/>
  <c r="L278" i="1"/>
  <c r="L279" i="1"/>
  <c r="L280" i="1"/>
  <c r="L281" i="1"/>
  <c r="L282" i="1"/>
  <c r="L283" i="1"/>
  <c r="L284" i="1"/>
  <c r="L285" i="1"/>
  <c r="L286" i="1"/>
  <c r="L267" i="1"/>
  <c r="I286" i="1"/>
  <c r="I285" i="1"/>
  <c r="I284" i="1"/>
  <c r="I283" i="1"/>
  <c r="I282" i="1"/>
  <c r="I281" i="1"/>
  <c r="I280" i="1"/>
  <c r="I278" i="1"/>
  <c r="I277" i="1"/>
  <c r="I276" i="1"/>
  <c r="I275" i="1"/>
  <c r="I274" i="1"/>
  <c r="I273" i="1"/>
  <c r="I272" i="1"/>
  <c r="I271" i="1"/>
  <c r="I270" i="1"/>
  <c r="I269" i="1"/>
  <c r="I268" i="1"/>
  <c r="I267" i="1"/>
  <c r="O265" i="1"/>
  <c r="O264" i="1"/>
  <c r="O262" i="1"/>
  <c r="O261" i="1"/>
  <c r="O260" i="1"/>
  <c r="O259" i="1"/>
  <c r="O258" i="1"/>
  <c r="I265" i="1"/>
  <c r="I264" i="1"/>
  <c r="I263" i="1"/>
  <c r="I262" i="1"/>
  <c r="I261" i="1"/>
  <c r="I260" i="1"/>
  <c r="I259" i="1"/>
  <c r="P246" i="1"/>
  <c r="P242" i="1"/>
  <c r="P240" i="1"/>
  <c r="O257" i="1"/>
  <c r="O256" i="1"/>
  <c r="O255" i="1"/>
  <c r="O254" i="1"/>
  <c r="O253" i="1"/>
  <c r="Q253" i="1" s="1"/>
  <c r="O251" i="1"/>
  <c r="Q251" i="1" s="1"/>
  <c r="O250" i="1"/>
  <c r="Q250" i="1" s="1"/>
  <c r="O249" i="1"/>
  <c r="Q249" i="1" s="1"/>
  <c r="O248" i="1"/>
  <c r="O247" i="1"/>
  <c r="Q247" i="1" s="1"/>
  <c r="N246" i="1"/>
  <c r="M246" i="1"/>
  <c r="O245" i="1"/>
  <c r="Q245" i="1" s="1"/>
  <c r="O244" i="1"/>
  <c r="Q244" i="1" s="1"/>
  <c r="O243" i="1"/>
  <c r="Q243" i="1" s="1"/>
  <c r="N242" i="1"/>
  <c r="M242" i="1"/>
  <c r="O241" i="1"/>
  <c r="Q241" i="1" s="1"/>
  <c r="Q240" i="1" s="1"/>
  <c r="N240" i="1"/>
  <c r="M240" i="1"/>
  <c r="I258" i="1"/>
  <c r="I257" i="1"/>
  <c r="I256" i="1"/>
  <c r="I255" i="1"/>
  <c r="I254" i="1"/>
  <c r="I253" i="1"/>
  <c r="I251" i="1"/>
  <c r="I250" i="1"/>
  <c r="I249" i="1"/>
  <c r="I248" i="1"/>
  <c r="I247" i="1"/>
  <c r="H246" i="1"/>
  <c r="G246" i="1"/>
  <c r="I245" i="1"/>
  <c r="I244" i="1"/>
  <c r="I243" i="1"/>
  <c r="H242" i="1"/>
  <c r="G242" i="1"/>
  <c r="I241" i="1"/>
  <c r="I240" i="1" s="1"/>
  <c r="H240" i="1"/>
  <c r="G240" i="1"/>
  <c r="O237" i="1"/>
  <c r="Q237" i="1" s="1"/>
  <c r="Q238" i="1" s="1"/>
  <c r="O236" i="1"/>
  <c r="O235" i="1"/>
  <c r="Q235" i="1" s="1"/>
  <c r="O232" i="1"/>
  <c r="Q232" i="1" s="1"/>
  <c r="Q233" i="1" s="1"/>
  <c r="O231" i="1"/>
  <c r="Q231" i="1" s="1"/>
  <c r="O230" i="1"/>
  <c r="Q230" i="1" s="1"/>
  <c r="O229" i="1"/>
  <c r="Q229" i="1" s="1"/>
  <c r="O226" i="1"/>
  <c r="Q226" i="1" s="1"/>
  <c r="Q227" i="1" s="1"/>
  <c r="O225" i="1"/>
  <c r="Q225" i="1" s="1"/>
  <c r="N223" i="1"/>
  <c r="M223" i="1"/>
  <c r="L237" i="1"/>
  <c r="L236" i="1"/>
  <c r="L235" i="1"/>
  <c r="L238" i="1" s="1"/>
  <c r="L232" i="1"/>
  <c r="L233" i="1" s="1"/>
  <c r="L231" i="1"/>
  <c r="L230" i="1"/>
  <c r="L229" i="1"/>
  <c r="L226" i="1"/>
  <c r="L227" i="1" s="1"/>
  <c r="L225" i="1"/>
  <c r="K223" i="1"/>
  <c r="J223" i="1"/>
  <c r="I237" i="1"/>
  <c r="I236" i="1"/>
  <c r="I235" i="1"/>
  <c r="I238" i="1" s="1"/>
  <c r="I232" i="1"/>
  <c r="I233" i="1" s="1"/>
  <c r="I231" i="1"/>
  <c r="I230" i="1"/>
  <c r="I229" i="1"/>
  <c r="I226" i="1"/>
  <c r="I227" i="1" s="1"/>
  <c r="I225" i="1"/>
  <c r="O222" i="1"/>
  <c r="O223" i="1" s="1"/>
  <c r="O219" i="1"/>
  <c r="Q219" i="1" s="1"/>
  <c r="O218" i="1"/>
  <c r="Q218" i="1" s="1"/>
  <c r="O217" i="1"/>
  <c r="Q217" i="1" s="1"/>
  <c r="O216" i="1"/>
  <c r="O213" i="1"/>
  <c r="Q213" i="1" s="1"/>
  <c r="O212" i="1"/>
  <c r="Q212" i="1" s="1"/>
  <c r="O211" i="1"/>
  <c r="Q211" i="1" s="1"/>
  <c r="O210" i="1"/>
  <c r="Q210" i="1" s="1"/>
  <c r="O209" i="1"/>
  <c r="Q209" i="1" s="1"/>
  <c r="O208" i="1"/>
  <c r="O207" i="1"/>
  <c r="Q207" i="1" s="1"/>
  <c r="N206" i="1"/>
  <c r="N214" i="1" s="1"/>
  <c r="M206" i="1"/>
  <c r="M214" i="1" s="1"/>
  <c r="I222" i="1"/>
  <c r="I223" i="1" s="1"/>
  <c r="I219" i="1"/>
  <c r="I218" i="1"/>
  <c r="I217" i="1"/>
  <c r="I216" i="1"/>
  <c r="I213" i="1"/>
  <c r="I212" i="1"/>
  <c r="I211" i="1"/>
  <c r="I210" i="1"/>
  <c r="I209" i="1"/>
  <c r="I208" i="1"/>
  <c r="I207" i="1"/>
  <c r="H206" i="1"/>
  <c r="G206" i="1"/>
  <c r="P189" i="1"/>
  <c r="O203" i="1"/>
  <c r="O202" i="1"/>
  <c r="O201" i="1"/>
  <c r="O200" i="1"/>
  <c r="O199" i="1"/>
  <c r="O198" i="1"/>
  <c r="O197" i="1"/>
  <c r="O196" i="1"/>
  <c r="O195" i="1"/>
  <c r="O194" i="1"/>
  <c r="N193" i="1"/>
  <c r="M193" i="1"/>
  <c r="O192" i="1"/>
  <c r="Q192" i="1" s="1"/>
  <c r="O191" i="1"/>
  <c r="Q191" i="1" s="1"/>
  <c r="O190" i="1"/>
  <c r="Q190" i="1" s="1"/>
  <c r="N189" i="1"/>
  <c r="M189" i="1"/>
  <c r="I203" i="1"/>
  <c r="P203" i="1" s="1"/>
  <c r="I202" i="1"/>
  <c r="I201" i="1"/>
  <c r="I200" i="1"/>
  <c r="I199" i="1"/>
  <c r="P199" i="1" s="1"/>
  <c r="I198" i="1"/>
  <c r="I197" i="1"/>
  <c r="I196" i="1"/>
  <c r="I195" i="1"/>
  <c r="P195" i="1" s="1"/>
  <c r="I194" i="1"/>
  <c r="H193" i="1"/>
  <c r="G193" i="1"/>
  <c r="I192" i="1"/>
  <c r="I191" i="1"/>
  <c r="I190" i="1"/>
  <c r="H189" i="1"/>
  <c r="G189" i="1"/>
  <c r="I188" i="1"/>
  <c r="I187" i="1"/>
  <c r="I186" i="1"/>
  <c r="I185" i="1"/>
  <c r="P185" i="1" s="1"/>
  <c r="I184" i="1"/>
  <c r="I183" i="1"/>
  <c r="I182" i="1"/>
  <c r="I181" i="1"/>
  <c r="P181" i="1" s="1"/>
  <c r="P170" i="1"/>
  <c r="P174" i="1" s="1"/>
  <c r="O179" i="1"/>
  <c r="O178" i="1"/>
  <c r="O177" i="1"/>
  <c r="N176" i="1"/>
  <c r="M176" i="1"/>
  <c r="O173" i="1"/>
  <c r="Q173" i="1" s="1"/>
  <c r="O172" i="1"/>
  <c r="Q172" i="1" s="1"/>
  <c r="O171" i="1"/>
  <c r="Q171" i="1" s="1"/>
  <c r="N170" i="1"/>
  <c r="N174" i="1" s="1"/>
  <c r="M170" i="1"/>
  <c r="M174" i="1" s="1"/>
  <c r="I180" i="1"/>
  <c r="I179" i="1"/>
  <c r="I178" i="1"/>
  <c r="I177" i="1"/>
  <c r="P177" i="1" s="1"/>
  <c r="H176" i="1"/>
  <c r="G176" i="1"/>
  <c r="I173" i="1"/>
  <c r="I172" i="1"/>
  <c r="I171" i="1"/>
  <c r="H170" i="1"/>
  <c r="H174" i="1" s="1"/>
  <c r="G170" i="1"/>
  <c r="G174" i="1" s="1"/>
  <c r="O167" i="1"/>
  <c r="N166" i="1"/>
  <c r="M166" i="1"/>
  <c r="O165" i="1"/>
  <c r="P165" i="1" s="1"/>
  <c r="O164" i="1"/>
  <c r="P164" i="1" s="1"/>
  <c r="O163" i="1"/>
  <c r="N162" i="1"/>
  <c r="M162" i="1"/>
  <c r="O161" i="1"/>
  <c r="O160" i="1"/>
  <c r="O159" i="1"/>
  <c r="I167" i="1"/>
  <c r="H166" i="1"/>
  <c r="G166" i="1"/>
  <c r="I165" i="1"/>
  <c r="I164" i="1"/>
  <c r="I163" i="1"/>
  <c r="H162" i="1"/>
  <c r="G162" i="1"/>
  <c r="I161" i="1"/>
  <c r="I160" i="1"/>
  <c r="I159" i="1"/>
  <c r="H158" i="1"/>
  <c r="G158" i="1"/>
  <c r="O157" i="1"/>
  <c r="O156" i="1"/>
  <c r="O155" i="1"/>
  <c r="O151" i="1"/>
  <c r="O150" i="1"/>
  <c r="O149" i="1"/>
  <c r="O140" i="1"/>
  <c r="O139" i="1"/>
  <c r="O138" i="1"/>
  <c r="O137" i="1"/>
  <c r="O136" i="1"/>
  <c r="O135" i="1"/>
  <c r="O134" i="1"/>
  <c r="O133" i="1"/>
  <c r="O132" i="1"/>
  <c r="O131" i="1"/>
  <c r="O130" i="1"/>
  <c r="O129" i="1"/>
  <c r="O128" i="1"/>
  <c r="O127" i="1"/>
  <c r="I157" i="1"/>
  <c r="P157" i="1" s="1"/>
  <c r="I156" i="1"/>
  <c r="I155" i="1"/>
  <c r="I154" i="1"/>
  <c r="P154" i="1" s="1"/>
  <c r="I153" i="1"/>
  <c r="P153" i="1" s="1"/>
  <c r="I152" i="1"/>
  <c r="P152" i="1" s="1"/>
  <c r="I151" i="1"/>
  <c r="I150" i="1"/>
  <c r="I149" i="1"/>
  <c r="P149" i="1" s="1"/>
  <c r="I148" i="1"/>
  <c r="I147" i="1"/>
  <c r="I146" i="1"/>
  <c r="I145" i="1"/>
  <c r="P145" i="1" s="1"/>
  <c r="I144" i="1"/>
  <c r="I143" i="1"/>
  <c r="I142" i="1"/>
  <c r="I141" i="1"/>
  <c r="P141" i="1" s="1"/>
  <c r="I140" i="1"/>
  <c r="I139" i="1"/>
  <c r="I138" i="1"/>
  <c r="I137" i="1"/>
  <c r="P137" i="1" s="1"/>
  <c r="I136" i="1"/>
  <c r="I135" i="1"/>
  <c r="I134" i="1"/>
  <c r="I133" i="1"/>
  <c r="P133" i="1" s="1"/>
  <c r="I132" i="1"/>
  <c r="I131" i="1"/>
  <c r="I130" i="1"/>
  <c r="I129" i="1"/>
  <c r="P129" i="1" s="1"/>
  <c r="I128" i="1"/>
  <c r="I127" i="1"/>
  <c r="I126" i="1"/>
  <c r="P126" i="1" s="1"/>
  <c r="O125" i="1"/>
  <c r="O124" i="1"/>
  <c r="O123" i="1"/>
  <c r="O122" i="1"/>
  <c r="O121" i="1"/>
  <c r="O120" i="1"/>
  <c r="O119" i="1"/>
  <c r="I125" i="1"/>
  <c r="I124" i="1"/>
  <c r="P124" i="1" s="1"/>
  <c r="I123" i="1"/>
  <c r="I122" i="1"/>
  <c r="I121" i="1"/>
  <c r="I120" i="1"/>
  <c r="P120" i="1" s="1"/>
  <c r="O118" i="1"/>
  <c r="O117" i="1"/>
  <c r="I118" i="1"/>
  <c r="I117" i="1"/>
  <c r="P117" i="1" s="1"/>
  <c r="O115" i="1"/>
  <c r="O114" i="1"/>
  <c r="I115" i="1"/>
  <c r="I114" i="1"/>
  <c r="O113" i="1"/>
  <c r="O112" i="1"/>
  <c r="O111" i="1"/>
  <c r="O110" i="1"/>
  <c r="O109" i="1"/>
  <c r="O108" i="1"/>
  <c r="O107" i="1"/>
  <c r="O106" i="1"/>
  <c r="O105" i="1"/>
  <c r="O104" i="1"/>
  <c r="O103" i="1"/>
  <c r="O102" i="1"/>
  <c r="I113" i="1"/>
  <c r="I112" i="1"/>
  <c r="I111" i="1"/>
  <c r="I110" i="1"/>
  <c r="I109" i="1"/>
  <c r="I108" i="1"/>
  <c r="I107" i="1"/>
  <c r="I106" i="1"/>
  <c r="I105" i="1"/>
  <c r="I104" i="1"/>
  <c r="I103" i="1"/>
  <c r="I102" i="1"/>
  <c r="O101" i="1"/>
  <c r="O100" i="1"/>
  <c r="O99" i="1"/>
  <c r="O98" i="1"/>
  <c r="I100" i="1"/>
  <c r="I99" i="1"/>
  <c r="I98" i="1"/>
  <c r="I101" i="1"/>
  <c r="P101" i="1" s="1"/>
  <c r="O97" i="1"/>
  <c r="O96" i="1"/>
  <c r="O95" i="1"/>
  <c r="O94" i="1"/>
  <c r="O93" i="1"/>
  <c r="O92" i="1"/>
  <c r="O91" i="1"/>
  <c r="O90" i="1"/>
  <c r="O89" i="1"/>
  <c r="O88" i="1"/>
  <c r="O87" i="1"/>
  <c r="I97" i="1"/>
  <c r="P97" i="1" s="1"/>
  <c r="I96" i="1"/>
  <c r="I95" i="1"/>
  <c r="I94" i="1"/>
  <c r="I93" i="1"/>
  <c r="P93" i="1" s="1"/>
  <c r="I92" i="1"/>
  <c r="I91" i="1"/>
  <c r="I90" i="1"/>
  <c r="I89" i="1"/>
  <c r="P89" i="1" s="1"/>
  <c r="I88" i="1"/>
  <c r="I87" i="1"/>
  <c r="O86" i="1"/>
  <c r="O85" i="1"/>
  <c r="O84" i="1"/>
  <c r="O83" i="1"/>
  <c r="O82" i="1"/>
  <c r="O81" i="1"/>
  <c r="O80" i="1"/>
  <c r="O79" i="1"/>
  <c r="O78" i="1"/>
  <c r="O77" i="1"/>
  <c r="O76" i="1"/>
  <c r="O75" i="1"/>
  <c r="I86" i="1"/>
  <c r="I85" i="1"/>
  <c r="P85" i="1" s="1"/>
  <c r="I84" i="1"/>
  <c r="I83" i="1"/>
  <c r="I82" i="1"/>
  <c r="I81" i="1"/>
  <c r="P81" i="1" s="1"/>
  <c r="I80" i="1"/>
  <c r="I79" i="1"/>
  <c r="I78" i="1"/>
  <c r="I77" i="1"/>
  <c r="P77" i="1" s="1"/>
  <c r="I76" i="1"/>
  <c r="I75" i="1"/>
  <c r="Q69" i="1"/>
  <c r="O72" i="1"/>
  <c r="O71" i="1"/>
  <c r="O70" i="1"/>
  <c r="I72" i="1"/>
  <c r="I71" i="1"/>
  <c r="P71" i="1" s="1"/>
  <c r="I70" i="1"/>
  <c r="Q63" i="1"/>
  <c r="Q59" i="1"/>
  <c r="O66" i="1"/>
  <c r="O65" i="1"/>
  <c r="P65" i="1" s="1"/>
  <c r="O64" i="1"/>
  <c r="P64" i="1" s="1"/>
  <c r="N63" i="1"/>
  <c r="M63" i="1"/>
  <c r="O62" i="1"/>
  <c r="P62" i="1" s="1"/>
  <c r="O61" i="1"/>
  <c r="P61" i="1" s="1"/>
  <c r="O60" i="1"/>
  <c r="N59" i="1"/>
  <c r="M59" i="1"/>
  <c r="I66" i="1"/>
  <c r="I65" i="1"/>
  <c r="I64" i="1"/>
  <c r="H63" i="1"/>
  <c r="G63" i="1"/>
  <c r="I62" i="1"/>
  <c r="I61" i="1"/>
  <c r="I60" i="1"/>
  <c r="H59" i="1"/>
  <c r="G59" i="1"/>
  <c r="Q53" i="1"/>
  <c r="Q49" i="1"/>
  <c r="Q45" i="1"/>
  <c r="O56" i="1"/>
  <c r="O55" i="1"/>
  <c r="P55" i="1" s="1"/>
  <c r="O54" i="1"/>
  <c r="P54" i="1" s="1"/>
  <c r="N53" i="1"/>
  <c r="M53" i="1"/>
  <c r="O52" i="1"/>
  <c r="P52" i="1" s="1"/>
  <c r="O51" i="1"/>
  <c r="P51" i="1" s="1"/>
  <c r="O50" i="1"/>
  <c r="N49" i="1"/>
  <c r="M49" i="1"/>
  <c r="O48" i="1"/>
  <c r="P48" i="1" s="1"/>
  <c r="O47" i="1"/>
  <c r="P47" i="1" s="1"/>
  <c r="O46" i="1"/>
  <c r="P46" i="1" s="1"/>
  <c r="N45" i="1"/>
  <c r="M45" i="1"/>
  <c r="I56" i="1"/>
  <c r="I55" i="1"/>
  <c r="I54" i="1"/>
  <c r="H53" i="1"/>
  <c r="G53" i="1"/>
  <c r="I52" i="1"/>
  <c r="I51" i="1"/>
  <c r="I50" i="1"/>
  <c r="H49" i="1"/>
  <c r="G49" i="1"/>
  <c r="I48" i="1"/>
  <c r="I47" i="1"/>
  <c r="I46" i="1"/>
  <c r="H45" i="1"/>
  <c r="G45" i="1"/>
  <c r="Q41" i="1"/>
  <c r="Q43" i="1" s="1"/>
  <c r="P42" i="1"/>
  <c r="P41" i="1" s="1"/>
  <c r="P43" i="1" s="1"/>
  <c r="O42" i="1"/>
  <c r="O41" i="1" s="1"/>
  <c r="O43" i="1" s="1"/>
  <c r="N41" i="1"/>
  <c r="N43" i="1" s="1"/>
  <c r="M41" i="1"/>
  <c r="M43" i="1" s="1"/>
  <c r="H41" i="1"/>
  <c r="H43" i="1" s="1"/>
  <c r="G41" i="1"/>
  <c r="G43" i="1" s="1"/>
  <c r="Q31" i="1"/>
  <c r="O38" i="1"/>
  <c r="O37" i="1"/>
  <c r="O36" i="1"/>
  <c r="O35" i="1"/>
  <c r="O34" i="1"/>
  <c r="O33" i="1"/>
  <c r="O32" i="1"/>
  <c r="N31" i="1"/>
  <c r="M31" i="1"/>
  <c r="I38" i="1"/>
  <c r="I37" i="1"/>
  <c r="I36" i="1"/>
  <c r="P36" i="1" s="1"/>
  <c r="I35" i="1"/>
  <c r="I34" i="1"/>
  <c r="I33" i="1"/>
  <c r="I32" i="1"/>
  <c r="P32" i="1" s="1"/>
  <c r="H31" i="1"/>
  <c r="G31" i="1"/>
  <c r="Q27" i="1"/>
  <c r="P27" i="1"/>
  <c r="O30" i="1"/>
  <c r="O29" i="1"/>
  <c r="O28" i="1"/>
  <c r="N27" i="1"/>
  <c r="M27" i="1"/>
  <c r="I30" i="1"/>
  <c r="I29" i="1"/>
  <c r="I28" i="1"/>
  <c r="H27" i="1"/>
  <c r="G27" i="1"/>
  <c r="Q23" i="1"/>
  <c r="P23" i="1"/>
  <c r="O26" i="1"/>
  <c r="O25" i="1"/>
  <c r="O24" i="1"/>
  <c r="N23" i="1"/>
  <c r="M23" i="1"/>
  <c r="L26" i="1"/>
  <c r="L25" i="1"/>
  <c r="L24" i="1"/>
  <c r="K23" i="1"/>
  <c r="J23" i="1"/>
  <c r="I26" i="1"/>
  <c r="I25" i="1"/>
  <c r="I24" i="1"/>
  <c r="H23" i="1"/>
  <c r="G23" i="1"/>
  <c r="L287" i="1"/>
  <c r="L265" i="1"/>
  <c r="L264" i="1"/>
  <c r="L263" i="1"/>
  <c r="L262" i="1"/>
  <c r="L261" i="1"/>
  <c r="L260" i="1"/>
  <c r="L259" i="1"/>
  <c r="L258" i="1"/>
  <c r="L257" i="1"/>
  <c r="L256" i="1"/>
  <c r="L255" i="1"/>
  <c r="L254" i="1"/>
  <c r="L253" i="1"/>
  <c r="L251" i="1"/>
  <c r="L250" i="1"/>
  <c r="L249" i="1"/>
  <c r="L248" i="1"/>
  <c r="L247" i="1"/>
  <c r="K246" i="1"/>
  <c r="J246" i="1"/>
  <c r="L245" i="1"/>
  <c r="L244" i="1"/>
  <c r="L243" i="1"/>
  <c r="K242" i="1"/>
  <c r="J242" i="1"/>
  <c r="L241" i="1"/>
  <c r="L240" i="1" s="1"/>
  <c r="K240" i="1"/>
  <c r="J240" i="1"/>
  <c r="L222" i="1"/>
  <c r="L223" i="1" s="1"/>
  <c r="L219" i="1"/>
  <c r="L218" i="1"/>
  <c r="L217" i="1"/>
  <c r="L216" i="1"/>
  <c r="L213" i="1"/>
  <c r="L212" i="1"/>
  <c r="L211" i="1"/>
  <c r="L210" i="1"/>
  <c r="L209" i="1"/>
  <c r="L208" i="1"/>
  <c r="L207" i="1"/>
  <c r="K206" i="1"/>
  <c r="K214" i="1" s="1"/>
  <c r="J206" i="1"/>
  <c r="J214" i="1" s="1"/>
  <c r="L203" i="1"/>
  <c r="L202" i="1"/>
  <c r="L201" i="1"/>
  <c r="L200" i="1"/>
  <c r="L199" i="1"/>
  <c r="L198" i="1"/>
  <c r="L197" i="1"/>
  <c r="L196" i="1"/>
  <c r="L195" i="1"/>
  <c r="L194" i="1"/>
  <c r="L192" i="1"/>
  <c r="L191" i="1"/>
  <c r="L190" i="1"/>
  <c r="K189" i="1"/>
  <c r="J189" i="1"/>
  <c r="L188" i="1"/>
  <c r="L187" i="1"/>
  <c r="L186" i="1"/>
  <c r="L185" i="1"/>
  <c r="L184" i="1"/>
  <c r="L183" i="1"/>
  <c r="L182" i="1"/>
  <c r="L181" i="1"/>
  <c r="L180" i="1"/>
  <c r="L179" i="1"/>
  <c r="L178" i="1"/>
  <c r="L177" i="1"/>
  <c r="K176" i="1"/>
  <c r="J176" i="1"/>
  <c r="L173" i="1"/>
  <c r="L172" i="1"/>
  <c r="L171" i="1"/>
  <c r="L170" i="1" s="1"/>
  <c r="L174" i="1" s="1"/>
  <c r="K170" i="1"/>
  <c r="K174" i="1" s="1"/>
  <c r="J170" i="1"/>
  <c r="J174" i="1" s="1"/>
  <c r="L167" i="1"/>
  <c r="K166" i="1"/>
  <c r="J166" i="1"/>
  <c r="L165" i="1"/>
  <c r="L164" i="1"/>
  <c r="L163" i="1"/>
  <c r="K162" i="1"/>
  <c r="J162" i="1"/>
  <c r="L161" i="1"/>
  <c r="L160" i="1"/>
  <c r="L159" i="1"/>
  <c r="L157" i="1"/>
  <c r="L156" i="1"/>
  <c r="L155" i="1"/>
  <c r="L151" i="1"/>
  <c r="L150" i="1"/>
  <c r="L149" i="1"/>
  <c r="L148" i="1"/>
  <c r="L147" i="1"/>
  <c r="L146" i="1"/>
  <c r="L145" i="1"/>
  <c r="L144" i="1"/>
  <c r="L143" i="1"/>
  <c r="L142" i="1"/>
  <c r="L140" i="1"/>
  <c r="L139" i="1"/>
  <c r="L138" i="1"/>
  <c r="L137" i="1"/>
  <c r="L136" i="1"/>
  <c r="L135" i="1"/>
  <c r="L134" i="1"/>
  <c r="L133" i="1"/>
  <c r="L132" i="1"/>
  <c r="L131" i="1"/>
  <c r="L130" i="1"/>
  <c r="L129" i="1"/>
  <c r="L128" i="1"/>
  <c r="L127" i="1"/>
  <c r="L125" i="1"/>
  <c r="L124" i="1"/>
  <c r="L123" i="1"/>
  <c r="L122" i="1"/>
  <c r="L121" i="1"/>
  <c r="L120" i="1"/>
  <c r="L119" i="1"/>
  <c r="P119" i="1" s="1"/>
  <c r="L118" i="1"/>
  <c r="L117" i="1"/>
  <c r="L116" i="1"/>
  <c r="P116" i="1" s="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2" i="1"/>
  <c r="L71" i="1"/>
  <c r="L70" i="1"/>
  <c r="L66" i="1"/>
  <c r="L65" i="1"/>
  <c r="L64" i="1"/>
  <c r="K63" i="1"/>
  <c r="J63" i="1"/>
  <c r="L62" i="1"/>
  <c r="L61" i="1"/>
  <c r="L60" i="1"/>
  <c r="K59" i="1"/>
  <c r="K67" i="1" s="1"/>
  <c r="J59" i="1"/>
  <c r="L56" i="1"/>
  <c r="L55" i="1"/>
  <c r="L54" i="1"/>
  <c r="L53" i="1" s="1"/>
  <c r="K53" i="1"/>
  <c r="J53" i="1"/>
  <c r="L52" i="1"/>
  <c r="L51" i="1"/>
  <c r="L50" i="1"/>
  <c r="K49" i="1"/>
  <c r="J49" i="1"/>
  <c r="L48" i="1"/>
  <c r="L47" i="1"/>
  <c r="L46" i="1"/>
  <c r="K45" i="1"/>
  <c r="J45" i="1"/>
  <c r="L42" i="1"/>
  <c r="L41" i="1" s="1"/>
  <c r="L43" i="1" s="1"/>
  <c r="K41" i="1"/>
  <c r="K43" i="1" s="1"/>
  <c r="J41" i="1"/>
  <c r="J43" i="1" s="1"/>
  <c r="L38" i="1"/>
  <c r="L37" i="1"/>
  <c r="L36" i="1"/>
  <c r="L35" i="1"/>
  <c r="L34" i="1"/>
  <c r="L33" i="1"/>
  <c r="L32" i="1"/>
  <c r="K31" i="1"/>
  <c r="J31" i="1"/>
  <c r="L30" i="1"/>
  <c r="L29" i="1"/>
  <c r="L28" i="1"/>
  <c r="K27" i="1"/>
  <c r="J27" i="1"/>
  <c r="F287" i="1"/>
  <c r="F286" i="1"/>
  <c r="F285" i="1"/>
  <c r="F284" i="1"/>
  <c r="F283" i="1"/>
  <c r="F282" i="1"/>
  <c r="F281" i="1"/>
  <c r="F280" i="1"/>
  <c r="F278" i="1"/>
  <c r="F277" i="1"/>
  <c r="F276" i="1"/>
  <c r="F275" i="1"/>
  <c r="F274" i="1"/>
  <c r="F273" i="1"/>
  <c r="F272" i="1"/>
  <c r="F271" i="1"/>
  <c r="F270" i="1"/>
  <c r="F269" i="1"/>
  <c r="F268" i="1"/>
  <c r="F267" i="1"/>
  <c r="F265" i="1"/>
  <c r="F264" i="1"/>
  <c r="F263" i="1"/>
  <c r="F262" i="1"/>
  <c r="F261" i="1"/>
  <c r="F260" i="1"/>
  <c r="F259" i="1"/>
  <c r="F258" i="1"/>
  <c r="F257" i="1"/>
  <c r="F255" i="1"/>
  <c r="F254" i="1"/>
  <c r="F253" i="1"/>
  <c r="F251" i="1"/>
  <c r="F250" i="1"/>
  <c r="F249" i="1"/>
  <c r="F248" i="1"/>
  <c r="F247" i="1"/>
  <c r="E246" i="1"/>
  <c r="F245" i="1"/>
  <c r="F244" i="1"/>
  <c r="F243" i="1"/>
  <c r="E242" i="1"/>
  <c r="D242" i="1"/>
  <c r="F241" i="1"/>
  <c r="F240" i="1" s="1"/>
  <c r="E240" i="1"/>
  <c r="D240" i="1"/>
  <c r="F237" i="1"/>
  <c r="F236" i="1"/>
  <c r="F238" i="1" s="1"/>
  <c r="F235" i="1"/>
  <c r="F232" i="1"/>
  <c r="F233" i="1" s="1"/>
  <c r="F231" i="1"/>
  <c r="F230" i="1"/>
  <c r="F229" i="1"/>
  <c r="F226" i="1"/>
  <c r="F227" i="1" s="1"/>
  <c r="F225" i="1"/>
  <c r="F222" i="1"/>
  <c r="F223" i="1" s="1"/>
  <c r="F219" i="1"/>
  <c r="F218" i="1"/>
  <c r="F217" i="1"/>
  <c r="F216" i="1"/>
  <c r="F213" i="1"/>
  <c r="F212" i="1"/>
  <c r="F211" i="1"/>
  <c r="F210" i="1"/>
  <c r="F209" i="1"/>
  <c r="F208" i="1"/>
  <c r="F207" i="1"/>
  <c r="E206" i="1"/>
  <c r="D206" i="1"/>
  <c r="F203" i="1"/>
  <c r="F202" i="1"/>
  <c r="F201" i="1"/>
  <c r="F200" i="1"/>
  <c r="F199" i="1"/>
  <c r="F198" i="1"/>
  <c r="F197" i="1"/>
  <c r="F196" i="1"/>
  <c r="F195" i="1"/>
  <c r="F194" i="1"/>
  <c r="E193" i="1"/>
  <c r="D193" i="1"/>
  <c r="F192" i="1"/>
  <c r="F191" i="1"/>
  <c r="F190" i="1"/>
  <c r="E189" i="1"/>
  <c r="D189" i="1"/>
  <c r="F188" i="1"/>
  <c r="F187" i="1"/>
  <c r="F186" i="1"/>
  <c r="F185" i="1"/>
  <c r="F184" i="1"/>
  <c r="F183" i="1"/>
  <c r="F182" i="1"/>
  <c r="F181" i="1"/>
  <c r="F180" i="1"/>
  <c r="F179" i="1"/>
  <c r="F178" i="1"/>
  <c r="F177" i="1"/>
  <c r="E176" i="1"/>
  <c r="D176" i="1"/>
  <c r="F173" i="1"/>
  <c r="F172" i="1"/>
  <c r="F171" i="1"/>
  <c r="E170" i="1"/>
  <c r="E174" i="1" s="1"/>
  <c r="D170" i="1"/>
  <c r="D174" i="1" s="1"/>
  <c r="F167" i="1"/>
  <c r="E166" i="1"/>
  <c r="D166" i="1"/>
  <c r="F165" i="1"/>
  <c r="F164" i="1"/>
  <c r="F163" i="1"/>
  <c r="E162" i="1"/>
  <c r="D162" i="1"/>
  <c r="F161" i="1"/>
  <c r="F160" i="1"/>
  <c r="F159" i="1"/>
  <c r="E158" i="1"/>
  <c r="D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2" i="1"/>
  <c r="F71" i="1"/>
  <c r="F70" i="1"/>
  <c r="F66" i="1"/>
  <c r="F65" i="1"/>
  <c r="F64" i="1"/>
  <c r="E63" i="1"/>
  <c r="D63" i="1"/>
  <c r="F62" i="1"/>
  <c r="F61" i="1"/>
  <c r="F60" i="1"/>
  <c r="E59" i="1"/>
  <c r="D59" i="1"/>
  <c r="F56" i="1"/>
  <c r="F55" i="1"/>
  <c r="F54" i="1"/>
  <c r="E53" i="1"/>
  <c r="D53" i="1"/>
  <c r="F52" i="1"/>
  <c r="F51" i="1"/>
  <c r="F50" i="1"/>
  <c r="E49" i="1"/>
  <c r="D49" i="1"/>
  <c r="F48" i="1"/>
  <c r="F47" i="1"/>
  <c r="F46" i="1"/>
  <c r="E45" i="1"/>
  <c r="D45" i="1"/>
  <c r="E41" i="1"/>
  <c r="E43" i="1" s="1"/>
  <c r="D41" i="1"/>
  <c r="D43" i="1" s="1"/>
  <c r="F38" i="1"/>
  <c r="F37" i="1"/>
  <c r="F36" i="1"/>
  <c r="F35" i="1"/>
  <c r="F34" i="1"/>
  <c r="F33" i="1"/>
  <c r="F32" i="1"/>
  <c r="E31" i="1"/>
  <c r="D31" i="1"/>
  <c r="F30" i="1"/>
  <c r="F29" i="1"/>
  <c r="F28" i="1"/>
  <c r="E27" i="1"/>
  <c r="D27" i="1"/>
  <c r="F26" i="1"/>
  <c r="F25" i="1"/>
  <c r="F24" i="1"/>
  <c r="E23" i="1"/>
  <c r="D23" i="1"/>
  <c r="E14" i="1"/>
  <c r="F14" i="1"/>
  <c r="G14" i="1"/>
  <c r="H14" i="1"/>
  <c r="I14" i="1"/>
  <c r="D14" i="1"/>
  <c r="K13" i="1"/>
  <c r="O13" i="1" s="1"/>
  <c r="K12" i="1"/>
  <c r="O12" i="1" s="1"/>
  <c r="K11" i="1"/>
  <c r="O11" i="1" s="1"/>
  <c r="P110" i="1" l="1"/>
  <c r="P114" i="1"/>
  <c r="P160" i="1"/>
  <c r="P106" i="1"/>
  <c r="P33" i="1"/>
  <c r="P37" i="1"/>
  <c r="P72" i="1"/>
  <c r="P78" i="1"/>
  <c r="P82" i="1"/>
  <c r="P86" i="1"/>
  <c r="P90" i="1"/>
  <c r="P94" i="1"/>
  <c r="P98" i="1"/>
  <c r="P103" i="1"/>
  <c r="P107" i="1"/>
  <c r="P111" i="1"/>
  <c r="P115" i="1"/>
  <c r="P118" i="1"/>
  <c r="P121" i="1"/>
  <c r="P125" i="1"/>
  <c r="P130" i="1"/>
  <c r="P134" i="1"/>
  <c r="P138" i="1"/>
  <c r="P142" i="1"/>
  <c r="P146" i="1"/>
  <c r="P150" i="1"/>
  <c r="P161" i="1"/>
  <c r="P167" i="1"/>
  <c r="P178" i="1"/>
  <c r="P176" i="1" s="1"/>
  <c r="P204" i="1" s="1"/>
  <c r="P182" i="1"/>
  <c r="P186" i="1"/>
  <c r="P196" i="1"/>
  <c r="P200" i="1"/>
  <c r="I252" i="1"/>
  <c r="P102" i="1"/>
  <c r="P34" i="1"/>
  <c r="P38" i="1"/>
  <c r="O69" i="1"/>
  <c r="P75" i="1"/>
  <c r="P79" i="1"/>
  <c r="P83" i="1"/>
  <c r="P87" i="1"/>
  <c r="P91" i="1"/>
  <c r="P95" i="1"/>
  <c r="P99" i="1"/>
  <c r="P104" i="1"/>
  <c r="P108" i="1"/>
  <c r="P112" i="1"/>
  <c r="P122" i="1"/>
  <c r="P127" i="1"/>
  <c r="P131" i="1"/>
  <c r="P135" i="1"/>
  <c r="P139" i="1"/>
  <c r="P143" i="1"/>
  <c r="P147" i="1"/>
  <c r="P151" i="1"/>
  <c r="P155" i="1"/>
  <c r="P179" i="1"/>
  <c r="P183" i="1"/>
  <c r="P187" i="1"/>
  <c r="P197" i="1"/>
  <c r="P201" i="1"/>
  <c r="P35" i="1"/>
  <c r="M39" i="1"/>
  <c r="M67" i="1"/>
  <c r="P70" i="1"/>
  <c r="P76" i="1"/>
  <c r="P80" i="1"/>
  <c r="P84" i="1"/>
  <c r="P88" i="1"/>
  <c r="P92" i="1"/>
  <c r="P96" i="1"/>
  <c r="P100" i="1"/>
  <c r="P105" i="1"/>
  <c r="P109" i="1"/>
  <c r="P113" i="1"/>
  <c r="P123" i="1"/>
  <c r="P128" i="1"/>
  <c r="P132" i="1"/>
  <c r="P136" i="1"/>
  <c r="P140" i="1"/>
  <c r="P144" i="1"/>
  <c r="P148" i="1"/>
  <c r="P156" i="1"/>
  <c r="P159" i="1"/>
  <c r="P180" i="1"/>
  <c r="P184" i="1"/>
  <c r="P188" i="1"/>
  <c r="P194" i="1"/>
  <c r="P198" i="1"/>
  <c r="P202" i="1"/>
  <c r="Q255" i="1"/>
  <c r="L69" i="1"/>
  <c r="G168" i="1"/>
  <c r="Q269" i="1"/>
  <c r="Q273" i="1"/>
  <c r="Q277" i="1"/>
  <c r="Q281" i="1"/>
  <c r="Q285" i="1"/>
  <c r="E67" i="1"/>
  <c r="L252" i="1"/>
  <c r="H168" i="1"/>
  <c r="Q270" i="1"/>
  <c r="Q274" i="1"/>
  <c r="Q278" i="1"/>
  <c r="Q282" i="1"/>
  <c r="J288" i="1"/>
  <c r="G67" i="1"/>
  <c r="N67" i="1"/>
  <c r="Q267" i="1"/>
  <c r="Q271" i="1"/>
  <c r="Q275" i="1"/>
  <c r="Q279" i="1"/>
  <c r="Q283" i="1"/>
  <c r="O238" i="1"/>
  <c r="J67" i="1"/>
  <c r="K288" i="1"/>
  <c r="Q268" i="1"/>
  <c r="Q272" i="1"/>
  <c r="Q276" i="1"/>
  <c r="Q280" i="1"/>
  <c r="Q284" i="1"/>
  <c r="O252" i="1"/>
  <c r="O233" i="1"/>
  <c r="F158" i="1"/>
  <c r="F176" i="1"/>
  <c r="O227" i="1"/>
  <c r="I23" i="1"/>
  <c r="F53" i="1"/>
  <c r="F69" i="1"/>
  <c r="N39" i="1"/>
  <c r="D39" i="1"/>
  <c r="F45" i="1"/>
  <c r="F242" i="1"/>
  <c r="J57" i="1"/>
  <c r="O23" i="1"/>
  <c r="I45" i="1"/>
  <c r="O49" i="1"/>
  <c r="I158" i="1"/>
  <c r="Q164" i="1"/>
  <c r="I189" i="1"/>
  <c r="I220" i="1"/>
  <c r="F23" i="1"/>
  <c r="L242" i="1"/>
  <c r="G39" i="1"/>
  <c r="I162" i="1"/>
  <c r="O158" i="1"/>
  <c r="O189" i="1"/>
  <c r="F189" i="1"/>
  <c r="F206" i="1"/>
  <c r="F214" i="1" s="1"/>
  <c r="L189" i="1"/>
  <c r="I242" i="1"/>
  <c r="O240" i="1"/>
  <c r="O242" i="1"/>
  <c r="F166" i="1"/>
  <c r="Q170" i="1"/>
  <c r="Q174" i="1" s="1"/>
  <c r="F31" i="1"/>
  <c r="D67" i="1"/>
  <c r="J39" i="1"/>
  <c r="N57" i="1"/>
  <c r="O166" i="1"/>
  <c r="Q222" i="1"/>
  <c r="Q223" i="1" s="1"/>
  <c r="F252" i="1"/>
  <c r="K57" i="1"/>
  <c r="I63" i="1"/>
  <c r="I166" i="1"/>
  <c r="O170" i="1"/>
  <c r="O174" i="1" s="1"/>
  <c r="Q189" i="1"/>
  <c r="F27" i="1"/>
  <c r="E39" i="1"/>
  <c r="F170" i="1"/>
  <c r="F174" i="1" s="1"/>
  <c r="F246" i="1"/>
  <c r="K39" i="1"/>
  <c r="L166" i="1"/>
  <c r="O27" i="1"/>
  <c r="H39" i="1"/>
  <c r="I49" i="1"/>
  <c r="H57" i="1"/>
  <c r="I59" i="1"/>
  <c r="H67" i="1"/>
  <c r="O162" i="1"/>
  <c r="Q165" i="1"/>
  <c r="I206" i="1"/>
  <c r="I214" i="1" s="1"/>
  <c r="O220" i="1"/>
  <c r="D57" i="1"/>
  <c r="F193" i="1"/>
  <c r="L220" i="1"/>
  <c r="G57" i="1"/>
  <c r="I170" i="1"/>
  <c r="I174" i="1" s="1"/>
  <c r="I193" i="1"/>
  <c r="P166" i="1"/>
  <c r="E57" i="1"/>
  <c r="F162" i="1"/>
  <c r="F220" i="1"/>
  <c r="L45" i="1"/>
  <c r="L59" i="1"/>
  <c r="L162" i="1"/>
  <c r="L206" i="1"/>
  <c r="L214" i="1" s="1"/>
  <c r="L246" i="1"/>
  <c r="L23" i="1"/>
  <c r="M57" i="1"/>
  <c r="I246" i="1"/>
  <c r="I288" i="1" s="1"/>
  <c r="O246" i="1"/>
  <c r="Q248" i="1"/>
  <c r="Q246" i="1" s="1"/>
  <c r="P220" i="1"/>
  <c r="Q242" i="1"/>
  <c r="P163" i="1"/>
  <c r="O31" i="1"/>
  <c r="F49" i="1"/>
  <c r="F57" i="1" s="1"/>
  <c r="F59" i="1"/>
  <c r="F63" i="1"/>
  <c r="L27" i="1"/>
  <c r="L31" i="1"/>
  <c r="L49" i="1"/>
  <c r="L63" i="1"/>
  <c r="I27" i="1"/>
  <c r="I53" i="1"/>
  <c r="O193" i="1"/>
  <c r="I31" i="1"/>
  <c r="O59" i="1"/>
  <c r="I69" i="1"/>
  <c r="P45" i="1"/>
  <c r="O53" i="1"/>
  <c r="P50" i="1"/>
  <c r="P49" i="1" s="1"/>
  <c r="O63" i="1"/>
  <c r="P56" i="1"/>
  <c r="P53" i="1" s="1"/>
  <c r="P60" i="1"/>
  <c r="P59" i="1" s="1"/>
  <c r="O206" i="1"/>
  <c r="O214" i="1" s="1"/>
  <c r="Q220" i="1"/>
  <c r="O45" i="1"/>
  <c r="P66" i="1"/>
  <c r="P63" i="1" s="1"/>
  <c r="Q208" i="1"/>
  <c r="Q206" i="1" s="1"/>
  <c r="Q214" i="1" s="1"/>
  <c r="Q176" i="1"/>
  <c r="L176" i="1"/>
  <c r="L204" i="1" s="1"/>
  <c r="Q57" i="1"/>
  <c r="Q39" i="1"/>
  <c r="O176" i="1"/>
  <c r="I176" i="1"/>
  <c r="I204" i="1" s="1"/>
  <c r="L158" i="1"/>
  <c r="F73" i="1"/>
  <c r="Q67" i="1"/>
  <c r="N12" i="1"/>
  <c r="C13" i="1"/>
  <c r="N13" i="1"/>
  <c r="C14" i="1"/>
  <c r="J12" i="1"/>
  <c r="C12" i="1"/>
  <c r="K14" i="1"/>
  <c r="O14" i="1" s="1"/>
  <c r="N14" i="1" s="1"/>
  <c r="J13" i="1"/>
  <c r="Q252" i="1" l="1"/>
  <c r="O204" i="1"/>
  <c r="L67" i="1"/>
  <c r="F288" i="1"/>
  <c r="P252" i="1"/>
  <c r="P288" i="1" s="1"/>
  <c r="P289" i="1" s="1"/>
  <c r="F204" i="1"/>
  <c r="F39" i="1"/>
  <c r="F42" i="1" s="1"/>
  <c r="F41" i="1" s="1"/>
  <c r="F43" i="1" s="1"/>
  <c r="F168" i="1"/>
  <c r="L288" i="1"/>
  <c r="O67" i="1"/>
  <c r="F67" i="1"/>
  <c r="I67" i="1"/>
  <c r="L57" i="1"/>
  <c r="L39" i="1"/>
  <c r="O39" i="1"/>
  <c r="I39" i="1"/>
  <c r="I42" i="1" s="1"/>
  <c r="I41" i="1" s="1"/>
  <c r="I43" i="1" s="1"/>
  <c r="Q163" i="1"/>
  <c r="Q162" i="1" s="1"/>
  <c r="P162" i="1"/>
  <c r="P57" i="1"/>
  <c r="I57" i="1"/>
  <c r="Q166" i="1"/>
  <c r="O57" i="1"/>
  <c r="P67" i="1"/>
  <c r="Q204" i="1"/>
  <c r="I289" i="1" l="1"/>
  <c r="F289" i="1"/>
  <c r="L289" i="1"/>
  <c r="Q168" i="1"/>
</calcChain>
</file>

<file path=xl/sharedStrings.xml><?xml version="1.0" encoding="utf-8"?>
<sst xmlns="http://schemas.openxmlformats.org/spreadsheetml/2006/main" count="793" uniqueCount="456">
  <si>
    <t>Звіт про надходження та використання коштів для реалізації Проєкту</t>
  </si>
  <si>
    <t>друк афіши А2</t>
  </si>
  <si>
    <t>друк афіша А3</t>
  </si>
  <si>
    <t>друк афіша А4</t>
  </si>
  <si>
    <t>друк флаєрів</t>
  </si>
  <si>
    <t>друк бейджів 6 см х 10 см</t>
  </si>
  <si>
    <t>друк банеру (задній фон) (5 х 10)</t>
  </si>
  <si>
    <t>друк подяк</t>
  </si>
  <si>
    <t>Конкурсна програма</t>
  </si>
  <si>
    <t>Грантоотримувач (найменування юридичної особи / прізвище, ім'я, по батькові (за наявності) фізичної особи)</t>
  </si>
  <si>
    <t>Назва проєкту</t>
  </si>
  <si>
    <t>Загальна сума гранту</t>
  </si>
  <si>
    <t>Загальна сума співфінансування</t>
  </si>
  <si>
    <t>Кошти організацій-партнерів</t>
  </si>
  <si>
    <t>Кошти місцевих бюджетів</t>
  </si>
  <si>
    <t>Кошти інших інституційних донорів</t>
  </si>
  <si>
    <t>Кошти приватних донорів</t>
  </si>
  <si>
    <t>Власні кошти організації-заявника</t>
  </si>
  <si>
    <t>Загальна сума</t>
  </si>
  <si>
    <t>%</t>
  </si>
  <si>
    <t>грн</t>
  </si>
  <si>
    <t>Загальна сума реінвестицій (дохід отриманий від реалізації книг, квитків, програм, інше)</t>
  </si>
  <si>
    <t>Загальна сума проєкту</t>
  </si>
  <si>
    <t>Плановий бюджет</t>
  </si>
  <si>
    <t>Фактичний бюджет</t>
  </si>
  <si>
    <t>Профінансовано</t>
  </si>
  <si>
    <t>Залишок до фінансування</t>
  </si>
  <si>
    <t>Витрати:</t>
  </si>
  <si>
    <t>Інноваційний культурний продукт</t>
  </si>
  <si>
    <t>Фестиваль українського духу "Бандерштат"</t>
  </si>
  <si>
    <t>Громадська організація "Бандерштат"</t>
  </si>
  <si>
    <t>№</t>
  </si>
  <si>
    <t>Найменування витрат</t>
  </si>
  <si>
    <t>Одиниця виміру</t>
  </si>
  <si>
    <t>Витрати за рахунок гранту Фонду</t>
  </si>
  <si>
    <t>Планові витрати відповідно до заявки</t>
  </si>
  <si>
    <t>Вартість за одиницю, грн</t>
  </si>
  <si>
    <t>Загальна сума, грн</t>
  </si>
  <si>
    <t>Кількість/ Період</t>
  </si>
  <si>
    <t>Витрати за раунок співфінансування</t>
  </si>
  <si>
    <t>Загальна планова сума витрат по Проєкту, грн</t>
  </si>
  <si>
    <t>Примітка</t>
  </si>
  <si>
    <t>Оплата праці</t>
  </si>
  <si>
    <t>Штатні працівники</t>
  </si>
  <si>
    <t>б</t>
  </si>
  <si>
    <t>в</t>
  </si>
  <si>
    <t>а</t>
  </si>
  <si>
    <t>місяців</t>
  </si>
  <si>
    <t>За трудовими договорами</t>
  </si>
  <si>
    <t>Соціальні внески з оплати праці</t>
  </si>
  <si>
    <t>Соціальні внески</t>
  </si>
  <si>
    <t>Вартість проїзду (для штатних працівників)</t>
  </si>
  <si>
    <t>1.1</t>
  </si>
  <si>
    <t xml:space="preserve"> Повне ПІБ, посада</t>
  </si>
  <si>
    <t>1.2</t>
  </si>
  <si>
    <t>1.3</t>
  </si>
  <si>
    <t>За договорами ЦПХ</t>
  </si>
  <si>
    <t>Коваль Мар’яна Юріївна, керівник проекту</t>
  </si>
  <si>
    <t>Онищук Галина Олександрівна , бухгалтер</t>
  </si>
  <si>
    <t>Каширець Максим Олександрович, фахівець з технічного забезпечення</t>
  </si>
  <si>
    <t>г</t>
  </si>
  <si>
    <t>Пилипчук Катерина Вікторівна, фахівець по інформаційно-комунікативних технологіях</t>
  </si>
  <si>
    <t>д</t>
  </si>
  <si>
    <t>Окуневич Анастасія Дмитрівна, фахівець з просування (PR)</t>
  </si>
  <si>
    <t>е</t>
  </si>
  <si>
    <t>Літвінова Вікторія Валеріївна, ведуча</t>
  </si>
  <si>
    <t>є</t>
  </si>
  <si>
    <t>Панчук Ігор Валерійович, ведучий</t>
  </si>
  <si>
    <t>2.1</t>
  </si>
  <si>
    <t>нарахування ЄСВ 22%</t>
  </si>
  <si>
    <t>3</t>
  </si>
  <si>
    <t>Витрати пов'язані з відрядженнями (для штатних працівників)</t>
  </si>
  <si>
    <t>3.1</t>
  </si>
  <si>
    <t>Вартість квитків (з деталізацією маршруту і прізвищем відрядженої особи)</t>
  </si>
  <si>
    <t>3.2</t>
  </si>
  <si>
    <t>Вартість проживання (для штатних працівників)</t>
  </si>
  <si>
    <t>Рахунки з готелів (з вказаним прізвищем відрядженої особи)</t>
  </si>
  <si>
    <t>3.3</t>
  </si>
  <si>
    <t>Добові (для штатних працівників)</t>
  </si>
  <si>
    <t>Добові ( розрахунок на відряджену особу)</t>
  </si>
  <si>
    <t>4</t>
  </si>
  <si>
    <t>Обладнання і нематеріальні активи</t>
  </si>
  <si>
    <t>4.1</t>
  </si>
  <si>
    <t>Обладнання, інструменти, інвентар  які необхідні для використання його при реалізації проекту грантоотримувача</t>
  </si>
  <si>
    <t>Найменування обладнання (з деталізацією технічних характеристик)</t>
  </si>
  <si>
    <t>Найменування інструменту (з деталізацією технічних характеристик)</t>
  </si>
  <si>
    <t>Найменування інвентаря (з деталізацією технічних характеристик)</t>
  </si>
  <si>
    <t>4.2</t>
  </si>
  <si>
    <t>Нематеріальні активи, які необхідні до придбання для використання їх при реалізації проекту грантоотримувача</t>
  </si>
  <si>
    <t>Програмне забезпечення  (з деталізацією технічних характеристик)</t>
  </si>
  <si>
    <t>Право використання (ліцензія)</t>
  </si>
  <si>
    <t>Інші нематериальні активи</t>
  </si>
  <si>
    <t>5</t>
  </si>
  <si>
    <t>Витрати пов'язані з орендою</t>
  </si>
  <si>
    <t>5.1</t>
  </si>
  <si>
    <t>Оренда приміщення</t>
  </si>
  <si>
    <t>Знімальний павільйон за адресою м.Київ, вул.Металістів, 26, 2 дні оренди, площа - 1000 кв.м.</t>
  </si>
  <si>
    <t>Адреса орендованого приміщення, із зазначенням метражу, годин оренди</t>
  </si>
  <si>
    <t>5.2</t>
  </si>
  <si>
    <t xml:space="preserve">Оренда техніки, обладнання та інструменту </t>
  </si>
  <si>
    <t>Звукове обладнання</t>
  </si>
  <si>
    <t>посл</t>
  </si>
  <si>
    <t>шт.</t>
  </si>
  <si>
    <t>доба</t>
  </si>
  <si>
    <t>кв.м (годин, діб)</t>
  </si>
  <si>
    <t>а1</t>
  </si>
  <si>
    <t>Моніторна/універсальна а.с., L'ACOUSTICS 115XT HIQ, 32 Гц - 20 кГц, 650Вт, 140дБ - 2 дні оренди</t>
  </si>
  <si>
    <t>а2</t>
  </si>
  <si>
    <t xml:space="preserve">Підсилювач з DSP процесором, L'ACOUSTICS LA8, 4 x 1800 Вт - 2 дні оренди  </t>
  </si>
  <si>
    <t>а3</t>
  </si>
  <si>
    <t xml:space="preserve">Цифровий мікшерний пульт, YAMAHA CL5, 24 фейдери, 48 вх., 24 вих. - 2 дні оренди  </t>
  </si>
  <si>
    <t>а4</t>
  </si>
  <si>
    <t xml:space="preserve">DJ-CD-програвач, PIONEER CDJ-2000 NEXUS II - 2 дні оренди  </t>
  </si>
  <si>
    <t>а5</t>
  </si>
  <si>
    <t xml:space="preserve">DJ-пульт, PIONEER DJM-900 , 4 канали - 2 дні оренди  </t>
  </si>
  <si>
    <t>а6</t>
  </si>
  <si>
    <t xml:space="preserve">Комплект барабанів DW COLLECTORS EXOTIC- 2 дні оренди  </t>
  </si>
  <si>
    <t>а7</t>
  </si>
  <si>
    <t xml:space="preserve">Комплект барабанів TAMA STARCLASSIC PERFORMER- 2 дні оренди </t>
  </si>
  <si>
    <t>а8</t>
  </si>
  <si>
    <t xml:space="preserve">Комплект тарілок ZILDJIAN A CUSTOM: Ride 20",crash 18",crash 16",HH 14" - 2 дні оренди  </t>
  </si>
  <si>
    <t>а9</t>
  </si>
  <si>
    <t xml:space="preserve">Клавішний інструмент, ROLAND RD700 (88key), 88 клавіш - 2 дні оренди  </t>
  </si>
  <si>
    <t>а10</t>
  </si>
  <si>
    <t xml:space="preserve">Басовий підсилювач, AMPEG SVT-4PRO, 500 Вт - 2 дні оренди </t>
  </si>
  <si>
    <t>а11</t>
  </si>
  <si>
    <t xml:space="preserve">Басовий кабінет, AMPEG SVT410HE, 400 Вт - 2 дні оренди  </t>
  </si>
  <si>
    <t>а12</t>
  </si>
  <si>
    <t xml:space="preserve">Гітарний підсилювач, MARSHALL JСM 2000 TSL, ламповий, 100 Вт - 2 дні оренди  </t>
  </si>
  <si>
    <t>а13</t>
  </si>
  <si>
    <t xml:space="preserve">Гітарний кабінет, MARSHALL 1960A, 300 Вт - 2 дні оренди  </t>
  </si>
  <si>
    <t>а14</t>
  </si>
  <si>
    <t xml:space="preserve">Гітарний комбо FENDER TWIN AMP, ламповий, 100 Вт - 2 дні оренди  </t>
  </si>
  <si>
    <t>а15</t>
  </si>
  <si>
    <t xml:space="preserve">Подвійна мікрофонна безпровідна система SHURE ULXD4DE BETA 58A - 2 дні оренди  </t>
  </si>
  <si>
    <t>а16</t>
  </si>
  <si>
    <t xml:space="preserve">Кейс SENNHEISER SET EW300/AC3 IEM: 4 безпровідних монітора EW300G3 IEM, комбайнер AC3 - 2 дні оренди  </t>
  </si>
  <si>
    <t>а17</t>
  </si>
  <si>
    <t xml:space="preserve">Кейс SENNHEISER SET (EW145/EW152): 4 безпровідних мікрофона, сплітер, 2 антени, 2 підсилювачи - 2 дні оренди  </t>
  </si>
  <si>
    <t>а18</t>
  </si>
  <si>
    <t xml:space="preserve">Комплект мікрофонів для підзвучки барабанів, MICROPHONES SET FOR DRUMS - 2 дні оренди  </t>
  </si>
  <si>
    <t>а19</t>
  </si>
  <si>
    <t>а20</t>
  </si>
  <si>
    <t xml:space="preserve">Басовий конденсаторний мікрофон, SHURE BETA 91A - 2 дні оренди  </t>
  </si>
  <si>
    <t>а21</t>
  </si>
  <si>
    <t xml:space="preserve">Інструментальний динамічний мікрофон, SHURE SM 57 - 2 дні оренди  </t>
  </si>
  <si>
    <t>а22</t>
  </si>
  <si>
    <t xml:space="preserve">Вокальний динамічний мікрофон, SHURE SM 58 - 2 дні оренди  </t>
  </si>
  <si>
    <t>а23</t>
  </si>
  <si>
    <t xml:space="preserve">Активний дірект-бокс, KLARK TEKNIK DN100 - 2 дні оренди  </t>
  </si>
  <si>
    <t>а24</t>
  </si>
  <si>
    <t xml:space="preserve">Мікрофонна стійка для вокаліста "журавель", K&amp;M Mic stand - 2 дні оренди  </t>
  </si>
  <si>
    <t>а25</t>
  </si>
  <si>
    <t xml:space="preserve">Коротка мікрофонна стійка "журавель", K&amp;M Short Mic stand - 2 дні оренди  </t>
  </si>
  <si>
    <t>а26</t>
  </si>
  <si>
    <t xml:space="preserve">Пряма мікрофонная стійка, K&amp;M Mic stand - 2 дні оренди  </t>
  </si>
  <si>
    <t>а27</t>
  </si>
  <si>
    <t>Клавішна стійка, K&amp;M Key stand - 2 дні оренди 
по кошторису УКФ було 6шт х 72 грн = 432 грн
стало 6 шт х 55 грн = 3300 грн</t>
  </si>
  <si>
    <t>а28</t>
  </si>
  <si>
    <t xml:space="preserve">Висока гітарна стійка, HERCULES Guit stand - 2 дні оренди  </t>
  </si>
  <si>
    <t>а29</t>
  </si>
  <si>
    <t xml:space="preserve">Стійка під колонку, QUIK LOK SP 120 - 2 дні оренди  </t>
  </si>
  <si>
    <t xml:space="preserve">Світлове обладнання </t>
  </si>
  <si>
    <t>б1</t>
  </si>
  <si>
    <t xml:space="preserve">Динамічний прилад Б І М/СПОТ, CLAY PAKY SHARPY PLUS, лампа 330 Вт - 2 дні оренди  </t>
  </si>
  <si>
    <t>б2</t>
  </si>
  <si>
    <t xml:space="preserve">Динамічний прилад СПОТ, HIGH END SolaSpot Pro CMY LED, LED 320 Вт  - 2 дні оренди  </t>
  </si>
  <si>
    <t>б3</t>
  </si>
  <si>
    <t xml:space="preserve">Динамічний прилад Б І М, BUMBLEBEE F230, лампа 230 Вт - 2 дні оренди  </t>
  </si>
  <si>
    <t>б4</t>
  </si>
  <si>
    <t xml:space="preserve">Динамічний прилад ВОШ, CLAY PAKY A.LEDA B-EYE K20, LED - 2 дні оренди  </t>
  </si>
  <si>
    <t>б5</t>
  </si>
  <si>
    <t xml:space="preserve">Динамічний прилад ВОШ, SILVER STAR CYAN 6000, LED RGBW, 19х15 Вт- 2 дні оренди  </t>
  </si>
  <si>
    <t>б6</t>
  </si>
  <si>
    <t xml:space="preserve">Стробоскоп, SGM X5 LED STROB, LED 360 Вт - 2 дні оренди  </t>
  </si>
  <si>
    <t>б7</t>
  </si>
  <si>
    <t xml:space="preserve">Бліндер, SHOWTEC BLINDER, лампа 4х650 Вт - 2 дні оренди  </t>
  </si>
  <si>
    <t>б8</t>
  </si>
  <si>
    <t xml:space="preserve">Світлодіодна всепогодна планка, PRO LUX MATRIX BAR 6 IP68, LED 150 Вт - 2 дні оренди  </t>
  </si>
  <si>
    <t>б9</t>
  </si>
  <si>
    <t xml:space="preserve">Генератор туману Хейзер, SMOKE FACTORY TOUR HAZER II, 800 Вт - 2 дні оренди  </t>
  </si>
  <si>
    <t>б10</t>
  </si>
  <si>
    <t xml:space="preserve">Вентилятор, CAMERON FCD-4515, d=50 см - 2 дні оренди  </t>
  </si>
  <si>
    <t>б11</t>
  </si>
  <si>
    <t xml:space="preserve">Пульт керування світлом, HES ROAD HOG 4, DMX-2048 - 2 дні оренди  </t>
  </si>
  <si>
    <t>Відеообладнання</t>
  </si>
  <si>
    <t>в1</t>
  </si>
  <si>
    <t>Світлодіодний екран LED SCREEN, 4.8мм, м2 - 2 дні оренди  
у кошторисі УКФ 40 шт х 1056 = 42240.00 грн
по факту 50 шт х 1035,00 = 51750,00 грн</t>
  </si>
  <si>
    <t>в2</t>
  </si>
  <si>
    <t>Відеопультова - 2 дні оренди  
а кошторисі УКФ 1 шт х 2400 грн = 2400 грн
стало 2 шт х 2246 грн = 4492</t>
  </si>
  <si>
    <t>Сценічне обладнання</t>
  </si>
  <si>
    <t>г1</t>
  </si>
  <si>
    <t xml:space="preserve">Ферма сценічна, ALUSTAGE 1m, h=1м, 0,4м x 0,4м - 2 дні оренди  </t>
  </si>
  <si>
    <t>г2</t>
  </si>
  <si>
    <t xml:space="preserve">Сценічний подіум, LAYHER S 1x1m + sub-construction, S=1 м2 брус фанера + конструкцiя Layher - 2 дні оренди  </t>
  </si>
  <si>
    <t>г3</t>
  </si>
  <si>
    <t xml:space="preserve">Лебідка електрична, CHAIN MASTER BGV-D8/1000, 1000кг, l=18м - 2 дні оренди  </t>
  </si>
  <si>
    <t>г4</t>
  </si>
  <si>
    <t xml:space="preserve">Пульт управління лебідками BGV-D8 - 2 дні оренди  </t>
  </si>
  <si>
    <t>г5</t>
  </si>
  <si>
    <t xml:space="preserve">Сценічний подіум, LAYHER S 1x1m + sub-construction,  S=1 м2 брус фанера + конструкцiя Layher - 2 дні оренди  </t>
  </si>
  <si>
    <t>г6</t>
  </si>
  <si>
    <t xml:space="preserve">Клітка LAYHER - 2 дні оренди  </t>
  </si>
  <si>
    <t>Оренда відео-світлового обладнання (трансляція гутірок)</t>
  </si>
  <si>
    <t>д1</t>
  </si>
  <si>
    <t>Відеокамера Sony PXW-FS7 - 3 шт</t>
  </si>
  <si>
    <t>дні</t>
  </si>
  <si>
    <t>д2</t>
  </si>
  <si>
    <t>Об'єктив SONY FE 24-70 mm f/2.8 - 2 шт</t>
  </si>
  <si>
    <t>д3</t>
  </si>
  <si>
    <t>Об'єктив SONY FE 16-35mm f/2.8 - 1 шт</t>
  </si>
  <si>
    <t>д4</t>
  </si>
  <si>
    <t>Manfrotto 545GB + 509HD -  4 шт</t>
  </si>
  <si>
    <t>д5</t>
  </si>
  <si>
    <t>Cлайдер для камери F&amp;V S80A 28"  -  1 шт</t>
  </si>
  <si>
    <t>д6</t>
  </si>
  <si>
    <t>Освітлювач Kino Flo -  4 шт</t>
  </si>
  <si>
    <t>д7</t>
  </si>
  <si>
    <t>Накамерний світильник Dedolight K24 -  6 шт</t>
  </si>
  <si>
    <t>д8</t>
  </si>
  <si>
    <t>Студійний журавель С-Stand -  4 шт</t>
  </si>
  <si>
    <t>д9</t>
  </si>
  <si>
    <t>Стійка Manfrotto - 6 шт</t>
  </si>
  <si>
    <t>д10</t>
  </si>
  <si>
    <t>Радіосистема Sennheiser EW 112P G4 -  2 шт</t>
  </si>
  <si>
    <t>д11</t>
  </si>
  <si>
    <t>Головная гарнітура DPA -  2 шт</t>
  </si>
  <si>
    <t>д12</t>
  </si>
  <si>
    <t>Цифровий мікшерний пульт Zoom L-12 -  1 шт</t>
  </si>
  <si>
    <t>д14</t>
  </si>
  <si>
    <t>Ефірний сервер Dell PowerEdge R710 -  1 шт</t>
  </si>
  <si>
    <t>д15</t>
  </si>
  <si>
    <t>Комутація -  1 компл</t>
  </si>
  <si>
    <t>Оренда техніки, обладнання для зйомок та трансляції концертної частини</t>
  </si>
  <si>
    <t>е1</t>
  </si>
  <si>
    <t>Відео камери стаціонарні BMD Microstudio - 5 шт</t>
  </si>
  <si>
    <t>е2</t>
  </si>
  <si>
    <t>Кран операторський 4.5м - 1 шт</t>
  </si>
  <si>
    <t>е3</t>
  </si>
  <si>
    <t>Відео вьювер (квадратор) - 1 шт</t>
  </si>
  <si>
    <t>е4</t>
  </si>
  <si>
    <t>Медіасервер для стріму - 1 шт</t>
  </si>
  <si>
    <t>е5</t>
  </si>
  <si>
    <t>Пристрій  сполучення відео і управління - 5 шт</t>
  </si>
  <si>
    <t>е6</t>
  </si>
  <si>
    <t>Об'єктив камерний стандартний Canon YH19x6.7 KRS - 4 шт</t>
  </si>
  <si>
    <t>е7</t>
  </si>
  <si>
    <t>Комплект ручок управління об'єктива трансфокатора і фокуса Canon - 4 шт</t>
  </si>
  <si>
    <t>е8</t>
  </si>
  <si>
    <t>Штатив для камери Vinten SD-15 - 4 шт</t>
  </si>
  <si>
    <t>е9</t>
  </si>
  <si>
    <t>Відео пультова BMD ME1 - 1 шт</t>
  </si>
  <si>
    <t>е10</t>
  </si>
  <si>
    <t>HDSDi дистриб'ютор - 8 шт</t>
  </si>
  <si>
    <t>е11</t>
  </si>
  <si>
    <t>Пристрй сполучення відео - 4 шт</t>
  </si>
  <si>
    <t>е12</t>
  </si>
  <si>
    <t>Сервер запису - 2 шт</t>
  </si>
  <si>
    <t>е13</t>
  </si>
  <si>
    <t>Диски SSD 480G - 4 шт</t>
  </si>
  <si>
    <t>е14</t>
  </si>
  <si>
    <t>Відео мониторинг 42 дюйми - 1 шт</t>
  </si>
  <si>
    <t>е15</t>
  </si>
  <si>
    <t>Кабельна відео коммутація  - 1 шт</t>
  </si>
  <si>
    <t>е16</t>
  </si>
  <si>
    <t>Кабельна силова коммутація - 1 шт</t>
  </si>
  <si>
    <t>5.3</t>
  </si>
  <si>
    <t>Оренда транспорту</t>
  </si>
  <si>
    <t>Оренда легкового автомобіля 
Renault Megane (або аналог), без водія та палива
3 авто х 3 доби = 9 діб 
В кошторисі УКФ
9 діб х 1500 грн = 13500 грн
стало:
9 діб х 1950 грн = 17550 грн</t>
  </si>
  <si>
    <t>Оренда автобуса 
MERCEDES Sprinter (або аналог)
1 автобус х  5 діб = 5 діб
В кошторисі УКФ 
5 діб х 12000 грн = 60000 грн
Стало
5 діб х 14150 грн = 70750 грн</t>
  </si>
  <si>
    <t>Оренда автобуса (із зазначенням кілометражу або кількості годин)</t>
  </si>
  <si>
    <t>км (годин)</t>
  </si>
  <si>
    <t>5.4</t>
  </si>
  <si>
    <t>Оренда сценічно-постановочних засобів</t>
  </si>
  <si>
    <t>Найменування (з деталізацією технічних характеристик)</t>
  </si>
  <si>
    <t>5.5</t>
  </si>
  <si>
    <t>Інші об'єкти оренди</t>
  </si>
  <si>
    <t xml:space="preserve">Оренда генератора (потужність 4 кВт)
В кошторисі УКФ було
10 год х 600 грн = 6000 грн
стало - економія за статтею
</t>
  </si>
  <si>
    <t>година</t>
  </si>
  <si>
    <t>6</t>
  </si>
  <si>
    <t>Витрати на харчування та напої</t>
  </si>
  <si>
    <t>6.1</t>
  </si>
  <si>
    <t>Вид харчування або назва заходу або сніданок/обід/вечеря/кава-брейк тощо</t>
  </si>
  <si>
    <t>Послуги з харчування (з зазначенням кількості осіб на заході)</t>
  </si>
  <si>
    <t>чол.</t>
  </si>
  <si>
    <t>7</t>
  </si>
  <si>
    <t>Матеріальні витрати</t>
  </si>
  <si>
    <t>7.1</t>
  </si>
  <si>
    <t>Основні матеріали та сировина</t>
  </si>
  <si>
    <t>Дизельне паливо 
В кошторисі УКФ було 200 л х 19 грн = 3800 грн
стало - економія за статтею</t>
  </si>
  <si>
    <t>л</t>
  </si>
  <si>
    <t>Бензинове паливо А-95
В кошторисі УКФ було 500 л х 22 грн = 11000 грн
стало - економія за статтею</t>
  </si>
  <si>
    <t>Вологі серветки, 100 шт</t>
  </si>
  <si>
    <t>уп.</t>
  </si>
  <si>
    <t>Серветки сухі, 150 шт</t>
  </si>
  <si>
    <t xml:space="preserve">Рушник паперовий, 30 м, двошарові
</t>
  </si>
  <si>
    <t xml:space="preserve">Рушники махрові темні 60х40 см </t>
  </si>
  <si>
    <t>ж</t>
  </si>
  <si>
    <t>Рушники махрові білі 60х40 см</t>
  </si>
  <si>
    <t>і</t>
  </si>
  <si>
    <t>Одноразові тарілки паперові</t>
  </si>
  <si>
    <t>й</t>
  </si>
  <si>
    <t>Одноразові паперові стаканчики, 30 мл</t>
  </si>
  <si>
    <t>к</t>
  </si>
  <si>
    <t>Одноразові виделки</t>
  </si>
  <si>
    <t>с</t>
  </si>
  <si>
    <t>Рукавички разові</t>
  </si>
  <si>
    <t>т</t>
  </si>
  <si>
    <t>Маска медична разова
в кошторисі УКФ було 2000 х 12 грн = 24000 грн
стало 1000 х 12 грн = 12000 грн</t>
  </si>
  <si>
    <t>7.2</t>
  </si>
  <si>
    <t>Носії, накопичувачі</t>
  </si>
  <si>
    <t xml:space="preserve">Жорсткий диск 5TB,  2.5 USB 3.0 </t>
  </si>
  <si>
    <t>Найменування</t>
  </si>
  <si>
    <t>7.3</t>
  </si>
  <si>
    <t>Інші матеріальні витрати</t>
  </si>
  <si>
    <t>Папка реєстратор А4, 50мм.</t>
  </si>
  <si>
    <t>Скрепки 100 шт/ уп</t>
  </si>
  <si>
    <t>Клей канцелярський 200 мл</t>
  </si>
  <si>
    <t>Ручка кулькова синя</t>
  </si>
  <si>
    <t>Олівець чорно графіт.</t>
  </si>
  <si>
    <t xml:space="preserve">Набір шнурків для бейджів Scholz 50 шт. Синій
</t>
  </si>
  <si>
    <t xml:space="preserve">Папір оф. А4 Color Copy </t>
  </si>
  <si>
    <t>Папір А4 500 арк.</t>
  </si>
  <si>
    <t>з</t>
  </si>
  <si>
    <t>Стрейч плівка Eco-film 500 мм х 250 м 12 мкм</t>
  </si>
  <si>
    <t>и</t>
  </si>
  <si>
    <t>Ніж  канцелярський</t>
  </si>
  <si>
    <t>о</t>
  </si>
  <si>
    <t>п</t>
  </si>
  <si>
    <t>8</t>
  </si>
  <si>
    <t>Поліграфічні послуги</t>
  </si>
  <si>
    <t>8.1</t>
  </si>
  <si>
    <t>Послуги із виготовлення:</t>
  </si>
  <si>
    <t>9</t>
  </si>
  <si>
    <t>Послуги з просування</t>
  </si>
  <si>
    <t>послуги з фотофіксації</t>
  </si>
  <si>
    <t xml:space="preserve">виготовлення відеоролика
</t>
  </si>
  <si>
    <t>Послуги з просування рекламних матеріалів у соціальних мережах (СММ)</t>
  </si>
  <si>
    <t>Інші</t>
  </si>
  <si>
    <t>10</t>
  </si>
  <si>
    <t>Створення web-ресурсу</t>
  </si>
  <si>
    <t>Створення мобільного додатку
Розробка додатку для Android (версія 6.0 та вище) та IOS (версія8.0 та вище)
Розробка концепції додатку у тісному зв’язку з командою оргкомітету Бандерштату (7 днів)
Дизайн інтерфейсу (7 днів)
Прототипування (21 день)
Презентація бета-версії та тестування (7 днів)
Підключення аналітики (2 дні)
Просування і підтримка (безстроково після презентації додатку)</t>
  </si>
  <si>
    <t>11</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</si>
  <si>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</si>
  <si>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</si>
  <si>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</si>
  <si>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12</t>
  </si>
  <si>
    <t>Послуги з перекладу</t>
  </si>
  <si>
    <t>Усний переклад</t>
  </si>
  <si>
    <t>Редагування усного перекладу</t>
  </si>
  <si>
    <t>сторінка</t>
  </si>
  <si>
    <t>Письмовий переклад</t>
  </si>
  <si>
    <t>Редагування письмового перекладу</t>
  </si>
  <si>
    <t>13</t>
  </si>
  <si>
    <t>Адміністративні витрати</t>
  </si>
  <si>
    <t>Юридичний супровід</t>
  </si>
  <si>
    <t>міс</t>
  </si>
  <si>
    <t>Аудиторські послуги
в кошторисі УКФ було:
1 посл х 30000 грн = 30000 грн
стало 1 посл х 25500 грн = 25500 грн</t>
  </si>
  <si>
    <t>Інші адміністративні витрати (вказати тип витрат)</t>
  </si>
  <si>
    <t>14</t>
  </si>
  <si>
    <t>Інші прямі витрати</t>
  </si>
  <si>
    <t>14.1</t>
  </si>
  <si>
    <t>Послуги комп'ютерної обробки, монтажу, зведення</t>
  </si>
  <si>
    <t>14.2</t>
  </si>
  <si>
    <t>Витрати на послуги страхування</t>
  </si>
  <si>
    <t>Вказати предмет страхування</t>
  </si>
  <si>
    <t>14.3</t>
  </si>
  <si>
    <t>Видавничі послуги</t>
  </si>
  <si>
    <t>Послуги коректора</t>
  </si>
  <si>
    <t>екземпляр</t>
  </si>
  <si>
    <t>Послуги верстки</t>
  </si>
  <si>
    <t>Друк книг</t>
  </si>
  <si>
    <t>Друк журналів</t>
  </si>
  <si>
    <t>Інші витрати (вказати надану послугу)</t>
  </si>
  <si>
    <t>14.4</t>
  </si>
  <si>
    <t>Розрахунково-касове обслуговування</t>
  </si>
  <si>
    <t xml:space="preserve">Проживання членів організаційного комітету у м.Київ
5 осіб х 3 доби = 15 діб
в кошторисі УКФ було 
15 діб х 1100 грн = 16500 грн
стало: економія за статтею
</t>
  </si>
  <si>
    <t xml:space="preserve">Послуги з дизайну </t>
  </si>
  <si>
    <t>Розрахунково-касове обслуговування
було в кошторисі УКФ 1000 грн
стало - економія за статтею</t>
  </si>
  <si>
    <t xml:space="preserve">Організація виступів гуртів (оплата послуг виступу гурта,  харчування, виконання побутового райдера тощо), </t>
  </si>
  <si>
    <t>з1</t>
  </si>
  <si>
    <t>Гурт "Без обмежень"
в кошторисі УКФ було:
гурт "ТНМК" 1 х 70000 грн = 70000 грн
стало "Без обмежень" 1 х 70000=70000 грн</t>
  </si>
  <si>
    <t>послуга</t>
  </si>
  <si>
    <t>з2</t>
  </si>
  <si>
    <t xml:space="preserve">Гурт "O.Torvald"
в кошторис УКФ було 1 х 70000 
</t>
  </si>
  <si>
    <t>з3</t>
  </si>
  <si>
    <t>Гурт "Kozak System"
в кошторис УКФ було 1 х 50000 
стало 1 х 55000 = 55000</t>
  </si>
  <si>
    <t>з4</t>
  </si>
  <si>
    <t>Гурт "Тартак"</t>
  </si>
  <si>
    <t>з5</t>
  </si>
  <si>
    <t>Гурт "Фіолет"
в кошторис УКФ було 1 х 35000 
стало 1 х 55000 = 60000</t>
  </si>
  <si>
    <t>Гурт "Тінь Сонця"
в кошторис УКФ було 1 х 35000 
стало 1 х 55000 = 40000</t>
  </si>
  <si>
    <t>з6</t>
  </si>
  <si>
    <t>Гурт "KARNA"</t>
  </si>
  <si>
    <t>з8</t>
  </si>
  <si>
    <t>Гурт "Іван Марунич"
в кошторисі УКФ було:
гурт "МОТАНКА" 1 х 60000 грн = 60000 грн
стало "Іван Марунич" 1 х 30000=30000 грн</t>
  </si>
  <si>
    <t>Обслуговування звуко-візуального та сценічного обладнання</t>
  </si>
  <si>
    <t>і1</t>
  </si>
  <si>
    <t>забезпечення якісного звуку  (послуги звукооператорів)</t>
  </si>
  <si>
    <t>і2</t>
  </si>
  <si>
    <t>обслуговування світлового обладнання (послуги світлооператорів)</t>
  </si>
  <si>
    <t>і3</t>
  </si>
  <si>
    <t>обслуговування відеообладнання (послуги відеооператорів)</t>
  </si>
  <si>
    <t>і4</t>
  </si>
  <si>
    <t>послуги по технічному налаштуванню звукоко-світлової, відеотехніки (послуги технік-стейджменів)</t>
  </si>
  <si>
    <t>і5</t>
  </si>
  <si>
    <t>Послуги з монтажу та демонтажу обладнання (у т.ч.супровід переміщення техніки протягом зйомок)</t>
  </si>
  <si>
    <t>і6</t>
  </si>
  <si>
    <t>Послуги з монтажу сценічного обладнання</t>
  </si>
  <si>
    <t>Обслуговування відео- та світлового обладнання (трансляція гутірок)</t>
  </si>
  <si>
    <t>й1</t>
  </si>
  <si>
    <t>Послуги режисера прямого ефіру</t>
  </si>
  <si>
    <t>й2</t>
  </si>
  <si>
    <t>Послуги з технічної координації (послуги технічного директора)</t>
  </si>
  <si>
    <t>й3</t>
  </si>
  <si>
    <t>Послуги звукорежисера</t>
  </si>
  <si>
    <t>й4</t>
  </si>
  <si>
    <t>Послуги оператора</t>
  </si>
  <si>
    <t>й5</t>
  </si>
  <si>
    <t>Послуги ведучого</t>
  </si>
  <si>
    <t>Обслуговування відео- та світлового обладнання (трансляція концертної частини)</t>
  </si>
  <si>
    <t>к1</t>
  </si>
  <si>
    <t xml:space="preserve">послуги по режисурі відео-трансляції </t>
  </si>
  <si>
    <t>к2</t>
  </si>
  <si>
    <t>послуги оператора-постановщика</t>
  </si>
  <si>
    <t>к3</t>
  </si>
  <si>
    <t>послуги оператора відео-камери</t>
  </si>
  <si>
    <t>к4</t>
  </si>
  <si>
    <t>послуги механіка крана</t>
  </si>
  <si>
    <t>к5</t>
  </si>
  <si>
    <t xml:space="preserve">послуги технічного обслуговування </t>
  </si>
  <si>
    <t>доставка техніки до місця зйомок</t>
  </si>
  <si>
    <t xml:space="preserve">Виготовлення відеоролика про туристичні родзинки м.Луцька
</t>
  </si>
  <si>
    <t>Фактичні витрати по реалізації гранту</t>
  </si>
  <si>
    <t>ВСЬОГО</t>
  </si>
  <si>
    <r>
      <t xml:space="preserve">Послуги малювання муралу (40 кв.м.)
</t>
    </r>
    <r>
      <rPr>
        <i/>
        <sz val="12"/>
        <color theme="1"/>
        <rFont val="Arial"/>
        <family val="2"/>
      </rPr>
      <t xml:space="preserve">Мурал із зображенням борця за незалежність України Степана Бандери на фасаді будівлі Навчально-реабілітаційного центру у центральній частині міста Луцька по вул. Лесі Українки, 20. </t>
    </r>
  </si>
  <si>
    <t>РАЗОМ ЗА ПРОЕКТОМ</t>
  </si>
  <si>
    <t>Виникла потреба у більшій площі екрану (фон ведучих).  При цьому ціна за одиницю зменшилась. Сума збільшення загальної вартості зумовлена збільшенням кількості одиниць.
Також у зв'язку із збільшенням кількісного складу знімальної групи виникла потреба у додатковій відеопультовій. Це дозволило мінімізувати ризики збоїв під час трансляції  прямих ефірів</t>
  </si>
  <si>
    <t>До вартості оренди включено і вартість палива. Це спричинило збільшення вартості оренди</t>
  </si>
  <si>
    <t xml:space="preserve">До вартості оренди автомобіля включено і вартість палива. Тому зникла потреба у придбанні палива (економі у сумі 14,8 тис.грн). </t>
  </si>
  <si>
    <t xml:space="preserve">Оргкомітет проаналізував заходи щодо дотримання карантинних умов і виникла додаткова потреба у придбанні антисепка із дозаторами (антисептики були розташовані у місцях потоку людей, при вході на локацію, у санітарних кімнатах тощо). Заявлена потреба забезпечилась за рахунок економії коштів, що виникла у зв'язку із закупівлею меншої кількості медичних масок. </t>
  </si>
  <si>
    <t xml:space="preserve">За умовами договору виникла економія коштів у сумі 4500,00 грн. </t>
  </si>
  <si>
    <t xml:space="preserve">Члени організаційного комітету здійснювали проживання у друзів. Тому зникла потреба у забезпеченні проживанням </t>
  </si>
  <si>
    <t>У зв'язу із відмовою гуртів "ТНМК" та "Мотанка" від виступу на фестивалі виникла потреба у зміні скаду гуртів. Таким чином організаційний комітет запросив до виступу гурт "Без обмежень" та "Іван Марунич". Також відбулися коригування сум в межах одніє статті між гуртами у зв'язку із:
-  із зміною побутових райдерів
- потребою у забезпеченні додаткових трансферів (гурт "Фіолет" повертався із виступу із м.Львів)
Такі додаткві потреби були задоволені за рахунок економії коштів, що виникла через зміну гурта (замість гурту "Мотанка" виступив гурт "Іван Марунич"). Це у свою чергу забезпечило економію 30,0 тис.грн.
Таким чином загальні зміни кошторису по статті "Організація виступів гуртів" склала 5,0 тис.грн</t>
  </si>
  <si>
    <t>Витрати за раунок реінвестицій</t>
  </si>
  <si>
    <t>Склав</t>
  </si>
  <si>
    <t>(посада)</t>
  </si>
  <si>
    <t>(підпис)</t>
  </si>
  <si>
    <t>(ПІБ)</t>
  </si>
  <si>
    <t>бухгалтер проекту</t>
  </si>
  <si>
    <t>Онищук Галина Олександрівна</t>
  </si>
  <si>
    <t>ФОНД:</t>
  </si>
  <si>
    <t>ГРАНТООТРИМУВАЧ</t>
  </si>
  <si>
    <t>(С.В.Мартинюк)</t>
  </si>
  <si>
    <t xml:space="preserve">Спеціальний рахунок був відкртий після підписання грантової угоди, банк не здійснював списання ктів за комісію з спеціального рахунку. Лише з поточного рахунку. </t>
  </si>
  <si>
    <t>Стабільність напруги (тобто послуги резервного генератора) забезпечував орендодавець при оренді приміщення. Тому відпала потреба у оренді генератора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</si>
</sst>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U_A_H_-;\-* #,##0.00\ _U_A_H_-;_-* &quot;-&quot;??\ _U_A_H_-;_-@_-"/>
    <numFmt numFmtId="165" formatCode="_-* #,##0.00\ _₴_-;\-* #,##0.00\ _₴_-;_-* &quot;-&quot;??\ _₴_-;_-@"/>
    <numFmt numFmtId="166" formatCode="#,##0.0"/>
    <numFmt numFmtId="167" formatCode="#,##0.00_ ;[Red]\-#,##0.00\ "/>
    <numFmt numFmtId="168" formatCode="#,##0_ ;\-#,##0\ "/>
  </numFmts>
  <fonts count="14" x14ac:knownFonts="1">
    <font>
      <sz val="12"/>
      <color theme="1"/>
      <name val="Calibri"/>
      <family val="2"/>
      <scheme val="minor"/>
    </font>
    <font>
      <sz val="12"/>
      <color theme="1"/>
      <name val="Arial"/>
      <family val="2"/>
    </font>
    <font>
      <sz val="12"/>
      <color rgb="FFFF0000"/>
      <name val="Arial"/>
      <family val="2"/>
    </font>
    <font>
      <b/>
      <sz val="12"/>
      <color theme="1"/>
      <name val="Arial"/>
      <family val="2"/>
    </font>
    <font>
      <b/>
      <u/>
      <sz val="12"/>
      <color theme="1"/>
      <name val="Arial"/>
      <family val="2"/>
    </font>
    <font>
      <b/>
      <i/>
      <sz val="12"/>
      <color theme="1"/>
      <name val="Arial"/>
      <family val="2"/>
    </font>
    <font>
      <sz val="12"/>
      <color rgb="FF000000"/>
      <name val="Arial"/>
      <family val="2"/>
    </font>
    <font>
      <b/>
      <sz val="12"/>
      <color rgb="FFFF0000"/>
      <name val="Arial"/>
      <family val="2"/>
    </font>
    <font>
      <sz val="12"/>
      <color theme="9"/>
      <name val="Arial"/>
      <family val="2"/>
    </font>
    <font>
      <b/>
      <sz val="12"/>
      <color rgb="FF000000"/>
      <name val="Arial"/>
      <family val="2"/>
    </font>
    <font>
      <i/>
      <sz val="12"/>
      <color theme="1"/>
      <name val="Arial"/>
      <family val="2"/>
    </font>
    <font>
      <sz val="14"/>
      <color theme="1"/>
      <name val="Arial"/>
      <family val="2"/>
    </font>
    <font>
      <sz val="16"/>
      <color theme="1"/>
      <name val="Arial"/>
      <family val="2"/>
    </font>
    <font>
      <b/>
      <sz val="16"/>
      <color theme="1"/>
      <name val="Arial"/>
      <family val="2"/>
    </font>
  </fonts>
  <fills count="12">
    <fill>
      <patternFill patternType="none"/>
    </fill>
    <fill>
      <patternFill patternType="gray125"/>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0"/>
        <bgColor indexed="64"/>
      </patternFill>
    </fill>
    <fill>
      <patternFill patternType="solid">
        <fgColor theme="0"/>
        <bgColor theme="0"/>
      </patternFill>
    </fill>
    <fill>
      <patternFill patternType="solid">
        <fgColor rgb="FFFFFFFF"/>
        <bgColor rgb="FFFFFFFF"/>
      </patternFill>
    </fill>
    <fill>
      <patternFill patternType="solid">
        <fgColor theme="0"/>
        <bgColor rgb="FFFF0000"/>
      </patternFill>
    </fill>
    <fill>
      <patternFill patternType="solid">
        <fgColor theme="4" tint="0.79998168889431442"/>
        <bgColor rgb="FFDEEAF6"/>
      </patternFill>
    </fill>
    <fill>
      <patternFill patternType="solid">
        <fgColor theme="4" tint="0.79998168889431442"/>
        <bgColor rgb="FFFF0000"/>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29">
    <xf numFmtId="0" fontId="0" fillId="0" borderId="0" xfId="0"/>
    <xf numFmtId="165" fontId="1" fillId="5" borderId="1" xfId="0" applyNumberFormat="1" applyFont="1" applyFill="1" applyBorder="1" applyAlignment="1">
      <alignment horizontal="center" vertical="top"/>
    </xf>
    <xf numFmtId="165" fontId="2" fillId="5" borderId="1" xfId="0" applyNumberFormat="1" applyFont="1" applyFill="1" applyBorder="1" applyAlignment="1">
      <alignment horizontal="center" vertical="top"/>
    </xf>
    <xf numFmtId="165" fontId="1" fillId="5" borderId="1" xfId="0" applyNumberFormat="1" applyFont="1" applyFill="1" applyBorder="1" applyAlignment="1">
      <alignment vertical="top"/>
    </xf>
    <xf numFmtId="165" fontId="1" fillId="0" borderId="1" xfId="0" applyNumberFormat="1" applyFont="1" applyBorder="1" applyAlignment="1">
      <alignment horizontal="center" vertical="top"/>
    </xf>
    <xf numFmtId="165" fontId="3" fillId="4" borderId="1" xfId="0" applyNumberFormat="1" applyFont="1" applyFill="1" applyBorder="1" applyAlignment="1">
      <alignment horizontal="center" vertical="top"/>
    </xf>
    <xf numFmtId="165" fontId="3" fillId="4" borderId="1" xfId="0" applyNumberFormat="1" applyFont="1" applyFill="1" applyBorder="1" applyAlignment="1">
      <alignment vertical="top" wrapText="1"/>
    </xf>
    <xf numFmtId="165" fontId="1" fillId="4" borderId="1" xfId="0" applyNumberFormat="1" applyFont="1" applyFill="1" applyBorder="1" applyAlignment="1">
      <alignment vertical="top"/>
    </xf>
    <xf numFmtId="165" fontId="3" fillId="4" borderId="1" xfId="0" applyNumberFormat="1" applyFont="1" applyFill="1" applyBorder="1" applyAlignment="1">
      <alignment vertical="top"/>
    </xf>
    <xf numFmtId="0" fontId="1" fillId="0" borderId="0" xfId="0" applyFont="1"/>
    <xf numFmtId="0" fontId="1" fillId="0" borderId="0" xfId="0" applyFont="1" applyAlignment="1">
      <alignment horizontal="center" vertical="center"/>
    </xf>
    <xf numFmtId="0" fontId="4" fillId="0" borderId="0" xfId="0" applyFont="1" applyAlignment="1">
      <alignment horizontal="left" vertical="center"/>
    </xf>
    <xf numFmtId="0" fontId="1" fillId="0" borderId="1" xfId="0" applyFont="1" applyBorder="1" applyAlignment="1">
      <alignment horizontal="center" vertical="center"/>
    </xf>
    <xf numFmtId="166" fontId="1" fillId="0" borderId="1" xfId="0" applyNumberFormat="1" applyFont="1" applyBorder="1" applyAlignment="1">
      <alignment horizontal="center" vertical="center"/>
    </xf>
    <xf numFmtId="0" fontId="1" fillId="0" borderId="1" xfId="0" applyFont="1" applyBorder="1"/>
    <xf numFmtId="166" fontId="1" fillId="0" borderId="1" xfId="0" applyNumberFormat="1" applyFont="1" applyBorder="1" applyAlignment="1">
      <alignment horizontal="center"/>
    </xf>
    <xf numFmtId="0" fontId="1" fillId="0" borderId="1" xfId="0" applyFont="1" applyBorder="1" applyAlignment="1">
      <alignment vertical="center"/>
    </xf>
    <xf numFmtId="0" fontId="3" fillId="0" borderId="0" xfId="0" applyFont="1"/>
    <xf numFmtId="0" fontId="1" fillId="5" borderId="0" xfId="0" applyFont="1" applyFill="1"/>
    <xf numFmtId="0" fontId="1" fillId="5" borderId="1" xfId="0" applyFont="1" applyFill="1" applyBorder="1" applyAlignment="1">
      <alignment horizontal="center" vertical="center"/>
    </xf>
    <xf numFmtId="0" fontId="1" fillId="5" borderId="1" xfId="0" applyFont="1" applyFill="1" applyBorder="1"/>
    <xf numFmtId="0" fontId="1" fillId="11" borderId="0" xfId="0" applyFont="1" applyFill="1"/>
    <xf numFmtId="0" fontId="3" fillId="2" borderId="1" xfId="0" applyFont="1" applyFill="1" applyBorder="1" applyAlignment="1">
      <alignment horizontal="center" vertical="top"/>
    </xf>
    <xf numFmtId="0" fontId="3" fillId="2" borderId="1" xfId="0" applyFont="1" applyFill="1" applyBorder="1" applyAlignment="1">
      <alignment vertical="top" wrapText="1"/>
    </xf>
    <xf numFmtId="167" fontId="1" fillId="2" borderId="1" xfId="0" applyNumberFormat="1" applyFont="1" applyFill="1" applyBorder="1" applyAlignment="1">
      <alignment vertical="top"/>
    </xf>
    <xf numFmtId="49" fontId="3" fillId="3" borderId="1" xfId="0" applyNumberFormat="1" applyFont="1" applyFill="1" applyBorder="1" applyAlignment="1">
      <alignment horizontal="center" vertical="top"/>
    </xf>
    <xf numFmtId="165" fontId="5" fillId="3" borderId="1" xfId="0" applyNumberFormat="1" applyFont="1" applyFill="1" applyBorder="1" applyAlignment="1">
      <alignment vertical="top" wrapText="1"/>
    </xf>
    <xf numFmtId="165" fontId="3" fillId="3" borderId="1" xfId="0" applyNumberFormat="1" applyFont="1" applyFill="1" applyBorder="1" applyAlignment="1">
      <alignment vertical="top"/>
    </xf>
    <xf numFmtId="49" fontId="3" fillId="0" borderId="1" xfId="0" applyNumberFormat="1" applyFont="1" applyBorder="1" applyAlignment="1">
      <alignment horizontal="center" vertical="top"/>
    </xf>
    <xf numFmtId="165" fontId="1" fillId="0" borderId="1" xfId="0" applyNumberFormat="1" applyFont="1" applyBorder="1" applyAlignment="1">
      <alignment vertical="top" wrapText="1"/>
    </xf>
    <xf numFmtId="165" fontId="1" fillId="0" borderId="1" xfId="0" applyNumberFormat="1" applyFont="1" applyBorder="1" applyAlignment="1">
      <alignment vertical="top"/>
    </xf>
    <xf numFmtId="165" fontId="6" fillId="0" borderId="1" xfId="0" applyNumberFormat="1" applyFont="1" applyBorder="1" applyAlignment="1">
      <alignment vertical="top" wrapText="1"/>
    </xf>
    <xf numFmtId="167" fontId="3" fillId="4" borderId="1" xfId="0" applyNumberFormat="1" applyFont="1" applyFill="1" applyBorder="1" applyAlignment="1">
      <alignment vertical="top"/>
    </xf>
    <xf numFmtId="165" fontId="3" fillId="2" borderId="1" xfId="0" applyNumberFormat="1" applyFont="1" applyFill="1" applyBorder="1" applyAlignment="1">
      <alignment horizontal="left" vertical="top" wrapText="1"/>
    </xf>
    <xf numFmtId="165" fontId="1" fillId="2" borderId="1" xfId="0" applyNumberFormat="1" applyFont="1" applyFill="1" applyBorder="1" applyAlignment="1">
      <alignment vertical="top"/>
    </xf>
    <xf numFmtId="165" fontId="3" fillId="3" borderId="1" xfId="0" applyNumberFormat="1" applyFont="1" applyFill="1" applyBorder="1" applyAlignment="1">
      <alignment horizontal="center" vertical="top"/>
    </xf>
    <xf numFmtId="49" fontId="3" fillId="2" borderId="1" xfId="0" applyNumberFormat="1" applyFont="1" applyFill="1" applyBorder="1" applyAlignment="1">
      <alignment horizontal="center" vertical="top"/>
    </xf>
    <xf numFmtId="165" fontId="1" fillId="0" borderId="1" xfId="0" applyNumberFormat="1" applyFont="1" applyBorder="1" applyAlignment="1">
      <alignment horizontal="left" vertical="top" wrapText="1"/>
    </xf>
    <xf numFmtId="49" fontId="3" fillId="5" borderId="1" xfId="0" applyNumberFormat="1" applyFont="1" applyFill="1" applyBorder="1" applyAlignment="1">
      <alignment horizontal="center" vertical="top"/>
    </xf>
    <xf numFmtId="165" fontId="1" fillId="5" borderId="1" xfId="0" applyNumberFormat="1" applyFont="1" applyFill="1" applyBorder="1" applyAlignment="1">
      <alignment horizontal="left" vertical="top" wrapText="1"/>
    </xf>
    <xf numFmtId="165" fontId="1" fillId="8" borderId="1" xfId="0" applyNumberFormat="1" applyFont="1" applyFill="1" applyBorder="1" applyAlignment="1">
      <alignment horizontal="center" vertical="top"/>
    </xf>
    <xf numFmtId="165" fontId="1" fillId="8" borderId="1" xfId="0" applyNumberFormat="1" applyFont="1" applyFill="1" applyBorder="1" applyAlignment="1">
      <alignment vertical="top"/>
    </xf>
    <xf numFmtId="49" fontId="7" fillId="5" borderId="1" xfId="0" applyNumberFormat="1" applyFont="1" applyFill="1" applyBorder="1" applyAlignment="1">
      <alignment horizontal="center" vertical="top"/>
    </xf>
    <xf numFmtId="165" fontId="2" fillId="5" borderId="1" xfId="0" applyNumberFormat="1" applyFont="1" applyFill="1" applyBorder="1" applyAlignment="1">
      <alignment horizontal="left" vertical="top" wrapText="1"/>
    </xf>
    <xf numFmtId="165" fontId="2" fillId="5" borderId="1" xfId="0" applyNumberFormat="1" applyFont="1" applyFill="1" applyBorder="1" applyAlignment="1">
      <alignment vertical="top"/>
    </xf>
    <xf numFmtId="165" fontId="8" fillId="5" borderId="1" xfId="0" applyNumberFormat="1" applyFont="1" applyFill="1" applyBorder="1" applyAlignment="1">
      <alignment vertical="top"/>
    </xf>
    <xf numFmtId="165" fontId="8" fillId="5" borderId="1" xfId="0" applyNumberFormat="1" applyFont="1" applyFill="1" applyBorder="1" applyAlignment="1">
      <alignment horizontal="center" vertical="top"/>
    </xf>
    <xf numFmtId="0" fontId="1" fillId="5" borderId="1" xfId="0" applyFont="1" applyFill="1" applyBorder="1" applyAlignment="1">
      <alignment wrapText="1"/>
    </xf>
    <xf numFmtId="165" fontId="1" fillId="6" borderId="1" xfId="0" applyNumberFormat="1" applyFont="1" applyFill="1" applyBorder="1" applyAlignment="1">
      <alignment horizontal="center" vertical="top"/>
    </xf>
    <xf numFmtId="165" fontId="1" fillId="6" borderId="1" xfId="0" applyNumberFormat="1" applyFont="1" applyFill="1" applyBorder="1" applyAlignment="1">
      <alignment vertical="top"/>
    </xf>
    <xf numFmtId="49" fontId="3" fillId="9" borderId="1" xfId="0" applyNumberFormat="1" applyFont="1" applyFill="1" applyBorder="1" applyAlignment="1">
      <alignment horizontal="center" vertical="top"/>
    </xf>
    <xf numFmtId="165" fontId="5" fillId="9" borderId="1" xfId="0" applyNumberFormat="1" applyFont="1" applyFill="1" applyBorder="1" applyAlignment="1">
      <alignment vertical="top" wrapText="1"/>
    </xf>
    <xf numFmtId="165" fontId="3" fillId="9" borderId="1" xfId="0" applyNumberFormat="1" applyFont="1" applyFill="1" applyBorder="1" applyAlignment="1">
      <alignment vertical="top"/>
    </xf>
    <xf numFmtId="165" fontId="1" fillId="10" borderId="1" xfId="0" applyNumberFormat="1" applyFont="1" applyFill="1" applyBorder="1" applyAlignment="1">
      <alignment vertical="top"/>
    </xf>
    <xf numFmtId="165" fontId="2" fillId="6" borderId="1" xfId="0" applyNumberFormat="1" applyFont="1" applyFill="1" applyBorder="1" applyAlignment="1">
      <alignment horizontal="center" vertical="top"/>
    </xf>
    <xf numFmtId="165" fontId="2" fillId="8" borderId="1" xfId="0" applyNumberFormat="1" applyFont="1" applyFill="1" applyBorder="1" applyAlignment="1">
      <alignment vertical="top"/>
    </xf>
    <xf numFmtId="165" fontId="2" fillId="8" borderId="1" xfId="0" applyNumberFormat="1" applyFont="1" applyFill="1" applyBorder="1" applyAlignment="1">
      <alignment horizontal="center" vertical="top"/>
    </xf>
    <xf numFmtId="49" fontId="7" fillId="0" borderId="1" xfId="0" applyNumberFormat="1" applyFont="1" applyBorder="1" applyAlignment="1">
      <alignment horizontal="center" vertical="top"/>
    </xf>
    <xf numFmtId="165" fontId="2" fillId="0" borderId="1" xfId="0" applyNumberFormat="1" applyFont="1" applyBorder="1" applyAlignment="1">
      <alignment vertical="top" wrapText="1"/>
    </xf>
    <xf numFmtId="165" fontId="2" fillId="0" borderId="1" xfId="0" applyNumberFormat="1" applyFont="1" applyBorder="1" applyAlignment="1">
      <alignment horizontal="center" vertical="top"/>
    </xf>
    <xf numFmtId="165" fontId="2" fillId="0" borderId="1" xfId="0" applyNumberFormat="1" applyFont="1" applyBorder="1" applyAlignment="1">
      <alignment vertical="top"/>
    </xf>
    <xf numFmtId="49" fontId="3" fillId="2" borderId="1" xfId="0" applyNumberFormat="1" applyFont="1" applyFill="1" applyBorder="1" applyAlignment="1">
      <alignment horizontal="center" vertical="top" wrapText="1"/>
    </xf>
    <xf numFmtId="165" fontId="1" fillId="4" borderId="1" xfId="0" applyNumberFormat="1" applyFont="1" applyFill="1" applyBorder="1" applyAlignment="1">
      <alignment vertical="top" wrapText="1"/>
    </xf>
    <xf numFmtId="165" fontId="3" fillId="2" borderId="1" xfId="0" applyNumberFormat="1" applyFont="1" applyFill="1" applyBorder="1" applyAlignment="1">
      <alignment vertical="top"/>
    </xf>
    <xf numFmtId="165" fontId="5" fillId="3" borderId="1" xfId="0" applyNumberFormat="1" applyFont="1" applyFill="1" applyBorder="1" applyAlignment="1">
      <alignment horizontal="left" vertical="top" wrapText="1"/>
    </xf>
    <xf numFmtId="165" fontId="2" fillId="7" borderId="1" xfId="0" applyNumberFormat="1" applyFont="1" applyFill="1" applyBorder="1" applyAlignment="1">
      <alignment vertical="top"/>
    </xf>
    <xf numFmtId="165" fontId="2" fillId="7" borderId="1" xfId="0" applyNumberFormat="1" applyFont="1" applyFill="1" applyBorder="1" applyAlignment="1">
      <alignment horizontal="center" vertical="top"/>
    </xf>
    <xf numFmtId="165" fontId="1" fillId="7" borderId="1" xfId="0" applyNumberFormat="1" applyFont="1" applyFill="1" applyBorder="1" applyAlignment="1">
      <alignment vertical="top"/>
    </xf>
    <xf numFmtId="165" fontId="1" fillId="7" borderId="1" xfId="0" applyNumberFormat="1" applyFont="1" applyFill="1" applyBorder="1" applyAlignment="1">
      <alignment horizontal="center" vertical="top"/>
    </xf>
    <xf numFmtId="49" fontId="7" fillId="8" borderId="1" xfId="0" applyNumberFormat="1" applyFont="1" applyFill="1" applyBorder="1" applyAlignment="1">
      <alignment horizontal="center" vertical="top"/>
    </xf>
    <xf numFmtId="165" fontId="2" fillId="8" borderId="1" xfId="0" applyNumberFormat="1" applyFont="1" applyFill="1" applyBorder="1" applyAlignment="1">
      <alignment vertical="top" wrapText="1"/>
    </xf>
    <xf numFmtId="165" fontId="6" fillId="0" borderId="1" xfId="0" applyNumberFormat="1" applyFont="1" applyBorder="1" applyAlignment="1">
      <alignment horizontal="center" vertical="top"/>
    </xf>
    <xf numFmtId="49" fontId="9" fillId="0" borderId="1" xfId="0" applyNumberFormat="1" applyFont="1" applyBorder="1" applyAlignment="1">
      <alignment horizontal="center" vertical="top"/>
    </xf>
    <xf numFmtId="165" fontId="6" fillId="7" borderId="1" xfId="0" applyNumberFormat="1" applyFont="1" applyFill="1" applyBorder="1" applyAlignment="1">
      <alignment vertical="top" wrapText="1"/>
    </xf>
    <xf numFmtId="165" fontId="6" fillId="7" borderId="1" xfId="0" applyNumberFormat="1" applyFont="1" applyFill="1" applyBorder="1" applyAlignment="1">
      <alignment horizontal="center" vertical="top"/>
    </xf>
    <xf numFmtId="165" fontId="1" fillId="2" borderId="1" xfId="0" applyNumberFormat="1" applyFont="1" applyFill="1" applyBorder="1" applyAlignment="1">
      <alignment horizontal="center" vertical="top"/>
    </xf>
    <xf numFmtId="168" fontId="3" fillId="0" borderId="1" xfId="0" applyNumberFormat="1" applyFont="1" applyBorder="1" applyAlignment="1">
      <alignment horizontal="center" vertical="top"/>
    </xf>
    <xf numFmtId="0" fontId="6" fillId="0" borderId="1" xfId="0" applyFont="1" applyBorder="1" applyAlignment="1">
      <alignment vertical="top" wrapText="1"/>
    </xf>
    <xf numFmtId="165" fontId="3" fillId="2" borderId="1" xfId="0" applyNumberFormat="1" applyFont="1" applyFill="1" applyBorder="1" applyAlignment="1">
      <alignment horizontal="center" vertical="top"/>
    </xf>
    <xf numFmtId="168" fontId="7" fillId="0" borderId="1" xfId="0" applyNumberFormat="1" applyFont="1" applyBorder="1" applyAlignment="1">
      <alignment horizontal="center" vertical="top"/>
    </xf>
    <xf numFmtId="49" fontId="3" fillId="6" borderId="1" xfId="0" applyNumberFormat="1" applyFont="1" applyFill="1" applyBorder="1" applyAlignment="1">
      <alignment horizontal="center" vertical="top"/>
    </xf>
    <xf numFmtId="165" fontId="1" fillId="6" borderId="1" xfId="0" applyNumberFormat="1" applyFont="1" applyFill="1" applyBorder="1" applyAlignment="1">
      <alignment vertical="top" wrapText="1"/>
    </xf>
    <xf numFmtId="0" fontId="1" fillId="0" borderId="1" xfId="0" applyFont="1" applyBorder="1" applyAlignment="1">
      <alignment vertical="center" wrapText="1"/>
    </xf>
    <xf numFmtId="49" fontId="6" fillId="0" borderId="1" xfId="0" applyNumberFormat="1" applyFont="1" applyBorder="1" applyAlignment="1">
      <alignment horizontal="left" wrapText="1" readingOrder="1"/>
    </xf>
    <xf numFmtId="4" fontId="1" fillId="0" borderId="1" xfId="0" applyNumberFormat="1" applyFont="1" applyBorder="1" applyAlignment="1">
      <alignment horizontal="center" vertical="center" wrapText="1"/>
    </xf>
    <xf numFmtId="0" fontId="1" fillId="0" borderId="1" xfId="0" applyFont="1" applyBorder="1" applyAlignment="1">
      <alignment horizontal="left" wrapText="1"/>
    </xf>
    <xf numFmtId="4" fontId="1" fillId="0" borderId="1" xfId="0" applyNumberFormat="1" applyFont="1" applyBorder="1" applyAlignment="1">
      <alignment horizontal="center" vertical="center"/>
    </xf>
    <xf numFmtId="0" fontId="1" fillId="0" borderId="1" xfId="0" applyFont="1" applyBorder="1" applyAlignment="1">
      <alignment wrapText="1"/>
    </xf>
    <xf numFmtId="49" fontId="9" fillId="8" borderId="1" xfId="0" applyNumberFormat="1" applyFont="1" applyFill="1" applyBorder="1" applyAlignment="1">
      <alignment horizontal="center" vertical="top"/>
    </xf>
    <xf numFmtId="165" fontId="1" fillId="8" borderId="1" xfId="0" applyNumberFormat="1" applyFont="1" applyFill="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wrapText="1"/>
    </xf>
    <xf numFmtId="0" fontId="3" fillId="0" borderId="1" xfId="0" applyFont="1" applyBorder="1" applyAlignment="1">
      <alignment horizontal="center" vertical="center"/>
    </xf>
    <xf numFmtId="49" fontId="11" fillId="8" borderId="1" xfId="0" applyNumberFormat="1" applyFont="1" applyFill="1" applyBorder="1" applyAlignment="1">
      <alignment vertical="top" wrapText="1"/>
    </xf>
    <xf numFmtId="49" fontId="11" fillId="0" borderId="2" xfId="0" applyNumberFormat="1" applyFont="1" applyBorder="1" applyAlignment="1">
      <alignment horizontal="center" vertical="top" wrapText="1"/>
    </xf>
    <xf numFmtId="165" fontId="11" fillId="0" borderId="1" xfId="0" applyNumberFormat="1" applyFont="1" applyBorder="1" applyAlignment="1">
      <alignment horizontal="center" vertical="top" wrapText="1"/>
    </xf>
    <xf numFmtId="49" fontId="9" fillId="5" borderId="1" xfId="0" applyNumberFormat="1" applyFont="1" applyFill="1" applyBorder="1" applyAlignment="1">
      <alignment horizontal="center" vertical="top"/>
    </xf>
    <xf numFmtId="165" fontId="1" fillId="5" borderId="1" xfId="0" applyNumberFormat="1" applyFont="1" applyFill="1" applyBorder="1" applyAlignment="1">
      <alignment vertical="top" wrapText="1"/>
    </xf>
    <xf numFmtId="164" fontId="1" fillId="0" borderId="0" xfId="0" applyNumberFormat="1" applyFont="1"/>
    <xf numFmtId="0" fontId="12" fillId="0" borderId="0" xfId="0" applyFont="1"/>
    <xf numFmtId="0" fontId="12" fillId="0" borderId="0" xfId="0" applyFont="1" applyAlignment="1">
      <alignment horizontal="center" vertical="center"/>
    </xf>
    <xf numFmtId="0" fontId="12" fillId="0" borderId="0" xfId="0" applyFont="1" applyBorder="1" applyAlignment="1">
      <alignment vertical="center"/>
    </xf>
    <xf numFmtId="0" fontId="13" fillId="0" borderId="0" xfId="0" applyFont="1" applyAlignment="1">
      <alignment horizontal="center" vertical="center"/>
    </xf>
    <xf numFmtId="0" fontId="13" fillId="0" borderId="0" xfId="0" applyFont="1" applyAlignment="1">
      <alignment horizontal="left" vertical="center"/>
    </xf>
    <xf numFmtId="165" fontId="1" fillId="0" borderId="1" xfId="0" applyNumberFormat="1" applyFont="1" applyBorder="1" applyAlignment="1">
      <alignment horizontal="center" vertical="top" wrapText="1"/>
    </xf>
    <xf numFmtId="0" fontId="12" fillId="0" borderId="8" xfId="0" applyFont="1" applyBorder="1" applyAlignment="1">
      <alignment horizontal="center" vertical="center"/>
    </xf>
    <xf numFmtId="0" fontId="1" fillId="0" borderId="9" xfId="0" applyFont="1" applyBorder="1" applyAlignment="1">
      <alignment horizontal="center" vertical="center"/>
    </xf>
    <xf numFmtId="0" fontId="12" fillId="0" borderId="0" xfId="0" applyFont="1" applyAlignment="1">
      <alignment horizontal="left"/>
    </xf>
    <xf numFmtId="0" fontId="3" fillId="0" borderId="1" xfId="0" applyFont="1" applyBorder="1" applyAlignment="1">
      <alignment horizontal="left"/>
    </xf>
    <xf numFmtId="0" fontId="1" fillId="0" borderId="0" xfId="0" applyFont="1" applyAlignment="1">
      <alignment horizontal="left"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left"/>
    </xf>
    <xf numFmtId="0" fontId="1" fillId="0" borderId="1" xfId="0" applyFont="1" applyBorder="1" applyAlignment="1">
      <alignment horizontal="left" wrapText="1"/>
    </xf>
    <xf numFmtId="0" fontId="3" fillId="0" borderId="0" xfId="0" applyFont="1" applyAlignment="1">
      <alignment horizontal="center"/>
    </xf>
    <xf numFmtId="0" fontId="3" fillId="0" borderId="1" xfId="0" applyFont="1" applyBorder="1" applyAlignment="1">
      <alignment horizontal="center"/>
    </xf>
    <xf numFmtId="0" fontId="3" fillId="0" borderId="1" xfId="0" applyFont="1" applyBorder="1" applyAlignment="1">
      <alignment horizontal="center" wrapText="1"/>
    </xf>
    <xf numFmtId="49" fontId="11" fillId="0" borderId="2" xfId="0" applyNumberFormat="1" applyFont="1" applyBorder="1" applyAlignment="1">
      <alignment horizontal="center" vertical="top" wrapText="1"/>
    </xf>
    <xf numFmtId="49" fontId="11" fillId="0" borderId="4" xfId="0" applyNumberFormat="1" applyFont="1" applyBorder="1" applyAlignment="1">
      <alignment horizontal="center" vertical="top"/>
    </xf>
    <xf numFmtId="49" fontId="11" fillId="0" borderId="3" xfId="0" applyNumberFormat="1" applyFont="1" applyBorder="1" applyAlignment="1">
      <alignment horizontal="center" vertical="top"/>
    </xf>
    <xf numFmtId="49" fontId="11" fillId="8" borderId="2" xfId="0" applyNumberFormat="1" applyFont="1" applyFill="1" applyBorder="1" applyAlignment="1">
      <alignment horizontal="center" vertical="top" wrapText="1"/>
    </xf>
    <xf numFmtId="49" fontId="11" fillId="8" borderId="3" xfId="0" applyNumberFormat="1" applyFont="1" applyFill="1" applyBorder="1" applyAlignment="1">
      <alignment horizontal="center" vertical="top" wrapText="1"/>
    </xf>
    <xf numFmtId="165" fontId="11" fillId="8" borderId="2" xfId="0" applyNumberFormat="1" applyFont="1" applyFill="1" applyBorder="1" applyAlignment="1">
      <alignment horizontal="center" vertical="top" wrapText="1"/>
    </xf>
    <xf numFmtId="165" fontId="11" fillId="8" borderId="3" xfId="0" applyNumberFormat="1" applyFont="1" applyFill="1" applyBorder="1" applyAlignment="1">
      <alignment horizontal="center" vertical="top" wrapText="1"/>
    </xf>
    <xf numFmtId="165" fontId="11" fillId="0" borderId="2" xfId="0" applyNumberFormat="1" applyFont="1" applyBorder="1" applyAlignment="1">
      <alignment horizontal="center" vertical="top" wrapText="1"/>
    </xf>
    <xf numFmtId="165" fontId="11" fillId="0" borderId="3"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7"/>
  <sheetViews>
    <sheetView tabSelected="1" topLeftCell="B1" zoomScale="75" zoomScaleNormal="70" workbookViewId="0">
      <selection activeCell="Q168" sqref="Q168"/>
    </sheetView>
  </sheetViews>
  <sheetFormatPr defaultColWidth="10.796875" defaultRowHeight="15" x14ac:dyDescent="0.25"/>
  <cols>
    <col min="1" max="1" width="10.796875" style="9"/>
    <col min="2" max="2" width="39.296875" style="9" customWidth="1"/>
    <col min="3" max="3" width="10.796875" style="10"/>
    <col min="4" max="4" width="14.796875" style="10" customWidth="1"/>
    <col min="5" max="5" width="17.69921875" style="10" customWidth="1"/>
    <col min="6" max="6" width="18.19921875" style="10" customWidth="1"/>
    <col min="7" max="7" width="17.5" style="10" customWidth="1"/>
    <col min="8" max="8" width="16.19921875" style="10" customWidth="1"/>
    <col min="9" max="9" width="17.69921875" style="10" customWidth="1"/>
    <col min="10" max="10" width="14.19921875" style="10" customWidth="1"/>
    <col min="11" max="11" width="16.19921875" style="10" customWidth="1"/>
    <col min="12" max="12" width="16.19921875" style="9" customWidth="1"/>
    <col min="13" max="13" width="13.19921875" style="9" customWidth="1"/>
    <col min="14" max="14" width="15.796875" style="9" customWidth="1"/>
    <col min="15" max="15" width="18.19921875" style="9" customWidth="1"/>
    <col min="16" max="16" width="17.5" style="9" customWidth="1"/>
    <col min="17" max="17" width="54.296875" style="9" customWidth="1"/>
    <col min="18" max="16384" width="10.796875" style="9"/>
  </cols>
  <sheetData>
    <row r="1" spans="1:15" ht="15.6" x14ac:dyDescent="0.3">
      <c r="B1" s="117" t="s">
        <v>0</v>
      </c>
      <c r="C1" s="117"/>
      <c r="D1" s="117"/>
      <c r="E1" s="117"/>
      <c r="F1" s="117"/>
      <c r="G1" s="117"/>
      <c r="H1" s="117"/>
      <c r="I1" s="117"/>
      <c r="J1" s="117"/>
      <c r="K1" s="117"/>
      <c r="L1" s="117"/>
      <c r="M1" s="117"/>
      <c r="N1" s="117"/>
      <c r="O1" s="117"/>
    </row>
    <row r="3" spans="1:15" ht="15.6" x14ac:dyDescent="0.25">
      <c r="A3" s="9" t="s">
        <v>8</v>
      </c>
      <c r="B3" s="10"/>
      <c r="C3" s="11" t="s">
        <v>28</v>
      </c>
    </row>
    <row r="4" spans="1:15" ht="16.05" customHeight="1" x14ac:dyDescent="0.25">
      <c r="A4" s="109" t="s">
        <v>9</v>
      </c>
      <c r="B4" s="109"/>
      <c r="C4" s="11" t="s">
        <v>30</v>
      </c>
      <c r="D4" s="9"/>
      <c r="E4" s="9"/>
    </row>
    <row r="5" spans="1:15" x14ac:dyDescent="0.25">
      <c r="A5" s="109"/>
      <c r="B5" s="109"/>
      <c r="D5" s="9"/>
      <c r="E5" s="9"/>
    </row>
    <row r="6" spans="1:15" ht="15.6" x14ac:dyDescent="0.25">
      <c r="A6" s="9" t="s">
        <v>10</v>
      </c>
      <c r="C6" s="11" t="s">
        <v>29</v>
      </c>
      <c r="D6" s="9"/>
      <c r="E6" s="9"/>
    </row>
    <row r="8" spans="1:15" s="17" customFormat="1" ht="15.6" x14ac:dyDescent="0.3">
      <c r="A8" s="118"/>
      <c r="B8" s="118"/>
      <c r="C8" s="110" t="s">
        <v>11</v>
      </c>
      <c r="D8" s="110"/>
      <c r="E8" s="110" t="s">
        <v>12</v>
      </c>
      <c r="F8" s="110"/>
      <c r="G8" s="110"/>
      <c r="H8" s="110"/>
      <c r="I8" s="110"/>
      <c r="J8" s="110"/>
      <c r="K8" s="110"/>
      <c r="L8" s="119" t="s">
        <v>21</v>
      </c>
      <c r="M8" s="119"/>
      <c r="N8" s="110" t="s">
        <v>22</v>
      </c>
      <c r="O8" s="110"/>
    </row>
    <row r="9" spans="1:15" s="91" customFormat="1" ht="67.05" customHeight="1" x14ac:dyDescent="0.3">
      <c r="A9" s="118"/>
      <c r="B9" s="118"/>
      <c r="C9" s="110"/>
      <c r="D9" s="110"/>
      <c r="E9" s="90" t="s">
        <v>13</v>
      </c>
      <c r="F9" s="90" t="s">
        <v>14</v>
      </c>
      <c r="G9" s="90" t="s">
        <v>15</v>
      </c>
      <c r="H9" s="90" t="s">
        <v>16</v>
      </c>
      <c r="I9" s="90" t="s">
        <v>17</v>
      </c>
      <c r="J9" s="114" t="s">
        <v>18</v>
      </c>
      <c r="K9" s="114"/>
      <c r="L9" s="119"/>
      <c r="M9" s="119"/>
      <c r="N9" s="110"/>
      <c r="O9" s="110"/>
    </row>
    <row r="10" spans="1:15" s="17" customFormat="1" ht="15.6" x14ac:dyDescent="0.3">
      <c r="A10" s="118"/>
      <c r="B10" s="118"/>
      <c r="C10" s="92" t="s">
        <v>19</v>
      </c>
      <c r="D10" s="92" t="s">
        <v>20</v>
      </c>
      <c r="E10" s="92" t="s">
        <v>20</v>
      </c>
      <c r="F10" s="92" t="s">
        <v>20</v>
      </c>
      <c r="G10" s="92" t="s">
        <v>20</v>
      </c>
      <c r="H10" s="92" t="s">
        <v>20</v>
      </c>
      <c r="I10" s="92" t="s">
        <v>20</v>
      </c>
      <c r="J10" s="92" t="s">
        <v>19</v>
      </c>
      <c r="K10" s="92" t="s">
        <v>20</v>
      </c>
      <c r="L10" s="92" t="s">
        <v>19</v>
      </c>
      <c r="M10" s="92" t="s">
        <v>20</v>
      </c>
      <c r="N10" s="92" t="s">
        <v>19</v>
      </c>
      <c r="O10" s="92" t="s">
        <v>20</v>
      </c>
    </row>
    <row r="11" spans="1:15" x14ac:dyDescent="0.25">
      <c r="A11" s="115" t="s">
        <v>23</v>
      </c>
      <c r="B11" s="115"/>
      <c r="C11" s="13">
        <v>60</v>
      </c>
      <c r="D11" s="12">
        <v>1050000</v>
      </c>
      <c r="E11" s="12">
        <v>0</v>
      </c>
      <c r="F11" s="12">
        <v>0</v>
      </c>
      <c r="G11" s="12">
        <v>0</v>
      </c>
      <c r="H11" s="12">
        <v>700000</v>
      </c>
      <c r="I11" s="12">
        <v>0</v>
      </c>
      <c r="J11" s="13">
        <v>40</v>
      </c>
      <c r="K11" s="12">
        <f>H11</f>
        <v>700000</v>
      </c>
      <c r="L11" s="14">
        <v>0</v>
      </c>
      <c r="M11" s="14">
        <v>0</v>
      </c>
      <c r="N11" s="15">
        <v>100</v>
      </c>
      <c r="O11" s="14">
        <f>K11+D11</f>
        <v>1750000</v>
      </c>
    </row>
    <row r="12" spans="1:15" x14ac:dyDescent="0.25">
      <c r="A12" s="115" t="s">
        <v>24</v>
      </c>
      <c r="B12" s="115"/>
      <c r="C12" s="13">
        <f>D12/O12*100</f>
        <v>58.944281524926687</v>
      </c>
      <c r="D12" s="19">
        <v>1005000</v>
      </c>
      <c r="E12" s="12">
        <v>0</v>
      </c>
      <c r="F12" s="12">
        <v>0</v>
      </c>
      <c r="G12" s="12">
        <v>0</v>
      </c>
      <c r="H12" s="12">
        <v>700000</v>
      </c>
      <c r="I12" s="12">
        <v>0</v>
      </c>
      <c r="J12" s="13">
        <f>K12/O12*100</f>
        <v>41.055718475073313</v>
      </c>
      <c r="K12" s="12">
        <f>H12</f>
        <v>700000</v>
      </c>
      <c r="L12" s="14">
        <v>0</v>
      </c>
      <c r="M12" s="14">
        <v>0</v>
      </c>
      <c r="N12" s="15">
        <f>O12/O11*100</f>
        <v>97.428571428571431</v>
      </c>
      <c r="O12" s="14">
        <f>K12+D12</f>
        <v>1705000</v>
      </c>
    </row>
    <row r="13" spans="1:15" x14ac:dyDescent="0.25">
      <c r="A13" s="115" t="s">
        <v>25</v>
      </c>
      <c r="B13" s="115"/>
      <c r="C13" s="13">
        <f>D13/O13*100</f>
        <v>54.54545454545454</v>
      </c>
      <c r="D13" s="12">
        <v>840000</v>
      </c>
      <c r="E13" s="12">
        <v>0</v>
      </c>
      <c r="F13" s="12">
        <v>0</v>
      </c>
      <c r="G13" s="12">
        <v>0</v>
      </c>
      <c r="H13" s="12">
        <v>700000</v>
      </c>
      <c r="I13" s="12">
        <v>0</v>
      </c>
      <c r="J13" s="13">
        <f>K13/O13*100</f>
        <v>45.454545454545453</v>
      </c>
      <c r="K13" s="12">
        <f>H13</f>
        <v>700000</v>
      </c>
      <c r="L13" s="14">
        <v>0</v>
      </c>
      <c r="M13" s="14">
        <v>0</v>
      </c>
      <c r="N13" s="15">
        <f>O13/O11*100</f>
        <v>88</v>
      </c>
      <c r="O13" s="14">
        <f>K13+D13</f>
        <v>1540000</v>
      </c>
    </row>
    <row r="14" spans="1:15" x14ac:dyDescent="0.25">
      <c r="A14" s="116" t="s">
        <v>26</v>
      </c>
      <c r="B14" s="116"/>
      <c r="C14" s="13">
        <f>D14/O11*100</f>
        <v>9.4285714285714288</v>
      </c>
      <c r="D14" s="12">
        <f>D12-D13</f>
        <v>165000</v>
      </c>
      <c r="E14" s="12">
        <f t="shared" ref="E14:K14" si="0">E12-E13</f>
        <v>0</v>
      </c>
      <c r="F14" s="12">
        <f t="shared" si="0"/>
        <v>0</v>
      </c>
      <c r="G14" s="12">
        <f t="shared" si="0"/>
        <v>0</v>
      </c>
      <c r="H14" s="12">
        <f t="shared" si="0"/>
        <v>0</v>
      </c>
      <c r="I14" s="12">
        <f t="shared" si="0"/>
        <v>0</v>
      </c>
      <c r="J14" s="12">
        <v>0</v>
      </c>
      <c r="K14" s="12">
        <f t="shared" si="0"/>
        <v>0</v>
      </c>
      <c r="L14" s="14">
        <v>0</v>
      </c>
      <c r="M14" s="14">
        <v>0</v>
      </c>
      <c r="N14" s="15">
        <f>O14/O11*100</f>
        <v>9.4285714285714288</v>
      </c>
      <c r="O14" s="14">
        <f>K14+D14</f>
        <v>165000</v>
      </c>
    </row>
    <row r="17" spans="1:17" s="17" customFormat="1" ht="15.6" x14ac:dyDescent="0.3">
      <c r="A17" s="110" t="s">
        <v>31</v>
      </c>
      <c r="B17" s="110" t="s">
        <v>32</v>
      </c>
      <c r="C17" s="114" t="s">
        <v>33</v>
      </c>
      <c r="D17" s="110" t="s">
        <v>34</v>
      </c>
      <c r="E17" s="110"/>
      <c r="F17" s="110"/>
      <c r="G17" s="110"/>
      <c r="H17" s="110"/>
      <c r="I17" s="110"/>
      <c r="J17" s="111" t="s">
        <v>39</v>
      </c>
      <c r="K17" s="112"/>
      <c r="L17" s="113"/>
      <c r="M17" s="111" t="s">
        <v>444</v>
      </c>
      <c r="N17" s="112"/>
      <c r="O17" s="113"/>
      <c r="P17" s="114" t="s">
        <v>40</v>
      </c>
      <c r="Q17" s="110" t="s">
        <v>41</v>
      </c>
    </row>
    <row r="18" spans="1:17" s="17" customFormat="1" ht="15.6" x14ac:dyDescent="0.3">
      <c r="A18" s="110"/>
      <c r="B18" s="110"/>
      <c r="C18" s="114"/>
      <c r="D18" s="110" t="s">
        <v>35</v>
      </c>
      <c r="E18" s="110"/>
      <c r="F18" s="110"/>
      <c r="G18" s="110" t="s">
        <v>433</v>
      </c>
      <c r="H18" s="110"/>
      <c r="I18" s="110"/>
      <c r="J18" s="110" t="s">
        <v>35</v>
      </c>
      <c r="K18" s="110"/>
      <c r="L18" s="110"/>
      <c r="M18" s="110" t="s">
        <v>35</v>
      </c>
      <c r="N18" s="110"/>
      <c r="O18" s="110"/>
      <c r="P18" s="114"/>
      <c r="Q18" s="110"/>
    </row>
    <row r="19" spans="1:17" s="17" customFormat="1" ht="31.2" x14ac:dyDescent="0.3">
      <c r="A19" s="110"/>
      <c r="B19" s="110"/>
      <c r="C19" s="114"/>
      <c r="D19" s="90" t="s">
        <v>38</v>
      </c>
      <c r="E19" s="90" t="s">
        <v>36</v>
      </c>
      <c r="F19" s="90" t="s">
        <v>37</v>
      </c>
      <c r="G19" s="90" t="s">
        <v>38</v>
      </c>
      <c r="H19" s="90" t="s">
        <v>36</v>
      </c>
      <c r="I19" s="90" t="s">
        <v>37</v>
      </c>
      <c r="J19" s="90" t="s">
        <v>38</v>
      </c>
      <c r="K19" s="90" t="s">
        <v>36</v>
      </c>
      <c r="L19" s="90" t="s">
        <v>37</v>
      </c>
      <c r="M19" s="90" t="s">
        <v>38</v>
      </c>
      <c r="N19" s="90" t="s">
        <v>36</v>
      </c>
      <c r="O19" s="90" t="s">
        <v>37</v>
      </c>
      <c r="P19" s="114"/>
      <c r="Q19" s="110"/>
    </row>
    <row r="20" spans="1:17" x14ac:dyDescent="0.25">
      <c r="A20" s="16">
        <v>1</v>
      </c>
      <c r="B20" s="16">
        <v>2</v>
      </c>
      <c r="C20" s="12">
        <v>3</v>
      </c>
      <c r="D20" s="12">
        <v>4</v>
      </c>
      <c r="E20" s="12">
        <v>5</v>
      </c>
      <c r="F20" s="12">
        <v>6</v>
      </c>
      <c r="G20" s="12">
        <v>7</v>
      </c>
      <c r="H20" s="12">
        <v>8</v>
      </c>
      <c r="I20" s="12">
        <v>9</v>
      </c>
      <c r="J20" s="12">
        <v>10</v>
      </c>
      <c r="K20" s="12">
        <v>11</v>
      </c>
      <c r="L20" s="16">
        <v>12</v>
      </c>
      <c r="M20" s="16">
        <v>13</v>
      </c>
      <c r="N20" s="16">
        <v>14</v>
      </c>
      <c r="O20" s="16">
        <v>15</v>
      </c>
      <c r="P20" s="16">
        <v>16</v>
      </c>
      <c r="Q20" s="16">
        <v>17</v>
      </c>
    </row>
    <row r="21" spans="1:17" ht="15.6" x14ac:dyDescent="0.3">
      <c r="A21" s="108" t="s">
        <v>27</v>
      </c>
      <c r="B21" s="108"/>
      <c r="C21" s="12"/>
      <c r="D21" s="12"/>
      <c r="E21" s="12"/>
      <c r="F21" s="12"/>
      <c r="G21" s="12"/>
      <c r="H21" s="12"/>
      <c r="I21" s="12"/>
      <c r="J21" s="12"/>
      <c r="K21" s="12"/>
      <c r="L21" s="14"/>
      <c r="M21" s="14"/>
      <c r="N21" s="14"/>
      <c r="O21" s="14"/>
      <c r="P21" s="14"/>
      <c r="Q21" s="14"/>
    </row>
    <row r="22" spans="1:17" s="17" customFormat="1" ht="15.6" x14ac:dyDescent="0.3">
      <c r="A22" s="22">
        <v>1</v>
      </c>
      <c r="B22" s="23" t="s">
        <v>42</v>
      </c>
      <c r="C22" s="24"/>
      <c r="D22" s="24"/>
      <c r="E22" s="24"/>
      <c r="F22" s="24"/>
      <c r="G22" s="24"/>
      <c r="H22" s="24"/>
      <c r="I22" s="24"/>
      <c r="J22" s="24"/>
      <c r="K22" s="24"/>
      <c r="L22" s="24"/>
      <c r="M22" s="24"/>
      <c r="N22" s="24"/>
      <c r="O22" s="24"/>
      <c r="P22" s="24"/>
      <c r="Q22" s="24"/>
    </row>
    <row r="23" spans="1:17" s="17" customFormat="1" ht="15.6" x14ac:dyDescent="0.3">
      <c r="A23" s="25" t="s">
        <v>52</v>
      </c>
      <c r="B23" s="26" t="s">
        <v>43</v>
      </c>
      <c r="C23" s="27"/>
      <c r="D23" s="27">
        <f t="shared" ref="D23:F23" si="1">SUM(D24:D26)</f>
        <v>0</v>
      </c>
      <c r="E23" s="27">
        <f t="shared" si="1"/>
        <v>0</v>
      </c>
      <c r="F23" s="27">
        <f t="shared" si="1"/>
        <v>0</v>
      </c>
      <c r="G23" s="27">
        <f t="shared" ref="G23:O23" si="2">SUM(G24:G26)</f>
        <v>0</v>
      </c>
      <c r="H23" s="27">
        <f t="shared" si="2"/>
        <v>0</v>
      </c>
      <c r="I23" s="27">
        <f t="shared" si="2"/>
        <v>0</v>
      </c>
      <c r="J23" s="27">
        <f t="shared" si="2"/>
        <v>0</v>
      </c>
      <c r="K23" s="27">
        <f t="shared" si="2"/>
        <v>0</v>
      </c>
      <c r="L23" s="27">
        <f t="shared" si="2"/>
        <v>0</v>
      </c>
      <c r="M23" s="27">
        <f t="shared" si="2"/>
        <v>0</v>
      </c>
      <c r="N23" s="27">
        <f t="shared" si="2"/>
        <v>0</v>
      </c>
      <c r="O23" s="27">
        <f t="shared" si="2"/>
        <v>0</v>
      </c>
      <c r="P23" s="27">
        <f t="shared" ref="P23:Q23" si="3">SUM(P24:P26)</f>
        <v>0</v>
      </c>
      <c r="Q23" s="27">
        <f t="shared" si="3"/>
        <v>0</v>
      </c>
    </row>
    <row r="24" spans="1:17" ht="15.6" x14ac:dyDescent="0.25">
      <c r="A24" s="28" t="s">
        <v>46</v>
      </c>
      <c r="B24" s="29" t="s">
        <v>53</v>
      </c>
      <c r="C24" s="4" t="s">
        <v>47</v>
      </c>
      <c r="D24" s="4"/>
      <c r="E24" s="4"/>
      <c r="F24" s="4">
        <f t="shared" ref="F24:F26" si="4">D24*E24</f>
        <v>0</v>
      </c>
      <c r="G24" s="4"/>
      <c r="H24" s="4"/>
      <c r="I24" s="4">
        <f t="shared" ref="I24:I26" si="5">G24*H24</f>
        <v>0</v>
      </c>
      <c r="J24" s="4"/>
      <c r="K24" s="4"/>
      <c r="L24" s="4">
        <f t="shared" ref="L24:L26" si="6">J24*K24</f>
        <v>0</v>
      </c>
      <c r="M24" s="4"/>
      <c r="N24" s="4"/>
      <c r="O24" s="4">
        <f t="shared" ref="O24:O26" si="7">M24*N24</f>
        <v>0</v>
      </c>
      <c r="P24" s="4"/>
      <c r="Q24" s="4">
        <v>0</v>
      </c>
    </row>
    <row r="25" spans="1:17" ht="15.6" x14ac:dyDescent="0.25">
      <c r="A25" s="28" t="s">
        <v>44</v>
      </c>
      <c r="B25" s="29" t="s">
        <v>53</v>
      </c>
      <c r="C25" s="4" t="s">
        <v>47</v>
      </c>
      <c r="D25" s="4"/>
      <c r="E25" s="4"/>
      <c r="F25" s="4">
        <f t="shared" si="4"/>
        <v>0</v>
      </c>
      <c r="G25" s="4"/>
      <c r="H25" s="4"/>
      <c r="I25" s="4">
        <f t="shared" si="5"/>
        <v>0</v>
      </c>
      <c r="J25" s="4"/>
      <c r="K25" s="4"/>
      <c r="L25" s="4">
        <f t="shared" si="6"/>
        <v>0</v>
      </c>
      <c r="M25" s="4"/>
      <c r="N25" s="4"/>
      <c r="O25" s="4">
        <f t="shared" si="7"/>
        <v>0</v>
      </c>
      <c r="P25" s="4"/>
      <c r="Q25" s="4">
        <v>0</v>
      </c>
    </row>
    <row r="26" spans="1:17" ht="15.6" x14ac:dyDescent="0.25">
      <c r="A26" s="28" t="s">
        <v>45</v>
      </c>
      <c r="B26" s="29" t="s">
        <v>53</v>
      </c>
      <c r="C26" s="4" t="s">
        <v>47</v>
      </c>
      <c r="D26" s="4"/>
      <c r="E26" s="4"/>
      <c r="F26" s="4">
        <f t="shared" si="4"/>
        <v>0</v>
      </c>
      <c r="G26" s="4"/>
      <c r="H26" s="4"/>
      <c r="I26" s="4">
        <f t="shared" si="5"/>
        <v>0</v>
      </c>
      <c r="J26" s="4"/>
      <c r="K26" s="4"/>
      <c r="L26" s="4">
        <f t="shared" si="6"/>
        <v>0</v>
      </c>
      <c r="M26" s="4"/>
      <c r="N26" s="4"/>
      <c r="O26" s="4">
        <f t="shared" si="7"/>
        <v>0</v>
      </c>
      <c r="P26" s="4"/>
      <c r="Q26" s="4">
        <v>0</v>
      </c>
    </row>
    <row r="27" spans="1:17" s="17" customFormat="1" ht="15.6" x14ac:dyDescent="0.3">
      <c r="A27" s="25" t="s">
        <v>54</v>
      </c>
      <c r="B27" s="26" t="s">
        <v>48</v>
      </c>
      <c r="C27" s="27"/>
      <c r="D27" s="27">
        <f t="shared" ref="D27:F27" si="8">SUM(D28:D30)</f>
        <v>0</v>
      </c>
      <c r="E27" s="27">
        <f t="shared" si="8"/>
        <v>0</v>
      </c>
      <c r="F27" s="27">
        <f t="shared" si="8"/>
        <v>0</v>
      </c>
      <c r="G27" s="27">
        <f t="shared" ref="G27:I27" si="9">SUM(G28:G30)</f>
        <v>0</v>
      </c>
      <c r="H27" s="27">
        <f t="shared" si="9"/>
        <v>0</v>
      </c>
      <c r="I27" s="27">
        <f t="shared" si="9"/>
        <v>0</v>
      </c>
      <c r="J27" s="27">
        <f t="shared" ref="J27:O27" si="10">SUM(J28:J30)</f>
        <v>0</v>
      </c>
      <c r="K27" s="27">
        <f t="shared" si="10"/>
        <v>0</v>
      </c>
      <c r="L27" s="27">
        <f t="shared" si="10"/>
        <v>0</v>
      </c>
      <c r="M27" s="27">
        <f t="shared" si="10"/>
        <v>0</v>
      </c>
      <c r="N27" s="27">
        <f t="shared" si="10"/>
        <v>0</v>
      </c>
      <c r="O27" s="27">
        <f t="shared" si="10"/>
        <v>0</v>
      </c>
      <c r="P27" s="27">
        <f t="shared" ref="P27:Q27" si="11">SUM(P28:P30)</f>
        <v>0</v>
      </c>
      <c r="Q27" s="27">
        <f t="shared" si="11"/>
        <v>0</v>
      </c>
    </row>
    <row r="28" spans="1:17" ht="15.6" x14ac:dyDescent="0.25">
      <c r="A28" s="28" t="s">
        <v>46</v>
      </c>
      <c r="B28" s="29" t="s">
        <v>53</v>
      </c>
      <c r="C28" s="4" t="s">
        <v>47</v>
      </c>
      <c r="D28" s="4"/>
      <c r="E28" s="4"/>
      <c r="F28" s="4">
        <f t="shared" ref="F28:F30" si="12">D28*E28</f>
        <v>0</v>
      </c>
      <c r="G28" s="4"/>
      <c r="H28" s="4"/>
      <c r="I28" s="4">
        <f t="shared" ref="I28:I30" si="13">G28*H28</f>
        <v>0</v>
      </c>
      <c r="J28" s="4"/>
      <c r="K28" s="4"/>
      <c r="L28" s="30">
        <f t="shared" ref="L28:L30" si="14">J28*K28</f>
        <v>0</v>
      </c>
      <c r="M28" s="4"/>
      <c r="N28" s="4"/>
      <c r="O28" s="4">
        <f t="shared" ref="O28:O30" si="15">M28*N28</f>
        <v>0</v>
      </c>
      <c r="P28" s="4"/>
      <c r="Q28" s="4">
        <v>0</v>
      </c>
    </row>
    <row r="29" spans="1:17" ht="15.6" x14ac:dyDescent="0.25">
      <c r="A29" s="28" t="s">
        <v>44</v>
      </c>
      <c r="B29" s="29" t="s">
        <v>53</v>
      </c>
      <c r="C29" s="4" t="s">
        <v>47</v>
      </c>
      <c r="D29" s="4"/>
      <c r="E29" s="4"/>
      <c r="F29" s="4">
        <f t="shared" si="12"/>
        <v>0</v>
      </c>
      <c r="G29" s="4"/>
      <c r="H29" s="4"/>
      <c r="I29" s="4">
        <f t="shared" si="13"/>
        <v>0</v>
      </c>
      <c r="J29" s="4"/>
      <c r="K29" s="4"/>
      <c r="L29" s="30">
        <f t="shared" si="14"/>
        <v>0</v>
      </c>
      <c r="M29" s="4"/>
      <c r="N29" s="4"/>
      <c r="O29" s="4">
        <f t="shared" si="15"/>
        <v>0</v>
      </c>
      <c r="P29" s="4"/>
      <c r="Q29" s="4">
        <v>0</v>
      </c>
    </row>
    <row r="30" spans="1:17" ht="15.6" x14ac:dyDescent="0.25">
      <c r="A30" s="28" t="s">
        <v>45</v>
      </c>
      <c r="B30" s="29" t="s">
        <v>53</v>
      </c>
      <c r="C30" s="4" t="s">
        <v>47</v>
      </c>
      <c r="D30" s="4"/>
      <c r="E30" s="4"/>
      <c r="F30" s="4">
        <f t="shared" si="12"/>
        <v>0</v>
      </c>
      <c r="G30" s="4"/>
      <c r="H30" s="4"/>
      <c r="I30" s="4">
        <f t="shared" si="13"/>
        <v>0</v>
      </c>
      <c r="J30" s="4"/>
      <c r="K30" s="4"/>
      <c r="L30" s="30">
        <f t="shared" si="14"/>
        <v>0</v>
      </c>
      <c r="M30" s="4"/>
      <c r="N30" s="4"/>
      <c r="O30" s="4">
        <f t="shared" si="15"/>
        <v>0</v>
      </c>
      <c r="P30" s="4"/>
      <c r="Q30" s="4">
        <v>0</v>
      </c>
    </row>
    <row r="31" spans="1:17" s="17" customFormat="1" ht="15.6" x14ac:dyDescent="0.3">
      <c r="A31" s="25" t="s">
        <v>55</v>
      </c>
      <c r="B31" s="26" t="s">
        <v>56</v>
      </c>
      <c r="C31" s="27"/>
      <c r="D31" s="27">
        <f t="shared" ref="D31:F31" si="16">SUM(D32:D38)</f>
        <v>17</v>
      </c>
      <c r="E31" s="27">
        <f t="shared" si="16"/>
        <v>47000</v>
      </c>
      <c r="F31" s="27">
        <f t="shared" si="16"/>
        <v>121000</v>
      </c>
      <c r="G31" s="27">
        <f t="shared" ref="G31:I31" si="17">SUM(G32:G38)</f>
        <v>17</v>
      </c>
      <c r="H31" s="27">
        <f t="shared" si="17"/>
        <v>47000</v>
      </c>
      <c r="I31" s="27">
        <f t="shared" si="17"/>
        <v>121000</v>
      </c>
      <c r="J31" s="27">
        <f t="shared" ref="J31:L31" si="18">SUM(J32:J38)</f>
        <v>0</v>
      </c>
      <c r="K31" s="27">
        <f t="shared" si="18"/>
        <v>0</v>
      </c>
      <c r="L31" s="27">
        <f t="shared" si="18"/>
        <v>0</v>
      </c>
      <c r="M31" s="27">
        <f t="shared" ref="M31:O31" si="19">SUM(M32:M38)</f>
        <v>0</v>
      </c>
      <c r="N31" s="27">
        <f t="shared" si="19"/>
        <v>0</v>
      </c>
      <c r="O31" s="27">
        <f t="shared" si="19"/>
        <v>0</v>
      </c>
      <c r="P31" s="27">
        <v>121000</v>
      </c>
      <c r="Q31" s="27">
        <f t="shared" ref="Q31" si="20">SUM(Q32:Q38)</f>
        <v>0</v>
      </c>
    </row>
    <row r="32" spans="1:17" ht="30" x14ac:dyDescent="0.25">
      <c r="A32" s="28" t="s">
        <v>46</v>
      </c>
      <c r="B32" s="29" t="s">
        <v>57</v>
      </c>
      <c r="C32" s="4" t="s">
        <v>47</v>
      </c>
      <c r="D32" s="4">
        <v>3</v>
      </c>
      <c r="E32" s="4">
        <v>8000</v>
      </c>
      <c r="F32" s="4">
        <f t="shared" ref="F32:F38" si="21">D32*E32</f>
        <v>24000</v>
      </c>
      <c r="G32" s="4">
        <v>3</v>
      </c>
      <c r="H32" s="4">
        <v>8000</v>
      </c>
      <c r="I32" s="4">
        <f t="shared" ref="I32:I38" si="22">G32*H32</f>
        <v>24000</v>
      </c>
      <c r="J32" s="4"/>
      <c r="K32" s="4"/>
      <c r="L32" s="30">
        <f t="shared" ref="L32:L38" si="23">J32*K32</f>
        <v>0</v>
      </c>
      <c r="M32" s="4"/>
      <c r="N32" s="4"/>
      <c r="O32" s="30">
        <f t="shared" ref="O32:O38" si="24">M32*N32</f>
        <v>0</v>
      </c>
      <c r="P32" s="4">
        <f>I32+L32</f>
        <v>24000</v>
      </c>
      <c r="Q32" s="30">
        <v>0</v>
      </c>
    </row>
    <row r="33" spans="1:17" ht="30" x14ac:dyDescent="0.25">
      <c r="A33" s="28" t="s">
        <v>44</v>
      </c>
      <c r="B33" s="29" t="s">
        <v>58</v>
      </c>
      <c r="C33" s="4" t="s">
        <v>47</v>
      </c>
      <c r="D33" s="4">
        <v>3</v>
      </c>
      <c r="E33" s="4">
        <v>8000</v>
      </c>
      <c r="F33" s="4">
        <f t="shared" si="21"/>
        <v>24000</v>
      </c>
      <c r="G33" s="4">
        <v>3</v>
      </c>
      <c r="H33" s="4">
        <v>8000</v>
      </c>
      <c r="I33" s="4">
        <f t="shared" si="22"/>
        <v>24000</v>
      </c>
      <c r="J33" s="4"/>
      <c r="K33" s="4"/>
      <c r="L33" s="30">
        <f t="shared" si="23"/>
        <v>0</v>
      </c>
      <c r="M33" s="4"/>
      <c r="N33" s="4"/>
      <c r="O33" s="30">
        <f t="shared" si="24"/>
        <v>0</v>
      </c>
      <c r="P33" s="4">
        <f t="shared" ref="P33:P38" si="25">I33+L33</f>
        <v>24000</v>
      </c>
      <c r="Q33" s="30">
        <v>0</v>
      </c>
    </row>
    <row r="34" spans="1:17" ht="30" x14ac:dyDescent="0.25">
      <c r="A34" s="28" t="s">
        <v>45</v>
      </c>
      <c r="B34" s="31" t="s">
        <v>59</v>
      </c>
      <c r="C34" s="4" t="s">
        <v>47</v>
      </c>
      <c r="D34" s="4">
        <v>3</v>
      </c>
      <c r="E34" s="4">
        <v>7000</v>
      </c>
      <c r="F34" s="4">
        <f t="shared" si="21"/>
        <v>21000</v>
      </c>
      <c r="G34" s="4">
        <v>3</v>
      </c>
      <c r="H34" s="4">
        <v>7000</v>
      </c>
      <c r="I34" s="4">
        <f t="shared" si="22"/>
        <v>21000</v>
      </c>
      <c r="J34" s="4"/>
      <c r="K34" s="4"/>
      <c r="L34" s="30">
        <f t="shared" si="23"/>
        <v>0</v>
      </c>
      <c r="M34" s="4"/>
      <c r="N34" s="4"/>
      <c r="O34" s="30">
        <f t="shared" si="24"/>
        <v>0</v>
      </c>
      <c r="P34" s="4">
        <f t="shared" si="25"/>
        <v>21000</v>
      </c>
      <c r="Q34" s="30">
        <v>0</v>
      </c>
    </row>
    <row r="35" spans="1:17" s="17" customFormat="1" ht="45" x14ac:dyDescent="0.3">
      <c r="A35" s="28" t="s">
        <v>60</v>
      </c>
      <c r="B35" s="31" t="s">
        <v>61</v>
      </c>
      <c r="C35" s="4" t="s">
        <v>47</v>
      </c>
      <c r="D35" s="4">
        <v>3</v>
      </c>
      <c r="E35" s="4">
        <v>7000</v>
      </c>
      <c r="F35" s="4">
        <f t="shared" si="21"/>
        <v>21000</v>
      </c>
      <c r="G35" s="4">
        <v>3</v>
      </c>
      <c r="H35" s="4">
        <v>7000</v>
      </c>
      <c r="I35" s="4">
        <f t="shared" si="22"/>
        <v>21000</v>
      </c>
      <c r="J35" s="4"/>
      <c r="K35" s="4"/>
      <c r="L35" s="30">
        <f t="shared" si="23"/>
        <v>0</v>
      </c>
      <c r="M35" s="4"/>
      <c r="N35" s="4"/>
      <c r="O35" s="30">
        <f t="shared" si="24"/>
        <v>0</v>
      </c>
      <c r="P35" s="4">
        <f t="shared" si="25"/>
        <v>21000</v>
      </c>
      <c r="Q35" s="30">
        <v>0</v>
      </c>
    </row>
    <row r="36" spans="1:17" ht="30" x14ac:dyDescent="0.25">
      <c r="A36" s="28" t="s">
        <v>62</v>
      </c>
      <c r="B36" s="29" t="s">
        <v>63</v>
      </c>
      <c r="C36" s="4" t="s">
        <v>47</v>
      </c>
      <c r="D36" s="4">
        <v>3</v>
      </c>
      <c r="E36" s="4">
        <v>7000</v>
      </c>
      <c r="F36" s="4">
        <f t="shared" si="21"/>
        <v>21000</v>
      </c>
      <c r="G36" s="4">
        <v>3</v>
      </c>
      <c r="H36" s="4">
        <v>7000</v>
      </c>
      <c r="I36" s="4">
        <f t="shared" si="22"/>
        <v>21000</v>
      </c>
      <c r="J36" s="4"/>
      <c r="K36" s="4"/>
      <c r="L36" s="30">
        <f t="shared" si="23"/>
        <v>0</v>
      </c>
      <c r="M36" s="4"/>
      <c r="N36" s="4"/>
      <c r="O36" s="30">
        <f t="shared" si="24"/>
        <v>0</v>
      </c>
      <c r="P36" s="4">
        <f t="shared" si="25"/>
        <v>21000</v>
      </c>
      <c r="Q36" s="30">
        <v>0</v>
      </c>
    </row>
    <row r="37" spans="1:17" ht="15.6" x14ac:dyDescent="0.25">
      <c r="A37" s="28" t="s">
        <v>64</v>
      </c>
      <c r="B37" s="29" t="s">
        <v>65</v>
      </c>
      <c r="C37" s="4" t="s">
        <v>101</v>
      </c>
      <c r="D37" s="4">
        <v>1</v>
      </c>
      <c r="E37" s="4">
        <v>5000</v>
      </c>
      <c r="F37" s="4">
        <f t="shared" si="21"/>
        <v>5000</v>
      </c>
      <c r="G37" s="4">
        <v>1</v>
      </c>
      <c r="H37" s="4">
        <v>5000</v>
      </c>
      <c r="I37" s="4">
        <f t="shared" si="22"/>
        <v>5000</v>
      </c>
      <c r="J37" s="4"/>
      <c r="K37" s="4"/>
      <c r="L37" s="30">
        <f t="shared" si="23"/>
        <v>0</v>
      </c>
      <c r="M37" s="4"/>
      <c r="N37" s="4"/>
      <c r="O37" s="30">
        <f t="shared" si="24"/>
        <v>0</v>
      </c>
      <c r="P37" s="4">
        <f t="shared" si="25"/>
        <v>5000</v>
      </c>
      <c r="Q37" s="30">
        <v>0</v>
      </c>
    </row>
    <row r="38" spans="1:17" ht="15.6" x14ac:dyDescent="0.25">
      <c r="A38" s="28" t="s">
        <v>66</v>
      </c>
      <c r="B38" s="31" t="s">
        <v>67</v>
      </c>
      <c r="C38" s="4" t="s">
        <v>101</v>
      </c>
      <c r="D38" s="4">
        <v>1</v>
      </c>
      <c r="E38" s="4">
        <v>5000</v>
      </c>
      <c r="F38" s="4">
        <f t="shared" si="21"/>
        <v>5000</v>
      </c>
      <c r="G38" s="4">
        <v>1</v>
      </c>
      <c r="H38" s="4">
        <v>5000</v>
      </c>
      <c r="I38" s="4">
        <f t="shared" si="22"/>
        <v>5000</v>
      </c>
      <c r="J38" s="4"/>
      <c r="K38" s="4"/>
      <c r="L38" s="30">
        <f t="shared" si="23"/>
        <v>0</v>
      </c>
      <c r="M38" s="4"/>
      <c r="N38" s="4"/>
      <c r="O38" s="30">
        <f t="shared" si="24"/>
        <v>0</v>
      </c>
      <c r="P38" s="4">
        <f t="shared" si="25"/>
        <v>5000</v>
      </c>
      <c r="Q38" s="30">
        <v>0</v>
      </c>
    </row>
    <row r="39" spans="1:17" ht="15.6" x14ac:dyDescent="0.25">
      <c r="A39" s="5"/>
      <c r="B39" s="6" t="s">
        <v>434</v>
      </c>
      <c r="C39" s="8"/>
      <c r="D39" s="8">
        <f t="shared" ref="D39:F39" si="26">D31+D27+D23</f>
        <v>17</v>
      </c>
      <c r="E39" s="8">
        <f t="shared" si="26"/>
        <v>47000</v>
      </c>
      <c r="F39" s="32">
        <f t="shared" si="26"/>
        <v>121000</v>
      </c>
      <c r="G39" s="8">
        <f t="shared" ref="G39:I39" si="27">G31+G27+G23</f>
        <v>17</v>
      </c>
      <c r="H39" s="8">
        <f t="shared" si="27"/>
        <v>47000</v>
      </c>
      <c r="I39" s="32">
        <f t="shared" si="27"/>
        <v>121000</v>
      </c>
      <c r="J39" s="8">
        <f t="shared" ref="J39:L39" si="28">J31+J27+J23</f>
        <v>0</v>
      </c>
      <c r="K39" s="8">
        <f t="shared" si="28"/>
        <v>0</v>
      </c>
      <c r="L39" s="8">
        <f t="shared" si="28"/>
        <v>0</v>
      </c>
      <c r="M39" s="8">
        <f t="shared" ref="M39:O39" si="29">M31+M27+M23</f>
        <v>0</v>
      </c>
      <c r="N39" s="8">
        <f t="shared" si="29"/>
        <v>0</v>
      </c>
      <c r="O39" s="8">
        <f t="shared" si="29"/>
        <v>0</v>
      </c>
      <c r="P39" s="32">
        <v>121000</v>
      </c>
      <c r="Q39" s="8">
        <f t="shared" ref="Q39" si="30">Q31+Q27+Q23</f>
        <v>0</v>
      </c>
    </row>
    <row r="40" spans="1:17" ht="15.6" x14ac:dyDescent="0.25">
      <c r="A40" s="22">
        <v>2</v>
      </c>
      <c r="B40" s="33" t="s">
        <v>50</v>
      </c>
      <c r="C40" s="34"/>
      <c r="D40" s="34"/>
      <c r="E40" s="34"/>
      <c r="F40" s="34"/>
      <c r="G40" s="34"/>
      <c r="H40" s="34"/>
      <c r="I40" s="34"/>
      <c r="J40" s="34"/>
      <c r="K40" s="34"/>
      <c r="L40" s="34"/>
      <c r="M40" s="34"/>
      <c r="N40" s="34"/>
      <c r="O40" s="34"/>
      <c r="P40" s="34"/>
      <c r="Q40" s="34"/>
    </row>
    <row r="41" spans="1:17" ht="15.6" x14ac:dyDescent="0.25">
      <c r="A41" s="25" t="s">
        <v>68</v>
      </c>
      <c r="B41" s="26" t="s">
        <v>49</v>
      </c>
      <c r="C41" s="35" t="s">
        <v>47</v>
      </c>
      <c r="D41" s="27">
        <f t="shared" ref="D41:I41" si="31">SUM(D42)</f>
        <v>0</v>
      </c>
      <c r="E41" s="27">
        <f t="shared" si="31"/>
        <v>0</v>
      </c>
      <c r="F41" s="27">
        <f t="shared" si="31"/>
        <v>26620</v>
      </c>
      <c r="G41" s="27">
        <f t="shared" si="31"/>
        <v>0</v>
      </c>
      <c r="H41" s="27">
        <f t="shared" si="31"/>
        <v>0</v>
      </c>
      <c r="I41" s="27">
        <f t="shared" si="31"/>
        <v>26620</v>
      </c>
      <c r="J41" s="27">
        <f t="shared" ref="J41:Q41" si="32">SUM(J42)</f>
        <v>0</v>
      </c>
      <c r="K41" s="27">
        <f t="shared" si="32"/>
        <v>0</v>
      </c>
      <c r="L41" s="27">
        <f t="shared" si="32"/>
        <v>0</v>
      </c>
      <c r="M41" s="27">
        <f t="shared" si="32"/>
        <v>0</v>
      </c>
      <c r="N41" s="27">
        <f t="shared" si="32"/>
        <v>0</v>
      </c>
      <c r="O41" s="27">
        <f t="shared" si="32"/>
        <v>0</v>
      </c>
      <c r="P41" s="27">
        <f t="shared" si="32"/>
        <v>26620</v>
      </c>
      <c r="Q41" s="27">
        <f t="shared" si="32"/>
        <v>0</v>
      </c>
    </row>
    <row r="42" spans="1:17" ht="15.6" x14ac:dyDescent="0.25">
      <c r="A42" s="28" t="s">
        <v>46</v>
      </c>
      <c r="B42" s="29" t="s">
        <v>69</v>
      </c>
      <c r="C42" s="4" t="s">
        <v>47</v>
      </c>
      <c r="D42" s="4"/>
      <c r="E42" s="4"/>
      <c r="F42" s="30">
        <f>F39*22%</f>
        <v>26620</v>
      </c>
      <c r="G42" s="4"/>
      <c r="H42" s="4"/>
      <c r="I42" s="30">
        <f>I39*22%</f>
        <v>26620</v>
      </c>
      <c r="J42" s="30"/>
      <c r="K42" s="30"/>
      <c r="L42" s="30">
        <f>J42*K42</f>
        <v>0</v>
      </c>
      <c r="M42" s="30"/>
      <c r="N42" s="30"/>
      <c r="O42" s="30">
        <f>M42*N42</f>
        <v>0</v>
      </c>
      <c r="P42" s="30">
        <f>P39*22%</f>
        <v>26620</v>
      </c>
      <c r="Q42" s="30">
        <v>0</v>
      </c>
    </row>
    <row r="43" spans="1:17" ht="15.6" x14ac:dyDescent="0.25">
      <c r="A43" s="8"/>
      <c r="B43" s="6" t="s">
        <v>434</v>
      </c>
      <c r="C43" s="8"/>
      <c r="D43" s="8">
        <f t="shared" ref="D43:F43" si="33">D41</f>
        <v>0</v>
      </c>
      <c r="E43" s="8">
        <f t="shared" si="33"/>
        <v>0</v>
      </c>
      <c r="F43" s="8">
        <f t="shared" si="33"/>
        <v>26620</v>
      </c>
      <c r="G43" s="8">
        <f t="shared" ref="G43:I43" si="34">G41</f>
        <v>0</v>
      </c>
      <c r="H43" s="8">
        <f t="shared" si="34"/>
        <v>0</v>
      </c>
      <c r="I43" s="8">
        <f t="shared" si="34"/>
        <v>26620</v>
      </c>
      <c r="J43" s="8">
        <f t="shared" ref="J43:L43" si="35">J41</f>
        <v>0</v>
      </c>
      <c r="K43" s="8">
        <f t="shared" si="35"/>
        <v>0</v>
      </c>
      <c r="L43" s="8">
        <f t="shared" si="35"/>
        <v>0</v>
      </c>
      <c r="M43" s="8">
        <f t="shared" ref="M43:Q43" si="36">M41</f>
        <v>0</v>
      </c>
      <c r="N43" s="8">
        <f t="shared" si="36"/>
        <v>0</v>
      </c>
      <c r="O43" s="8">
        <f t="shared" si="36"/>
        <v>0</v>
      </c>
      <c r="P43" s="8">
        <f t="shared" si="36"/>
        <v>26620</v>
      </c>
      <c r="Q43" s="8">
        <f t="shared" si="36"/>
        <v>0</v>
      </c>
    </row>
    <row r="44" spans="1:17" ht="31.2" x14ac:dyDescent="0.25">
      <c r="A44" s="36" t="s">
        <v>70</v>
      </c>
      <c r="B44" s="33" t="s">
        <v>71</v>
      </c>
      <c r="C44" s="34"/>
      <c r="D44" s="34"/>
      <c r="E44" s="34"/>
      <c r="F44" s="34"/>
      <c r="G44" s="34"/>
      <c r="H44" s="34"/>
      <c r="I44" s="34"/>
      <c r="J44" s="34"/>
      <c r="K44" s="34"/>
      <c r="L44" s="34"/>
      <c r="M44" s="34"/>
      <c r="N44" s="34"/>
      <c r="O44" s="34"/>
      <c r="P44" s="34"/>
      <c r="Q44" s="34"/>
    </row>
    <row r="45" spans="1:17" ht="31.2" x14ac:dyDescent="0.25">
      <c r="A45" s="25" t="s">
        <v>72</v>
      </c>
      <c r="B45" s="26" t="s">
        <v>51</v>
      </c>
      <c r="C45" s="27"/>
      <c r="D45" s="27">
        <f t="shared" ref="D45:F45" si="37">SUM(D46:D48)</f>
        <v>0</v>
      </c>
      <c r="E45" s="27">
        <f t="shared" si="37"/>
        <v>0</v>
      </c>
      <c r="F45" s="27">
        <f t="shared" si="37"/>
        <v>0</v>
      </c>
      <c r="G45" s="27">
        <f t="shared" ref="G45:I45" si="38">SUM(G46:G48)</f>
        <v>0</v>
      </c>
      <c r="H45" s="27">
        <f t="shared" si="38"/>
        <v>0</v>
      </c>
      <c r="I45" s="27">
        <f t="shared" si="38"/>
        <v>0</v>
      </c>
      <c r="J45" s="27">
        <f t="shared" ref="J45:Q45" si="39">SUM(J46:J48)</f>
        <v>0</v>
      </c>
      <c r="K45" s="27">
        <f t="shared" si="39"/>
        <v>0</v>
      </c>
      <c r="L45" s="27">
        <f t="shared" si="39"/>
        <v>0</v>
      </c>
      <c r="M45" s="27">
        <f t="shared" si="39"/>
        <v>0</v>
      </c>
      <c r="N45" s="27">
        <f t="shared" si="39"/>
        <v>0</v>
      </c>
      <c r="O45" s="27">
        <f t="shared" si="39"/>
        <v>0</v>
      </c>
      <c r="P45" s="27">
        <f t="shared" si="39"/>
        <v>0</v>
      </c>
      <c r="Q45" s="27">
        <f t="shared" si="39"/>
        <v>0</v>
      </c>
    </row>
    <row r="46" spans="1:17" ht="45" x14ac:dyDescent="0.25">
      <c r="A46" s="28" t="s">
        <v>46</v>
      </c>
      <c r="B46" s="29" t="s">
        <v>73</v>
      </c>
      <c r="C46" s="4" t="s">
        <v>102</v>
      </c>
      <c r="D46" s="4"/>
      <c r="E46" s="4"/>
      <c r="F46" s="4">
        <f t="shared" ref="F46:F48" si="40">D46*E46</f>
        <v>0</v>
      </c>
      <c r="G46" s="4"/>
      <c r="H46" s="4"/>
      <c r="I46" s="4">
        <f t="shared" ref="I46:I48" si="41">G46*H46</f>
        <v>0</v>
      </c>
      <c r="J46" s="30"/>
      <c r="K46" s="4"/>
      <c r="L46" s="30">
        <f t="shared" ref="L46:L48" si="42">J46*K46</f>
        <v>0</v>
      </c>
      <c r="M46" s="4"/>
      <c r="N46" s="4"/>
      <c r="O46" s="4">
        <f t="shared" ref="O46:P48" si="43">M46*N46</f>
        <v>0</v>
      </c>
      <c r="P46" s="4">
        <f t="shared" si="43"/>
        <v>0</v>
      </c>
      <c r="Q46" s="4">
        <v>0</v>
      </c>
    </row>
    <row r="47" spans="1:17" ht="45" x14ac:dyDescent="0.25">
      <c r="A47" s="28" t="s">
        <v>44</v>
      </c>
      <c r="B47" s="29" t="s">
        <v>73</v>
      </c>
      <c r="C47" s="4" t="s">
        <v>102</v>
      </c>
      <c r="D47" s="4"/>
      <c r="E47" s="4"/>
      <c r="F47" s="4">
        <f t="shared" si="40"/>
        <v>0</v>
      </c>
      <c r="G47" s="4"/>
      <c r="H47" s="4"/>
      <c r="I47" s="4">
        <f t="shared" si="41"/>
        <v>0</v>
      </c>
      <c r="J47" s="30"/>
      <c r="K47" s="4"/>
      <c r="L47" s="30">
        <f t="shared" si="42"/>
        <v>0</v>
      </c>
      <c r="M47" s="4"/>
      <c r="N47" s="4"/>
      <c r="O47" s="4">
        <f t="shared" si="43"/>
        <v>0</v>
      </c>
      <c r="P47" s="4">
        <f t="shared" si="43"/>
        <v>0</v>
      </c>
      <c r="Q47" s="4">
        <v>0</v>
      </c>
    </row>
    <row r="48" spans="1:17" ht="45" x14ac:dyDescent="0.25">
      <c r="A48" s="28" t="s">
        <v>45</v>
      </c>
      <c r="B48" s="29" t="s">
        <v>73</v>
      </c>
      <c r="C48" s="4" t="s">
        <v>102</v>
      </c>
      <c r="D48" s="4"/>
      <c r="E48" s="4"/>
      <c r="F48" s="4">
        <f t="shared" si="40"/>
        <v>0</v>
      </c>
      <c r="G48" s="4"/>
      <c r="H48" s="4"/>
      <c r="I48" s="4">
        <f t="shared" si="41"/>
        <v>0</v>
      </c>
      <c r="J48" s="30"/>
      <c r="K48" s="4"/>
      <c r="L48" s="30">
        <f t="shared" si="42"/>
        <v>0</v>
      </c>
      <c r="M48" s="4"/>
      <c r="N48" s="4"/>
      <c r="O48" s="4">
        <f t="shared" si="43"/>
        <v>0</v>
      </c>
      <c r="P48" s="4">
        <f t="shared" si="43"/>
        <v>0</v>
      </c>
      <c r="Q48" s="4">
        <v>0</v>
      </c>
    </row>
    <row r="49" spans="1:17" ht="31.2" x14ac:dyDescent="0.25">
      <c r="A49" s="25" t="s">
        <v>74</v>
      </c>
      <c r="B49" s="26" t="s">
        <v>75</v>
      </c>
      <c r="C49" s="27"/>
      <c r="D49" s="27">
        <f t="shared" ref="D49:F49" si="44">SUM(D50:D52)</f>
        <v>0</v>
      </c>
      <c r="E49" s="27">
        <f t="shared" si="44"/>
        <v>0</v>
      </c>
      <c r="F49" s="27">
        <f t="shared" si="44"/>
        <v>0</v>
      </c>
      <c r="G49" s="27">
        <f t="shared" ref="G49:I49" si="45">SUM(G50:G52)</f>
        <v>0</v>
      </c>
      <c r="H49" s="27">
        <f t="shared" si="45"/>
        <v>0</v>
      </c>
      <c r="I49" s="27">
        <f t="shared" si="45"/>
        <v>0</v>
      </c>
      <c r="J49" s="27">
        <f t="shared" ref="J49:Q49" si="46">SUM(J50:J52)</f>
        <v>0</v>
      </c>
      <c r="K49" s="27">
        <f t="shared" si="46"/>
        <v>0</v>
      </c>
      <c r="L49" s="27">
        <f t="shared" si="46"/>
        <v>0</v>
      </c>
      <c r="M49" s="27">
        <f t="shared" si="46"/>
        <v>0</v>
      </c>
      <c r="N49" s="27">
        <f t="shared" si="46"/>
        <v>0</v>
      </c>
      <c r="O49" s="27">
        <f t="shared" si="46"/>
        <v>0</v>
      </c>
      <c r="P49" s="27">
        <f t="shared" si="46"/>
        <v>0</v>
      </c>
      <c r="Q49" s="27">
        <f t="shared" si="46"/>
        <v>0</v>
      </c>
    </row>
    <row r="50" spans="1:17" ht="30" x14ac:dyDescent="0.25">
      <c r="A50" s="28" t="s">
        <v>46</v>
      </c>
      <c r="B50" s="29" t="s">
        <v>76</v>
      </c>
      <c r="C50" s="4" t="s">
        <v>103</v>
      </c>
      <c r="D50" s="4"/>
      <c r="E50" s="4"/>
      <c r="F50" s="4">
        <f t="shared" ref="F50:F52" si="47">D50*E50</f>
        <v>0</v>
      </c>
      <c r="G50" s="4"/>
      <c r="H50" s="4"/>
      <c r="I50" s="4">
        <f t="shared" ref="I50:I52" si="48">G50*H50</f>
        <v>0</v>
      </c>
      <c r="J50" s="30"/>
      <c r="K50" s="4"/>
      <c r="L50" s="30">
        <f t="shared" ref="L50:L52" si="49">J50*K50</f>
        <v>0</v>
      </c>
      <c r="M50" s="4"/>
      <c r="N50" s="4"/>
      <c r="O50" s="4">
        <f t="shared" ref="O50:P52" si="50">M50*N50</f>
        <v>0</v>
      </c>
      <c r="P50" s="4">
        <f t="shared" si="50"/>
        <v>0</v>
      </c>
      <c r="Q50" s="4">
        <v>0</v>
      </c>
    </row>
    <row r="51" spans="1:17" ht="30" x14ac:dyDescent="0.25">
      <c r="A51" s="28" t="s">
        <v>44</v>
      </c>
      <c r="B51" s="29" t="s">
        <v>76</v>
      </c>
      <c r="C51" s="4" t="s">
        <v>103</v>
      </c>
      <c r="D51" s="4"/>
      <c r="E51" s="4"/>
      <c r="F51" s="4">
        <f t="shared" si="47"/>
        <v>0</v>
      </c>
      <c r="G51" s="4"/>
      <c r="H51" s="4"/>
      <c r="I51" s="4">
        <f t="shared" si="48"/>
        <v>0</v>
      </c>
      <c r="J51" s="30"/>
      <c r="K51" s="4"/>
      <c r="L51" s="30">
        <f t="shared" si="49"/>
        <v>0</v>
      </c>
      <c r="M51" s="4"/>
      <c r="N51" s="4"/>
      <c r="O51" s="4">
        <f t="shared" si="50"/>
        <v>0</v>
      </c>
      <c r="P51" s="4">
        <f t="shared" si="50"/>
        <v>0</v>
      </c>
      <c r="Q51" s="4">
        <v>0</v>
      </c>
    </row>
    <row r="52" spans="1:17" ht="30" x14ac:dyDescent="0.25">
      <c r="A52" s="28" t="s">
        <v>45</v>
      </c>
      <c r="B52" s="29" t="s">
        <v>76</v>
      </c>
      <c r="C52" s="4" t="s">
        <v>103</v>
      </c>
      <c r="D52" s="4"/>
      <c r="E52" s="4"/>
      <c r="F52" s="4">
        <f t="shared" si="47"/>
        <v>0</v>
      </c>
      <c r="G52" s="4"/>
      <c r="H52" s="4"/>
      <c r="I52" s="4">
        <f t="shared" si="48"/>
        <v>0</v>
      </c>
      <c r="J52" s="30"/>
      <c r="K52" s="4"/>
      <c r="L52" s="30">
        <f t="shared" si="49"/>
        <v>0</v>
      </c>
      <c r="M52" s="4"/>
      <c r="N52" s="4"/>
      <c r="O52" s="4">
        <f t="shared" si="50"/>
        <v>0</v>
      </c>
      <c r="P52" s="4">
        <f t="shared" si="50"/>
        <v>0</v>
      </c>
      <c r="Q52" s="4">
        <v>0</v>
      </c>
    </row>
    <row r="53" spans="1:17" ht="15.6" x14ac:dyDescent="0.25">
      <c r="A53" s="25" t="s">
        <v>77</v>
      </c>
      <c r="B53" s="26" t="s">
        <v>78</v>
      </c>
      <c r="C53" s="27"/>
      <c r="D53" s="27">
        <f t="shared" ref="D53:F53" si="51">SUM(D54:D56)</f>
        <v>0</v>
      </c>
      <c r="E53" s="27">
        <f t="shared" si="51"/>
        <v>0</v>
      </c>
      <c r="F53" s="27">
        <f t="shared" si="51"/>
        <v>0</v>
      </c>
      <c r="G53" s="27">
        <f t="shared" ref="G53:I53" si="52">SUM(G54:G56)</f>
        <v>0</v>
      </c>
      <c r="H53" s="27">
        <f t="shared" si="52"/>
        <v>0</v>
      </c>
      <c r="I53" s="27">
        <f t="shared" si="52"/>
        <v>0</v>
      </c>
      <c r="J53" s="27">
        <f t="shared" ref="J53:Q53" si="53">SUM(J54:J56)</f>
        <v>0</v>
      </c>
      <c r="K53" s="27">
        <f t="shared" si="53"/>
        <v>0</v>
      </c>
      <c r="L53" s="27">
        <f t="shared" si="53"/>
        <v>0</v>
      </c>
      <c r="M53" s="27">
        <f t="shared" si="53"/>
        <v>0</v>
      </c>
      <c r="N53" s="27">
        <f t="shared" si="53"/>
        <v>0</v>
      </c>
      <c r="O53" s="27">
        <f t="shared" si="53"/>
        <v>0</v>
      </c>
      <c r="P53" s="27">
        <f t="shared" si="53"/>
        <v>0</v>
      </c>
      <c r="Q53" s="27">
        <f t="shared" si="53"/>
        <v>0</v>
      </c>
    </row>
    <row r="54" spans="1:17" ht="30" x14ac:dyDescent="0.25">
      <c r="A54" s="28" t="s">
        <v>46</v>
      </c>
      <c r="B54" s="29" t="s">
        <v>79</v>
      </c>
      <c r="C54" s="4" t="s">
        <v>103</v>
      </c>
      <c r="D54" s="4"/>
      <c r="E54" s="4"/>
      <c r="F54" s="4">
        <f t="shared" ref="F54:F56" si="54">D54*E54</f>
        <v>0</v>
      </c>
      <c r="G54" s="4"/>
      <c r="H54" s="4"/>
      <c r="I54" s="4">
        <f t="shared" ref="I54:I56" si="55">G54*H54</f>
        <v>0</v>
      </c>
      <c r="J54" s="30"/>
      <c r="K54" s="4"/>
      <c r="L54" s="30">
        <f t="shared" ref="L54:L56" si="56">J54*K54</f>
        <v>0</v>
      </c>
      <c r="M54" s="4"/>
      <c r="N54" s="4"/>
      <c r="O54" s="4">
        <f t="shared" ref="O54:P56" si="57">M54*N54</f>
        <v>0</v>
      </c>
      <c r="P54" s="4">
        <f t="shared" si="57"/>
        <v>0</v>
      </c>
      <c r="Q54" s="4">
        <v>0</v>
      </c>
    </row>
    <row r="55" spans="1:17" ht="30" x14ac:dyDescent="0.25">
      <c r="A55" s="28" t="s">
        <v>44</v>
      </c>
      <c r="B55" s="29" t="s">
        <v>79</v>
      </c>
      <c r="C55" s="4" t="s">
        <v>103</v>
      </c>
      <c r="D55" s="4"/>
      <c r="E55" s="4"/>
      <c r="F55" s="4">
        <f t="shared" si="54"/>
        <v>0</v>
      </c>
      <c r="G55" s="4"/>
      <c r="H55" s="4"/>
      <c r="I55" s="4">
        <f t="shared" si="55"/>
        <v>0</v>
      </c>
      <c r="J55" s="30"/>
      <c r="K55" s="4"/>
      <c r="L55" s="30">
        <f t="shared" si="56"/>
        <v>0</v>
      </c>
      <c r="M55" s="4"/>
      <c r="N55" s="4"/>
      <c r="O55" s="4">
        <f t="shared" si="57"/>
        <v>0</v>
      </c>
      <c r="P55" s="4">
        <f t="shared" si="57"/>
        <v>0</v>
      </c>
      <c r="Q55" s="4">
        <v>0</v>
      </c>
    </row>
    <row r="56" spans="1:17" ht="30" x14ac:dyDescent="0.25">
      <c r="A56" s="28" t="s">
        <v>45</v>
      </c>
      <c r="B56" s="29" t="s">
        <v>79</v>
      </c>
      <c r="C56" s="4" t="s">
        <v>103</v>
      </c>
      <c r="D56" s="4"/>
      <c r="E56" s="4"/>
      <c r="F56" s="4">
        <f t="shared" si="54"/>
        <v>0</v>
      </c>
      <c r="G56" s="4"/>
      <c r="H56" s="4"/>
      <c r="I56" s="4">
        <f t="shared" si="55"/>
        <v>0</v>
      </c>
      <c r="J56" s="30"/>
      <c r="K56" s="4"/>
      <c r="L56" s="30">
        <f t="shared" si="56"/>
        <v>0</v>
      </c>
      <c r="M56" s="4"/>
      <c r="N56" s="4"/>
      <c r="O56" s="4">
        <f t="shared" si="57"/>
        <v>0</v>
      </c>
      <c r="P56" s="4">
        <f t="shared" si="57"/>
        <v>0</v>
      </c>
      <c r="Q56" s="4">
        <v>0</v>
      </c>
    </row>
    <row r="57" spans="1:17" ht="15.6" x14ac:dyDescent="0.25">
      <c r="A57" s="5"/>
      <c r="B57" s="6" t="s">
        <v>434</v>
      </c>
      <c r="C57" s="7"/>
      <c r="D57" s="8">
        <f t="shared" ref="D57:F57" si="58">D53+D49+D45</f>
        <v>0</v>
      </c>
      <c r="E57" s="8">
        <f t="shared" si="58"/>
        <v>0</v>
      </c>
      <c r="F57" s="8">
        <f t="shared" si="58"/>
        <v>0</v>
      </c>
      <c r="G57" s="8">
        <f t="shared" ref="G57:I57" si="59">G53+G49+G45</f>
        <v>0</v>
      </c>
      <c r="H57" s="8">
        <f t="shared" si="59"/>
        <v>0</v>
      </c>
      <c r="I57" s="8">
        <f t="shared" si="59"/>
        <v>0</v>
      </c>
      <c r="J57" s="8">
        <f t="shared" ref="J57:Q57" si="60">J53+J49+J45</f>
        <v>0</v>
      </c>
      <c r="K57" s="8">
        <f t="shared" si="60"/>
        <v>0</v>
      </c>
      <c r="L57" s="8">
        <f t="shared" si="60"/>
        <v>0</v>
      </c>
      <c r="M57" s="8">
        <f t="shared" si="60"/>
        <v>0</v>
      </c>
      <c r="N57" s="8">
        <f t="shared" si="60"/>
        <v>0</v>
      </c>
      <c r="O57" s="8">
        <f t="shared" si="60"/>
        <v>0</v>
      </c>
      <c r="P57" s="8">
        <f t="shared" si="60"/>
        <v>0</v>
      </c>
      <c r="Q57" s="8">
        <f t="shared" si="60"/>
        <v>0</v>
      </c>
    </row>
    <row r="58" spans="1:17" ht="15.6" x14ac:dyDescent="0.25">
      <c r="A58" s="36" t="s">
        <v>80</v>
      </c>
      <c r="B58" s="33" t="s">
        <v>81</v>
      </c>
      <c r="C58" s="34"/>
      <c r="D58" s="34"/>
      <c r="E58" s="34"/>
      <c r="F58" s="34"/>
      <c r="G58" s="34"/>
      <c r="H58" s="34"/>
      <c r="I58" s="34"/>
      <c r="J58" s="34"/>
      <c r="K58" s="34"/>
      <c r="L58" s="34"/>
      <c r="M58" s="34"/>
      <c r="N58" s="34"/>
      <c r="O58" s="34"/>
      <c r="P58" s="34"/>
      <c r="Q58" s="34"/>
    </row>
    <row r="59" spans="1:17" ht="62.4" x14ac:dyDescent="0.25">
      <c r="A59" s="25" t="s">
        <v>82</v>
      </c>
      <c r="B59" s="26" t="s">
        <v>83</v>
      </c>
      <c r="C59" s="27"/>
      <c r="D59" s="27">
        <f t="shared" ref="D59:F59" si="61">SUM(D60:D62)</f>
        <v>0</v>
      </c>
      <c r="E59" s="27">
        <f t="shared" si="61"/>
        <v>0</v>
      </c>
      <c r="F59" s="27">
        <f t="shared" si="61"/>
        <v>0</v>
      </c>
      <c r="G59" s="27">
        <f t="shared" ref="G59:I59" si="62">SUM(G60:G62)</f>
        <v>0</v>
      </c>
      <c r="H59" s="27">
        <f t="shared" si="62"/>
        <v>0</v>
      </c>
      <c r="I59" s="27">
        <f t="shared" si="62"/>
        <v>0</v>
      </c>
      <c r="J59" s="27">
        <f t="shared" ref="J59:Q59" si="63">SUM(J60:J62)</f>
        <v>0</v>
      </c>
      <c r="K59" s="27">
        <f t="shared" si="63"/>
        <v>0</v>
      </c>
      <c r="L59" s="27">
        <f t="shared" si="63"/>
        <v>0</v>
      </c>
      <c r="M59" s="27">
        <f t="shared" si="63"/>
        <v>0</v>
      </c>
      <c r="N59" s="27">
        <f t="shared" si="63"/>
        <v>0</v>
      </c>
      <c r="O59" s="27">
        <f t="shared" si="63"/>
        <v>0</v>
      </c>
      <c r="P59" s="27">
        <f t="shared" si="63"/>
        <v>0</v>
      </c>
      <c r="Q59" s="27">
        <f t="shared" si="63"/>
        <v>0</v>
      </c>
    </row>
    <row r="60" spans="1:17" ht="30" x14ac:dyDescent="0.25">
      <c r="A60" s="28" t="s">
        <v>46</v>
      </c>
      <c r="B60" s="29" t="s">
        <v>84</v>
      </c>
      <c r="C60" s="4" t="s">
        <v>102</v>
      </c>
      <c r="D60" s="4"/>
      <c r="E60" s="4"/>
      <c r="F60" s="4">
        <f t="shared" ref="F60:F62" si="64">D60*E60</f>
        <v>0</v>
      </c>
      <c r="G60" s="4"/>
      <c r="H60" s="4"/>
      <c r="I60" s="4">
        <f t="shared" ref="I60:I62" si="65">G60*H60</f>
        <v>0</v>
      </c>
      <c r="J60" s="30"/>
      <c r="K60" s="4"/>
      <c r="L60" s="30">
        <f t="shared" ref="L60:L62" si="66">J60*K60</f>
        <v>0</v>
      </c>
      <c r="M60" s="4"/>
      <c r="N60" s="4"/>
      <c r="O60" s="4">
        <f t="shared" ref="O60:P62" si="67">M60*N60</f>
        <v>0</v>
      </c>
      <c r="P60" s="4">
        <f t="shared" si="67"/>
        <v>0</v>
      </c>
      <c r="Q60" s="4">
        <v>0</v>
      </c>
    </row>
    <row r="61" spans="1:17" ht="30" x14ac:dyDescent="0.25">
      <c r="A61" s="28" t="s">
        <v>44</v>
      </c>
      <c r="B61" s="29" t="s">
        <v>85</v>
      </c>
      <c r="C61" s="4" t="s">
        <v>102</v>
      </c>
      <c r="D61" s="4"/>
      <c r="E61" s="4"/>
      <c r="F61" s="4">
        <f t="shared" si="64"/>
        <v>0</v>
      </c>
      <c r="G61" s="4"/>
      <c r="H61" s="4"/>
      <c r="I61" s="4">
        <f t="shared" si="65"/>
        <v>0</v>
      </c>
      <c r="J61" s="30"/>
      <c r="K61" s="4"/>
      <c r="L61" s="30">
        <f t="shared" si="66"/>
        <v>0</v>
      </c>
      <c r="M61" s="4"/>
      <c r="N61" s="4"/>
      <c r="O61" s="4">
        <f t="shared" si="67"/>
        <v>0</v>
      </c>
      <c r="P61" s="4">
        <f t="shared" si="67"/>
        <v>0</v>
      </c>
      <c r="Q61" s="4">
        <v>0</v>
      </c>
    </row>
    <row r="62" spans="1:17" ht="30" x14ac:dyDescent="0.25">
      <c r="A62" s="28" t="s">
        <v>45</v>
      </c>
      <c r="B62" s="29" t="s">
        <v>86</v>
      </c>
      <c r="C62" s="4" t="s">
        <v>102</v>
      </c>
      <c r="D62" s="4"/>
      <c r="E62" s="4"/>
      <c r="F62" s="4">
        <f t="shared" si="64"/>
        <v>0</v>
      </c>
      <c r="G62" s="4"/>
      <c r="H62" s="4"/>
      <c r="I62" s="4">
        <f t="shared" si="65"/>
        <v>0</v>
      </c>
      <c r="J62" s="30"/>
      <c r="K62" s="4"/>
      <c r="L62" s="30">
        <f t="shared" si="66"/>
        <v>0</v>
      </c>
      <c r="M62" s="4"/>
      <c r="N62" s="4"/>
      <c r="O62" s="4">
        <f t="shared" si="67"/>
        <v>0</v>
      </c>
      <c r="P62" s="4">
        <f t="shared" si="67"/>
        <v>0</v>
      </c>
      <c r="Q62" s="4">
        <v>0</v>
      </c>
    </row>
    <row r="63" spans="1:17" ht="62.4" x14ac:dyDescent="0.25">
      <c r="A63" s="25" t="s">
        <v>87</v>
      </c>
      <c r="B63" s="26" t="s">
        <v>88</v>
      </c>
      <c r="C63" s="27"/>
      <c r="D63" s="27">
        <f t="shared" ref="D63:F63" si="68">SUM(D64:D66)</f>
        <v>0</v>
      </c>
      <c r="E63" s="27">
        <f t="shared" si="68"/>
        <v>0</v>
      </c>
      <c r="F63" s="27">
        <f t="shared" si="68"/>
        <v>0</v>
      </c>
      <c r="G63" s="27">
        <f t="shared" ref="G63:I63" si="69">SUM(G64:G66)</f>
        <v>0</v>
      </c>
      <c r="H63" s="27">
        <f t="shared" si="69"/>
        <v>0</v>
      </c>
      <c r="I63" s="27">
        <f t="shared" si="69"/>
        <v>0</v>
      </c>
      <c r="J63" s="27">
        <f t="shared" ref="J63:Q63" si="70">SUM(J64:J66)</f>
        <v>0</v>
      </c>
      <c r="K63" s="27">
        <f t="shared" si="70"/>
        <v>0</v>
      </c>
      <c r="L63" s="27">
        <f t="shared" si="70"/>
        <v>0</v>
      </c>
      <c r="M63" s="27">
        <f t="shared" si="70"/>
        <v>0</v>
      </c>
      <c r="N63" s="27">
        <f t="shared" si="70"/>
        <v>0</v>
      </c>
      <c r="O63" s="27">
        <f t="shared" si="70"/>
        <v>0</v>
      </c>
      <c r="P63" s="27">
        <f t="shared" si="70"/>
        <v>0</v>
      </c>
      <c r="Q63" s="27">
        <f t="shared" si="70"/>
        <v>0</v>
      </c>
    </row>
    <row r="64" spans="1:17" ht="30" x14ac:dyDescent="0.25">
      <c r="A64" s="28" t="s">
        <v>46</v>
      </c>
      <c r="B64" s="29" t="s">
        <v>89</v>
      </c>
      <c r="C64" s="30"/>
      <c r="D64" s="30"/>
      <c r="E64" s="30"/>
      <c r="F64" s="30">
        <f t="shared" ref="F64:F66" si="71">D64*E64</f>
        <v>0</v>
      </c>
      <c r="G64" s="30"/>
      <c r="H64" s="30"/>
      <c r="I64" s="30">
        <f t="shared" ref="I64:I66" si="72">G64*H64</f>
        <v>0</v>
      </c>
      <c r="J64" s="30"/>
      <c r="K64" s="30"/>
      <c r="L64" s="30">
        <f t="shared" ref="L64:L66" si="73">J64*K64</f>
        <v>0</v>
      </c>
      <c r="M64" s="30"/>
      <c r="N64" s="30"/>
      <c r="O64" s="30">
        <f t="shared" ref="O64:P66" si="74">M64*N64</f>
        <v>0</v>
      </c>
      <c r="P64" s="30">
        <f t="shared" si="74"/>
        <v>0</v>
      </c>
      <c r="Q64" s="30">
        <v>0</v>
      </c>
    </row>
    <row r="65" spans="1:17" ht="15.6" x14ac:dyDescent="0.25">
      <c r="A65" s="28" t="s">
        <v>44</v>
      </c>
      <c r="B65" s="29" t="s">
        <v>90</v>
      </c>
      <c r="C65" s="30"/>
      <c r="D65" s="30"/>
      <c r="E65" s="30"/>
      <c r="F65" s="30">
        <f t="shared" si="71"/>
        <v>0</v>
      </c>
      <c r="G65" s="30"/>
      <c r="H65" s="30"/>
      <c r="I65" s="30">
        <f t="shared" si="72"/>
        <v>0</v>
      </c>
      <c r="J65" s="30"/>
      <c r="K65" s="30"/>
      <c r="L65" s="30">
        <f t="shared" si="73"/>
        <v>0</v>
      </c>
      <c r="M65" s="30"/>
      <c r="N65" s="30"/>
      <c r="O65" s="30">
        <f t="shared" si="74"/>
        <v>0</v>
      </c>
      <c r="P65" s="30">
        <f t="shared" si="74"/>
        <v>0</v>
      </c>
      <c r="Q65" s="30">
        <v>0</v>
      </c>
    </row>
    <row r="66" spans="1:17" ht="15.6" x14ac:dyDescent="0.25">
      <c r="A66" s="28" t="s">
        <v>45</v>
      </c>
      <c r="B66" s="29" t="s">
        <v>91</v>
      </c>
      <c r="C66" s="30"/>
      <c r="D66" s="30"/>
      <c r="E66" s="30"/>
      <c r="F66" s="30">
        <f t="shared" si="71"/>
        <v>0</v>
      </c>
      <c r="G66" s="30"/>
      <c r="H66" s="30"/>
      <c r="I66" s="30">
        <f t="shared" si="72"/>
        <v>0</v>
      </c>
      <c r="J66" s="30"/>
      <c r="K66" s="30"/>
      <c r="L66" s="30">
        <f t="shared" si="73"/>
        <v>0</v>
      </c>
      <c r="M66" s="30"/>
      <c r="N66" s="30"/>
      <c r="O66" s="30">
        <f t="shared" si="74"/>
        <v>0</v>
      </c>
      <c r="P66" s="30">
        <f t="shared" si="74"/>
        <v>0</v>
      </c>
      <c r="Q66" s="30">
        <v>0</v>
      </c>
    </row>
    <row r="67" spans="1:17" ht="15.6" x14ac:dyDescent="0.25">
      <c r="A67" s="5"/>
      <c r="B67" s="6" t="s">
        <v>434</v>
      </c>
      <c r="C67" s="7"/>
      <c r="D67" s="8">
        <f t="shared" ref="D67:F67" si="75">D63+D59</f>
        <v>0</v>
      </c>
      <c r="E67" s="8">
        <f t="shared" si="75"/>
        <v>0</v>
      </c>
      <c r="F67" s="8">
        <f t="shared" si="75"/>
        <v>0</v>
      </c>
      <c r="G67" s="8">
        <f t="shared" ref="G67:I67" si="76">G63+G59</f>
        <v>0</v>
      </c>
      <c r="H67" s="8">
        <f t="shared" si="76"/>
        <v>0</v>
      </c>
      <c r="I67" s="8">
        <f t="shared" si="76"/>
        <v>0</v>
      </c>
      <c r="J67" s="8">
        <f t="shared" ref="J67:Q67" si="77">J63+J59</f>
        <v>0</v>
      </c>
      <c r="K67" s="8">
        <f t="shared" si="77"/>
        <v>0</v>
      </c>
      <c r="L67" s="8">
        <f t="shared" si="77"/>
        <v>0</v>
      </c>
      <c r="M67" s="8">
        <f t="shared" si="77"/>
        <v>0</v>
      </c>
      <c r="N67" s="8">
        <f t="shared" si="77"/>
        <v>0</v>
      </c>
      <c r="O67" s="8">
        <f t="shared" si="77"/>
        <v>0</v>
      </c>
      <c r="P67" s="8">
        <f t="shared" si="77"/>
        <v>0</v>
      </c>
      <c r="Q67" s="8">
        <f t="shared" si="77"/>
        <v>0</v>
      </c>
    </row>
    <row r="68" spans="1:17" ht="15.6" x14ac:dyDescent="0.25">
      <c r="A68" s="36" t="s">
        <v>92</v>
      </c>
      <c r="B68" s="33" t="s">
        <v>93</v>
      </c>
      <c r="C68" s="34"/>
      <c r="D68" s="34"/>
      <c r="E68" s="34"/>
      <c r="F68" s="34"/>
      <c r="G68" s="34"/>
      <c r="H68" s="34"/>
      <c r="I68" s="34"/>
      <c r="J68" s="34"/>
      <c r="K68" s="34"/>
      <c r="L68" s="34"/>
      <c r="M68" s="34"/>
      <c r="N68" s="34"/>
      <c r="O68" s="34"/>
      <c r="P68" s="34"/>
      <c r="Q68" s="34"/>
    </row>
    <row r="69" spans="1:17" ht="15.6" x14ac:dyDescent="0.25">
      <c r="A69" s="25" t="s">
        <v>94</v>
      </c>
      <c r="B69" s="26" t="s">
        <v>95</v>
      </c>
      <c r="C69" s="27"/>
      <c r="D69" s="27">
        <v>0</v>
      </c>
      <c r="E69" s="27">
        <v>0</v>
      </c>
      <c r="F69" s="27">
        <f t="shared" ref="F69" si="78">SUM(F70:F72)</f>
        <v>36000</v>
      </c>
      <c r="G69" s="27">
        <v>0</v>
      </c>
      <c r="H69" s="27">
        <v>0</v>
      </c>
      <c r="I69" s="27">
        <f t="shared" ref="I69:O69" si="79">SUM(I70:I72)</f>
        <v>36000</v>
      </c>
      <c r="J69" s="27">
        <f t="shared" si="79"/>
        <v>0</v>
      </c>
      <c r="K69" s="27">
        <f t="shared" si="79"/>
        <v>0</v>
      </c>
      <c r="L69" s="27">
        <f t="shared" si="79"/>
        <v>0</v>
      </c>
      <c r="M69" s="27">
        <f t="shared" si="79"/>
        <v>0</v>
      </c>
      <c r="N69" s="27">
        <f t="shared" si="79"/>
        <v>0</v>
      </c>
      <c r="O69" s="27">
        <f t="shared" si="79"/>
        <v>0</v>
      </c>
      <c r="P69" s="27">
        <v>36000</v>
      </c>
      <c r="Q69" s="27">
        <f t="shared" ref="Q69" si="80">SUM(Q70:Q72)</f>
        <v>0</v>
      </c>
    </row>
    <row r="70" spans="1:17" ht="45" x14ac:dyDescent="0.25">
      <c r="A70" s="28" t="s">
        <v>46</v>
      </c>
      <c r="B70" s="31" t="s">
        <v>96</v>
      </c>
      <c r="C70" s="29" t="s">
        <v>103</v>
      </c>
      <c r="D70" s="29">
        <v>2</v>
      </c>
      <c r="E70" s="29">
        <v>18000</v>
      </c>
      <c r="F70" s="29">
        <f t="shared" ref="F70:F72" si="81">D70*E70</f>
        <v>36000</v>
      </c>
      <c r="G70" s="29">
        <v>2</v>
      </c>
      <c r="H70" s="29">
        <v>18000</v>
      </c>
      <c r="I70" s="29">
        <f t="shared" ref="I70:I72" si="82">G70*H70</f>
        <v>36000</v>
      </c>
      <c r="J70" s="30"/>
      <c r="K70" s="29"/>
      <c r="L70" s="30">
        <f t="shared" ref="L70:L72" si="83">J70*K70</f>
        <v>0</v>
      </c>
      <c r="M70" s="30"/>
      <c r="N70" s="29"/>
      <c r="O70" s="30">
        <f t="shared" ref="O70:O72" si="84">M70*N70</f>
        <v>0</v>
      </c>
      <c r="P70" s="29">
        <f>I70+L70</f>
        <v>36000</v>
      </c>
      <c r="Q70" s="30">
        <v>0</v>
      </c>
    </row>
    <row r="71" spans="1:17" ht="45" x14ac:dyDescent="0.25">
      <c r="A71" s="28" t="s">
        <v>44</v>
      </c>
      <c r="B71" s="29" t="s">
        <v>97</v>
      </c>
      <c r="C71" s="29" t="s">
        <v>104</v>
      </c>
      <c r="D71" s="29"/>
      <c r="E71" s="29"/>
      <c r="F71" s="29">
        <f t="shared" si="81"/>
        <v>0</v>
      </c>
      <c r="G71" s="29"/>
      <c r="H71" s="29"/>
      <c r="I71" s="29">
        <f t="shared" si="82"/>
        <v>0</v>
      </c>
      <c r="J71" s="30"/>
      <c r="K71" s="29"/>
      <c r="L71" s="30">
        <f t="shared" si="83"/>
        <v>0</v>
      </c>
      <c r="M71" s="30"/>
      <c r="N71" s="29"/>
      <c r="O71" s="30">
        <f t="shared" si="84"/>
        <v>0</v>
      </c>
      <c r="P71" s="29">
        <f t="shared" ref="P71:P72" si="85">I71+L71</f>
        <v>0</v>
      </c>
      <c r="Q71" s="30">
        <v>0</v>
      </c>
    </row>
    <row r="72" spans="1:17" ht="45" x14ac:dyDescent="0.25">
      <c r="A72" s="28" t="s">
        <v>45</v>
      </c>
      <c r="B72" s="29" t="s">
        <v>97</v>
      </c>
      <c r="C72" s="29" t="s">
        <v>104</v>
      </c>
      <c r="D72" s="29"/>
      <c r="E72" s="29"/>
      <c r="F72" s="29">
        <f t="shared" si="81"/>
        <v>0</v>
      </c>
      <c r="G72" s="29"/>
      <c r="H72" s="29"/>
      <c r="I72" s="29">
        <f t="shared" si="82"/>
        <v>0</v>
      </c>
      <c r="J72" s="30"/>
      <c r="K72" s="29"/>
      <c r="L72" s="30">
        <f t="shared" si="83"/>
        <v>0</v>
      </c>
      <c r="M72" s="30"/>
      <c r="N72" s="29"/>
      <c r="O72" s="30">
        <f t="shared" si="84"/>
        <v>0</v>
      </c>
      <c r="P72" s="29">
        <f t="shared" si="85"/>
        <v>0</v>
      </c>
      <c r="Q72" s="30">
        <v>0</v>
      </c>
    </row>
    <row r="73" spans="1:17" ht="31.2" x14ac:dyDescent="0.25">
      <c r="A73" s="25" t="s">
        <v>98</v>
      </c>
      <c r="B73" s="26" t="s">
        <v>99</v>
      </c>
      <c r="C73" s="27"/>
      <c r="D73" s="27">
        <v>0</v>
      </c>
      <c r="E73" s="27">
        <v>0</v>
      </c>
      <c r="F73" s="27">
        <f>SUM(F74:F157)</f>
        <v>347520</v>
      </c>
      <c r="G73" s="27">
        <v>0</v>
      </c>
      <c r="H73" s="27">
        <v>0</v>
      </c>
      <c r="I73" s="27">
        <f>SUM(I74:I157)</f>
        <v>359020</v>
      </c>
      <c r="J73" s="27">
        <v>0</v>
      </c>
      <c r="K73" s="27">
        <v>0</v>
      </c>
      <c r="L73" s="27">
        <f t="shared" ref="L73:O73" si="86">SUM(L74:L157)</f>
        <v>50460</v>
      </c>
      <c r="M73" s="27">
        <f t="shared" si="86"/>
        <v>0</v>
      </c>
      <c r="N73" s="27">
        <f t="shared" si="86"/>
        <v>0</v>
      </c>
      <c r="O73" s="27">
        <f t="shared" si="86"/>
        <v>0</v>
      </c>
      <c r="P73" s="27">
        <f>I73+L73</f>
        <v>409480</v>
      </c>
      <c r="Q73" s="27">
        <v>0</v>
      </c>
    </row>
    <row r="74" spans="1:17" ht="15.6" x14ac:dyDescent="0.25">
      <c r="A74" s="28" t="s">
        <v>46</v>
      </c>
      <c r="B74" s="37" t="s">
        <v>100</v>
      </c>
      <c r="C74" s="4" t="s">
        <v>102</v>
      </c>
      <c r="D74" s="4"/>
      <c r="E74" s="4"/>
      <c r="F74" s="4"/>
      <c r="G74" s="12"/>
      <c r="H74" s="12"/>
      <c r="I74" s="12"/>
      <c r="J74" s="30"/>
      <c r="K74" s="4"/>
      <c r="L74" s="30">
        <f t="shared" ref="L74:L125" si="87">J74*K74</f>
        <v>0</v>
      </c>
      <c r="M74" s="14"/>
      <c r="N74" s="14"/>
      <c r="O74" s="14"/>
      <c r="P74" s="14"/>
      <c r="Q74" s="14"/>
    </row>
    <row r="75" spans="1:17" s="18" customFormat="1" ht="45" x14ac:dyDescent="0.25">
      <c r="A75" s="38" t="s">
        <v>105</v>
      </c>
      <c r="B75" s="39" t="s">
        <v>106</v>
      </c>
      <c r="C75" s="1" t="s">
        <v>102</v>
      </c>
      <c r="D75" s="1">
        <v>8</v>
      </c>
      <c r="E75" s="1">
        <v>576</v>
      </c>
      <c r="F75" s="1">
        <f t="shared" ref="F75:F157" si="88">D75*E75</f>
        <v>4608</v>
      </c>
      <c r="G75" s="1">
        <v>8</v>
      </c>
      <c r="H75" s="1">
        <v>576</v>
      </c>
      <c r="I75" s="1">
        <f t="shared" ref="I75:I100" si="89">G75*H75</f>
        <v>4608</v>
      </c>
      <c r="J75" s="40">
        <v>0</v>
      </c>
      <c r="K75" s="40">
        <v>0</v>
      </c>
      <c r="L75" s="41">
        <f t="shared" si="87"/>
        <v>0</v>
      </c>
      <c r="M75" s="40">
        <v>0</v>
      </c>
      <c r="N75" s="40">
        <v>0</v>
      </c>
      <c r="O75" s="41">
        <f t="shared" ref="O75:O115" si="90">M75*N75</f>
        <v>0</v>
      </c>
      <c r="P75" s="1">
        <f>I75+L75</f>
        <v>4608</v>
      </c>
      <c r="Q75" s="41">
        <v>0</v>
      </c>
    </row>
    <row r="76" spans="1:17" s="18" customFormat="1" ht="45" x14ac:dyDescent="0.25">
      <c r="A76" s="38" t="s">
        <v>107</v>
      </c>
      <c r="B76" s="39" t="s">
        <v>108</v>
      </c>
      <c r="C76" s="1" t="s">
        <v>102</v>
      </c>
      <c r="D76" s="1">
        <v>3</v>
      </c>
      <c r="E76" s="1">
        <v>864</v>
      </c>
      <c r="F76" s="1">
        <f t="shared" si="88"/>
        <v>2592</v>
      </c>
      <c r="G76" s="1">
        <v>3</v>
      </c>
      <c r="H76" s="1">
        <v>864</v>
      </c>
      <c r="I76" s="1">
        <f t="shared" si="89"/>
        <v>2592</v>
      </c>
      <c r="J76" s="40">
        <v>0</v>
      </c>
      <c r="K76" s="40">
        <v>0</v>
      </c>
      <c r="L76" s="41">
        <f t="shared" si="87"/>
        <v>0</v>
      </c>
      <c r="M76" s="40">
        <v>0</v>
      </c>
      <c r="N76" s="40">
        <v>0</v>
      </c>
      <c r="O76" s="41">
        <f t="shared" si="90"/>
        <v>0</v>
      </c>
      <c r="P76" s="1">
        <f t="shared" ref="P76:P139" si="91">I76+L76</f>
        <v>2592</v>
      </c>
      <c r="Q76" s="41">
        <v>0</v>
      </c>
    </row>
    <row r="77" spans="1:17" s="18" customFormat="1" ht="45" x14ac:dyDescent="0.25">
      <c r="A77" s="38" t="s">
        <v>109</v>
      </c>
      <c r="B77" s="39" t="s">
        <v>110</v>
      </c>
      <c r="C77" s="1" t="s">
        <v>102</v>
      </c>
      <c r="D77" s="1">
        <v>1</v>
      </c>
      <c r="E77" s="1">
        <v>5280</v>
      </c>
      <c r="F77" s="1">
        <f t="shared" si="88"/>
        <v>5280</v>
      </c>
      <c r="G77" s="1">
        <v>1</v>
      </c>
      <c r="H77" s="1">
        <v>5280</v>
      </c>
      <c r="I77" s="1">
        <f t="shared" si="89"/>
        <v>5280</v>
      </c>
      <c r="J77" s="1">
        <v>0</v>
      </c>
      <c r="K77" s="1">
        <v>0</v>
      </c>
      <c r="L77" s="3">
        <f t="shared" si="87"/>
        <v>0</v>
      </c>
      <c r="M77" s="1">
        <v>0</v>
      </c>
      <c r="N77" s="1">
        <v>0</v>
      </c>
      <c r="O77" s="3">
        <f t="shared" si="90"/>
        <v>0</v>
      </c>
      <c r="P77" s="1">
        <f t="shared" si="91"/>
        <v>5280</v>
      </c>
      <c r="Q77" s="41">
        <v>0</v>
      </c>
    </row>
    <row r="78" spans="1:17" s="18" customFormat="1" ht="30" x14ac:dyDescent="0.25">
      <c r="A78" s="38" t="s">
        <v>111</v>
      </c>
      <c r="B78" s="39" t="s">
        <v>112</v>
      </c>
      <c r="C78" s="1" t="s">
        <v>102</v>
      </c>
      <c r="D78" s="1">
        <v>2</v>
      </c>
      <c r="E78" s="1">
        <v>960</v>
      </c>
      <c r="F78" s="1">
        <f t="shared" si="88"/>
        <v>1920</v>
      </c>
      <c r="G78" s="1">
        <v>2</v>
      </c>
      <c r="H78" s="1">
        <v>960</v>
      </c>
      <c r="I78" s="1">
        <f t="shared" si="89"/>
        <v>1920</v>
      </c>
      <c r="J78" s="1">
        <v>0</v>
      </c>
      <c r="K78" s="1">
        <v>0</v>
      </c>
      <c r="L78" s="3">
        <f t="shared" si="87"/>
        <v>0</v>
      </c>
      <c r="M78" s="1">
        <v>0</v>
      </c>
      <c r="N78" s="1">
        <v>0</v>
      </c>
      <c r="O78" s="3">
        <f t="shared" si="90"/>
        <v>0</v>
      </c>
      <c r="P78" s="1">
        <f t="shared" si="91"/>
        <v>1920</v>
      </c>
      <c r="Q78" s="41">
        <v>0</v>
      </c>
    </row>
    <row r="79" spans="1:17" s="18" customFormat="1" ht="30" x14ac:dyDescent="0.25">
      <c r="A79" s="38" t="s">
        <v>113</v>
      </c>
      <c r="B79" s="39" t="s">
        <v>114</v>
      </c>
      <c r="C79" s="1" t="s">
        <v>102</v>
      </c>
      <c r="D79" s="1">
        <v>1</v>
      </c>
      <c r="E79" s="1">
        <v>672</v>
      </c>
      <c r="F79" s="1">
        <f t="shared" si="88"/>
        <v>672</v>
      </c>
      <c r="G79" s="1">
        <v>1</v>
      </c>
      <c r="H79" s="1">
        <v>672</v>
      </c>
      <c r="I79" s="1">
        <f t="shared" si="89"/>
        <v>672</v>
      </c>
      <c r="J79" s="1">
        <v>0</v>
      </c>
      <c r="K79" s="1">
        <v>0</v>
      </c>
      <c r="L79" s="3">
        <f t="shared" si="87"/>
        <v>0</v>
      </c>
      <c r="M79" s="1">
        <v>0</v>
      </c>
      <c r="N79" s="1">
        <v>0</v>
      </c>
      <c r="O79" s="3">
        <f t="shared" si="90"/>
        <v>0</v>
      </c>
      <c r="P79" s="1">
        <f t="shared" si="91"/>
        <v>672</v>
      </c>
      <c r="Q79" s="41">
        <v>0</v>
      </c>
    </row>
    <row r="80" spans="1:17" s="18" customFormat="1" ht="30" x14ac:dyDescent="0.25">
      <c r="A80" s="38" t="s">
        <v>115</v>
      </c>
      <c r="B80" s="39" t="s">
        <v>116</v>
      </c>
      <c r="C80" s="1" t="s">
        <v>102</v>
      </c>
      <c r="D80" s="1">
        <v>1</v>
      </c>
      <c r="E80" s="1">
        <v>3840</v>
      </c>
      <c r="F80" s="1">
        <f t="shared" si="88"/>
        <v>3840</v>
      </c>
      <c r="G80" s="1">
        <v>1</v>
      </c>
      <c r="H80" s="1">
        <v>3840</v>
      </c>
      <c r="I80" s="1">
        <f t="shared" si="89"/>
        <v>3840</v>
      </c>
      <c r="J80" s="40">
        <v>0</v>
      </c>
      <c r="K80" s="40">
        <v>0</v>
      </c>
      <c r="L80" s="41">
        <f t="shared" si="87"/>
        <v>0</v>
      </c>
      <c r="M80" s="40">
        <v>0</v>
      </c>
      <c r="N80" s="40">
        <v>0</v>
      </c>
      <c r="O80" s="41">
        <f t="shared" si="90"/>
        <v>0</v>
      </c>
      <c r="P80" s="1">
        <f t="shared" si="91"/>
        <v>3840</v>
      </c>
      <c r="Q80" s="41">
        <v>0</v>
      </c>
    </row>
    <row r="81" spans="1:17" s="18" customFormat="1" ht="45" x14ac:dyDescent="0.25">
      <c r="A81" s="38" t="s">
        <v>117</v>
      </c>
      <c r="B81" s="39" t="s">
        <v>118</v>
      </c>
      <c r="C81" s="1" t="s">
        <v>102</v>
      </c>
      <c r="D81" s="1">
        <v>1</v>
      </c>
      <c r="E81" s="1">
        <v>1440</v>
      </c>
      <c r="F81" s="1">
        <f t="shared" si="88"/>
        <v>1440</v>
      </c>
      <c r="G81" s="1">
        <v>1</v>
      </c>
      <c r="H81" s="1">
        <v>1440</v>
      </c>
      <c r="I81" s="1">
        <f t="shared" si="89"/>
        <v>1440</v>
      </c>
      <c r="J81" s="40">
        <v>0</v>
      </c>
      <c r="K81" s="40">
        <v>0</v>
      </c>
      <c r="L81" s="41">
        <f t="shared" si="87"/>
        <v>0</v>
      </c>
      <c r="M81" s="40">
        <v>0</v>
      </c>
      <c r="N81" s="40">
        <v>0</v>
      </c>
      <c r="O81" s="41">
        <f t="shared" si="90"/>
        <v>0</v>
      </c>
      <c r="P81" s="1">
        <f t="shared" si="91"/>
        <v>1440</v>
      </c>
      <c r="Q81" s="41">
        <v>0</v>
      </c>
    </row>
    <row r="82" spans="1:17" s="18" customFormat="1" ht="45" x14ac:dyDescent="0.25">
      <c r="A82" s="38" t="s">
        <v>119</v>
      </c>
      <c r="B82" s="39" t="s">
        <v>120</v>
      </c>
      <c r="C82" s="1" t="s">
        <v>102</v>
      </c>
      <c r="D82" s="1">
        <v>2</v>
      </c>
      <c r="E82" s="1">
        <v>1200</v>
      </c>
      <c r="F82" s="1">
        <f t="shared" si="88"/>
        <v>2400</v>
      </c>
      <c r="G82" s="1">
        <v>2</v>
      </c>
      <c r="H82" s="1">
        <v>1200</v>
      </c>
      <c r="I82" s="1">
        <f t="shared" si="89"/>
        <v>2400</v>
      </c>
      <c r="J82" s="1">
        <v>0</v>
      </c>
      <c r="K82" s="1">
        <v>0</v>
      </c>
      <c r="L82" s="3">
        <f t="shared" si="87"/>
        <v>0</v>
      </c>
      <c r="M82" s="1">
        <v>0</v>
      </c>
      <c r="N82" s="1">
        <v>0</v>
      </c>
      <c r="O82" s="3">
        <f t="shared" si="90"/>
        <v>0</v>
      </c>
      <c r="P82" s="1">
        <f t="shared" si="91"/>
        <v>2400</v>
      </c>
      <c r="Q82" s="41">
        <v>0</v>
      </c>
    </row>
    <row r="83" spans="1:17" s="18" customFormat="1" ht="30" x14ac:dyDescent="0.25">
      <c r="A83" s="38" t="s">
        <v>121</v>
      </c>
      <c r="B83" s="39" t="s">
        <v>122</v>
      </c>
      <c r="C83" s="1" t="s">
        <v>102</v>
      </c>
      <c r="D83" s="1">
        <v>1</v>
      </c>
      <c r="E83" s="1">
        <v>1344</v>
      </c>
      <c r="F83" s="1">
        <f t="shared" si="88"/>
        <v>1344</v>
      </c>
      <c r="G83" s="1">
        <v>1</v>
      </c>
      <c r="H83" s="1">
        <v>1344</v>
      </c>
      <c r="I83" s="1">
        <f t="shared" si="89"/>
        <v>1344</v>
      </c>
      <c r="J83" s="40">
        <v>0</v>
      </c>
      <c r="K83" s="40">
        <v>0</v>
      </c>
      <c r="L83" s="41">
        <f t="shared" si="87"/>
        <v>0</v>
      </c>
      <c r="M83" s="40">
        <v>0</v>
      </c>
      <c r="N83" s="40">
        <v>0</v>
      </c>
      <c r="O83" s="41">
        <f t="shared" si="90"/>
        <v>0</v>
      </c>
      <c r="P83" s="1">
        <f t="shared" si="91"/>
        <v>1344</v>
      </c>
      <c r="Q83" s="41">
        <v>0</v>
      </c>
    </row>
    <row r="84" spans="1:17" s="18" customFormat="1" ht="30" x14ac:dyDescent="0.25">
      <c r="A84" s="38" t="s">
        <v>123</v>
      </c>
      <c r="B84" s="39" t="s">
        <v>124</v>
      </c>
      <c r="C84" s="1" t="s">
        <v>102</v>
      </c>
      <c r="D84" s="1">
        <v>1</v>
      </c>
      <c r="E84" s="1">
        <v>384</v>
      </c>
      <c r="F84" s="1">
        <f t="shared" si="88"/>
        <v>384</v>
      </c>
      <c r="G84" s="1">
        <v>1</v>
      </c>
      <c r="H84" s="1">
        <v>384</v>
      </c>
      <c r="I84" s="1">
        <f t="shared" si="89"/>
        <v>384</v>
      </c>
      <c r="J84" s="40">
        <v>0</v>
      </c>
      <c r="K84" s="40">
        <v>0</v>
      </c>
      <c r="L84" s="41">
        <f t="shared" si="87"/>
        <v>0</v>
      </c>
      <c r="M84" s="40">
        <v>0</v>
      </c>
      <c r="N84" s="40">
        <v>0</v>
      </c>
      <c r="O84" s="41">
        <f t="shared" si="90"/>
        <v>0</v>
      </c>
      <c r="P84" s="1">
        <f t="shared" si="91"/>
        <v>384</v>
      </c>
      <c r="Q84" s="41">
        <v>0</v>
      </c>
    </row>
    <row r="85" spans="1:17" s="18" customFormat="1" ht="30" x14ac:dyDescent="0.25">
      <c r="A85" s="38" t="s">
        <v>125</v>
      </c>
      <c r="B85" s="39" t="s">
        <v>126</v>
      </c>
      <c r="C85" s="1" t="s">
        <v>102</v>
      </c>
      <c r="D85" s="1">
        <v>1</v>
      </c>
      <c r="E85" s="1">
        <v>288</v>
      </c>
      <c r="F85" s="1">
        <f t="shared" si="88"/>
        <v>288</v>
      </c>
      <c r="G85" s="1">
        <v>1</v>
      </c>
      <c r="H85" s="1">
        <v>288</v>
      </c>
      <c r="I85" s="1">
        <f t="shared" si="89"/>
        <v>288</v>
      </c>
      <c r="J85" s="40">
        <v>0</v>
      </c>
      <c r="K85" s="40">
        <v>0</v>
      </c>
      <c r="L85" s="41">
        <f t="shared" si="87"/>
        <v>0</v>
      </c>
      <c r="M85" s="40">
        <v>0</v>
      </c>
      <c r="N85" s="40">
        <v>0</v>
      </c>
      <c r="O85" s="41">
        <f t="shared" si="90"/>
        <v>0</v>
      </c>
      <c r="P85" s="1">
        <f t="shared" si="91"/>
        <v>288</v>
      </c>
      <c r="Q85" s="41">
        <v>0</v>
      </c>
    </row>
    <row r="86" spans="1:17" s="18" customFormat="1" ht="45" x14ac:dyDescent="0.25">
      <c r="A86" s="38" t="s">
        <v>127</v>
      </c>
      <c r="B86" s="39" t="s">
        <v>128</v>
      </c>
      <c r="C86" s="1" t="s">
        <v>102</v>
      </c>
      <c r="D86" s="1">
        <v>1</v>
      </c>
      <c r="E86" s="1">
        <v>336</v>
      </c>
      <c r="F86" s="1">
        <f t="shared" si="88"/>
        <v>336</v>
      </c>
      <c r="G86" s="1">
        <v>1</v>
      </c>
      <c r="H86" s="1">
        <v>336</v>
      </c>
      <c r="I86" s="1">
        <f t="shared" si="89"/>
        <v>336</v>
      </c>
      <c r="J86" s="40">
        <v>0</v>
      </c>
      <c r="K86" s="40">
        <v>0</v>
      </c>
      <c r="L86" s="41">
        <f t="shared" si="87"/>
        <v>0</v>
      </c>
      <c r="M86" s="40">
        <v>0</v>
      </c>
      <c r="N86" s="40">
        <v>0</v>
      </c>
      <c r="O86" s="41">
        <f t="shared" si="90"/>
        <v>0</v>
      </c>
      <c r="P86" s="1">
        <f t="shared" si="91"/>
        <v>336</v>
      </c>
      <c r="Q86" s="41">
        <v>0</v>
      </c>
    </row>
    <row r="87" spans="1:17" s="18" customFormat="1" ht="30" x14ac:dyDescent="0.25">
      <c r="A87" s="38" t="s">
        <v>129</v>
      </c>
      <c r="B87" s="39" t="s">
        <v>130</v>
      </c>
      <c r="C87" s="1" t="s">
        <v>102</v>
      </c>
      <c r="D87" s="1">
        <v>1</v>
      </c>
      <c r="E87" s="1">
        <v>336</v>
      </c>
      <c r="F87" s="1">
        <f t="shared" si="88"/>
        <v>336</v>
      </c>
      <c r="G87" s="1">
        <v>1</v>
      </c>
      <c r="H87" s="1">
        <v>336</v>
      </c>
      <c r="I87" s="1">
        <f t="shared" si="89"/>
        <v>336</v>
      </c>
      <c r="J87" s="40">
        <v>0</v>
      </c>
      <c r="K87" s="40">
        <v>0</v>
      </c>
      <c r="L87" s="41">
        <f t="shared" si="87"/>
        <v>0</v>
      </c>
      <c r="M87" s="40">
        <v>0</v>
      </c>
      <c r="N87" s="40">
        <v>0</v>
      </c>
      <c r="O87" s="41">
        <f t="shared" si="90"/>
        <v>0</v>
      </c>
      <c r="P87" s="1">
        <f t="shared" si="91"/>
        <v>336</v>
      </c>
      <c r="Q87" s="41">
        <v>0</v>
      </c>
    </row>
    <row r="88" spans="1:17" s="18" customFormat="1" ht="30" x14ac:dyDescent="0.25">
      <c r="A88" s="38" t="s">
        <v>131</v>
      </c>
      <c r="B88" s="39" t="s">
        <v>132</v>
      </c>
      <c r="C88" s="1" t="s">
        <v>102</v>
      </c>
      <c r="D88" s="1">
        <v>1</v>
      </c>
      <c r="E88" s="1">
        <v>480</v>
      </c>
      <c r="F88" s="1">
        <f t="shared" si="88"/>
        <v>480</v>
      </c>
      <c r="G88" s="1">
        <v>1</v>
      </c>
      <c r="H88" s="1">
        <v>480</v>
      </c>
      <c r="I88" s="1">
        <f t="shared" si="89"/>
        <v>480</v>
      </c>
      <c r="J88" s="1">
        <v>0</v>
      </c>
      <c r="K88" s="1">
        <v>0</v>
      </c>
      <c r="L88" s="3">
        <f t="shared" si="87"/>
        <v>0</v>
      </c>
      <c r="M88" s="1">
        <v>0</v>
      </c>
      <c r="N88" s="1">
        <v>0</v>
      </c>
      <c r="O88" s="3">
        <f t="shared" si="90"/>
        <v>0</v>
      </c>
      <c r="P88" s="1">
        <f t="shared" si="91"/>
        <v>480</v>
      </c>
      <c r="Q88" s="41">
        <v>0</v>
      </c>
    </row>
    <row r="89" spans="1:17" s="18" customFormat="1" ht="45" x14ac:dyDescent="0.25">
      <c r="A89" s="38" t="s">
        <v>133</v>
      </c>
      <c r="B89" s="39" t="s">
        <v>134</v>
      </c>
      <c r="C89" s="1" t="s">
        <v>102</v>
      </c>
      <c r="D89" s="1">
        <v>2</v>
      </c>
      <c r="E89" s="1">
        <v>1440</v>
      </c>
      <c r="F89" s="1">
        <f t="shared" si="88"/>
        <v>2880</v>
      </c>
      <c r="G89" s="1">
        <v>2</v>
      </c>
      <c r="H89" s="1">
        <v>1440</v>
      </c>
      <c r="I89" s="1">
        <f t="shared" si="89"/>
        <v>2880</v>
      </c>
      <c r="J89" s="40">
        <v>0</v>
      </c>
      <c r="K89" s="40">
        <v>0</v>
      </c>
      <c r="L89" s="41">
        <f t="shared" si="87"/>
        <v>0</v>
      </c>
      <c r="M89" s="40">
        <v>0</v>
      </c>
      <c r="N89" s="40">
        <v>0</v>
      </c>
      <c r="O89" s="41">
        <f t="shared" si="90"/>
        <v>0</v>
      </c>
      <c r="P89" s="1">
        <f t="shared" si="91"/>
        <v>2880</v>
      </c>
      <c r="Q89" s="41">
        <v>0</v>
      </c>
    </row>
    <row r="90" spans="1:17" s="18" customFormat="1" ht="45" x14ac:dyDescent="0.25">
      <c r="A90" s="38" t="s">
        <v>135</v>
      </c>
      <c r="B90" s="39" t="s">
        <v>136</v>
      </c>
      <c r="C90" s="1" t="s">
        <v>102</v>
      </c>
      <c r="D90" s="1">
        <v>1</v>
      </c>
      <c r="E90" s="1">
        <v>2400</v>
      </c>
      <c r="F90" s="1">
        <f t="shared" si="88"/>
        <v>2400</v>
      </c>
      <c r="G90" s="1">
        <v>1</v>
      </c>
      <c r="H90" s="1">
        <v>2400</v>
      </c>
      <c r="I90" s="1">
        <f t="shared" si="89"/>
        <v>2400</v>
      </c>
      <c r="J90" s="1">
        <v>0</v>
      </c>
      <c r="K90" s="1">
        <v>0</v>
      </c>
      <c r="L90" s="3">
        <f t="shared" si="87"/>
        <v>0</v>
      </c>
      <c r="M90" s="1">
        <v>0</v>
      </c>
      <c r="N90" s="1">
        <v>0</v>
      </c>
      <c r="O90" s="3">
        <f t="shared" si="90"/>
        <v>0</v>
      </c>
      <c r="P90" s="1">
        <f t="shared" si="91"/>
        <v>2400</v>
      </c>
      <c r="Q90" s="41">
        <v>0</v>
      </c>
    </row>
    <row r="91" spans="1:17" s="18" customFormat="1" ht="60" x14ac:dyDescent="0.25">
      <c r="A91" s="38" t="s">
        <v>137</v>
      </c>
      <c r="B91" s="39" t="s">
        <v>138</v>
      </c>
      <c r="C91" s="1" t="s">
        <v>102</v>
      </c>
      <c r="D91" s="1">
        <v>1</v>
      </c>
      <c r="E91" s="1">
        <v>1200</v>
      </c>
      <c r="F91" s="1">
        <f t="shared" si="88"/>
        <v>1200</v>
      </c>
      <c r="G91" s="1">
        <v>1</v>
      </c>
      <c r="H91" s="1">
        <v>1200</v>
      </c>
      <c r="I91" s="1">
        <f t="shared" si="89"/>
        <v>1200</v>
      </c>
      <c r="J91" s="1">
        <v>0</v>
      </c>
      <c r="K91" s="1">
        <v>0</v>
      </c>
      <c r="L91" s="3">
        <f t="shared" si="87"/>
        <v>0</v>
      </c>
      <c r="M91" s="1">
        <v>0</v>
      </c>
      <c r="N91" s="1">
        <v>0</v>
      </c>
      <c r="O91" s="3">
        <f t="shared" si="90"/>
        <v>0</v>
      </c>
      <c r="P91" s="1">
        <f t="shared" si="91"/>
        <v>1200</v>
      </c>
      <c r="Q91" s="41">
        <v>0</v>
      </c>
    </row>
    <row r="92" spans="1:17" s="18" customFormat="1" ht="45" x14ac:dyDescent="0.25">
      <c r="A92" s="38" t="s">
        <v>139</v>
      </c>
      <c r="B92" s="39" t="s">
        <v>140</v>
      </c>
      <c r="C92" s="1" t="s">
        <v>102</v>
      </c>
      <c r="D92" s="1">
        <v>1</v>
      </c>
      <c r="E92" s="1">
        <v>864</v>
      </c>
      <c r="F92" s="1">
        <f t="shared" si="88"/>
        <v>864</v>
      </c>
      <c r="G92" s="1">
        <v>1</v>
      </c>
      <c r="H92" s="1">
        <v>864</v>
      </c>
      <c r="I92" s="1">
        <f t="shared" si="89"/>
        <v>864</v>
      </c>
      <c r="J92" s="1">
        <v>0</v>
      </c>
      <c r="K92" s="1">
        <v>0</v>
      </c>
      <c r="L92" s="3">
        <f t="shared" si="87"/>
        <v>0</v>
      </c>
      <c r="M92" s="1">
        <v>0</v>
      </c>
      <c r="N92" s="1">
        <v>0</v>
      </c>
      <c r="O92" s="3">
        <f t="shared" si="90"/>
        <v>0</v>
      </c>
      <c r="P92" s="1">
        <f t="shared" si="91"/>
        <v>864</v>
      </c>
      <c r="Q92" s="41">
        <v>0</v>
      </c>
    </row>
    <row r="93" spans="1:17" s="18" customFormat="1" ht="45" x14ac:dyDescent="0.25">
      <c r="A93" s="38" t="s">
        <v>141</v>
      </c>
      <c r="B93" s="39" t="s">
        <v>140</v>
      </c>
      <c r="C93" s="1" t="s">
        <v>102</v>
      </c>
      <c r="D93" s="1">
        <v>1</v>
      </c>
      <c r="E93" s="1">
        <v>1104</v>
      </c>
      <c r="F93" s="1">
        <f t="shared" si="88"/>
        <v>1104</v>
      </c>
      <c r="G93" s="1">
        <v>1</v>
      </c>
      <c r="H93" s="1">
        <v>1104</v>
      </c>
      <c r="I93" s="1">
        <f t="shared" si="89"/>
        <v>1104</v>
      </c>
      <c r="J93" s="40">
        <v>0</v>
      </c>
      <c r="K93" s="40">
        <v>0</v>
      </c>
      <c r="L93" s="41">
        <f t="shared" si="87"/>
        <v>0</v>
      </c>
      <c r="M93" s="40">
        <v>0</v>
      </c>
      <c r="N93" s="40">
        <v>0</v>
      </c>
      <c r="O93" s="41">
        <f t="shared" si="90"/>
        <v>0</v>
      </c>
      <c r="P93" s="1">
        <f t="shared" si="91"/>
        <v>1104</v>
      </c>
      <c r="Q93" s="41">
        <v>0</v>
      </c>
    </row>
    <row r="94" spans="1:17" s="18" customFormat="1" ht="30" x14ac:dyDescent="0.25">
      <c r="A94" s="38" t="s">
        <v>142</v>
      </c>
      <c r="B94" s="39" t="s">
        <v>143</v>
      </c>
      <c r="C94" s="1" t="s">
        <v>102</v>
      </c>
      <c r="D94" s="1">
        <v>2</v>
      </c>
      <c r="E94" s="1">
        <v>192</v>
      </c>
      <c r="F94" s="1">
        <f t="shared" si="88"/>
        <v>384</v>
      </c>
      <c r="G94" s="1">
        <v>2</v>
      </c>
      <c r="H94" s="1">
        <v>192</v>
      </c>
      <c r="I94" s="1">
        <f t="shared" si="89"/>
        <v>384</v>
      </c>
      <c r="J94" s="1">
        <v>0</v>
      </c>
      <c r="K94" s="1">
        <v>0</v>
      </c>
      <c r="L94" s="3">
        <f t="shared" si="87"/>
        <v>0</v>
      </c>
      <c r="M94" s="1">
        <v>0</v>
      </c>
      <c r="N94" s="1">
        <v>0</v>
      </c>
      <c r="O94" s="3">
        <f t="shared" si="90"/>
        <v>0</v>
      </c>
      <c r="P94" s="1">
        <f t="shared" si="91"/>
        <v>384</v>
      </c>
      <c r="Q94" s="41">
        <v>0</v>
      </c>
    </row>
    <row r="95" spans="1:17" s="18" customFormat="1" ht="30" x14ac:dyDescent="0.25">
      <c r="A95" s="38" t="s">
        <v>144</v>
      </c>
      <c r="B95" s="39" t="s">
        <v>145</v>
      </c>
      <c r="C95" s="1" t="s">
        <v>102</v>
      </c>
      <c r="D95" s="1">
        <v>5</v>
      </c>
      <c r="E95" s="1">
        <v>96</v>
      </c>
      <c r="F95" s="1">
        <f t="shared" si="88"/>
        <v>480</v>
      </c>
      <c r="G95" s="1">
        <v>5</v>
      </c>
      <c r="H95" s="1">
        <v>96</v>
      </c>
      <c r="I95" s="1">
        <f t="shared" si="89"/>
        <v>480</v>
      </c>
      <c r="J95" s="1">
        <v>0</v>
      </c>
      <c r="K95" s="1">
        <v>0</v>
      </c>
      <c r="L95" s="3">
        <f t="shared" si="87"/>
        <v>0</v>
      </c>
      <c r="M95" s="1">
        <v>0</v>
      </c>
      <c r="N95" s="1">
        <v>0</v>
      </c>
      <c r="O95" s="3">
        <f t="shared" si="90"/>
        <v>0</v>
      </c>
      <c r="P95" s="1">
        <f t="shared" si="91"/>
        <v>480</v>
      </c>
      <c r="Q95" s="41">
        <v>0</v>
      </c>
    </row>
    <row r="96" spans="1:17" s="18" customFormat="1" ht="30" x14ac:dyDescent="0.25">
      <c r="A96" s="38" t="s">
        <v>146</v>
      </c>
      <c r="B96" s="39" t="s">
        <v>147</v>
      </c>
      <c r="C96" s="1" t="s">
        <v>102</v>
      </c>
      <c r="D96" s="1">
        <v>4</v>
      </c>
      <c r="E96" s="1">
        <v>96</v>
      </c>
      <c r="F96" s="1">
        <f t="shared" si="88"/>
        <v>384</v>
      </c>
      <c r="G96" s="1">
        <v>4</v>
      </c>
      <c r="H96" s="1">
        <v>96</v>
      </c>
      <c r="I96" s="1">
        <f t="shared" si="89"/>
        <v>384</v>
      </c>
      <c r="J96" s="40">
        <v>0</v>
      </c>
      <c r="K96" s="40">
        <v>0</v>
      </c>
      <c r="L96" s="41">
        <f t="shared" si="87"/>
        <v>0</v>
      </c>
      <c r="M96" s="40">
        <v>0</v>
      </c>
      <c r="N96" s="40">
        <v>0</v>
      </c>
      <c r="O96" s="41">
        <f t="shared" si="90"/>
        <v>0</v>
      </c>
      <c r="P96" s="1">
        <f t="shared" si="91"/>
        <v>384</v>
      </c>
      <c r="Q96" s="41">
        <v>0</v>
      </c>
    </row>
    <row r="97" spans="1:17" s="18" customFormat="1" ht="30" x14ac:dyDescent="0.25">
      <c r="A97" s="38" t="s">
        <v>148</v>
      </c>
      <c r="B97" s="39" t="s">
        <v>149</v>
      </c>
      <c r="C97" s="1" t="s">
        <v>102</v>
      </c>
      <c r="D97" s="1">
        <v>20</v>
      </c>
      <c r="E97" s="1">
        <v>96</v>
      </c>
      <c r="F97" s="1">
        <f t="shared" si="88"/>
        <v>1920</v>
      </c>
      <c r="G97" s="1">
        <v>20</v>
      </c>
      <c r="H97" s="1">
        <v>96</v>
      </c>
      <c r="I97" s="1">
        <f t="shared" si="89"/>
        <v>1920</v>
      </c>
      <c r="J97" s="40">
        <v>0</v>
      </c>
      <c r="K97" s="40">
        <v>0</v>
      </c>
      <c r="L97" s="41">
        <f t="shared" si="87"/>
        <v>0</v>
      </c>
      <c r="M97" s="40">
        <v>0</v>
      </c>
      <c r="N97" s="40">
        <v>0</v>
      </c>
      <c r="O97" s="41">
        <f t="shared" si="90"/>
        <v>0</v>
      </c>
      <c r="P97" s="1">
        <f t="shared" si="91"/>
        <v>1920</v>
      </c>
      <c r="Q97" s="41">
        <v>0</v>
      </c>
    </row>
    <row r="98" spans="1:17" s="18" customFormat="1" ht="45" x14ac:dyDescent="0.25">
      <c r="A98" s="38" t="s">
        <v>150</v>
      </c>
      <c r="B98" s="39" t="s">
        <v>151</v>
      </c>
      <c r="C98" s="1" t="s">
        <v>102</v>
      </c>
      <c r="D98" s="1">
        <v>20</v>
      </c>
      <c r="E98" s="1">
        <v>72</v>
      </c>
      <c r="F98" s="1">
        <f t="shared" si="88"/>
        <v>1440</v>
      </c>
      <c r="G98" s="1">
        <v>20</v>
      </c>
      <c r="H98" s="1">
        <v>72</v>
      </c>
      <c r="I98" s="1">
        <f t="shared" si="89"/>
        <v>1440</v>
      </c>
      <c r="J98" s="1">
        <v>0</v>
      </c>
      <c r="K98" s="1">
        <v>0</v>
      </c>
      <c r="L98" s="3">
        <f t="shared" si="87"/>
        <v>0</v>
      </c>
      <c r="M98" s="1">
        <v>0</v>
      </c>
      <c r="N98" s="1">
        <v>0</v>
      </c>
      <c r="O98" s="3">
        <f t="shared" si="90"/>
        <v>0</v>
      </c>
      <c r="P98" s="1">
        <f t="shared" si="91"/>
        <v>1440</v>
      </c>
      <c r="Q98" s="41">
        <v>0</v>
      </c>
    </row>
    <row r="99" spans="1:17" s="18" customFormat="1" ht="30" x14ac:dyDescent="0.25">
      <c r="A99" s="38" t="s">
        <v>152</v>
      </c>
      <c r="B99" s="39" t="s">
        <v>153</v>
      </c>
      <c r="C99" s="1" t="s">
        <v>102</v>
      </c>
      <c r="D99" s="1">
        <v>10</v>
      </c>
      <c r="E99" s="1">
        <v>72</v>
      </c>
      <c r="F99" s="1">
        <f t="shared" si="88"/>
        <v>720</v>
      </c>
      <c r="G99" s="1">
        <v>10</v>
      </c>
      <c r="H99" s="1">
        <v>72</v>
      </c>
      <c r="I99" s="1">
        <f t="shared" si="89"/>
        <v>720</v>
      </c>
      <c r="J99" s="1">
        <v>0</v>
      </c>
      <c r="K99" s="1">
        <v>0</v>
      </c>
      <c r="L99" s="3">
        <f t="shared" si="87"/>
        <v>0</v>
      </c>
      <c r="M99" s="1">
        <v>0</v>
      </c>
      <c r="N99" s="1">
        <v>0</v>
      </c>
      <c r="O99" s="3">
        <f t="shared" si="90"/>
        <v>0</v>
      </c>
      <c r="P99" s="1">
        <f t="shared" si="91"/>
        <v>720</v>
      </c>
      <c r="Q99" s="41">
        <v>0</v>
      </c>
    </row>
    <row r="100" spans="1:17" s="18" customFormat="1" ht="30" x14ac:dyDescent="0.25">
      <c r="A100" s="38" t="s">
        <v>154</v>
      </c>
      <c r="B100" s="39" t="s">
        <v>155</v>
      </c>
      <c r="C100" s="1" t="s">
        <v>102</v>
      </c>
      <c r="D100" s="1">
        <v>2</v>
      </c>
      <c r="E100" s="1">
        <v>144</v>
      </c>
      <c r="F100" s="1">
        <f t="shared" si="88"/>
        <v>288</v>
      </c>
      <c r="G100" s="1">
        <v>2</v>
      </c>
      <c r="H100" s="1">
        <v>144</v>
      </c>
      <c r="I100" s="1">
        <f t="shared" si="89"/>
        <v>288</v>
      </c>
      <c r="J100" s="1">
        <v>0</v>
      </c>
      <c r="K100" s="1">
        <v>0</v>
      </c>
      <c r="L100" s="3">
        <f t="shared" si="87"/>
        <v>0</v>
      </c>
      <c r="M100" s="1">
        <v>0</v>
      </c>
      <c r="N100" s="1">
        <v>0</v>
      </c>
      <c r="O100" s="3">
        <f t="shared" si="90"/>
        <v>0</v>
      </c>
      <c r="P100" s="1">
        <f t="shared" si="91"/>
        <v>288</v>
      </c>
      <c r="Q100" s="41">
        <v>0</v>
      </c>
    </row>
    <row r="101" spans="1:17" s="18" customFormat="1" ht="184.95" customHeight="1" x14ac:dyDescent="0.25">
      <c r="A101" s="42" t="s">
        <v>156</v>
      </c>
      <c r="B101" s="43" t="s">
        <v>157</v>
      </c>
      <c r="C101" s="2" t="s">
        <v>102</v>
      </c>
      <c r="D101" s="2">
        <v>6</v>
      </c>
      <c r="E101" s="2">
        <v>72</v>
      </c>
      <c r="F101" s="2">
        <f t="shared" si="88"/>
        <v>432</v>
      </c>
      <c r="G101" s="2">
        <v>6</v>
      </c>
      <c r="H101" s="2">
        <v>55</v>
      </c>
      <c r="I101" s="2">
        <f t="shared" ref="I101:I115" si="92">G101*H101</f>
        <v>330</v>
      </c>
      <c r="J101" s="2">
        <v>0</v>
      </c>
      <c r="K101" s="2">
        <v>0</v>
      </c>
      <c r="L101" s="44">
        <f t="shared" si="87"/>
        <v>0</v>
      </c>
      <c r="M101" s="2">
        <v>0</v>
      </c>
      <c r="N101" s="2">
        <v>0</v>
      </c>
      <c r="O101" s="44">
        <f t="shared" si="90"/>
        <v>0</v>
      </c>
      <c r="P101" s="1">
        <f t="shared" si="91"/>
        <v>330</v>
      </c>
      <c r="Q101" s="93" t="s">
        <v>437</v>
      </c>
    </row>
    <row r="102" spans="1:17" s="18" customFormat="1" ht="30" x14ac:dyDescent="0.25">
      <c r="A102" s="38" t="s">
        <v>158</v>
      </c>
      <c r="B102" s="39" t="s">
        <v>159</v>
      </c>
      <c r="C102" s="1" t="s">
        <v>102</v>
      </c>
      <c r="D102" s="1">
        <v>4</v>
      </c>
      <c r="E102" s="1">
        <v>120</v>
      </c>
      <c r="F102" s="1">
        <f t="shared" si="88"/>
        <v>480</v>
      </c>
      <c r="G102" s="1">
        <v>4</v>
      </c>
      <c r="H102" s="1">
        <v>120</v>
      </c>
      <c r="I102" s="1">
        <f t="shared" si="92"/>
        <v>480</v>
      </c>
      <c r="J102" s="1">
        <v>0</v>
      </c>
      <c r="K102" s="1">
        <v>0</v>
      </c>
      <c r="L102" s="3">
        <f t="shared" si="87"/>
        <v>0</v>
      </c>
      <c r="M102" s="1">
        <v>0</v>
      </c>
      <c r="N102" s="1">
        <v>0</v>
      </c>
      <c r="O102" s="3">
        <f t="shared" si="90"/>
        <v>0</v>
      </c>
      <c r="P102" s="1">
        <f t="shared" si="91"/>
        <v>480</v>
      </c>
      <c r="Q102" s="41">
        <v>0</v>
      </c>
    </row>
    <row r="103" spans="1:17" s="18" customFormat="1" ht="30" x14ac:dyDescent="0.25">
      <c r="A103" s="38" t="s">
        <v>160</v>
      </c>
      <c r="B103" s="39" t="s">
        <v>161</v>
      </c>
      <c r="C103" s="1" t="s">
        <v>102</v>
      </c>
      <c r="D103" s="1">
        <v>2</v>
      </c>
      <c r="E103" s="1">
        <v>72</v>
      </c>
      <c r="F103" s="1">
        <f t="shared" si="88"/>
        <v>144</v>
      </c>
      <c r="G103" s="1">
        <v>2</v>
      </c>
      <c r="H103" s="1">
        <v>72</v>
      </c>
      <c r="I103" s="1">
        <f t="shared" si="92"/>
        <v>144</v>
      </c>
      <c r="J103" s="1">
        <v>0</v>
      </c>
      <c r="K103" s="1">
        <v>0</v>
      </c>
      <c r="L103" s="3">
        <f t="shared" si="87"/>
        <v>0</v>
      </c>
      <c r="M103" s="1">
        <v>0</v>
      </c>
      <c r="N103" s="1">
        <v>0</v>
      </c>
      <c r="O103" s="3">
        <f t="shared" si="90"/>
        <v>0</v>
      </c>
      <c r="P103" s="1">
        <f t="shared" si="91"/>
        <v>144</v>
      </c>
      <c r="Q103" s="41">
        <v>0</v>
      </c>
    </row>
    <row r="104" spans="1:17" s="18" customFormat="1" ht="15.6" x14ac:dyDescent="0.25">
      <c r="A104" s="38" t="s">
        <v>44</v>
      </c>
      <c r="B104" s="39" t="s">
        <v>162</v>
      </c>
      <c r="C104" s="1"/>
      <c r="D104" s="3"/>
      <c r="E104" s="1"/>
      <c r="F104" s="1">
        <f t="shared" si="88"/>
        <v>0</v>
      </c>
      <c r="G104" s="3"/>
      <c r="H104" s="1"/>
      <c r="I104" s="1">
        <f t="shared" si="92"/>
        <v>0</v>
      </c>
      <c r="J104" s="3"/>
      <c r="K104" s="1"/>
      <c r="L104" s="3">
        <f t="shared" si="87"/>
        <v>0</v>
      </c>
      <c r="M104" s="3"/>
      <c r="N104" s="1"/>
      <c r="O104" s="3">
        <f t="shared" si="90"/>
        <v>0</v>
      </c>
      <c r="P104" s="1">
        <f t="shared" si="91"/>
        <v>0</v>
      </c>
      <c r="Q104" s="41">
        <v>0</v>
      </c>
    </row>
    <row r="105" spans="1:17" s="18" customFormat="1" ht="45" x14ac:dyDescent="0.25">
      <c r="A105" s="38" t="s">
        <v>163</v>
      </c>
      <c r="B105" s="39" t="s">
        <v>164</v>
      </c>
      <c r="C105" s="1" t="s">
        <v>102</v>
      </c>
      <c r="D105" s="1">
        <v>16</v>
      </c>
      <c r="E105" s="1">
        <v>1056</v>
      </c>
      <c r="F105" s="1">
        <f t="shared" si="88"/>
        <v>16896</v>
      </c>
      <c r="G105" s="1">
        <v>16</v>
      </c>
      <c r="H105" s="1">
        <v>1056</v>
      </c>
      <c r="I105" s="1">
        <f t="shared" si="92"/>
        <v>16896</v>
      </c>
      <c r="J105" s="40">
        <v>0</v>
      </c>
      <c r="K105" s="40">
        <v>0</v>
      </c>
      <c r="L105" s="41">
        <f t="shared" si="87"/>
        <v>0</v>
      </c>
      <c r="M105" s="40">
        <v>0</v>
      </c>
      <c r="N105" s="40">
        <v>0</v>
      </c>
      <c r="O105" s="41">
        <f t="shared" si="90"/>
        <v>0</v>
      </c>
      <c r="P105" s="1">
        <f t="shared" si="91"/>
        <v>16896</v>
      </c>
      <c r="Q105" s="41">
        <v>0</v>
      </c>
    </row>
    <row r="106" spans="1:17" s="18" customFormat="1" ht="45" x14ac:dyDescent="0.25">
      <c r="A106" s="38" t="s">
        <v>165</v>
      </c>
      <c r="B106" s="39" t="s">
        <v>166</v>
      </c>
      <c r="C106" s="1" t="s">
        <v>102</v>
      </c>
      <c r="D106" s="1">
        <v>6</v>
      </c>
      <c r="E106" s="1">
        <v>1056</v>
      </c>
      <c r="F106" s="1">
        <f t="shared" si="88"/>
        <v>6336</v>
      </c>
      <c r="G106" s="1">
        <v>6</v>
      </c>
      <c r="H106" s="1">
        <v>1056</v>
      </c>
      <c r="I106" s="1">
        <f t="shared" si="92"/>
        <v>6336</v>
      </c>
      <c r="J106" s="40">
        <v>0</v>
      </c>
      <c r="K106" s="40">
        <v>0</v>
      </c>
      <c r="L106" s="41">
        <f t="shared" si="87"/>
        <v>0</v>
      </c>
      <c r="M106" s="40">
        <v>0</v>
      </c>
      <c r="N106" s="40">
        <v>0</v>
      </c>
      <c r="O106" s="41">
        <f t="shared" si="90"/>
        <v>0</v>
      </c>
      <c r="P106" s="1">
        <f t="shared" si="91"/>
        <v>6336</v>
      </c>
      <c r="Q106" s="41">
        <v>0</v>
      </c>
    </row>
    <row r="107" spans="1:17" s="18" customFormat="1" ht="30" x14ac:dyDescent="0.25">
      <c r="A107" s="38" t="s">
        <v>167</v>
      </c>
      <c r="B107" s="39" t="s">
        <v>168</v>
      </c>
      <c r="C107" s="1" t="s">
        <v>102</v>
      </c>
      <c r="D107" s="1">
        <v>16</v>
      </c>
      <c r="E107" s="1">
        <v>576</v>
      </c>
      <c r="F107" s="1">
        <f t="shared" si="88"/>
        <v>9216</v>
      </c>
      <c r="G107" s="1">
        <v>16</v>
      </c>
      <c r="H107" s="1">
        <v>576</v>
      </c>
      <c r="I107" s="1">
        <f t="shared" si="92"/>
        <v>9216</v>
      </c>
      <c r="J107" s="40">
        <v>0</v>
      </c>
      <c r="K107" s="40">
        <v>0</v>
      </c>
      <c r="L107" s="41">
        <f t="shared" si="87"/>
        <v>0</v>
      </c>
      <c r="M107" s="40">
        <v>0</v>
      </c>
      <c r="N107" s="40">
        <v>0</v>
      </c>
      <c r="O107" s="41">
        <f t="shared" si="90"/>
        <v>0</v>
      </c>
      <c r="P107" s="1">
        <f t="shared" si="91"/>
        <v>9216</v>
      </c>
      <c r="Q107" s="41">
        <v>0</v>
      </c>
    </row>
    <row r="108" spans="1:17" s="18" customFormat="1" ht="30" x14ac:dyDescent="0.25">
      <c r="A108" s="38" t="s">
        <v>169</v>
      </c>
      <c r="B108" s="39" t="s">
        <v>170</v>
      </c>
      <c r="C108" s="1" t="s">
        <v>102</v>
      </c>
      <c r="D108" s="1">
        <v>8</v>
      </c>
      <c r="E108" s="1">
        <v>1248</v>
      </c>
      <c r="F108" s="1">
        <f t="shared" si="88"/>
        <v>9984</v>
      </c>
      <c r="G108" s="1">
        <v>8</v>
      </c>
      <c r="H108" s="1">
        <v>1248</v>
      </c>
      <c r="I108" s="1">
        <f t="shared" si="92"/>
        <v>9984</v>
      </c>
      <c r="J108" s="40">
        <v>0</v>
      </c>
      <c r="K108" s="40">
        <v>0</v>
      </c>
      <c r="L108" s="41">
        <f t="shared" si="87"/>
        <v>0</v>
      </c>
      <c r="M108" s="40">
        <v>0</v>
      </c>
      <c r="N108" s="40">
        <v>0</v>
      </c>
      <c r="O108" s="41">
        <f t="shared" si="90"/>
        <v>0</v>
      </c>
      <c r="P108" s="1">
        <f t="shared" si="91"/>
        <v>9984</v>
      </c>
      <c r="Q108" s="41">
        <v>0</v>
      </c>
    </row>
    <row r="109" spans="1:17" s="18" customFormat="1" ht="45" x14ac:dyDescent="0.25">
      <c r="A109" s="38" t="s">
        <v>171</v>
      </c>
      <c r="B109" s="39" t="s">
        <v>172</v>
      </c>
      <c r="C109" s="1" t="s">
        <v>102</v>
      </c>
      <c r="D109" s="1">
        <v>16</v>
      </c>
      <c r="E109" s="1">
        <v>480</v>
      </c>
      <c r="F109" s="1">
        <f t="shared" si="88"/>
        <v>7680</v>
      </c>
      <c r="G109" s="1">
        <v>16</v>
      </c>
      <c r="H109" s="1">
        <v>480</v>
      </c>
      <c r="I109" s="1">
        <f t="shared" si="92"/>
        <v>7680</v>
      </c>
      <c r="J109" s="40">
        <v>0</v>
      </c>
      <c r="K109" s="40">
        <v>0</v>
      </c>
      <c r="L109" s="41">
        <f t="shared" si="87"/>
        <v>0</v>
      </c>
      <c r="M109" s="40">
        <v>0</v>
      </c>
      <c r="N109" s="40">
        <v>0</v>
      </c>
      <c r="O109" s="41">
        <f t="shared" si="90"/>
        <v>0</v>
      </c>
      <c r="P109" s="1">
        <f t="shared" si="91"/>
        <v>7680</v>
      </c>
      <c r="Q109" s="41">
        <v>0</v>
      </c>
    </row>
    <row r="110" spans="1:17" s="18" customFormat="1" ht="30" x14ac:dyDescent="0.25">
      <c r="A110" s="38" t="s">
        <v>173</v>
      </c>
      <c r="B110" s="39" t="s">
        <v>174</v>
      </c>
      <c r="C110" s="1" t="s">
        <v>102</v>
      </c>
      <c r="D110" s="1">
        <v>4</v>
      </c>
      <c r="E110" s="1">
        <v>576</v>
      </c>
      <c r="F110" s="1">
        <f t="shared" si="88"/>
        <v>2304</v>
      </c>
      <c r="G110" s="1">
        <v>4</v>
      </c>
      <c r="H110" s="1">
        <v>576</v>
      </c>
      <c r="I110" s="1">
        <f t="shared" si="92"/>
        <v>2304</v>
      </c>
      <c r="J110" s="40">
        <v>0</v>
      </c>
      <c r="K110" s="40">
        <v>0</v>
      </c>
      <c r="L110" s="41">
        <f t="shared" si="87"/>
        <v>0</v>
      </c>
      <c r="M110" s="40">
        <v>0</v>
      </c>
      <c r="N110" s="40">
        <v>0</v>
      </c>
      <c r="O110" s="41">
        <f t="shared" si="90"/>
        <v>0</v>
      </c>
      <c r="P110" s="1">
        <f t="shared" si="91"/>
        <v>2304</v>
      </c>
      <c r="Q110" s="41">
        <v>0</v>
      </c>
    </row>
    <row r="111" spans="1:17" s="18" customFormat="1" ht="30" x14ac:dyDescent="0.25">
      <c r="A111" s="38" t="s">
        <v>175</v>
      </c>
      <c r="B111" s="39" t="s">
        <v>176</v>
      </c>
      <c r="C111" s="1" t="s">
        <v>102</v>
      </c>
      <c r="D111" s="1">
        <v>12</v>
      </c>
      <c r="E111" s="1">
        <v>288</v>
      </c>
      <c r="F111" s="1">
        <f t="shared" si="88"/>
        <v>3456</v>
      </c>
      <c r="G111" s="1">
        <v>12</v>
      </c>
      <c r="H111" s="1">
        <v>288</v>
      </c>
      <c r="I111" s="1">
        <f t="shared" si="92"/>
        <v>3456</v>
      </c>
      <c r="J111" s="40">
        <v>0</v>
      </c>
      <c r="K111" s="40">
        <v>0</v>
      </c>
      <c r="L111" s="41">
        <f t="shared" si="87"/>
        <v>0</v>
      </c>
      <c r="M111" s="40">
        <v>0</v>
      </c>
      <c r="N111" s="40">
        <v>0</v>
      </c>
      <c r="O111" s="41">
        <f t="shared" si="90"/>
        <v>0</v>
      </c>
      <c r="P111" s="1">
        <f t="shared" si="91"/>
        <v>3456</v>
      </c>
      <c r="Q111" s="41">
        <v>0</v>
      </c>
    </row>
    <row r="112" spans="1:17" s="18" customFormat="1" ht="45" x14ac:dyDescent="0.25">
      <c r="A112" s="38" t="s">
        <v>177</v>
      </c>
      <c r="B112" s="39" t="s">
        <v>178</v>
      </c>
      <c r="C112" s="1" t="s">
        <v>102</v>
      </c>
      <c r="D112" s="1">
        <v>24</v>
      </c>
      <c r="E112" s="1">
        <v>240</v>
      </c>
      <c r="F112" s="1">
        <f t="shared" si="88"/>
        <v>5760</v>
      </c>
      <c r="G112" s="1">
        <v>24</v>
      </c>
      <c r="H112" s="1">
        <v>240</v>
      </c>
      <c r="I112" s="1">
        <f t="shared" si="92"/>
        <v>5760</v>
      </c>
      <c r="J112" s="40">
        <v>0</v>
      </c>
      <c r="K112" s="40">
        <v>0</v>
      </c>
      <c r="L112" s="41">
        <f t="shared" si="87"/>
        <v>0</v>
      </c>
      <c r="M112" s="40">
        <v>0</v>
      </c>
      <c r="N112" s="40">
        <v>0</v>
      </c>
      <c r="O112" s="41">
        <f t="shared" si="90"/>
        <v>0</v>
      </c>
      <c r="P112" s="1">
        <f t="shared" si="91"/>
        <v>5760</v>
      </c>
      <c r="Q112" s="41">
        <v>0</v>
      </c>
    </row>
    <row r="113" spans="1:17" s="18" customFormat="1" ht="45" x14ac:dyDescent="0.25">
      <c r="A113" s="38" t="s">
        <v>179</v>
      </c>
      <c r="B113" s="39" t="s">
        <v>180</v>
      </c>
      <c r="C113" s="1" t="s">
        <v>102</v>
      </c>
      <c r="D113" s="1">
        <v>2</v>
      </c>
      <c r="E113" s="1">
        <v>1344</v>
      </c>
      <c r="F113" s="1">
        <f t="shared" si="88"/>
        <v>2688</v>
      </c>
      <c r="G113" s="1">
        <v>2</v>
      </c>
      <c r="H113" s="1">
        <v>1344</v>
      </c>
      <c r="I113" s="1">
        <f t="shared" si="92"/>
        <v>2688</v>
      </c>
      <c r="J113" s="40">
        <v>0</v>
      </c>
      <c r="K113" s="40">
        <v>0</v>
      </c>
      <c r="L113" s="41">
        <f t="shared" si="87"/>
        <v>0</v>
      </c>
      <c r="M113" s="40">
        <v>0</v>
      </c>
      <c r="N113" s="40">
        <v>0</v>
      </c>
      <c r="O113" s="41">
        <f t="shared" si="90"/>
        <v>0</v>
      </c>
      <c r="P113" s="1">
        <f t="shared" si="91"/>
        <v>2688</v>
      </c>
      <c r="Q113" s="41">
        <v>0</v>
      </c>
    </row>
    <row r="114" spans="1:17" s="18" customFormat="1" ht="30" x14ac:dyDescent="0.25">
      <c r="A114" s="38" t="s">
        <v>181</v>
      </c>
      <c r="B114" s="39" t="s">
        <v>182</v>
      </c>
      <c r="C114" s="1" t="s">
        <v>102</v>
      </c>
      <c r="D114" s="1">
        <v>4</v>
      </c>
      <c r="E114" s="1">
        <v>96</v>
      </c>
      <c r="F114" s="1">
        <f t="shared" si="88"/>
        <v>384</v>
      </c>
      <c r="G114" s="1">
        <v>4</v>
      </c>
      <c r="H114" s="1">
        <v>96</v>
      </c>
      <c r="I114" s="1">
        <f t="shared" si="92"/>
        <v>384</v>
      </c>
      <c r="J114" s="40">
        <v>0</v>
      </c>
      <c r="K114" s="40">
        <v>0</v>
      </c>
      <c r="L114" s="41">
        <f t="shared" si="87"/>
        <v>0</v>
      </c>
      <c r="M114" s="40">
        <v>0</v>
      </c>
      <c r="N114" s="40">
        <v>0</v>
      </c>
      <c r="O114" s="41">
        <f t="shared" si="90"/>
        <v>0</v>
      </c>
      <c r="P114" s="1">
        <f t="shared" si="91"/>
        <v>384</v>
      </c>
      <c r="Q114" s="41">
        <v>0</v>
      </c>
    </row>
    <row r="115" spans="1:17" s="18" customFormat="1" ht="30" x14ac:dyDescent="0.25">
      <c r="A115" s="38" t="s">
        <v>183</v>
      </c>
      <c r="B115" s="39" t="s">
        <v>184</v>
      </c>
      <c r="C115" s="1" t="s">
        <v>102</v>
      </c>
      <c r="D115" s="1">
        <v>1</v>
      </c>
      <c r="E115" s="1">
        <v>2400</v>
      </c>
      <c r="F115" s="1">
        <f t="shared" si="88"/>
        <v>2400</v>
      </c>
      <c r="G115" s="1">
        <v>1</v>
      </c>
      <c r="H115" s="1">
        <v>2400</v>
      </c>
      <c r="I115" s="1">
        <f t="shared" si="92"/>
        <v>2400</v>
      </c>
      <c r="J115" s="1">
        <v>0</v>
      </c>
      <c r="K115" s="1">
        <v>0</v>
      </c>
      <c r="L115" s="3">
        <f t="shared" si="87"/>
        <v>0</v>
      </c>
      <c r="M115" s="1">
        <v>0</v>
      </c>
      <c r="N115" s="1">
        <v>0</v>
      </c>
      <c r="O115" s="3">
        <f t="shared" si="90"/>
        <v>0</v>
      </c>
      <c r="P115" s="1">
        <f t="shared" si="91"/>
        <v>2400</v>
      </c>
      <c r="Q115" s="41">
        <v>0</v>
      </c>
    </row>
    <row r="116" spans="1:17" s="18" customFormat="1" ht="15.6" x14ac:dyDescent="0.25">
      <c r="A116" s="38" t="s">
        <v>45</v>
      </c>
      <c r="B116" s="39" t="s">
        <v>185</v>
      </c>
      <c r="C116" s="1"/>
      <c r="D116" s="3"/>
      <c r="E116" s="1"/>
      <c r="F116" s="1">
        <f t="shared" si="88"/>
        <v>0</v>
      </c>
      <c r="G116" s="19"/>
      <c r="H116" s="19"/>
      <c r="I116" s="19"/>
      <c r="J116" s="45"/>
      <c r="K116" s="46"/>
      <c r="L116" s="45">
        <f t="shared" si="87"/>
        <v>0</v>
      </c>
      <c r="M116" s="20"/>
      <c r="N116" s="20"/>
      <c r="O116" s="20"/>
      <c r="P116" s="1">
        <f t="shared" si="91"/>
        <v>0</v>
      </c>
      <c r="Q116" s="41">
        <v>0</v>
      </c>
    </row>
    <row r="117" spans="1:17" s="18" customFormat="1" ht="93" customHeight="1" x14ac:dyDescent="0.25">
      <c r="A117" s="42" t="s">
        <v>186</v>
      </c>
      <c r="B117" s="43" t="s">
        <v>187</v>
      </c>
      <c r="C117" s="2" t="s">
        <v>102</v>
      </c>
      <c r="D117" s="2">
        <v>40</v>
      </c>
      <c r="E117" s="2">
        <v>1056</v>
      </c>
      <c r="F117" s="2">
        <f t="shared" si="88"/>
        <v>42240</v>
      </c>
      <c r="G117" s="2">
        <v>50</v>
      </c>
      <c r="H117" s="2">
        <v>1035</v>
      </c>
      <c r="I117" s="2">
        <f t="shared" ref="I117:I118" si="93">G117*H117</f>
        <v>51750</v>
      </c>
      <c r="J117" s="2">
        <v>0</v>
      </c>
      <c r="K117" s="2">
        <v>0</v>
      </c>
      <c r="L117" s="44">
        <f t="shared" si="87"/>
        <v>0</v>
      </c>
      <c r="M117" s="2">
        <v>0</v>
      </c>
      <c r="N117" s="2">
        <v>0</v>
      </c>
      <c r="O117" s="44">
        <f t="shared" ref="O117:O125" si="94">M117*N117</f>
        <v>0</v>
      </c>
      <c r="P117" s="1">
        <f t="shared" si="91"/>
        <v>51750</v>
      </c>
      <c r="Q117" s="123" t="s">
        <v>437</v>
      </c>
    </row>
    <row r="118" spans="1:17" s="18" customFormat="1" ht="112.05" customHeight="1" x14ac:dyDescent="0.25">
      <c r="A118" s="42" t="s">
        <v>188</v>
      </c>
      <c r="B118" s="43" t="s">
        <v>189</v>
      </c>
      <c r="C118" s="2" t="s">
        <v>102</v>
      </c>
      <c r="D118" s="2">
        <v>1</v>
      </c>
      <c r="E118" s="2">
        <v>2400</v>
      </c>
      <c r="F118" s="2">
        <f t="shared" si="88"/>
        <v>2400</v>
      </c>
      <c r="G118" s="2">
        <v>2</v>
      </c>
      <c r="H118" s="2">
        <v>2246</v>
      </c>
      <c r="I118" s="2">
        <f t="shared" si="93"/>
        <v>4492</v>
      </c>
      <c r="J118" s="2">
        <v>0</v>
      </c>
      <c r="K118" s="2">
        <v>0</v>
      </c>
      <c r="L118" s="44">
        <f t="shared" si="87"/>
        <v>0</v>
      </c>
      <c r="M118" s="2">
        <v>0</v>
      </c>
      <c r="N118" s="2">
        <v>0</v>
      </c>
      <c r="O118" s="44">
        <f t="shared" si="94"/>
        <v>0</v>
      </c>
      <c r="P118" s="1">
        <f t="shared" si="91"/>
        <v>4492</v>
      </c>
      <c r="Q118" s="124"/>
    </row>
    <row r="119" spans="1:17" s="18" customFormat="1" ht="15.6" x14ac:dyDescent="0.25">
      <c r="A119" s="38" t="s">
        <v>60</v>
      </c>
      <c r="B119" s="39" t="s">
        <v>190</v>
      </c>
      <c r="C119" s="1"/>
      <c r="D119" s="1"/>
      <c r="E119" s="1"/>
      <c r="F119" s="1">
        <f t="shared" si="88"/>
        <v>0</v>
      </c>
      <c r="G119" s="19"/>
      <c r="H119" s="19"/>
      <c r="I119" s="19"/>
      <c r="J119" s="1"/>
      <c r="K119" s="1"/>
      <c r="L119" s="3">
        <f t="shared" si="87"/>
        <v>0</v>
      </c>
      <c r="M119" s="1"/>
      <c r="N119" s="1"/>
      <c r="O119" s="3">
        <f t="shared" si="94"/>
        <v>0</v>
      </c>
      <c r="P119" s="1">
        <f t="shared" si="91"/>
        <v>0</v>
      </c>
      <c r="Q119" s="41">
        <v>0</v>
      </c>
    </row>
    <row r="120" spans="1:17" s="18" customFormat="1" ht="30" x14ac:dyDescent="0.25">
      <c r="A120" s="38" t="s">
        <v>191</v>
      </c>
      <c r="B120" s="39" t="s">
        <v>192</v>
      </c>
      <c r="C120" s="1" t="s">
        <v>102</v>
      </c>
      <c r="D120" s="1">
        <v>122</v>
      </c>
      <c r="E120" s="1">
        <v>144</v>
      </c>
      <c r="F120" s="1">
        <f t="shared" si="88"/>
        <v>17568</v>
      </c>
      <c r="G120" s="1">
        <v>122</v>
      </c>
      <c r="H120" s="1">
        <v>144</v>
      </c>
      <c r="I120" s="1">
        <f t="shared" ref="I120:I157" si="95">G120*H120</f>
        <v>17568</v>
      </c>
      <c r="J120" s="1">
        <v>0</v>
      </c>
      <c r="K120" s="1">
        <v>0</v>
      </c>
      <c r="L120" s="3">
        <f t="shared" si="87"/>
        <v>0</v>
      </c>
      <c r="M120" s="1">
        <v>0</v>
      </c>
      <c r="N120" s="1">
        <v>0</v>
      </c>
      <c r="O120" s="3">
        <f t="shared" si="94"/>
        <v>0</v>
      </c>
      <c r="P120" s="1">
        <f t="shared" si="91"/>
        <v>17568</v>
      </c>
      <c r="Q120" s="41">
        <v>0</v>
      </c>
    </row>
    <row r="121" spans="1:17" s="18" customFormat="1" ht="45" x14ac:dyDescent="0.25">
      <c r="A121" s="38" t="s">
        <v>193</v>
      </c>
      <c r="B121" s="39" t="s">
        <v>194</v>
      </c>
      <c r="C121" s="1" t="s">
        <v>102</v>
      </c>
      <c r="D121" s="1">
        <v>128</v>
      </c>
      <c r="E121" s="1">
        <v>192</v>
      </c>
      <c r="F121" s="1">
        <f t="shared" si="88"/>
        <v>24576</v>
      </c>
      <c r="G121" s="1">
        <v>128</v>
      </c>
      <c r="H121" s="1">
        <v>192</v>
      </c>
      <c r="I121" s="1">
        <f t="shared" si="95"/>
        <v>24576</v>
      </c>
      <c r="J121" s="1">
        <v>0</v>
      </c>
      <c r="K121" s="1">
        <v>0</v>
      </c>
      <c r="L121" s="3">
        <f t="shared" si="87"/>
        <v>0</v>
      </c>
      <c r="M121" s="1">
        <v>0</v>
      </c>
      <c r="N121" s="1">
        <v>0</v>
      </c>
      <c r="O121" s="3">
        <f t="shared" si="94"/>
        <v>0</v>
      </c>
      <c r="P121" s="1">
        <f t="shared" si="91"/>
        <v>24576</v>
      </c>
      <c r="Q121" s="41">
        <v>0</v>
      </c>
    </row>
    <row r="122" spans="1:17" s="18" customFormat="1" ht="45" x14ac:dyDescent="0.25">
      <c r="A122" s="38" t="s">
        <v>195</v>
      </c>
      <c r="B122" s="39" t="s">
        <v>196</v>
      </c>
      <c r="C122" s="1" t="s">
        <v>102</v>
      </c>
      <c r="D122" s="1">
        <v>12</v>
      </c>
      <c r="E122" s="1">
        <v>672</v>
      </c>
      <c r="F122" s="1">
        <f t="shared" si="88"/>
        <v>8064</v>
      </c>
      <c r="G122" s="1">
        <v>12</v>
      </c>
      <c r="H122" s="1">
        <v>672</v>
      </c>
      <c r="I122" s="1">
        <f t="shared" si="95"/>
        <v>8064</v>
      </c>
      <c r="J122" s="1">
        <v>0</v>
      </c>
      <c r="K122" s="1">
        <v>0</v>
      </c>
      <c r="L122" s="3">
        <f t="shared" si="87"/>
        <v>0</v>
      </c>
      <c r="M122" s="1">
        <v>0</v>
      </c>
      <c r="N122" s="1">
        <v>0</v>
      </c>
      <c r="O122" s="3">
        <f t="shared" si="94"/>
        <v>0</v>
      </c>
      <c r="P122" s="1">
        <f t="shared" si="91"/>
        <v>8064</v>
      </c>
      <c r="Q122" s="41">
        <v>0</v>
      </c>
    </row>
    <row r="123" spans="1:17" s="18" customFormat="1" ht="30" x14ac:dyDescent="0.25">
      <c r="A123" s="38" t="s">
        <v>197</v>
      </c>
      <c r="B123" s="39" t="s">
        <v>198</v>
      </c>
      <c r="C123" s="1" t="s">
        <v>102</v>
      </c>
      <c r="D123" s="1">
        <v>1</v>
      </c>
      <c r="E123" s="1">
        <v>192</v>
      </c>
      <c r="F123" s="1">
        <f t="shared" si="88"/>
        <v>192</v>
      </c>
      <c r="G123" s="1">
        <v>1</v>
      </c>
      <c r="H123" s="1">
        <v>192</v>
      </c>
      <c r="I123" s="1">
        <f t="shared" si="95"/>
        <v>192</v>
      </c>
      <c r="J123" s="1">
        <v>0</v>
      </c>
      <c r="K123" s="1">
        <v>0</v>
      </c>
      <c r="L123" s="3">
        <f t="shared" si="87"/>
        <v>0</v>
      </c>
      <c r="M123" s="1">
        <v>0</v>
      </c>
      <c r="N123" s="1">
        <v>0</v>
      </c>
      <c r="O123" s="3">
        <f t="shared" si="94"/>
        <v>0</v>
      </c>
      <c r="P123" s="1">
        <f t="shared" si="91"/>
        <v>192</v>
      </c>
      <c r="Q123" s="41">
        <v>0</v>
      </c>
    </row>
    <row r="124" spans="1:17" s="18" customFormat="1" ht="45" x14ac:dyDescent="0.25">
      <c r="A124" s="38" t="s">
        <v>199</v>
      </c>
      <c r="B124" s="39" t="s">
        <v>200</v>
      </c>
      <c r="C124" s="1" t="s">
        <v>102</v>
      </c>
      <c r="D124" s="1">
        <v>16</v>
      </c>
      <c r="E124" s="1">
        <v>192</v>
      </c>
      <c r="F124" s="1">
        <f t="shared" si="88"/>
        <v>3072</v>
      </c>
      <c r="G124" s="1">
        <v>16</v>
      </c>
      <c r="H124" s="1">
        <v>192</v>
      </c>
      <c r="I124" s="1">
        <f t="shared" si="95"/>
        <v>3072</v>
      </c>
      <c r="J124" s="1">
        <v>0</v>
      </c>
      <c r="K124" s="1">
        <v>0</v>
      </c>
      <c r="L124" s="3">
        <f t="shared" si="87"/>
        <v>0</v>
      </c>
      <c r="M124" s="1">
        <v>0</v>
      </c>
      <c r="N124" s="1">
        <v>0</v>
      </c>
      <c r="O124" s="3">
        <f t="shared" si="94"/>
        <v>0</v>
      </c>
      <c r="P124" s="1">
        <f t="shared" si="91"/>
        <v>3072</v>
      </c>
      <c r="Q124" s="41">
        <v>0</v>
      </c>
    </row>
    <row r="125" spans="1:17" s="18" customFormat="1" ht="15.6" x14ac:dyDescent="0.25">
      <c r="A125" s="38" t="s">
        <v>201</v>
      </c>
      <c r="B125" s="39" t="s">
        <v>202</v>
      </c>
      <c r="C125" s="1" t="s">
        <v>102</v>
      </c>
      <c r="D125" s="1">
        <v>12</v>
      </c>
      <c r="E125" s="1">
        <v>312</v>
      </c>
      <c r="F125" s="1">
        <f t="shared" si="88"/>
        <v>3744</v>
      </c>
      <c r="G125" s="1">
        <v>12</v>
      </c>
      <c r="H125" s="1">
        <v>312</v>
      </c>
      <c r="I125" s="1">
        <f t="shared" si="95"/>
        <v>3744</v>
      </c>
      <c r="J125" s="1">
        <v>0</v>
      </c>
      <c r="K125" s="1">
        <v>0</v>
      </c>
      <c r="L125" s="3">
        <f t="shared" si="87"/>
        <v>0</v>
      </c>
      <c r="M125" s="1">
        <v>0</v>
      </c>
      <c r="N125" s="1">
        <v>0</v>
      </c>
      <c r="O125" s="3">
        <f t="shared" si="94"/>
        <v>0</v>
      </c>
      <c r="P125" s="1">
        <f t="shared" si="91"/>
        <v>3744</v>
      </c>
      <c r="Q125" s="41">
        <v>0</v>
      </c>
    </row>
    <row r="126" spans="1:17" s="18" customFormat="1" ht="30" x14ac:dyDescent="0.25">
      <c r="A126" s="38" t="s">
        <v>62</v>
      </c>
      <c r="B126" s="39" t="s">
        <v>203</v>
      </c>
      <c r="C126" s="1"/>
      <c r="D126" s="1"/>
      <c r="E126" s="1"/>
      <c r="F126" s="1">
        <f t="shared" si="88"/>
        <v>0</v>
      </c>
      <c r="G126" s="1"/>
      <c r="H126" s="1"/>
      <c r="I126" s="1">
        <f t="shared" si="95"/>
        <v>0</v>
      </c>
      <c r="J126" s="1"/>
      <c r="K126" s="1"/>
      <c r="L126" s="3"/>
      <c r="M126" s="1"/>
      <c r="N126" s="1"/>
      <c r="O126" s="3"/>
      <c r="P126" s="1">
        <f t="shared" si="91"/>
        <v>0</v>
      </c>
      <c r="Q126" s="41">
        <v>0</v>
      </c>
    </row>
    <row r="127" spans="1:17" s="18" customFormat="1" ht="15.6" x14ac:dyDescent="0.25">
      <c r="A127" s="38" t="s">
        <v>204</v>
      </c>
      <c r="B127" s="39" t="s">
        <v>205</v>
      </c>
      <c r="C127" s="1" t="s">
        <v>206</v>
      </c>
      <c r="D127" s="1">
        <v>2</v>
      </c>
      <c r="E127" s="1">
        <v>12150</v>
      </c>
      <c r="F127" s="1">
        <f t="shared" si="88"/>
        <v>24300</v>
      </c>
      <c r="G127" s="1">
        <v>2</v>
      </c>
      <c r="H127" s="1">
        <v>12150</v>
      </c>
      <c r="I127" s="1">
        <f t="shared" si="95"/>
        <v>24300</v>
      </c>
      <c r="J127" s="1">
        <v>0</v>
      </c>
      <c r="K127" s="1">
        <v>0</v>
      </c>
      <c r="L127" s="3">
        <f t="shared" ref="L127:L140" si="96">J127*K127</f>
        <v>0</v>
      </c>
      <c r="M127" s="1">
        <v>0</v>
      </c>
      <c r="N127" s="1">
        <v>0</v>
      </c>
      <c r="O127" s="3">
        <f t="shared" ref="O127:O140" si="97">M127*N127</f>
        <v>0</v>
      </c>
      <c r="P127" s="1">
        <f t="shared" si="91"/>
        <v>24300</v>
      </c>
      <c r="Q127" s="41">
        <v>0</v>
      </c>
    </row>
    <row r="128" spans="1:17" s="18" customFormat="1" ht="30" x14ac:dyDescent="0.25">
      <c r="A128" s="38" t="s">
        <v>207</v>
      </c>
      <c r="B128" s="39" t="s">
        <v>208</v>
      </c>
      <c r="C128" s="1" t="s">
        <v>206</v>
      </c>
      <c r="D128" s="1">
        <v>2</v>
      </c>
      <c r="E128" s="1">
        <v>2160</v>
      </c>
      <c r="F128" s="1">
        <f t="shared" si="88"/>
        <v>4320</v>
      </c>
      <c r="G128" s="1">
        <v>2</v>
      </c>
      <c r="H128" s="1">
        <v>2160</v>
      </c>
      <c r="I128" s="1">
        <f t="shared" si="95"/>
        <v>4320</v>
      </c>
      <c r="J128" s="1">
        <v>0</v>
      </c>
      <c r="K128" s="1">
        <v>0</v>
      </c>
      <c r="L128" s="3">
        <f t="shared" si="96"/>
        <v>0</v>
      </c>
      <c r="M128" s="1">
        <v>0</v>
      </c>
      <c r="N128" s="1">
        <v>0</v>
      </c>
      <c r="O128" s="3">
        <f t="shared" si="97"/>
        <v>0</v>
      </c>
      <c r="P128" s="1">
        <f t="shared" si="91"/>
        <v>4320</v>
      </c>
      <c r="Q128" s="41">
        <v>0</v>
      </c>
    </row>
    <row r="129" spans="1:17" s="18" customFormat="1" ht="30" x14ac:dyDescent="0.25">
      <c r="A129" s="38" t="s">
        <v>209</v>
      </c>
      <c r="B129" s="39" t="s">
        <v>210</v>
      </c>
      <c r="C129" s="1" t="s">
        <v>206</v>
      </c>
      <c r="D129" s="1">
        <v>2</v>
      </c>
      <c r="E129" s="1">
        <v>1080</v>
      </c>
      <c r="F129" s="1">
        <f t="shared" si="88"/>
        <v>2160</v>
      </c>
      <c r="G129" s="1">
        <v>2</v>
      </c>
      <c r="H129" s="1">
        <v>1080</v>
      </c>
      <c r="I129" s="1">
        <f t="shared" si="95"/>
        <v>2160</v>
      </c>
      <c r="J129" s="1">
        <v>0</v>
      </c>
      <c r="K129" s="1">
        <v>0</v>
      </c>
      <c r="L129" s="3">
        <f t="shared" si="96"/>
        <v>0</v>
      </c>
      <c r="M129" s="1">
        <v>0</v>
      </c>
      <c r="N129" s="1">
        <v>0</v>
      </c>
      <c r="O129" s="3">
        <f t="shared" si="97"/>
        <v>0</v>
      </c>
      <c r="P129" s="1">
        <f t="shared" si="91"/>
        <v>2160</v>
      </c>
      <c r="Q129" s="41">
        <v>0</v>
      </c>
    </row>
    <row r="130" spans="1:17" s="18" customFormat="1" ht="15.6" x14ac:dyDescent="0.25">
      <c r="A130" s="38" t="s">
        <v>211</v>
      </c>
      <c r="B130" s="39" t="s">
        <v>212</v>
      </c>
      <c r="C130" s="1" t="s">
        <v>206</v>
      </c>
      <c r="D130" s="1">
        <v>2</v>
      </c>
      <c r="E130" s="1">
        <v>3564</v>
      </c>
      <c r="F130" s="1">
        <f t="shared" si="88"/>
        <v>7128</v>
      </c>
      <c r="G130" s="1">
        <v>2</v>
      </c>
      <c r="H130" s="1">
        <v>3564</v>
      </c>
      <c r="I130" s="1">
        <f t="shared" si="95"/>
        <v>7128</v>
      </c>
      <c r="J130" s="1">
        <v>0</v>
      </c>
      <c r="K130" s="1">
        <v>0</v>
      </c>
      <c r="L130" s="3">
        <f t="shared" si="96"/>
        <v>0</v>
      </c>
      <c r="M130" s="1">
        <v>0</v>
      </c>
      <c r="N130" s="1">
        <v>0</v>
      </c>
      <c r="O130" s="3">
        <f t="shared" si="97"/>
        <v>0</v>
      </c>
      <c r="P130" s="1">
        <f t="shared" si="91"/>
        <v>7128</v>
      </c>
      <c r="Q130" s="41">
        <v>0</v>
      </c>
    </row>
    <row r="131" spans="1:17" s="18" customFormat="1" ht="30" x14ac:dyDescent="0.25">
      <c r="A131" s="38" t="s">
        <v>213</v>
      </c>
      <c r="B131" s="39" t="s">
        <v>214</v>
      </c>
      <c r="C131" s="1" t="s">
        <v>206</v>
      </c>
      <c r="D131" s="1">
        <v>2</v>
      </c>
      <c r="E131" s="1">
        <v>1350</v>
      </c>
      <c r="F131" s="1">
        <f t="shared" si="88"/>
        <v>2700</v>
      </c>
      <c r="G131" s="1">
        <v>2</v>
      </c>
      <c r="H131" s="1">
        <v>1350</v>
      </c>
      <c r="I131" s="1">
        <f t="shared" si="95"/>
        <v>2700</v>
      </c>
      <c r="J131" s="1">
        <v>0</v>
      </c>
      <c r="K131" s="1">
        <v>0</v>
      </c>
      <c r="L131" s="3">
        <f t="shared" si="96"/>
        <v>0</v>
      </c>
      <c r="M131" s="1">
        <v>0</v>
      </c>
      <c r="N131" s="1">
        <v>0</v>
      </c>
      <c r="O131" s="3">
        <f t="shared" si="97"/>
        <v>0</v>
      </c>
      <c r="P131" s="1">
        <f t="shared" si="91"/>
        <v>2700</v>
      </c>
      <c r="Q131" s="41">
        <v>0</v>
      </c>
    </row>
    <row r="132" spans="1:17" s="18" customFormat="1" ht="15.6" x14ac:dyDescent="0.25">
      <c r="A132" s="38" t="s">
        <v>215</v>
      </c>
      <c r="B132" s="39" t="s">
        <v>216</v>
      </c>
      <c r="C132" s="1" t="s">
        <v>206</v>
      </c>
      <c r="D132" s="1">
        <v>2</v>
      </c>
      <c r="E132" s="1">
        <v>7020</v>
      </c>
      <c r="F132" s="1">
        <f t="shared" si="88"/>
        <v>14040</v>
      </c>
      <c r="G132" s="1">
        <v>2</v>
      </c>
      <c r="H132" s="1">
        <v>7020</v>
      </c>
      <c r="I132" s="1">
        <f t="shared" si="95"/>
        <v>14040</v>
      </c>
      <c r="J132" s="1">
        <v>0</v>
      </c>
      <c r="K132" s="1">
        <v>0</v>
      </c>
      <c r="L132" s="3">
        <f t="shared" si="96"/>
        <v>0</v>
      </c>
      <c r="M132" s="1">
        <v>0</v>
      </c>
      <c r="N132" s="1">
        <v>0</v>
      </c>
      <c r="O132" s="3">
        <f t="shared" si="97"/>
        <v>0</v>
      </c>
      <c r="P132" s="1">
        <f t="shared" si="91"/>
        <v>14040</v>
      </c>
      <c r="Q132" s="41">
        <v>0</v>
      </c>
    </row>
    <row r="133" spans="1:17" s="18" customFormat="1" ht="30" x14ac:dyDescent="0.25">
      <c r="A133" s="38" t="s">
        <v>217</v>
      </c>
      <c r="B133" s="39" t="s">
        <v>218</v>
      </c>
      <c r="C133" s="1" t="s">
        <v>206</v>
      </c>
      <c r="D133" s="1">
        <v>2</v>
      </c>
      <c r="E133" s="1">
        <v>2430</v>
      </c>
      <c r="F133" s="1">
        <f t="shared" si="88"/>
        <v>4860</v>
      </c>
      <c r="G133" s="1">
        <v>2</v>
      </c>
      <c r="H133" s="1">
        <v>2430</v>
      </c>
      <c r="I133" s="1">
        <f t="shared" si="95"/>
        <v>4860</v>
      </c>
      <c r="J133" s="1">
        <v>0</v>
      </c>
      <c r="K133" s="1">
        <v>0</v>
      </c>
      <c r="L133" s="3">
        <f t="shared" si="96"/>
        <v>0</v>
      </c>
      <c r="M133" s="1">
        <v>0</v>
      </c>
      <c r="N133" s="1">
        <v>0</v>
      </c>
      <c r="O133" s="3">
        <f t="shared" si="97"/>
        <v>0</v>
      </c>
      <c r="P133" s="1">
        <f t="shared" si="91"/>
        <v>4860</v>
      </c>
      <c r="Q133" s="41">
        <v>0</v>
      </c>
    </row>
    <row r="134" spans="1:17" s="18" customFormat="1" ht="15.6" x14ac:dyDescent="0.25">
      <c r="A134" s="38" t="s">
        <v>219</v>
      </c>
      <c r="B134" s="39" t="s">
        <v>220</v>
      </c>
      <c r="C134" s="1" t="s">
        <v>206</v>
      </c>
      <c r="D134" s="1">
        <v>2</v>
      </c>
      <c r="E134" s="1">
        <v>1620</v>
      </c>
      <c r="F134" s="1">
        <f t="shared" si="88"/>
        <v>3240</v>
      </c>
      <c r="G134" s="1">
        <v>2</v>
      </c>
      <c r="H134" s="1">
        <v>1620</v>
      </c>
      <c r="I134" s="1">
        <f t="shared" si="95"/>
        <v>3240</v>
      </c>
      <c r="J134" s="1">
        <v>0</v>
      </c>
      <c r="K134" s="1">
        <v>0</v>
      </c>
      <c r="L134" s="3">
        <f t="shared" si="96"/>
        <v>0</v>
      </c>
      <c r="M134" s="1">
        <v>0</v>
      </c>
      <c r="N134" s="1">
        <v>0</v>
      </c>
      <c r="O134" s="3">
        <f t="shared" si="97"/>
        <v>0</v>
      </c>
      <c r="P134" s="1">
        <f t="shared" si="91"/>
        <v>3240</v>
      </c>
      <c r="Q134" s="41">
        <v>0</v>
      </c>
    </row>
    <row r="135" spans="1:17" s="18" customFormat="1" ht="15.6" x14ac:dyDescent="0.25">
      <c r="A135" s="38" t="s">
        <v>221</v>
      </c>
      <c r="B135" s="39" t="s">
        <v>222</v>
      </c>
      <c r="C135" s="1" t="s">
        <v>206</v>
      </c>
      <c r="D135" s="1">
        <v>2</v>
      </c>
      <c r="E135" s="1">
        <v>1296</v>
      </c>
      <c r="F135" s="1">
        <f t="shared" si="88"/>
        <v>2592</v>
      </c>
      <c r="G135" s="1">
        <v>2</v>
      </c>
      <c r="H135" s="1">
        <v>1296</v>
      </c>
      <c r="I135" s="1">
        <f t="shared" si="95"/>
        <v>2592</v>
      </c>
      <c r="J135" s="1">
        <v>0</v>
      </c>
      <c r="K135" s="1">
        <v>0</v>
      </c>
      <c r="L135" s="3">
        <f t="shared" si="96"/>
        <v>0</v>
      </c>
      <c r="M135" s="1">
        <v>0</v>
      </c>
      <c r="N135" s="1">
        <v>0</v>
      </c>
      <c r="O135" s="3">
        <f t="shared" si="97"/>
        <v>0</v>
      </c>
      <c r="P135" s="1">
        <f t="shared" si="91"/>
        <v>2592</v>
      </c>
      <c r="Q135" s="41">
        <v>0</v>
      </c>
    </row>
    <row r="136" spans="1:17" s="18" customFormat="1" ht="30" x14ac:dyDescent="0.25">
      <c r="A136" s="38" t="s">
        <v>223</v>
      </c>
      <c r="B136" s="39" t="s">
        <v>224</v>
      </c>
      <c r="C136" s="1" t="s">
        <v>206</v>
      </c>
      <c r="D136" s="1">
        <v>2</v>
      </c>
      <c r="E136" s="1">
        <v>810</v>
      </c>
      <c r="F136" s="1">
        <f t="shared" si="88"/>
        <v>1620</v>
      </c>
      <c r="G136" s="1">
        <v>2</v>
      </c>
      <c r="H136" s="1">
        <v>810</v>
      </c>
      <c r="I136" s="1">
        <f t="shared" si="95"/>
        <v>1620</v>
      </c>
      <c r="J136" s="1">
        <v>0</v>
      </c>
      <c r="K136" s="1">
        <v>0</v>
      </c>
      <c r="L136" s="3">
        <f t="shared" si="96"/>
        <v>0</v>
      </c>
      <c r="M136" s="1">
        <v>0</v>
      </c>
      <c r="N136" s="1">
        <v>0</v>
      </c>
      <c r="O136" s="3">
        <f t="shared" si="97"/>
        <v>0</v>
      </c>
      <c r="P136" s="1">
        <f t="shared" si="91"/>
        <v>1620</v>
      </c>
      <c r="Q136" s="41">
        <v>0</v>
      </c>
    </row>
    <row r="137" spans="1:17" s="18" customFormat="1" ht="15.6" x14ac:dyDescent="0.25">
      <c r="A137" s="38" t="s">
        <v>225</v>
      </c>
      <c r="B137" s="39" t="s">
        <v>226</v>
      </c>
      <c r="C137" s="1" t="s">
        <v>206</v>
      </c>
      <c r="D137" s="1">
        <v>2</v>
      </c>
      <c r="E137" s="1">
        <v>1080</v>
      </c>
      <c r="F137" s="1">
        <f t="shared" si="88"/>
        <v>2160</v>
      </c>
      <c r="G137" s="1">
        <v>2</v>
      </c>
      <c r="H137" s="1">
        <v>1080</v>
      </c>
      <c r="I137" s="1">
        <f t="shared" si="95"/>
        <v>2160</v>
      </c>
      <c r="J137" s="1">
        <v>0</v>
      </c>
      <c r="K137" s="1">
        <v>0</v>
      </c>
      <c r="L137" s="3">
        <f t="shared" si="96"/>
        <v>0</v>
      </c>
      <c r="M137" s="1">
        <v>0</v>
      </c>
      <c r="N137" s="1">
        <v>0</v>
      </c>
      <c r="O137" s="3">
        <f t="shared" si="97"/>
        <v>0</v>
      </c>
      <c r="P137" s="1">
        <f t="shared" si="91"/>
        <v>2160</v>
      </c>
      <c r="Q137" s="41">
        <v>0</v>
      </c>
    </row>
    <row r="138" spans="1:17" s="18" customFormat="1" ht="30" x14ac:dyDescent="0.25">
      <c r="A138" s="38" t="s">
        <v>227</v>
      </c>
      <c r="B138" s="39" t="s">
        <v>228</v>
      </c>
      <c r="C138" s="1" t="s">
        <v>206</v>
      </c>
      <c r="D138" s="1">
        <v>2</v>
      </c>
      <c r="E138" s="1">
        <v>1350</v>
      </c>
      <c r="F138" s="1">
        <f t="shared" si="88"/>
        <v>2700</v>
      </c>
      <c r="G138" s="1">
        <v>2</v>
      </c>
      <c r="H138" s="1">
        <v>1350</v>
      </c>
      <c r="I138" s="1">
        <f t="shared" si="95"/>
        <v>2700</v>
      </c>
      <c r="J138" s="1">
        <v>0</v>
      </c>
      <c r="K138" s="1">
        <v>0</v>
      </c>
      <c r="L138" s="3">
        <f t="shared" si="96"/>
        <v>0</v>
      </c>
      <c r="M138" s="1">
        <v>0</v>
      </c>
      <c r="N138" s="1">
        <v>0</v>
      </c>
      <c r="O138" s="3">
        <f t="shared" si="97"/>
        <v>0</v>
      </c>
      <c r="P138" s="1">
        <f t="shared" si="91"/>
        <v>2700</v>
      </c>
      <c r="Q138" s="41">
        <v>0</v>
      </c>
    </row>
    <row r="139" spans="1:17" s="18" customFormat="1" ht="30" x14ac:dyDescent="0.25">
      <c r="A139" s="38" t="s">
        <v>229</v>
      </c>
      <c r="B139" s="39" t="s">
        <v>230</v>
      </c>
      <c r="C139" s="1" t="s">
        <v>206</v>
      </c>
      <c r="D139" s="1">
        <v>2</v>
      </c>
      <c r="E139" s="1">
        <v>5400</v>
      </c>
      <c r="F139" s="1">
        <f t="shared" si="88"/>
        <v>10800</v>
      </c>
      <c r="G139" s="1">
        <v>2</v>
      </c>
      <c r="H139" s="1">
        <v>5400</v>
      </c>
      <c r="I139" s="1">
        <f t="shared" si="95"/>
        <v>10800</v>
      </c>
      <c r="J139" s="1">
        <v>0</v>
      </c>
      <c r="K139" s="1">
        <v>0</v>
      </c>
      <c r="L139" s="3">
        <f t="shared" si="96"/>
        <v>0</v>
      </c>
      <c r="M139" s="1">
        <v>0</v>
      </c>
      <c r="N139" s="1">
        <v>0</v>
      </c>
      <c r="O139" s="3">
        <f t="shared" si="97"/>
        <v>0</v>
      </c>
      <c r="P139" s="1">
        <f t="shared" si="91"/>
        <v>10800</v>
      </c>
      <c r="Q139" s="41">
        <v>0</v>
      </c>
    </row>
    <row r="140" spans="1:17" s="18" customFormat="1" ht="15.6" x14ac:dyDescent="0.25">
      <c r="A140" s="38" t="s">
        <v>231</v>
      </c>
      <c r="B140" s="39" t="s">
        <v>232</v>
      </c>
      <c r="C140" s="1" t="s">
        <v>206</v>
      </c>
      <c r="D140" s="1">
        <v>2</v>
      </c>
      <c r="E140" s="1">
        <v>3780</v>
      </c>
      <c r="F140" s="1">
        <f t="shared" si="88"/>
        <v>7560</v>
      </c>
      <c r="G140" s="1">
        <v>2</v>
      </c>
      <c r="H140" s="1">
        <v>3780</v>
      </c>
      <c r="I140" s="1">
        <f t="shared" si="95"/>
        <v>7560</v>
      </c>
      <c r="J140" s="1">
        <v>0</v>
      </c>
      <c r="K140" s="1">
        <v>0</v>
      </c>
      <c r="L140" s="3">
        <f t="shared" si="96"/>
        <v>0</v>
      </c>
      <c r="M140" s="1">
        <v>0</v>
      </c>
      <c r="N140" s="1">
        <v>0</v>
      </c>
      <c r="O140" s="3">
        <f t="shared" si="97"/>
        <v>0</v>
      </c>
      <c r="P140" s="1">
        <f t="shared" ref="P140:P157" si="98">I140+L140</f>
        <v>7560</v>
      </c>
      <c r="Q140" s="41">
        <v>0</v>
      </c>
    </row>
    <row r="141" spans="1:17" ht="30" x14ac:dyDescent="0.25">
      <c r="A141" s="28" t="s">
        <v>64</v>
      </c>
      <c r="B141" s="37" t="s">
        <v>233</v>
      </c>
      <c r="C141" s="4"/>
      <c r="D141" s="4"/>
      <c r="E141" s="4"/>
      <c r="F141" s="4">
        <f t="shared" si="88"/>
        <v>0</v>
      </c>
      <c r="G141" s="4"/>
      <c r="H141" s="4"/>
      <c r="I141" s="4">
        <f t="shared" si="95"/>
        <v>0</v>
      </c>
      <c r="J141" s="30"/>
      <c r="K141" s="4"/>
      <c r="L141" s="30"/>
      <c r="M141" s="30"/>
      <c r="N141" s="4"/>
      <c r="O141" s="30"/>
      <c r="P141" s="1">
        <f t="shared" si="98"/>
        <v>0</v>
      </c>
      <c r="Q141" s="41">
        <v>0</v>
      </c>
    </row>
    <row r="142" spans="1:17" s="18" customFormat="1" ht="30" x14ac:dyDescent="0.25">
      <c r="A142" s="38" t="s">
        <v>234</v>
      </c>
      <c r="B142" s="47" t="s">
        <v>235</v>
      </c>
      <c r="C142" s="1" t="s">
        <v>206</v>
      </c>
      <c r="D142" s="1">
        <v>0</v>
      </c>
      <c r="E142" s="1">
        <v>0</v>
      </c>
      <c r="F142" s="1">
        <f t="shared" si="88"/>
        <v>0</v>
      </c>
      <c r="G142" s="1">
        <v>0</v>
      </c>
      <c r="H142" s="1">
        <v>0</v>
      </c>
      <c r="I142" s="1">
        <f t="shared" si="95"/>
        <v>0</v>
      </c>
      <c r="J142" s="1">
        <v>2</v>
      </c>
      <c r="K142" s="1">
        <v>9000</v>
      </c>
      <c r="L142" s="3">
        <f t="shared" ref="L142:L151" si="99">J142*K142</f>
        <v>18000</v>
      </c>
      <c r="M142" s="1">
        <v>0</v>
      </c>
      <c r="N142" s="1">
        <v>0</v>
      </c>
      <c r="O142" s="3">
        <f t="shared" ref="O142" si="100">M142*N142</f>
        <v>0</v>
      </c>
      <c r="P142" s="1">
        <f t="shared" si="98"/>
        <v>18000</v>
      </c>
      <c r="Q142" s="41">
        <v>0</v>
      </c>
    </row>
    <row r="143" spans="1:17" s="18" customFormat="1" ht="15.6" x14ac:dyDescent="0.25">
      <c r="A143" s="38" t="s">
        <v>236</v>
      </c>
      <c r="B143" s="47" t="s">
        <v>237</v>
      </c>
      <c r="C143" s="1" t="s">
        <v>206</v>
      </c>
      <c r="D143" s="1">
        <v>0</v>
      </c>
      <c r="E143" s="1">
        <v>0</v>
      </c>
      <c r="F143" s="1">
        <f t="shared" si="88"/>
        <v>0</v>
      </c>
      <c r="G143" s="1">
        <v>0</v>
      </c>
      <c r="H143" s="1">
        <v>0</v>
      </c>
      <c r="I143" s="1">
        <f t="shared" si="95"/>
        <v>0</v>
      </c>
      <c r="J143" s="1">
        <v>2</v>
      </c>
      <c r="K143" s="1">
        <v>12000</v>
      </c>
      <c r="L143" s="3">
        <f t="shared" si="99"/>
        <v>24000</v>
      </c>
      <c r="M143" s="1">
        <v>0</v>
      </c>
      <c r="N143" s="1">
        <v>0</v>
      </c>
      <c r="O143" s="3">
        <f t="shared" ref="O143:O148" si="101">M143*N143</f>
        <v>0</v>
      </c>
      <c r="P143" s="1">
        <f t="shared" si="98"/>
        <v>24000</v>
      </c>
      <c r="Q143" s="41">
        <v>0</v>
      </c>
    </row>
    <row r="144" spans="1:17" s="18" customFormat="1" ht="15.6" x14ac:dyDescent="0.25">
      <c r="A144" s="38" t="s">
        <v>238</v>
      </c>
      <c r="B144" s="47" t="s">
        <v>239</v>
      </c>
      <c r="C144" s="1" t="s">
        <v>206</v>
      </c>
      <c r="D144" s="1">
        <v>0</v>
      </c>
      <c r="E144" s="1">
        <v>0</v>
      </c>
      <c r="F144" s="1">
        <f t="shared" si="88"/>
        <v>0</v>
      </c>
      <c r="G144" s="1">
        <v>0</v>
      </c>
      <c r="H144" s="1">
        <v>0</v>
      </c>
      <c r="I144" s="1">
        <f t="shared" si="95"/>
        <v>0</v>
      </c>
      <c r="J144" s="1">
        <v>2</v>
      </c>
      <c r="K144" s="1">
        <v>1800</v>
      </c>
      <c r="L144" s="1">
        <f t="shared" si="99"/>
        <v>3600</v>
      </c>
      <c r="M144" s="1">
        <v>0</v>
      </c>
      <c r="N144" s="1">
        <v>0</v>
      </c>
      <c r="O144" s="3">
        <f t="shared" si="101"/>
        <v>0</v>
      </c>
      <c r="P144" s="1">
        <f t="shared" si="98"/>
        <v>3600</v>
      </c>
      <c r="Q144" s="41">
        <v>0</v>
      </c>
    </row>
    <row r="145" spans="1:17" s="18" customFormat="1" ht="15.6" x14ac:dyDescent="0.25">
      <c r="A145" s="38" t="s">
        <v>240</v>
      </c>
      <c r="B145" s="47" t="s">
        <v>241</v>
      </c>
      <c r="C145" s="1" t="s">
        <v>206</v>
      </c>
      <c r="D145" s="1">
        <v>2</v>
      </c>
      <c r="E145" s="1">
        <v>5814</v>
      </c>
      <c r="F145" s="1">
        <f t="shared" si="88"/>
        <v>11628</v>
      </c>
      <c r="G145" s="1">
        <v>2</v>
      </c>
      <c r="H145" s="1">
        <v>5814</v>
      </c>
      <c r="I145" s="1">
        <f t="shared" si="95"/>
        <v>11628</v>
      </c>
      <c r="J145" s="1">
        <v>0</v>
      </c>
      <c r="K145" s="1">
        <v>0</v>
      </c>
      <c r="L145" s="3">
        <f t="shared" si="99"/>
        <v>0</v>
      </c>
      <c r="M145" s="1">
        <v>0</v>
      </c>
      <c r="N145" s="1">
        <v>0</v>
      </c>
      <c r="O145" s="3">
        <f t="shared" si="101"/>
        <v>0</v>
      </c>
      <c r="P145" s="1">
        <f t="shared" si="98"/>
        <v>11628</v>
      </c>
      <c r="Q145" s="41">
        <v>0</v>
      </c>
    </row>
    <row r="146" spans="1:17" s="18" customFormat="1" ht="30" x14ac:dyDescent="0.25">
      <c r="A146" s="38" t="s">
        <v>242</v>
      </c>
      <c r="B146" s="47" t="s">
        <v>243</v>
      </c>
      <c r="C146" s="1" t="s">
        <v>206</v>
      </c>
      <c r="D146" s="1">
        <v>0</v>
      </c>
      <c r="E146" s="1">
        <v>0</v>
      </c>
      <c r="F146" s="1">
        <f t="shared" si="88"/>
        <v>0</v>
      </c>
      <c r="G146" s="1">
        <v>0</v>
      </c>
      <c r="H146" s="1">
        <v>0</v>
      </c>
      <c r="I146" s="1">
        <f t="shared" si="95"/>
        <v>0</v>
      </c>
      <c r="J146" s="1">
        <v>2</v>
      </c>
      <c r="K146" s="1">
        <v>900</v>
      </c>
      <c r="L146" s="3">
        <f t="shared" si="99"/>
        <v>1800</v>
      </c>
      <c r="M146" s="1">
        <v>0</v>
      </c>
      <c r="N146" s="1">
        <v>0</v>
      </c>
      <c r="O146" s="3">
        <f t="shared" si="101"/>
        <v>0</v>
      </c>
      <c r="P146" s="1">
        <f t="shared" si="98"/>
        <v>1800</v>
      </c>
      <c r="Q146" s="41">
        <v>0</v>
      </c>
    </row>
    <row r="147" spans="1:17" s="18" customFormat="1" ht="30" x14ac:dyDescent="0.25">
      <c r="A147" s="38" t="s">
        <v>244</v>
      </c>
      <c r="B147" s="47" t="s">
        <v>245</v>
      </c>
      <c r="C147" s="1" t="s">
        <v>206</v>
      </c>
      <c r="D147" s="1">
        <v>0</v>
      </c>
      <c r="E147" s="1">
        <v>0</v>
      </c>
      <c r="F147" s="1">
        <f t="shared" si="88"/>
        <v>0</v>
      </c>
      <c r="G147" s="1">
        <v>0</v>
      </c>
      <c r="H147" s="1">
        <v>0</v>
      </c>
      <c r="I147" s="1">
        <f t="shared" si="95"/>
        <v>0</v>
      </c>
      <c r="J147" s="1">
        <v>2</v>
      </c>
      <c r="K147" s="1">
        <v>720</v>
      </c>
      <c r="L147" s="3">
        <f t="shared" si="99"/>
        <v>1440</v>
      </c>
      <c r="M147" s="1">
        <v>0</v>
      </c>
      <c r="N147" s="1">
        <v>0</v>
      </c>
      <c r="O147" s="3">
        <f t="shared" si="101"/>
        <v>0</v>
      </c>
      <c r="P147" s="1">
        <f t="shared" si="98"/>
        <v>1440</v>
      </c>
      <c r="Q147" s="41">
        <v>0</v>
      </c>
    </row>
    <row r="148" spans="1:17" s="18" customFormat="1" ht="30" x14ac:dyDescent="0.25">
      <c r="A148" s="38" t="s">
        <v>246</v>
      </c>
      <c r="B148" s="47" t="s">
        <v>247</v>
      </c>
      <c r="C148" s="1" t="s">
        <v>206</v>
      </c>
      <c r="D148" s="1">
        <v>0</v>
      </c>
      <c r="E148" s="1">
        <v>0</v>
      </c>
      <c r="F148" s="1">
        <f t="shared" si="88"/>
        <v>0</v>
      </c>
      <c r="G148" s="1">
        <v>0</v>
      </c>
      <c r="H148" s="1">
        <v>0</v>
      </c>
      <c r="I148" s="1">
        <f t="shared" si="95"/>
        <v>0</v>
      </c>
      <c r="J148" s="1">
        <v>2</v>
      </c>
      <c r="K148" s="1">
        <v>810</v>
      </c>
      <c r="L148" s="3">
        <f t="shared" si="99"/>
        <v>1620</v>
      </c>
      <c r="M148" s="1">
        <v>0</v>
      </c>
      <c r="N148" s="1">
        <v>0</v>
      </c>
      <c r="O148" s="3">
        <f t="shared" si="101"/>
        <v>0</v>
      </c>
      <c r="P148" s="1">
        <f t="shared" si="98"/>
        <v>1620</v>
      </c>
      <c r="Q148" s="41">
        <v>0</v>
      </c>
    </row>
    <row r="149" spans="1:17" s="18" customFormat="1" ht="15.6" x14ac:dyDescent="0.25">
      <c r="A149" s="38" t="s">
        <v>248</v>
      </c>
      <c r="B149" s="47" t="s">
        <v>249</v>
      </c>
      <c r="C149" s="1" t="s">
        <v>206</v>
      </c>
      <c r="D149" s="1">
        <v>2</v>
      </c>
      <c r="E149" s="1">
        <v>5760</v>
      </c>
      <c r="F149" s="1">
        <f t="shared" si="88"/>
        <v>11520</v>
      </c>
      <c r="G149" s="1">
        <v>2</v>
      </c>
      <c r="H149" s="1">
        <v>5760</v>
      </c>
      <c r="I149" s="1">
        <f t="shared" si="95"/>
        <v>11520</v>
      </c>
      <c r="J149" s="1">
        <v>0</v>
      </c>
      <c r="K149" s="1">
        <v>0</v>
      </c>
      <c r="L149" s="3">
        <f t="shared" si="99"/>
        <v>0</v>
      </c>
      <c r="M149" s="1">
        <v>0</v>
      </c>
      <c r="N149" s="1">
        <v>0</v>
      </c>
      <c r="O149" s="3">
        <f t="shared" ref="O149:O151" si="102">M149*N149</f>
        <v>0</v>
      </c>
      <c r="P149" s="1">
        <f t="shared" si="98"/>
        <v>11520</v>
      </c>
      <c r="Q149" s="41">
        <v>0</v>
      </c>
    </row>
    <row r="150" spans="1:17" s="18" customFormat="1" ht="15.6" x14ac:dyDescent="0.25">
      <c r="A150" s="38" t="s">
        <v>250</v>
      </c>
      <c r="B150" s="47" t="s">
        <v>251</v>
      </c>
      <c r="C150" s="1" t="s">
        <v>102</v>
      </c>
      <c r="D150" s="1">
        <v>2</v>
      </c>
      <c r="E150" s="1">
        <v>2880</v>
      </c>
      <c r="F150" s="1">
        <f t="shared" si="88"/>
        <v>5760</v>
      </c>
      <c r="G150" s="1">
        <v>2</v>
      </c>
      <c r="H150" s="1">
        <v>2880</v>
      </c>
      <c r="I150" s="1">
        <f t="shared" si="95"/>
        <v>5760</v>
      </c>
      <c r="J150" s="48">
        <v>0</v>
      </c>
      <c r="K150" s="48">
        <v>0</v>
      </c>
      <c r="L150" s="49">
        <f t="shared" si="99"/>
        <v>0</v>
      </c>
      <c r="M150" s="48">
        <v>0</v>
      </c>
      <c r="N150" s="48">
        <v>0</v>
      </c>
      <c r="O150" s="49">
        <f t="shared" si="102"/>
        <v>0</v>
      </c>
      <c r="P150" s="1">
        <f t="shared" si="98"/>
        <v>5760</v>
      </c>
      <c r="Q150" s="41">
        <v>0</v>
      </c>
    </row>
    <row r="151" spans="1:17" s="18" customFormat="1" ht="15.6" x14ac:dyDescent="0.25">
      <c r="A151" s="38" t="s">
        <v>252</v>
      </c>
      <c r="B151" s="47" t="s">
        <v>253</v>
      </c>
      <c r="C151" s="1" t="s">
        <v>206</v>
      </c>
      <c r="D151" s="1">
        <v>2</v>
      </c>
      <c r="E151" s="1">
        <v>1248</v>
      </c>
      <c r="F151" s="1">
        <f t="shared" si="88"/>
        <v>2496</v>
      </c>
      <c r="G151" s="1">
        <v>2</v>
      </c>
      <c r="H151" s="1">
        <v>1248</v>
      </c>
      <c r="I151" s="1">
        <f t="shared" si="95"/>
        <v>2496</v>
      </c>
      <c r="J151" s="1">
        <v>0</v>
      </c>
      <c r="K151" s="1">
        <v>0</v>
      </c>
      <c r="L151" s="3">
        <f t="shared" si="99"/>
        <v>0</v>
      </c>
      <c r="M151" s="1">
        <v>0</v>
      </c>
      <c r="N151" s="1">
        <v>0</v>
      </c>
      <c r="O151" s="3">
        <f t="shared" si="102"/>
        <v>0</v>
      </c>
      <c r="P151" s="1">
        <f t="shared" si="98"/>
        <v>2496</v>
      </c>
      <c r="Q151" s="41">
        <v>0</v>
      </c>
    </row>
    <row r="152" spans="1:17" s="18" customFormat="1" ht="15.6" x14ac:dyDescent="0.25">
      <c r="A152" s="38" t="s">
        <v>254</v>
      </c>
      <c r="B152" s="47" t="s">
        <v>255</v>
      </c>
      <c r="C152" s="1" t="s">
        <v>206</v>
      </c>
      <c r="D152" s="1">
        <v>2</v>
      </c>
      <c r="E152" s="1">
        <v>648</v>
      </c>
      <c r="F152" s="1">
        <f t="shared" si="88"/>
        <v>1296</v>
      </c>
      <c r="G152" s="1">
        <v>2</v>
      </c>
      <c r="H152" s="1">
        <v>648</v>
      </c>
      <c r="I152" s="1">
        <f t="shared" si="95"/>
        <v>1296</v>
      </c>
      <c r="J152" s="1">
        <v>0</v>
      </c>
      <c r="K152" s="1">
        <v>0</v>
      </c>
      <c r="L152" s="3"/>
      <c r="M152" s="1">
        <v>0</v>
      </c>
      <c r="N152" s="1">
        <v>0</v>
      </c>
      <c r="O152" s="3"/>
      <c r="P152" s="1">
        <f t="shared" si="98"/>
        <v>1296</v>
      </c>
      <c r="Q152" s="41">
        <v>0</v>
      </c>
    </row>
    <row r="153" spans="1:17" s="18" customFormat="1" ht="15.6" x14ac:dyDescent="0.25">
      <c r="A153" s="38" t="s">
        <v>256</v>
      </c>
      <c r="B153" s="47" t="s">
        <v>257</v>
      </c>
      <c r="C153" s="1" t="s">
        <v>206</v>
      </c>
      <c r="D153" s="1">
        <v>2</v>
      </c>
      <c r="E153" s="1">
        <v>3120</v>
      </c>
      <c r="F153" s="1">
        <f t="shared" si="88"/>
        <v>6240</v>
      </c>
      <c r="G153" s="1">
        <v>2</v>
      </c>
      <c r="H153" s="1">
        <v>3120</v>
      </c>
      <c r="I153" s="1">
        <f t="shared" si="95"/>
        <v>6240</v>
      </c>
      <c r="J153" s="1">
        <v>0</v>
      </c>
      <c r="K153" s="1">
        <v>0</v>
      </c>
      <c r="L153" s="3"/>
      <c r="M153" s="1">
        <v>0</v>
      </c>
      <c r="N153" s="1">
        <v>0</v>
      </c>
      <c r="O153" s="3"/>
      <c r="P153" s="1">
        <f t="shared" si="98"/>
        <v>6240</v>
      </c>
      <c r="Q153" s="41">
        <v>0</v>
      </c>
    </row>
    <row r="154" spans="1:17" s="18" customFormat="1" ht="15.6" x14ac:dyDescent="0.25">
      <c r="A154" s="38" t="s">
        <v>258</v>
      </c>
      <c r="B154" s="47" t="s">
        <v>259</v>
      </c>
      <c r="C154" s="1" t="s">
        <v>206</v>
      </c>
      <c r="D154" s="1">
        <v>2</v>
      </c>
      <c r="E154" s="1">
        <v>2496</v>
      </c>
      <c r="F154" s="1">
        <f t="shared" si="88"/>
        <v>4992</v>
      </c>
      <c r="G154" s="1">
        <v>2</v>
      </c>
      <c r="H154" s="1">
        <v>2496</v>
      </c>
      <c r="I154" s="1">
        <f t="shared" si="95"/>
        <v>4992</v>
      </c>
      <c r="J154" s="1">
        <v>0</v>
      </c>
      <c r="K154" s="1">
        <v>0</v>
      </c>
      <c r="L154" s="3"/>
      <c r="M154" s="1">
        <v>0</v>
      </c>
      <c r="N154" s="1">
        <v>0</v>
      </c>
      <c r="O154" s="3"/>
      <c r="P154" s="1">
        <f t="shared" si="98"/>
        <v>4992</v>
      </c>
      <c r="Q154" s="41">
        <v>0</v>
      </c>
    </row>
    <row r="155" spans="1:17" s="18" customFormat="1" ht="15.6" x14ac:dyDescent="0.25">
      <c r="A155" s="38" t="s">
        <v>260</v>
      </c>
      <c r="B155" s="47" t="s">
        <v>261</v>
      </c>
      <c r="C155" s="1" t="s">
        <v>206</v>
      </c>
      <c r="D155" s="1">
        <v>2</v>
      </c>
      <c r="E155" s="1">
        <v>324</v>
      </c>
      <c r="F155" s="1">
        <f t="shared" si="88"/>
        <v>648</v>
      </c>
      <c r="G155" s="1">
        <v>2</v>
      </c>
      <c r="H155" s="1">
        <v>324</v>
      </c>
      <c r="I155" s="1">
        <f t="shared" si="95"/>
        <v>648</v>
      </c>
      <c r="J155" s="1">
        <v>0</v>
      </c>
      <c r="K155" s="1">
        <v>0</v>
      </c>
      <c r="L155" s="3">
        <f t="shared" ref="L155:L157" si="103">J155*K155</f>
        <v>0</v>
      </c>
      <c r="M155" s="1">
        <v>0</v>
      </c>
      <c r="N155" s="1">
        <v>0</v>
      </c>
      <c r="O155" s="3">
        <f t="shared" ref="O155:O157" si="104">M155*N155</f>
        <v>0</v>
      </c>
      <c r="P155" s="1">
        <f t="shared" si="98"/>
        <v>648</v>
      </c>
      <c r="Q155" s="41">
        <v>0</v>
      </c>
    </row>
    <row r="156" spans="1:17" s="18" customFormat="1" ht="15.6" x14ac:dyDescent="0.25">
      <c r="A156" s="38" t="s">
        <v>262</v>
      </c>
      <c r="B156" s="47" t="s">
        <v>263</v>
      </c>
      <c r="C156" s="1" t="s">
        <v>206</v>
      </c>
      <c r="D156" s="1">
        <v>2</v>
      </c>
      <c r="E156" s="1">
        <v>540</v>
      </c>
      <c r="F156" s="1">
        <f t="shared" si="88"/>
        <v>1080</v>
      </c>
      <c r="G156" s="1">
        <v>2</v>
      </c>
      <c r="H156" s="1">
        <v>540</v>
      </c>
      <c r="I156" s="1">
        <f t="shared" si="95"/>
        <v>1080</v>
      </c>
      <c r="J156" s="1">
        <v>0</v>
      </c>
      <c r="K156" s="1">
        <v>0</v>
      </c>
      <c r="L156" s="3">
        <f t="shared" si="103"/>
        <v>0</v>
      </c>
      <c r="M156" s="1">
        <v>0</v>
      </c>
      <c r="N156" s="1">
        <v>0</v>
      </c>
      <c r="O156" s="3">
        <f t="shared" si="104"/>
        <v>0</v>
      </c>
      <c r="P156" s="1">
        <f t="shared" si="98"/>
        <v>1080</v>
      </c>
      <c r="Q156" s="41">
        <v>0</v>
      </c>
    </row>
    <row r="157" spans="1:17" s="18" customFormat="1" ht="15.6" x14ac:dyDescent="0.25">
      <c r="A157" s="38" t="s">
        <v>264</v>
      </c>
      <c r="B157" s="47" t="s">
        <v>265</v>
      </c>
      <c r="C157" s="1" t="s">
        <v>206</v>
      </c>
      <c r="D157" s="1">
        <v>2</v>
      </c>
      <c r="E157" s="1">
        <v>840</v>
      </c>
      <c r="F157" s="1">
        <f t="shared" si="88"/>
        <v>1680</v>
      </c>
      <c r="G157" s="1">
        <v>2</v>
      </c>
      <c r="H157" s="1">
        <v>840</v>
      </c>
      <c r="I157" s="1">
        <f t="shared" si="95"/>
        <v>1680</v>
      </c>
      <c r="J157" s="1">
        <v>0</v>
      </c>
      <c r="K157" s="1">
        <v>0</v>
      </c>
      <c r="L157" s="3">
        <f t="shared" si="103"/>
        <v>0</v>
      </c>
      <c r="M157" s="1">
        <v>0</v>
      </c>
      <c r="N157" s="1">
        <v>0</v>
      </c>
      <c r="O157" s="3">
        <f t="shared" si="104"/>
        <v>0</v>
      </c>
      <c r="P157" s="1">
        <f t="shared" si="98"/>
        <v>1680</v>
      </c>
      <c r="Q157" s="41">
        <v>0</v>
      </c>
    </row>
    <row r="158" spans="1:17" s="21" customFormat="1" ht="15.6" x14ac:dyDescent="0.25">
      <c r="A158" s="50" t="s">
        <v>266</v>
      </c>
      <c r="B158" s="51" t="s">
        <v>267</v>
      </c>
      <c r="C158" s="52"/>
      <c r="D158" s="52">
        <f t="shared" ref="D158:F158" si="105">SUM(D159:D161)</f>
        <v>0</v>
      </c>
      <c r="E158" s="52">
        <f t="shared" si="105"/>
        <v>0</v>
      </c>
      <c r="F158" s="52">
        <f t="shared" si="105"/>
        <v>0</v>
      </c>
      <c r="G158" s="52">
        <f t="shared" ref="G158:I158" si="106">SUM(G159:G161)</f>
        <v>0</v>
      </c>
      <c r="H158" s="52">
        <f t="shared" si="106"/>
        <v>0</v>
      </c>
      <c r="I158" s="52">
        <f t="shared" si="106"/>
        <v>0</v>
      </c>
      <c r="J158" s="52"/>
      <c r="K158" s="52"/>
      <c r="L158" s="52">
        <f t="shared" ref="L158" si="107">SUM(L159:L161)</f>
        <v>73500</v>
      </c>
      <c r="M158" s="52"/>
      <c r="N158" s="52"/>
      <c r="O158" s="52">
        <f t="shared" ref="O158" si="108">SUM(O159:O161)</f>
        <v>0</v>
      </c>
      <c r="P158" s="52">
        <f>I158+L158</f>
        <v>73500</v>
      </c>
      <c r="Q158" s="53">
        <v>0</v>
      </c>
    </row>
    <row r="159" spans="1:17" ht="135" x14ac:dyDescent="0.25">
      <c r="A159" s="42" t="s">
        <v>46</v>
      </c>
      <c r="B159" s="43" t="s">
        <v>268</v>
      </c>
      <c r="C159" s="2" t="s">
        <v>206</v>
      </c>
      <c r="D159" s="44">
        <v>0</v>
      </c>
      <c r="E159" s="2">
        <v>0</v>
      </c>
      <c r="F159" s="54">
        <f t="shared" ref="F159:F161" si="109">D159*E159</f>
        <v>0</v>
      </c>
      <c r="G159" s="44">
        <v>0</v>
      </c>
      <c r="H159" s="2">
        <v>0</v>
      </c>
      <c r="I159" s="54">
        <f t="shared" ref="I159:I161" si="110">G159*H159</f>
        <v>0</v>
      </c>
      <c r="J159" s="55">
        <v>9</v>
      </c>
      <c r="K159" s="56">
        <v>1500</v>
      </c>
      <c r="L159" s="55">
        <f t="shared" ref="L159:L161" si="111">J159*K159</f>
        <v>13500</v>
      </c>
      <c r="M159" s="55">
        <v>0</v>
      </c>
      <c r="N159" s="56">
        <v>0</v>
      </c>
      <c r="O159" s="55">
        <f t="shared" ref="O159:O161" si="112">M159*N159</f>
        <v>0</v>
      </c>
      <c r="P159" s="55">
        <f>I159+L159</f>
        <v>13500</v>
      </c>
      <c r="Q159" s="125" t="s">
        <v>438</v>
      </c>
    </row>
    <row r="160" spans="1:17" ht="120" x14ac:dyDescent="0.25">
      <c r="A160" s="42" t="s">
        <v>44</v>
      </c>
      <c r="B160" s="43" t="s">
        <v>269</v>
      </c>
      <c r="C160" s="2" t="s">
        <v>206</v>
      </c>
      <c r="D160" s="44">
        <v>0</v>
      </c>
      <c r="E160" s="2">
        <v>0</v>
      </c>
      <c r="F160" s="54">
        <f t="shared" si="109"/>
        <v>0</v>
      </c>
      <c r="G160" s="44">
        <v>0</v>
      </c>
      <c r="H160" s="2">
        <v>0</v>
      </c>
      <c r="I160" s="54">
        <f t="shared" si="110"/>
        <v>0</v>
      </c>
      <c r="J160" s="55">
        <v>5</v>
      </c>
      <c r="K160" s="56">
        <v>12000</v>
      </c>
      <c r="L160" s="55">
        <f t="shared" si="111"/>
        <v>60000</v>
      </c>
      <c r="M160" s="55">
        <v>0</v>
      </c>
      <c r="N160" s="56">
        <v>0</v>
      </c>
      <c r="O160" s="55">
        <f t="shared" si="112"/>
        <v>0</v>
      </c>
      <c r="P160" s="55">
        <f t="shared" ref="P160:P161" si="113">I160+L160</f>
        <v>60000</v>
      </c>
      <c r="Q160" s="126"/>
    </row>
    <row r="161" spans="1:17" ht="30" x14ac:dyDescent="0.25">
      <c r="A161" s="28" t="s">
        <v>45</v>
      </c>
      <c r="B161" s="37" t="s">
        <v>270</v>
      </c>
      <c r="C161" s="4" t="s">
        <v>271</v>
      </c>
      <c r="D161" s="4"/>
      <c r="E161" s="4"/>
      <c r="F161" s="4">
        <f t="shared" si="109"/>
        <v>0</v>
      </c>
      <c r="G161" s="4"/>
      <c r="H161" s="4"/>
      <c r="I161" s="4">
        <f t="shared" si="110"/>
        <v>0</v>
      </c>
      <c r="J161" s="30"/>
      <c r="K161" s="4"/>
      <c r="L161" s="30">
        <f t="shared" si="111"/>
        <v>0</v>
      </c>
      <c r="M161" s="30"/>
      <c r="N161" s="4"/>
      <c r="O161" s="30">
        <f t="shared" si="112"/>
        <v>0</v>
      </c>
      <c r="P161" s="55">
        <f t="shared" si="113"/>
        <v>0</v>
      </c>
      <c r="Q161" s="41">
        <v>0</v>
      </c>
    </row>
    <row r="162" spans="1:17" ht="31.2" x14ac:dyDescent="0.25">
      <c r="A162" s="25" t="s">
        <v>272</v>
      </c>
      <c r="B162" s="26" t="s">
        <v>273</v>
      </c>
      <c r="C162" s="27"/>
      <c r="D162" s="27">
        <f t="shared" ref="D162:F162" si="114">SUM(D163:D165)</f>
        <v>0</v>
      </c>
      <c r="E162" s="27">
        <f t="shared" si="114"/>
        <v>0</v>
      </c>
      <c r="F162" s="27">
        <f t="shared" si="114"/>
        <v>0</v>
      </c>
      <c r="G162" s="27">
        <f t="shared" ref="G162:I162" si="115">SUM(G163:G165)</f>
        <v>0</v>
      </c>
      <c r="H162" s="27">
        <f t="shared" si="115"/>
        <v>0</v>
      </c>
      <c r="I162" s="27">
        <f t="shared" si="115"/>
        <v>0</v>
      </c>
      <c r="J162" s="27">
        <f t="shared" ref="J162:L162" si="116">SUM(J163:J165)</f>
        <v>0</v>
      </c>
      <c r="K162" s="27">
        <f t="shared" si="116"/>
        <v>0</v>
      </c>
      <c r="L162" s="27">
        <f t="shared" si="116"/>
        <v>0</v>
      </c>
      <c r="M162" s="27">
        <f t="shared" ref="M162:Q162" si="117">SUM(M163:M165)</f>
        <v>0</v>
      </c>
      <c r="N162" s="27">
        <f t="shared" si="117"/>
        <v>0</v>
      </c>
      <c r="O162" s="27">
        <f t="shared" si="117"/>
        <v>0</v>
      </c>
      <c r="P162" s="27">
        <f t="shared" ref="P162" si="118">SUM(P163:P165)</f>
        <v>0</v>
      </c>
      <c r="Q162" s="27">
        <f t="shared" si="117"/>
        <v>0</v>
      </c>
    </row>
    <row r="163" spans="1:17" ht="30" x14ac:dyDescent="0.25">
      <c r="A163" s="28" t="s">
        <v>46</v>
      </c>
      <c r="B163" s="29" t="s">
        <v>274</v>
      </c>
      <c r="C163" s="4"/>
      <c r="D163" s="4">
        <v>0</v>
      </c>
      <c r="E163" s="4">
        <v>0</v>
      </c>
      <c r="F163" s="4">
        <f t="shared" ref="F163:F165" si="119">D163*E163</f>
        <v>0</v>
      </c>
      <c r="G163" s="4">
        <v>0</v>
      </c>
      <c r="H163" s="4">
        <v>0</v>
      </c>
      <c r="I163" s="4">
        <f t="shared" ref="I163:I165" si="120">G163*H163</f>
        <v>0</v>
      </c>
      <c r="J163" s="4">
        <v>0</v>
      </c>
      <c r="K163" s="4">
        <v>0</v>
      </c>
      <c r="L163" s="30">
        <f t="shared" ref="L163:L165" si="121">J163*K163</f>
        <v>0</v>
      </c>
      <c r="M163" s="4">
        <v>0</v>
      </c>
      <c r="N163" s="4">
        <v>0</v>
      </c>
      <c r="O163" s="30">
        <f t="shared" ref="O163:P165" si="122">M163*N163</f>
        <v>0</v>
      </c>
      <c r="P163" s="30">
        <f t="shared" si="122"/>
        <v>0</v>
      </c>
      <c r="Q163" s="4">
        <f t="shared" ref="Q163:Q165" si="123">O163*P163</f>
        <v>0</v>
      </c>
    </row>
    <row r="164" spans="1:17" ht="30" x14ac:dyDescent="0.25">
      <c r="A164" s="28" t="s">
        <v>44</v>
      </c>
      <c r="B164" s="29" t="s">
        <v>274</v>
      </c>
      <c r="C164" s="4"/>
      <c r="D164" s="4">
        <v>0</v>
      </c>
      <c r="E164" s="4">
        <v>0</v>
      </c>
      <c r="F164" s="4">
        <f t="shared" si="119"/>
        <v>0</v>
      </c>
      <c r="G164" s="4">
        <v>0</v>
      </c>
      <c r="H164" s="4">
        <v>0</v>
      </c>
      <c r="I164" s="4">
        <f t="shared" si="120"/>
        <v>0</v>
      </c>
      <c r="J164" s="4">
        <v>0</v>
      </c>
      <c r="K164" s="4">
        <v>0</v>
      </c>
      <c r="L164" s="30">
        <f t="shared" si="121"/>
        <v>0</v>
      </c>
      <c r="M164" s="4">
        <v>0</v>
      </c>
      <c r="N164" s="4">
        <v>0</v>
      </c>
      <c r="O164" s="30">
        <f t="shared" si="122"/>
        <v>0</v>
      </c>
      <c r="P164" s="30">
        <f t="shared" si="122"/>
        <v>0</v>
      </c>
      <c r="Q164" s="4">
        <f t="shared" si="123"/>
        <v>0</v>
      </c>
    </row>
    <row r="165" spans="1:17" ht="30" x14ac:dyDescent="0.25">
      <c r="A165" s="28" t="s">
        <v>45</v>
      </c>
      <c r="B165" s="29" t="s">
        <v>274</v>
      </c>
      <c r="C165" s="4"/>
      <c r="D165" s="4">
        <v>0</v>
      </c>
      <c r="E165" s="4">
        <v>0</v>
      </c>
      <c r="F165" s="4">
        <f t="shared" si="119"/>
        <v>0</v>
      </c>
      <c r="G165" s="4">
        <v>0</v>
      </c>
      <c r="H165" s="4">
        <v>0</v>
      </c>
      <c r="I165" s="4">
        <f t="shared" si="120"/>
        <v>0</v>
      </c>
      <c r="J165" s="4">
        <v>0</v>
      </c>
      <c r="K165" s="4">
        <v>0</v>
      </c>
      <c r="L165" s="30">
        <f t="shared" si="121"/>
        <v>0</v>
      </c>
      <c r="M165" s="4">
        <v>0</v>
      </c>
      <c r="N165" s="4">
        <v>0</v>
      </c>
      <c r="O165" s="30">
        <f t="shared" si="122"/>
        <v>0</v>
      </c>
      <c r="P165" s="30">
        <f t="shared" si="122"/>
        <v>0</v>
      </c>
      <c r="Q165" s="4">
        <f t="shared" si="123"/>
        <v>0</v>
      </c>
    </row>
    <row r="166" spans="1:17" ht="15.6" x14ac:dyDescent="0.25">
      <c r="A166" s="25" t="s">
        <v>275</v>
      </c>
      <c r="B166" s="26" t="s">
        <v>276</v>
      </c>
      <c r="C166" s="27"/>
      <c r="D166" s="27">
        <f t="shared" ref="D166:Q166" si="124">SUM(D167:D167)</f>
        <v>10</v>
      </c>
      <c r="E166" s="27">
        <f t="shared" si="124"/>
        <v>600</v>
      </c>
      <c r="F166" s="27">
        <f t="shared" si="124"/>
        <v>6000</v>
      </c>
      <c r="G166" s="27">
        <f t="shared" si="124"/>
        <v>0</v>
      </c>
      <c r="H166" s="27">
        <f t="shared" si="124"/>
        <v>0</v>
      </c>
      <c r="I166" s="27">
        <f t="shared" si="124"/>
        <v>0</v>
      </c>
      <c r="J166" s="27">
        <f t="shared" si="124"/>
        <v>0</v>
      </c>
      <c r="K166" s="27">
        <f t="shared" si="124"/>
        <v>0</v>
      </c>
      <c r="L166" s="27">
        <f t="shared" si="124"/>
        <v>0</v>
      </c>
      <c r="M166" s="27">
        <f t="shared" si="124"/>
        <v>0</v>
      </c>
      <c r="N166" s="27">
        <f t="shared" si="124"/>
        <v>0</v>
      </c>
      <c r="O166" s="27">
        <f t="shared" si="124"/>
        <v>0</v>
      </c>
      <c r="P166" s="27">
        <f t="shared" si="124"/>
        <v>0</v>
      </c>
      <c r="Q166" s="27">
        <f t="shared" si="124"/>
        <v>0</v>
      </c>
    </row>
    <row r="167" spans="1:17" ht="105" x14ac:dyDescent="0.25">
      <c r="A167" s="57" t="s">
        <v>46</v>
      </c>
      <c r="B167" s="58" t="s">
        <v>277</v>
      </c>
      <c r="C167" s="59" t="s">
        <v>278</v>
      </c>
      <c r="D167" s="60">
        <v>10</v>
      </c>
      <c r="E167" s="59">
        <v>600</v>
      </c>
      <c r="F167" s="59">
        <f t="shared" ref="F167" si="125">D167*E167</f>
        <v>6000</v>
      </c>
      <c r="G167" s="60">
        <v>0</v>
      </c>
      <c r="H167" s="59">
        <v>0</v>
      </c>
      <c r="I167" s="59">
        <f t="shared" ref="I167" si="126">G167*H167</f>
        <v>0</v>
      </c>
      <c r="J167" s="60">
        <v>0</v>
      </c>
      <c r="K167" s="59">
        <v>0</v>
      </c>
      <c r="L167" s="60">
        <f t="shared" ref="L167" si="127">J167*K167</f>
        <v>0</v>
      </c>
      <c r="M167" s="60">
        <v>0</v>
      </c>
      <c r="N167" s="59">
        <v>0</v>
      </c>
      <c r="O167" s="60">
        <f t="shared" ref="O167" si="128">M167*N167</f>
        <v>0</v>
      </c>
      <c r="P167" s="60">
        <f>I167+L167</f>
        <v>0</v>
      </c>
      <c r="Q167" s="95" t="s">
        <v>455</v>
      </c>
    </row>
    <row r="168" spans="1:17" ht="15.6" x14ac:dyDescent="0.25">
      <c r="A168" s="5"/>
      <c r="B168" s="6" t="s">
        <v>434</v>
      </c>
      <c r="C168" s="7"/>
      <c r="D168" s="8"/>
      <c r="E168" s="8"/>
      <c r="F168" s="8">
        <f>F166+F162+F158+F73+F69</f>
        <v>389520</v>
      </c>
      <c r="G168" s="8">
        <f t="shared" ref="G168:O168" si="129">G166+G162+G158+G73+G69</f>
        <v>0</v>
      </c>
      <c r="H168" s="8">
        <f t="shared" si="129"/>
        <v>0</v>
      </c>
      <c r="I168" s="8">
        <f t="shared" si="129"/>
        <v>395020</v>
      </c>
      <c r="J168" s="8">
        <f t="shared" si="129"/>
        <v>0</v>
      </c>
      <c r="K168" s="8">
        <f t="shared" si="129"/>
        <v>0</v>
      </c>
      <c r="L168" s="8">
        <f t="shared" si="129"/>
        <v>123960</v>
      </c>
      <c r="M168" s="8">
        <f t="shared" si="129"/>
        <v>0</v>
      </c>
      <c r="N168" s="8">
        <f t="shared" si="129"/>
        <v>0</v>
      </c>
      <c r="O168" s="8">
        <f t="shared" si="129"/>
        <v>0</v>
      </c>
      <c r="P168" s="8">
        <f>P166+P162+P158+P73+P69</f>
        <v>518980</v>
      </c>
      <c r="Q168" s="8">
        <f>Q166+Q162+Q158+Q73+Q69</f>
        <v>0</v>
      </c>
    </row>
    <row r="169" spans="1:17" ht="15.6" x14ac:dyDescent="0.25">
      <c r="A169" s="61" t="s">
        <v>279</v>
      </c>
      <c r="B169" s="33" t="s">
        <v>280</v>
      </c>
      <c r="C169" s="34"/>
      <c r="D169" s="34"/>
      <c r="E169" s="34"/>
      <c r="F169" s="34"/>
      <c r="G169" s="34"/>
      <c r="H169" s="34"/>
      <c r="I169" s="34"/>
      <c r="J169" s="34"/>
      <c r="K169" s="34"/>
      <c r="L169" s="34"/>
      <c r="M169" s="34"/>
      <c r="N169" s="34"/>
      <c r="O169" s="34"/>
      <c r="P169" s="34"/>
      <c r="Q169" s="34"/>
    </row>
    <row r="170" spans="1:17" ht="46.8" x14ac:dyDescent="0.25">
      <c r="A170" s="25" t="s">
        <v>281</v>
      </c>
      <c r="B170" s="26" t="s">
        <v>282</v>
      </c>
      <c r="C170" s="27"/>
      <c r="D170" s="27">
        <f t="shared" ref="D170:F170" si="130">SUM(D171:D173)</f>
        <v>0</v>
      </c>
      <c r="E170" s="27">
        <f t="shared" si="130"/>
        <v>0</v>
      </c>
      <c r="F170" s="27">
        <f t="shared" si="130"/>
        <v>0</v>
      </c>
      <c r="G170" s="27">
        <f t="shared" ref="G170:I170" si="131">SUM(G171:G173)</f>
        <v>0</v>
      </c>
      <c r="H170" s="27">
        <f t="shared" si="131"/>
        <v>0</v>
      </c>
      <c r="I170" s="27">
        <f t="shared" si="131"/>
        <v>0</v>
      </c>
      <c r="J170" s="27">
        <f t="shared" ref="J170:L170" si="132">SUM(J171:J173)</f>
        <v>0</v>
      </c>
      <c r="K170" s="27">
        <f t="shared" si="132"/>
        <v>0</v>
      </c>
      <c r="L170" s="27">
        <f t="shared" si="132"/>
        <v>0</v>
      </c>
      <c r="M170" s="27">
        <f t="shared" ref="M170:O170" si="133">SUM(M171:M173)</f>
        <v>0</v>
      </c>
      <c r="N170" s="27">
        <f t="shared" si="133"/>
        <v>0</v>
      </c>
      <c r="O170" s="27">
        <f t="shared" si="133"/>
        <v>0</v>
      </c>
      <c r="P170" s="27">
        <f t="shared" ref="P170:Q170" si="134">SUM(P171:P173)</f>
        <v>0</v>
      </c>
      <c r="Q170" s="27">
        <f t="shared" si="134"/>
        <v>0</v>
      </c>
    </row>
    <row r="171" spans="1:17" ht="30" x14ac:dyDescent="0.25">
      <c r="A171" s="28" t="s">
        <v>46</v>
      </c>
      <c r="B171" s="29" t="s">
        <v>283</v>
      </c>
      <c r="C171" s="4" t="s">
        <v>284</v>
      </c>
      <c r="D171" s="4">
        <v>0</v>
      </c>
      <c r="E171" s="4">
        <v>0</v>
      </c>
      <c r="F171" s="4">
        <f t="shared" ref="F171:F173" si="135">D171*E171</f>
        <v>0</v>
      </c>
      <c r="G171" s="4">
        <v>0</v>
      </c>
      <c r="H171" s="4">
        <v>0</v>
      </c>
      <c r="I171" s="4">
        <f t="shared" ref="I171:I173" si="136">G171*H171</f>
        <v>0</v>
      </c>
      <c r="J171" s="4">
        <v>0</v>
      </c>
      <c r="K171" s="4">
        <v>0</v>
      </c>
      <c r="L171" s="30">
        <f t="shared" ref="L171:L173" si="137">J171*K171</f>
        <v>0</v>
      </c>
      <c r="M171" s="4">
        <v>0</v>
      </c>
      <c r="N171" s="4">
        <v>0</v>
      </c>
      <c r="O171" s="30">
        <f t="shared" ref="O171:O173" si="138">M171*N171</f>
        <v>0</v>
      </c>
      <c r="P171" s="4">
        <v>0</v>
      </c>
      <c r="Q171" s="30">
        <f t="shared" ref="Q171:Q173" si="139">O171*P171</f>
        <v>0</v>
      </c>
    </row>
    <row r="172" spans="1:17" ht="30" x14ac:dyDescent="0.25">
      <c r="A172" s="28" t="s">
        <v>44</v>
      </c>
      <c r="B172" s="29" t="s">
        <v>283</v>
      </c>
      <c r="C172" s="4" t="s">
        <v>284</v>
      </c>
      <c r="D172" s="4">
        <v>0</v>
      </c>
      <c r="E172" s="4">
        <v>0</v>
      </c>
      <c r="F172" s="4">
        <f t="shared" si="135"/>
        <v>0</v>
      </c>
      <c r="G172" s="4">
        <v>0</v>
      </c>
      <c r="H172" s="4">
        <v>0</v>
      </c>
      <c r="I172" s="4">
        <f t="shared" si="136"/>
        <v>0</v>
      </c>
      <c r="J172" s="4">
        <v>0</v>
      </c>
      <c r="K172" s="4">
        <v>0</v>
      </c>
      <c r="L172" s="30">
        <f t="shared" si="137"/>
        <v>0</v>
      </c>
      <c r="M172" s="4">
        <v>0</v>
      </c>
      <c r="N172" s="4">
        <v>0</v>
      </c>
      <c r="O172" s="30">
        <f t="shared" si="138"/>
        <v>0</v>
      </c>
      <c r="P172" s="4">
        <v>0</v>
      </c>
      <c r="Q172" s="30">
        <f t="shared" si="139"/>
        <v>0</v>
      </c>
    </row>
    <row r="173" spans="1:17" ht="30" x14ac:dyDescent="0.25">
      <c r="A173" s="28" t="s">
        <v>45</v>
      </c>
      <c r="B173" s="29" t="s">
        <v>283</v>
      </c>
      <c r="C173" s="4" t="s">
        <v>284</v>
      </c>
      <c r="D173" s="4">
        <v>0</v>
      </c>
      <c r="E173" s="4">
        <v>0</v>
      </c>
      <c r="F173" s="4">
        <f t="shared" si="135"/>
        <v>0</v>
      </c>
      <c r="G173" s="4">
        <v>0</v>
      </c>
      <c r="H173" s="4">
        <v>0</v>
      </c>
      <c r="I173" s="4">
        <f t="shared" si="136"/>
        <v>0</v>
      </c>
      <c r="J173" s="4">
        <v>0</v>
      </c>
      <c r="K173" s="4">
        <v>0</v>
      </c>
      <c r="L173" s="30">
        <f t="shared" si="137"/>
        <v>0</v>
      </c>
      <c r="M173" s="4">
        <v>0</v>
      </c>
      <c r="N173" s="4">
        <v>0</v>
      </c>
      <c r="O173" s="30">
        <f t="shared" si="138"/>
        <v>0</v>
      </c>
      <c r="P173" s="4">
        <v>0</v>
      </c>
      <c r="Q173" s="30">
        <f t="shared" si="139"/>
        <v>0</v>
      </c>
    </row>
    <row r="174" spans="1:17" ht="15.6" x14ac:dyDescent="0.25">
      <c r="A174" s="5"/>
      <c r="B174" s="62"/>
      <c r="C174" s="7"/>
      <c r="D174" s="8">
        <f t="shared" ref="D174:F174" si="140">D170</f>
        <v>0</v>
      </c>
      <c r="E174" s="8">
        <f t="shared" si="140"/>
        <v>0</v>
      </c>
      <c r="F174" s="8">
        <f t="shared" si="140"/>
        <v>0</v>
      </c>
      <c r="G174" s="8">
        <f t="shared" ref="G174:I174" si="141">G170</f>
        <v>0</v>
      </c>
      <c r="H174" s="8">
        <f t="shared" si="141"/>
        <v>0</v>
      </c>
      <c r="I174" s="8">
        <f t="shared" si="141"/>
        <v>0</v>
      </c>
      <c r="J174" s="8">
        <f t="shared" ref="J174:L174" si="142">J170</f>
        <v>0</v>
      </c>
      <c r="K174" s="8">
        <f t="shared" si="142"/>
        <v>0</v>
      </c>
      <c r="L174" s="8">
        <f t="shared" si="142"/>
        <v>0</v>
      </c>
      <c r="M174" s="8">
        <f t="shared" ref="M174:O174" si="143">M170</f>
        <v>0</v>
      </c>
      <c r="N174" s="8">
        <f t="shared" si="143"/>
        <v>0</v>
      </c>
      <c r="O174" s="8">
        <f t="shared" si="143"/>
        <v>0</v>
      </c>
      <c r="P174" s="8">
        <f t="shared" ref="P174:Q174" si="144">P170</f>
        <v>0</v>
      </c>
      <c r="Q174" s="8">
        <f t="shared" si="144"/>
        <v>0</v>
      </c>
    </row>
    <row r="175" spans="1:17" ht="15.6" x14ac:dyDescent="0.25">
      <c r="A175" s="61" t="s">
        <v>285</v>
      </c>
      <c r="B175" s="33" t="s">
        <v>286</v>
      </c>
      <c r="C175" s="63"/>
      <c r="D175" s="63"/>
      <c r="E175" s="63"/>
      <c r="F175" s="63"/>
      <c r="G175" s="63"/>
      <c r="H175" s="63"/>
      <c r="I175" s="63"/>
      <c r="J175" s="63"/>
      <c r="K175" s="63"/>
      <c r="L175" s="63"/>
      <c r="M175" s="63"/>
      <c r="N175" s="63"/>
      <c r="O175" s="63"/>
      <c r="P175" s="63"/>
      <c r="Q175" s="63"/>
    </row>
    <row r="176" spans="1:17" ht="15.6" x14ac:dyDescent="0.25">
      <c r="A176" s="25" t="s">
        <v>287</v>
      </c>
      <c r="B176" s="64" t="s">
        <v>288</v>
      </c>
      <c r="C176" s="27"/>
      <c r="D176" s="27">
        <f t="shared" ref="D176:F176" si="145">SUM(D177:D188)</f>
        <v>0</v>
      </c>
      <c r="E176" s="27">
        <f t="shared" si="145"/>
        <v>0</v>
      </c>
      <c r="F176" s="27">
        <f t="shared" si="145"/>
        <v>0</v>
      </c>
      <c r="G176" s="27">
        <f t="shared" ref="G176:I176" si="146">SUM(G177:G188)</f>
        <v>0</v>
      </c>
      <c r="H176" s="27">
        <f t="shared" si="146"/>
        <v>0</v>
      </c>
      <c r="I176" s="27">
        <f t="shared" si="146"/>
        <v>0</v>
      </c>
      <c r="J176" s="27">
        <f t="shared" ref="J176:Q176" si="147">SUM(J177:J188)</f>
        <v>4330</v>
      </c>
      <c r="K176" s="27">
        <f t="shared" si="147"/>
        <v>316.5</v>
      </c>
      <c r="L176" s="27">
        <f t="shared" si="147"/>
        <v>64130</v>
      </c>
      <c r="M176" s="27">
        <f t="shared" si="147"/>
        <v>0</v>
      </c>
      <c r="N176" s="27">
        <f t="shared" si="147"/>
        <v>0</v>
      </c>
      <c r="O176" s="27">
        <f t="shared" si="147"/>
        <v>0</v>
      </c>
      <c r="P176" s="27">
        <f t="shared" si="147"/>
        <v>64130</v>
      </c>
      <c r="Q176" s="27">
        <f t="shared" si="147"/>
        <v>0</v>
      </c>
    </row>
    <row r="177" spans="1:17" ht="60" x14ac:dyDescent="0.25">
      <c r="A177" s="57" t="s">
        <v>46</v>
      </c>
      <c r="B177" s="58" t="s">
        <v>289</v>
      </c>
      <c r="C177" s="59" t="s">
        <v>290</v>
      </c>
      <c r="D177" s="65">
        <v>0</v>
      </c>
      <c r="E177" s="65">
        <v>0</v>
      </c>
      <c r="F177" s="54">
        <f t="shared" ref="F177:F188" si="148">D177*E177</f>
        <v>0</v>
      </c>
      <c r="G177" s="65">
        <v>0</v>
      </c>
      <c r="H177" s="65">
        <v>0</v>
      </c>
      <c r="I177" s="54">
        <f t="shared" ref="I177:I188" si="149">G177*H177</f>
        <v>0</v>
      </c>
      <c r="J177" s="65">
        <v>200</v>
      </c>
      <c r="K177" s="65">
        <v>19</v>
      </c>
      <c r="L177" s="60">
        <f t="shared" ref="L177:L188" si="150">J177*K177</f>
        <v>3800</v>
      </c>
      <c r="M177" s="65">
        <v>0</v>
      </c>
      <c r="N177" s="65">
        <v>0</v>
      </c>
      <c r="O177" s="60">
        <f t="shared" ref="O177:O179" si="151">M177*N177</f>
        <v>0</v>
      </c>
      <c r="P177" s="65">
        <f>I177+L177</f>
        <v>3800</v>
      </c>
      <c r="Q177" s="127" t="s">
        <v>439</v>
      </c>
    </row>
    <row r="178" spans="1:17" ht="60" x14ac:dyDescent="0.25">
      <c r="A178" s="57" t="s">
        <v>44</v>
      </c>
      <c r="B178" s="58" t="s">
        <v>291</v>
      </c>
      <c r="C178" s="59" t="s">
        <v>290</v>
      </c>
      <c r="D178" s="65">
        <v>0</v>
      </c>
      <c r="E178" s="65">
        <v>0</v>
      </c>
      <c r="F178" s="54">
        <f t="shared" si="148"/>
        <v>0</v>
      </c>
      <c r="G178" s="65">
        <v>0</v>
      </c>
      <c r="H178" s="65">
        <v>0</v>
      </c>
      <c r="I178" s="54">
        <f t="shared" si="149"/>
        <v>0</v>
      </c>
      <c r="J178" s="66">
        <v>500</v>
      </c>
      <c r="K178" s="66">
        <v>22</v>
      </c>
      <c r="L178" s="60">
        <f t="shared" si="150"/>
        <v>11000</v>
      </c>
      <c r="M178" s="66">
        <v>0</v>
      </c>
      <c r="N178" s="66">
        <v>0</v>
      </c>
      <c r="O178" s="60">
        <f t="shared" si="151"/>
        <v>0</v>
      </c>
      <c r="P178" s="65">
        <f t="shared" ref="P178:P188" si="152">I178+L178</f>
        <v>11000</v>
      </c>
      <c r="Q178" s="128"/>
    </row>
    <row r="179" spans="1:17" ht="15.6" x14ac:dyDescent="0.25">
      <c r="A179" s="28" t="s">
        <v>45</v>
      </c>
      <c r="B179" s="29" t="s">
        <v>292</v>
      </c>
      <c r="C179" s="4" t="s">
        <v>293</v>
      </c>
      <c r="D179" s="67">
        <v>0</v>
      </c>
      <c r="E179" s="67">
        <v>0</v>
      </c>
      <c r="F179" s="48">
        <f t="shared" si="148"/>
        <v>0</v>
      </c>
      <c r="G179" s="67">
        <v>0</v>
      </c>
      <c r="H179" s="67">
        <v>0</v>
      </c>
      <c r="I179" s="48">
        <f t="shared" si="149"/>
        <v>0</v>
      </c>
      <c r="J179" s="4">
        <v>148</v>
      </c>
      <c r="K179" s="4">
        <v>50</v>
      </c>
      <c r="L179" s="30">
        <f t="shared" si="150"/>
        <v>7400</v>
      </c>
      <c r="M179" s="4">
        <v>0</v>
      </c>
      <c r="N179" s="4">
        <v>0</v>
      </c>
      <c r="O179" s="30">
        <f t="shared" si="151"/>
        <v>0</v>
      </c>
      <c r="P179" s="67">
        <f t="shared" si="152"/>
        <v>7400</v>
      </c>
      <c r="Q179" s="30">
        <v>0</v>
      </c>
    </row>
    <row r="180" spans="1:17" ht="15.6" x14ac:dyDescent="0.25">
      <c r="A180" s="28" t="s">
        <v>60</v>
      </c>
      <c r="B180" s="29" t="s">
        <v>294</v>
      </c>
      <c r="C180" s="4" t="s">
        <v>102</v>
      </c>
      <c r="D180" s="67">
        <v>0</v>
      </c>
      <c r="E180" s="67">
        <v>0</v>
      </c>
      <c r="F180" s="48">
        <f t="shared" si="148"/>
        <v>0</v>
      </c>
      <c r="G180" s="67">
        <v>0</v>
      </c>
      <c r="H180" s="67">
        <v>0</v>
      </c>
      <c r="I180" s="48">
        <f t="shared" si="149"/>
        <v>0</v>
      </c>
      <c r="J180" s="68">
        <v>100</v>
      </c>
      <c r="K180" s="68">
        <v>50</v>
      </c>
      <c r="L180" s="30">
        <f t="shared" si="150"/>
        <v>5000</v>
      </c>
      <c r="M180" s="4">
        <v>0</v>
      </c>
      <c r="N180" s="4">
        <v>0</v>
      </c>
      <c r="O180" s="30">
        <f t="shared" ref="O180:O188" si="153">M180*N180</f>
        <v>0</v>
      </c>
      <c r="P180" s="67">
        <f t="shared" si="152"/>
        <v>5000</v>
      </c>
      <c r="Q180" s="30">
        <v>0</v>
      </c>
    </row>
    <row r="181" spans="1:17" ht="30" x14ac:dyDescent="0.25">
      <c r="A181" s="28" t="s">
        <v>62</v>
      </c>
      <c r="B181" s="29" t="s">
        <v>295</v>
      </c>
      <c r="C181" s="4" t="s">
        <v>102</v>
      </c>
      <c r="D181" s="68">
        <v>0</v>
      </c>
      <c r="E181" s="68">
        <v>0</v>
      </c>
      <c r="F181" s="48">
        <f t="shared" si="148"/>
        <v>0</v>
      </c>
      <c r="G181" s="68">
        <v>0</v>
      </c>
      <c r="H181" s="68">
        <v>0</v>
      </c>
      <c r="I181" s="48">
        <f t="shared" si="149"/>
        <v>0</v>
      </c>
      <c r="J181" s="68">
        <v>100</v>
      </c>
      <c r="K181" s="68">
        <v>70</v>
      </c>
      <c r="L181" s="30">
        <f t="shared" si="150"/>
        <v>7000</v>
      </c>
      <c r="M181" s="4">
        <v>0</v>
      </c>
      <c r="N181" s="4">
        <v>0</v>
      </c>
      <c r="O181" s="30">
        <f t="shared" si="153"/>
        <v>0</v>
      </c>
      <c r="P181" s="67">
        <f t="shared" si="152"/>
        <v>7000</v>
      </c>
      <c r="Q181" s="30">
        <v>0</v>
      </c>
    </row>
    <row r="182" spans="1:17" ht="15.6" x14ac:dyDescent="0.25">
      <c r="A182" s="28" t="s">
        <v>64</v>
      </c>
      <c r="B182" s="29" t="s">
        <v>296</v>
      </c>
      <c r="C182" s="4" t="s">
        <v>102</v>
      </c>
      <c r="D182" s="68">
        <v>0</v>
      </c>
      <c r="E182" s="68">
        <v>0</v>
      </c>
      <c r="F182" s="48">
        <f t="shared" si="148"/>
        <v>0</v>
      </c>
      <c r="G182" s="68">
        <v>0</v>
      </c>
      <c r="H182" s="68">
        <v>0</v>
      </c>
      <c r="I182" s="48">
        <f t="shared" si="149"/>
        <v>0</v>
      </c>
      <c r="J182" s="68">
        <v>25</v>
      </c>
      <c r="K182" s="68">
        <v>35</v>
      </c>
      <c r="L182" s="30">
        <f t="shared" si="150"/>
        <v>875</v>
      </c>
      <c r="M182" s="4">
        <v>0</v>
      </c>
      <c r="N182" s="4">
        <v>0</v>
      </c>
      <c r="O182" s="30">
        <f t="shared" si="153"/>
        <v>0</v>
      </c>
      <c r="P182" s="67">
        <f t="shared" si="152"/>
        <v>875</v>
      </c>
      <c r="Q182" s="30">
        <v>0</v>
      </c>
    </row>
    <row r="183" spans="1:17" ht="15.6" x14ac:dyDescent="0.25">
      <c r="A183" s="28" t="s">
        <v>297</v>
      </c>
      <c r="B183" s="29" t="s">
        <v>298</v>
      </c>
      <c r="C183" s="4" t="s">
        <v>102</v>
      </c>
      <c r="D183" s="68">
        <v>0</v>
      </c>
      <c r="E183" s="68">
        <v>0</v>
      </c>
      <c r="F183" s="48">
        <f t="shared" si="148"/>
        <v>0</v>
      </c>
      <c r="G183" s="68">
        <v>0</v>
      </c>
      <c r="H183" s="68">
        <v>0</v>
      </c>
      <c r="I183" s="48">
        <f t="shared" si="149"/>
        <v>0</v>
      </c>
      <c r="J183" s="68">
        <v>25</v>
      </c>
      <c r="K183" s="68">
        <v>35</v>
      </c>
      <c r="L183" s="30">
        <f t="shared" si="150"/>
        <v>875</v>
      </c>
      <c r="M183" s="4">
        <v>0</v>
      </c>
      <c r="N183" s="4">
        <v>0</v>
      </c>
      <c r="O183" s="30">
        <f t="shared" si="153"/>
        <v>0</v>
      </c>
      <c r="P183" s="67">
        <f t="shared" si="152"/>
        <v>875</v>
      </c>
      <c r="Q183" s="30">
        <v>0</v>
      </c>
    </row>
    <row r="184" spans="1:17" ht="15.6" x14ac:dyDescent="0.25">
      <c r="A184" s="28" t="s">
        <v>299</v>
      </c>
      <c r="B184" s="29" t="s">
        <v>300</v>
      </c>
      <c r="C184" s="4" t="s">
        <v>102</v>
      </c>
      <c r="D184" s="68">
        <v>0</v>
      </c>
      <c r="E184" s="68">
        <v>0</v>
      </c>
      <c r="F184" s="48">
        <f t="shared" si="148"/>
        <v>0</v>
      </c>
      <c r="G184" s="68">
        <v>0</v>
      </c>
      <c r="H184" s="68">
        <v>0</v>
      </c>
      <c r="I184" s="48">
        <f t="shared" si="149"/>
        <v>0</v>
      </c>
      <c r="J184" s="68">
        <v>400</v>
      </c>
      <c r="K184" s="68">
        <v>1.2</v>
      </c>
      <c r="L184" s="30">
        <f t="shared" si="150"/>
        <v>480</v>
      </c>
      <c r="M184" s="4">
        <v>0</v>
      </c>
      <c r="N184" s="4">
        <v>0</v>
      </c>
      <c r="O184" s="30">
        <f t="shared" si="153"/>
        <v>0</v>
      </c>
      <c r="P184" s="67">
        <f t="shared" si="152"/>
        <v>480</v>
      </c>
      <c r="Q184" s="30">
        <v>0</v>
      </c>
    </row>
    <row r="185" spans="1:17" ht="15.6" x14ac:dyDescent="0.25">
      <c r="A185" s="28" t="s">
        <v>301</v>
      </c>
      <c r="B185" s="29" t="s">
        <v>302</v>
      </c>
      <c r="C185" s="4" t="s">
        <v>102</v>
      </c>
      <c r="D185" s="68">
        <v>0</v>
      </c>
      <c r="E185" s="68">
        <v>0</v>
      </c>
      <c r="F185" s="48">
        <f t="shared" si="148"/>
        <v>0</v>
      </c>
      <c r="G185" s="68">
        <v>0</v>
      </c>
      <c r="H185" s="68">
        <v>0</v>
      </c>
      <c r="I185" s="48">
        <f t="shared" si="149"/>
        <v>0</v>
      </c>
      <c r="J185" s="68">
        <v>500</v>
      </c>
      <c r="K185" s="68">
        <v>2</v>
      </c>
      <c r="L185" s="30">
        <f t="shared" si="150"/>
        <v>1000</v>
      </c>
      <c r="M185" s="4">
        <v>0</v>
      </c>
      <c r="N185" s="4">
        <v>0</v>
      </c>
      <c r="O185" s="30">
        <f t="shared" si="153"/>
        <v>0</v>
      </c>
      <c r="P185" s="67">
        <f t="shared" si="152"/>
        <v>1000</v>
      </c>
      <c r="Q185" s="30">
        <v>0</v>
      </c>
    </row>
    <row r="186" spans="1:17" ht="15.6" x14ac:dyDescent="0.25">
      <c r="A186" s="28" t="s">
        <v>303</v>
      </c>
      <c r="B186" s="29" t="s">
        <v>304</v>
      </c>
      <c r="C186" s="4" t="s">
        <v>102</v>
      </c>
      <c r="D186" s="68">
        <v>0</v>
      </c>
      <c r="E186" s="68">
        <v>0</v>
      </c>
      <c r="F186" s="48">
        <f t="shared" si="148"/>
        <v>0</v>
      </c>
      <c r="G186" s="68">
        <v>0</v>
      </c>
      <c r="H186" s="68">
        <v>0</v>
      </c>
      <c r="I186" s="48">
        <f t="shared" si="149"/>
        <v>0</v>
      </c>
      <c r="J186" s="68">
        <v>200</v>
      </c>
      <c r="K186" s="68">
        <v>0.3</v>
      </c>
      <c r="L186" s="30">
        <f t="shared" si="150"/>
        <v>60</v>
      </c>
      <c r="M186" s="4">
        <v>0</v>
      </c>
      <c r="N186" s="4">
        <v>0</v>
      </c>
      <c r="O186" s="30">
        <f t="shared" si="153"/>
        <v>0</v>
      </c>
      <c r="P186" s="67">
        <f t="shared" si="152"/>
        <v>60</v>
      </c>
      <c r="Q186" s="30">
        <v>0</v>
      </c>
    </row>
    <row r="187" spans="1:17" ht="15.6" x14ac:dyDescent="0.25">
      <c r="A187" s="28" t="s">
        <v>305</v>
      </c>
      <c r="B187" s="29" t="s">
        <v>306</v>
      </c>
      <c r="C187" s="4" t="s">
        <v>102</v>
      </c>
      <c r="D187" s="68">
        <v>0</v>
      </c>
      <c r="E187" s="68">
        <v>0</v>
      </c>
      <c r="F187" s="48">
        <f t="shared" si="148"/>
        <v>0</v>
      </c>
      <c r="G187" s="68">
        <v>0</v>
      </c>
      <c r="H187" s="68">
        <v>0</v>
      </c>
      <c r="I187" s="48">
        <f t="shared" si="149"/>
        <v>0</v>
      </c>
      <c r="J187" s="68">
        <v>132</v>
      </c>
      <c r="K187" s="68">
        <v>20</v>
      </c>
      <c r="L187" s="30">
        <f t="shared" si="150"/>
        <v>2640</v>
      </c>
      <c r="M187" s="4">
        <v>0</v>
      </c>
      <c r="N187" s="4">
        <v>0</v>
      </c>
      <c r="O187" s="30">
        <f t="shared" si="153"/>
        <v>0</v>
      </c>
      <c r="P187" s="67">
        <f t="shared" si="152"/>
        <v>2640</v>
      </c>
      <c r="Q187" s="30">
        <v>0</v>
      </c>
    </row>
    <row r="188" spans="1:17" ht="88.05" customHeight="1" x14ac:dyDescent="0.25">
      <c r="A188" s="69" t="s">
        <v>307</v>
      </c>
      <c r="B188" s="70" t="s">
        <v>308</v>
      </c>
      <c r="C188" s="56" t="s">
        <v>102</v>
      </c>
      <c r="D188" s="56">
        <v>0</v>
      </c>
      <c r="E188" s="56">
        <v>0</v>
      </c>
      <c r="F188" s="56">
        <f t="shared" si="148"/>
        <v>0</v>
      </c>
      <c r="G188" s="56">
        <v>0</v>
      </c>
      <c r="H188" s="56">
        <v>0</v>
      </c>
      <c r="I188" s="56">
        <f t="shared" si="149"/>
        <v>0</v>
      </c>
      <c r="J188" s="56">
        <v>2000</v>
      </c>
      <c r="K188" s="56">
        <v>12</v>
      </c>
      <c r="L188" s="56">
        <f t="shared" si="150"/>
        <v>24000</v>
      </c>
      <c r="M188" s="4">
        <v>0</v>
      </c>
      <c r="N188" s="4">
        <v>0</v>
      </c>
      <c r="O188" s="30">
        <f t="shared" si="153"/>
        <v>0</v>
      </c>
      <c r="P188" s="65">
        <f t="shared" si="152"/>
        <v>24000</v>
      </c>
      <c r="Q188" s="94" t="s">
        <v>440</v>
      </c>
    </row>
    <row r="189" spans="1:17" ht="15.6" x14ac:dyDescent="0.25">
      <c r="A189" s="25" t="s">
        <v>309</v>
      </c>
      <c r="B189" s="64" t="s">
        <v>310</v>
      </c>
      <c r="C189" s="27"/>
      <c r="D189" s="27">
        <f t="shared" ref="D189:F189" si="154">SUM(D190:D192)</f>
        <v>1</v>
      </c>
      <c r="E189" s="27">
        <f t="shared" si="154"/>
        <v>4500</v>
      </c>
      <c r="F189" s="27">
        <f t="shared" si="154"/>
        <v>4500</v>
      </c>
      <c r="G189" s="27">
        <f t="shared" ref="G189:I189" si="155">SUM(G190:G192)</f>
        <v>1</v>
      </c>
      <c r="H189" s="27">
        <f t="shared" si="155"/>
        <v>4500</v>
      </c>
      <c r="I189" s="27">
        <f t="shared" si="155"/>
        <v>4500</v>
      </c>
      <c r="J189" s="27">
        <f t="shared" ref="J189:L189" si="156">SUM(J190:J192)</f>
        <v>0</v>
      </c>
      <c r="K189" s="27">
        <f t="shared" si="156"/>
        <v>0</v>
      </c>
      <c r="L189" s="27">
        <f t="shared" si="156"/>
        <v>0</v>
      </c>
      <c r="M189" s="27">
        <f t="shared" ref="M189:Q189" si="157">SUM(M190:M192)</f>
        <v>0</v>
      </c>
      <c r="N189" s="27">
        <f t="shared" si="157"/>
        <v>0</v>
      </c>
      <c r="O189" s="27">
        <f t="shared" si="157"/>
        <v>0</v>
      </c>
      <c r="P189" s="27">
        <f t="shared" si="157"/>
        <v>4500</v>
      </c>
      <c r="Q189" s="27">
        <f t="shared" si="157"/>
        <v>0</v>
      </c>
    </row>
    <row r="190" spans="1:17" ht="15.6" x14ac:dyDescent="0.25">
      <c r="A190" s="28" t="s">
        <v>46</v>
      </c>
      <c r="B190" s="31" t="s">
        <v>311</v>
      </c>
      <c r="C190" s="71" t="s">
        <v>102</v>
      </c>
      <c r="D190" s="4">
        <v>1</v>
      </c>
      <c r="E190" s="4">
        <v>4500</v>
      </c>
      <c r="F190" s="4">
        <f t="shared" ref="F190:F192" si="158">D190*E190</f>
        <v>4500</v>
      </c>
      <c r="G190" s="4">
        <v>1</v>
      </c>
      <c r="H190" s="4">
        <v>4500</v>
      </c>
      <c r="I190" s="4">
        <f t="shared" ref="I190:I192" si="159">G190*H190</f>
        <v>4500</v>
      </c>
      <c r="J190" s="4">
        <v>0</v>
      </c>
      <c r="K190" s="4">
        <v>0</v>
      </c>
      <c r="L190" s="30">
        <f t="shared" ref="L190:L192" si="160">J190*K190</f>
        <v>0</v>
      </c>
      <c r="M190" s="4">
        <v>0</v>
      </c>
      <c r="N190" s="4">
        <v>0</v>
      </c>
      <c r="O190" s="30">
        <f t="shared" ref="O190:O192" si="161">M190*N190</f>
        <v>0</v>
      </c>
      <c r="P190" s="4">
        <v>4500</v>
      </c>
      <c r="Q190" s="4">
        <f t="shared" ref="Q190:Q192" si="162">O190*P190</f>
        <v>0</v>
      </c>
    </row>
    <row r="191" spans="1:17" ht="15.6" x14ac:dyDescent="0.25">
      <c r="A191" s="28" t="s">
        <v>44</v>
      </c>
      <c r="B191" s="29" t="s">
        <v>312</v>
      </c>
      <c r="C191" s="4" t="s">
        <v>102</v>
      </c>
      <c r="D191" s="4"/>
      <c r="E191" s="4"/>
      <c r="F191" s="4">
        <f t="shared" si="158"/>
        <v>0</v>
      </c>
      <c r="G191" s="4"/>
      <c r="H191" s="4"/>
      <c r="I191" s="4">
        <f t="shared" si="159"/>
        <v>0</v>
      </c>
      <c r="J191" s="30"/>
      <c r="K191" s="4"/>
      <c r="L191" s="30">
        <f t="shared" si="160"/>
        <v>0</v>
      </c>
      <c r="M191" s="30"/>
      <c r="N191" s="4"/>
      <c r="O191" s="30">
        <f t="shared" si="161"/>
        <v>0</v>
      </c>
      <c r="P191" s="4"/>
      <c r="Q191" s="4">
        <f t="shared" si="162"/>
        <v>0</v>
      </c>
    </row>
    <row r="192" spans="1:17" ht="15.6" x14ac:dyDescent="0.25">
      <c r="A192" s="28" t="s">
        <v>45</v>
      </c>
      <c r="B192" s="29" t="s">
        <v>312</v>
      </c>
      <c r="C192" s="4" t="s">
        <v>102</v>
      </c>
      <c r="D192" s="4"/>
      <c r="E192" s="4"/>
      <c r="F192" s="4">
        <f t="shared" si="158"/>
        <v>0</v>
      </c>
      <c r="G192" s="4"/>
      <c r="H192" s="4"/>
      <c r="I192" s="4">
        <f t="shared" si="159"/>
        <v>0</v>
      </c>
      <c r="J192" s="30"/>
      <c r="K192" s="4"/>
      <c r="L192" s="30">
        <f t="shared" si="160"/>
        <v>0</v>
      </c>
      <c r="M192" s="30"/>
      <c r="N192" s="4"/>
      <c r="O192" s="30">
        <f t="shared" si="161"/>
        <v>0</v>
      </c>
      <c r="P192" s="4"/>
      <c r="Q192" s="4">
        <f t="shared" si="162"/>
        <v>0</v>
      </c>
    </row>
    <row r="193" spans="1:17" ht="15.6" x14ac:dyDescent="0.25">
      <c r="A193" s="25" t="s">
        <v>313</v>
      </c>
      <c r="B193" s="64" t="s">
        <v>314</v>
      </c>
      <c r="C193" s="27"/>
      <c r="D193" s="27">
        <f t="shared" ref="D193:F193" si="163">SUM(D194:D203)</f>
        <v>0</v>
      </c>
      <c r="E193" s="27">
        <f t="shared" si="163"/>
        <v>0</v>
      </c>
      <c r="F193" s="27">
        <f t="shared" si="163"/>
        <v>0</v>
      </c>
      <c r="G193" s="27">
        <f t="shared" ref="G193:I193" si="164">SUM(G194:G203)</f>
        <v>0</v>
      </c>
      <c r="H193" s="27">
        <f t="shared" si="164"/>
        <v>0</v>
      </c>
      <c r="I193" s="27">
        <f t="shared" si="164"/>
        <v>0</v>
      </c>
      <c r="J193" s="27">
        <v>0</v>
      </c>
      <c r="K193" s="27">
        <v>0</v>
      </c>
      <c r="L193" s="27">
        <f t="shared" ref="L193" si="165">SUM(L194:L203)</f>
        <v>5410</v>
      </c>
      <c r="M193" s="27">
        <f>SUM(M194:M203)</f>
        <v>0</v>
      </c>
      <c r="N193" s="27">
        <f>SUM(N194:N203)</f>
        <v>0</v>
      </c>
      <c r="O193" s="27">
        <f>SUM(O194:O203)</f>
        <v>0</v>
      </c>
      <c r="P193" s="27">
        <f>L193</f>
        <v>5410</v>
      </c>
      <c r="Q193" s="27">
        <v>0</v>
      </c>
    </row>
    <row r="194" spans="1:17" ht="15.6" x14ac:dyDescent="0.25">
      <c r="A194" s="72" t="s">
        <v>46</v>
      </c>
      <c r="B194" s="31" t="s">
        <v>315</v>
      </c>
      <c r="C194" s="71" t="s">
        <v>102</v>
      </c>
      <c r="D194" s="4">
        <v>0</v>
      </c>
      <c r="E194" s="4">
        <v>0</v>
      </c>
      <c r="F194" s="48">
        <f t="shared" ref="F194:F203" si="166">D194*E194</f>
        <v>0</v>
      </c>
      <c r="G194" s="4">
        <v>0</v>
      </c>
      <c r="H194" s="4">
        <v>0</v>
      </c>
      <c r="I194" s="48">
        <f t="shared" ref="I194:I203" si="167">G194*H194</f>
        <v>0</v>
      </c>
      <c r="J194" s="4">
        <v>5</v>
      </c>
      <c r="K194" s="4">
        <v>100</v>
      </c>
      <c r="L194" s="30">
        <f t="shared" ref="L194:L203" si="168">J194*K194</f>
        <v>500</v>
      </c>
      <c r="M194" s="4">
        <v>0</v>
      </c>
      <c r="N194" s="4">
        <v>0</v>
      </c>
      <c r="O194" s="30">
        <f t="shared" ref="O194:O203" si="169">M194*N194</f>
        <v>0</v>
      </c>
      <c r="P194" s="30">
        <f>I194+L194</f>
        <v>500</v>
      </c>
      <c r="Q194" s="48">
        <v>0</v>
      </c>
    </row>
    <row r="195" spans="1:17" ht="15.6" x14ac:dyDescent="0.25">
      <c r="A195" s="72" t="s">
        <v>44</v>
      </c>
      <c r="B195" s="31" t="s">
        <v>316</v>
      </c>
      <c r="C195" s="71" t="s">
        <v>293</v>
      </c>
      <c r="D195" s="4">
        <v>0</v>
      </c>
      <c r="E195" s="4">
        <v>0</v>
      </c>
      <c r="F195" s="48">
        <f t="shared" si="166"/>
        <v>0</v>
      </c>
      <c r="G195" s="4">
        <v>0</v>
      </c>
      <c r="H195" s="4">
        <v>0</v>
      </c>
      <c r="I195" s="48">
        <f t="shared" si="167"/>
        <v>0</v>
      </c>
      <c r="J195" s="4">
        <v>2</v>
      </c>
      <c r="K195" s="4">
        <v>20</v>
      </c>
      <c r="L195" s="30">
        <f t="shared" si="168"/>
        <v>40</v>
      </c>
      <c r="M195" s="4">
        <v>0</v>
      </c>
      <c r="N195" s="4">
        <v>0</v>
      </c>
      <c r="O195" s="30">
        <f t="shared" si="169"/>
        <v>0</v>
      </c>
      <c r="P195" s="30">
        <f t="shared" ref="P195:P203" si="170">I195+L195</f>
        <v>40</v>
      </c>
      <c r="Q195" s="48">
        <v>0</v>
      </c>
    </row>
    <row r="196" spans="1:17" ht="15.6" x14ac:dyDescent="0.25">
      <c r="A196" s="72" t="s">
        <v>45</v>
      </c>
      <c r="B196" s="31" t="s">
        <v>317</v>
      </c>
      <c r="C196" s="71" t="s">
        <v>102</v>
      </c>
      <c r="D196" s="4">
        <v>0</v>
      </c>
      <c r="E196" s="4">
        <v>0</v>
      </c>
      <c r="F196" s="48">
        <f t="shared" si="166"/>
        <v>0</v>
      </c>
      <c r="G196" s="4">
        <v>0</v>
      </c>
      <c r="H196" s="4">
        <v>0</v>
      </c>
      <c r="I196" s="48">
        <f t="shared" si="167"/>
        <v>0</v>
      </c>
      <c r="J196" s="4">
        <v>5</v>
      </c>
      <c r="K196" s="4">
        <v>10</v>
      </c>
      <c r="L196" s="30">
        <f t="shared" si="168"/>
        <v>50</v>
      </c>
      <c r="M196" s="4">
        <v>0</v>
      </c>
      <c r="N196" s="4">
        <v>0</v>
      </c>
      <c r="O196" s="30">
        <f t="shared" si="169"/>
        <v>0</v>
      </c>
      <c r="P196" s="30">
        <f t="shared" si="170"/>
        <v>50</v>
      </c>
      <c r="Q196" s="48">
        <v>0</v>
      </c>
    </row>
    <row r="197" spans="1:17" ht="15.6" x14ac:dyDescent="0.25">
      <c r="A197" s="72" t="s">
        <v>60</v>
      </c>
      <c r="B197" s="31" t="s">
        <v>318</v>
      </c>
      <c r="C197" s="71" t="s">
        <v>102</v>
      </c>
      <c r="D197" s="4">
        <v>0</v>
      </c>
      <c r="E197" s="4">
        <v>0</v>
      </c>
      <c r="F197" s="48">
        <f t="shared" si="166"/>
        <v>0</v>
      </c>
      <c r="G197" s="4">
        <v>0</v>
      </c>
      <c r="H197" s="4">
        <v>0</v>
      </c>
      <c r="I197" s="48">
        <f t="shared" si="167"/>
        <v>0</v>
      </c>
      <c r="J197" s="30">
        <v>30</v>
      </c>
      <c r="K197" s="4">
        <v>18</v>
      </c>
      <c r="L197" s="30">
        <f t="shared" si="168"/>
        <v>540</v>
      </c>
      <c r="M197" s="4">
        <v>0</v>
      </c>
      <c r="N197" s="4">
        <v>0</v>
      </c>
      <c r="O197" s="30">
        <f t="shared" si="169"/>
        <v>0</v>
      </c>
      <c r="P197" s="30">
        <f t="shared" si="170"/>
        <v>540</v>
      </c>
      <c r="Q197" s="48">
        <v>0</v>
      </c>
    </row>
    <row r="198" spans="1:17" ht="15.6" x14ac:dyDescent="0.25">
      <c r="A198" s="72" t="s">
        <v>62</v>
      </c>
      <c r="B198" s="31" t="s">
        <v>319</v>
      </c>
      <c r="C198" s="71" t="s">
        <v>102</v>
      </c>
      <c r="D198" s="4">
        <v>0</v>
      </c>
      <c r="E198" s="4">
        <v>0</v>
      </c>
      <c r="F198" s="48">
        <f t="shared" si="166"/>
        <v>0</v>
      </c>
      <c r="G198" s="4">
        <v>0</v>
      </c>
      <c r="H198" s="4">
        <v>0</v>
      </c>
      <c r="I198" s="48">
        <f t="shared" si="167"/>
        <v>0</v>
      </c>
      <c r="J198" s="30">
        <v>20</v>
      </c>
      <c r="K198" s="4">
        <v>15</v>
      </c>
      <c r="L198" s="30">
        <f t="shared" si="168"/>
        <v>300</v>
      </c>
      <c r="M198" s="4">
        <v>0</v>
      </c>
      <c r="N198" s="4">
        <v>0</v>
      </c>
      <c r="O198" s="30">
        <f t="shared" si="169"/>
        <v>0</v>
      </c>
      <c r="P198" s="30">
        <f t="shared" si="170"/>
        <v>300</v>
      </c>
      <c r="Q198" s="48">
        <v>0</v>
      </c>
    </row>
    <row r="199" spans="1:17" ht="45" x14ac:dyDescent="0.25">
      <c r="A199" s="72" t="s">
        <v>64</v>
      </c>
      <c r="B199" s="31" t="s">
        <v>320</v>
      </c>
      <c r="C199" s="71" t="s">
        <v>102</v>
      </c>
      <c r="D199" s="4">
        <v>0</v>
      </c>
      <c r="E199" s="4">
        <v>0</v>
      </c>
      <c r="F199" s="48">
        <f t="shared" si="166"/>
        <v>0</v>
      </c>
      <c r="G199" s="4">
        <v>0</v>
      </c>
      <c r="H199" s="4">
        <v>0</v>
      </c>
      <c r="I199" s="48">
        <f t="shared" si="167"/>
        <v>0</v>
      </c>
      <c r="J199" s="4">
        <v>5</v>
      </c>
      <c r="K199" s="4">
        <v>200</v>
      </c>
      <c r="L199" s="30">
        <f t="shared" si="168"/>
        <v>1000</v>
      </c>
      <c r="M199" s="4">
        <v>0</v>
      </c>
      <c r="N199" s="4">
        <v>0</v>
      </c>
      <c r="O199" s="30">
        <f t="shared" si="169"/>
        <v>0</v>
      </c>
      <c r="P199" s="30">
        <f t="shared" si="170"/>
        <v>1000</v>
      </c>
      <c r="Q199" s="48">
        <v>0</v>
      </c>
    </row>
    <row r="200" spans="1:17" ht="15.6" x14ac:dyDescent="0.25">
      <c r="A200" s="72" t="s">
        <v>66</v>
      </c>
      <c r="B200" s="31" t="s">
        <v>321</v>
      </c>
      <c r="C200" s="71" t="s">
        <v>293</v>
      </c>
      <c r="D200" s="4">
        <v>0</v>
      </c>
      <c r="E200" s="4">
        <v>0</v>
      </c>
      <c r="F200" s="48">
        <f t="shared" si="166"/>
        <v>0</v>
      </c>
      <c r="G200" s="4">
        <v>0</v>
      </c>
      <c r="H200" s="4">
        <v>0</v>
      </c>
      <c r="I200" s="48">
        <f t="shared" si="167"/>
        <v>0</v>
      </c>
      <c r="J200" s="30">
        <v>1</v>
      </c>
      <c r="K200" s="4">
        <v>380</v>
      </c>
      <c r="L200" s="30">
        <f t="shared" si="168"/>
        <v>380</v>
      </c>
      <c r="M200" s="4">
        <v>0</v>
      </c>
      <c r="N200" s="4">
        <v>0</v>
      </c>
      <c r="O200" s="30">
        <f t="shared" si="169"/>
        <v>0</v>
      </c>
      <c r="P200" s="30">
        <f t="shared" si="170"/>
        <v>380</v>
      </c>
      <c r="Q200" s="48">
        <v>0</v>
      </c>
    </row>
    <row r="201" spans="1:17" ht="15.6" x14ac:dyDescent="0.25">
      <c r="A201" s="72" t="s">
        <v>297</v>
      </c>
      <c r="B201" s="31" t="s">
        <v>322</v>
      </c>
      <c r="C201" s="71" t="s">
        <v>293</v>
      </c>
      <c r="D201" s="30">
        <v>0</v>
      </c>
      <c r="E201" s="4">
        <v>0</v>
      </c>
      <c r="F201" s="48">
        <f t="shared" si="166"/>
        <v>0</v>
      </c>
      <c r="G201" s="30">
        <v>0</v>
      </c>
      <c r="H201" s="4">
        <v>0</v>
      </c>
      <c r="I201" s="48">
        <f t="shared" si="167"/>
        <v>0</v>
      </c>
      <c r="J201" s="30">
        <v>4</v>
      </c>
      <c r="K201" s="4">
        <v>100</v>
      </c>
      <c r="L201" s="30">
        <f t="shared" si="168"/>
        <v>400</v>
      </c>
      <c r="M201" s="4">
        <v>0</v>
      </c>
      <c r="N201" s="4">
        <v>0</v>
      </c>
      <c r="O201" s="30">
        <f t="shared" si="169"/>
        <v>0</v>
      </c>
      <c r="P201" s="30">
        <f t="shared" si="170"/>
        <v>400</v>
      </c>
      <c r="Q201" s="48">
        <v>0</v>
      </c>
    </row>
    <row r="202" spans="1:17" ht="30" x14ac:dyDescent="0.25">
      <c r="A202" s="72" t="s">
        <v>323</v>
      </c>
      <c r="B202" s="73" t="s">
        <v>324</v>
      </c>
      <c r="C202" s="74" t="s">
        <v>102</v>
      </c>
      <c r="D202" s="30">
        <v>0</v>
      </c>
      <c r="E202" s="4">
        <v>0</v>
      </c>
      <c r="F202" s="48">
        <f t="shared" si="166"/>
        <v>0</v>
      </c>
      <c r="G202" s="30">
        <v>0</v>
      </c>
      <c r="H202" s="4">
        <v>0</v>
      </c>
      <c r="I202" s="48">
        <f t="shared" si="167"/>
        <v>0</v>
      </c>
      <c r="J202" s="67">
        <v>10</v>
      </c>
      <c r="K202" s="68">
        <v>150</v>
      </c>
      <c r="L202" s="30">
        <f t="shared" si="168"/>
        <v>1500</v>
      </c>
      <c r="M202" s="4">
        <v>0</v>
      </c>
      <c r="N202" s="4">
        <v>0</v>
      </c>
      <c r="O202" s="30">
        <f t="shared" si="169"/>
        <v>0</v>
      </c>
      <c r="P202" s="30">
        <f t="shared" si="170"/>
        <v>1500</v>
      </c>
      <c r="Q202" s="48">
        <v>0</v>
      </c>
    </row>
    <row r="203" spans="1:17" ht="15.6" x14ac:dyDescent="0.25">
      <c r="A203" s="28" t="s">
        <v>325</v>
      </c>
      <c r="B203" s="29" t="s">
        <v>326</v>
      </c>
      <c r="C203" s="4" t="s">
        <v>102</v>
      </c>
      <c r="D203" s="30">
        <v>0</v>
      </c>
      <c r="E203" s="4">
        <v>0</v>
      </c>
      <c r="F203" s="48">
        <f t="shared" si="166"/>
        <v>0</v>
      </c>
      <c r="G203" s="30">
        <v>0</v>
      </c>
      <c r="H203" s="4">
        <v>0</v>
      </c>
      <c r="I203" s="48">
        <f t="shared" si="167"/>
        <v>0</v>
      </c>
      <c r="J203" s="30">
        <v>20</v>
      </c>
      <c r="K203" s="4">
        <v>35</v>
      </c>
      <c r="L203" s="30">
        <f t="shared" si="168"/>
        <v>700</v>
      </c>
      <c r="M203" s="4">
        <v>0</v>
      </c>
      <c r="N203" s="4">
        <v>0</v>
      </c>
      <c r="O203" s="30">
        <f t="shared" si="169"/>
        <v>0</v>
      </c>
      <c r="P203" s="30">
        <f t="shared" si="170"/>
        <v>700</v>
      </c>
      <c r="Q203" s="48">
        <v>0</v>
      </c>
    </row>
    <row r="204" spans="1:17" ht="15.6" x14ac:dyDescent="0.25">
      <c r="A204" s="5"/>
      <c r="B204" s="6" t="s">
        <v>434</v>
      </c>
      <c r="C204" s="7"/>
      <c r="D204" s="8"/>
      <c r="E204" s="8"/>
      <c r="F204" s="8">
        <f>F176+F189+F193</f>
        <v>4500</v>
      </c>
      <c r="G204" s="8"/>
      <c r="H204" s="8"/>
      <c r="I204" s="8">
        <f>I176+I189+I193</f>
        <v>4500</v>
      </c>
      <c r="J204" s="8"/>
      <c r="K204" s="8"/>
      <c r="L204" s="8">
        <f>L176+L189+L193</f>
        <v>69540</v>
      </c>
      <c r="M204" s="8"/>
      <c r="N204" s="8"/>
      <c r="O204" s="8">
        <f>O176+O189+O193</f>
        <v>0</v>
      </c>
      <c r="P204" s="8">
        <f>P176+P189+P193</f>
        <v>74040</v>
      </c>
      <c r="Q204" s="8">
        <f>Q193+Q189+Q176</f>
        <v>0</v>
      </c>
    </row>
    <row r="205" spans="1:17" ht="15.6" x14ac:dyDescent="0.25">
      <c r="A205" s="36" t="s">
        <v>329</v>
      </c>
      <c r="B205" s="33" t="s">
        <v>330</v>
      </c>
      <c r="C205" s="34"/>
      <c r="D205" s="34"/>
      <c r="E205" s="34"/>
      <c r="F205" s="34"/>
      <c r="G205" s="34"/>
      <c r="H205" s="34"/>
      <c r="I205" s="34"/>
      <c r="J205" s="34"/>
      <c r="K205" s="34"/>
      <c r="L205" s="34"/>
      <c r="M205" s="34"/>
      <c r="N205" s="34"/>
      <c r="O205" s="34"/>
      <c r="P205" s="34"/>
      <c r="Q205" s="34"/>
    </row>
    <row r="206" spans="1:17" ht="15.6" x14ac:dyDescent="0.25">
      <c r="A206" s="25" t="s">
        <v>331</v>
      </c>
      <c r="B206" s="64" t="s">
        <v>332</v>
      </c>
      <c r="C206" s="27"/>
      <c r="D206" s="27">
        <f t="shared" ref="D206:F206" si="171">SUM(D207:D213)</f>
        <v>10301</v>
      </c>
      <c r="E206" s="27">
        <f t="shared" si="171"/>
        <v>12538.8</v>
      </c>
      <c r="F206" s="27">
        <f t="shared" si="171"/>
        <v>50300</v>
      </c>
      <c r="G206" s="27">
        <f t="shared" ref="G206:I206" si="172">SUM(G207:G213)</f>
        <v>10301</v>
      </c>
      <c r="H206" s="27">
        <f t="shared" si="172"/>
        <v>12538.8</v>
      </c>
      <c r="I206" s="27">
        <f t="shared" si="172"/>
        <v>50300</v>
      </c>
      <c r="J206" s="27">
        <f t="shared" ref="J206:L206" si="173">SUM(J207:J213)</f>
        <v>0</v>
      </c>
      <c r="K206" s="27">
        <f t="shared" si="173"/>
        <v>0</v>
      </c>
      <c r="L206" s="27">
        <f t="shared" si="173"/>
        <v>0</v>
      </c>
      <c r="M206" s="27">
        <f t="shared" ref="M206:Q206" si="174">SUM(M207:M213)</f>
        <v>0</v>
      </c>
      <c r="N206" s="27">
        <f t="shared" si="174"/>
        <v>0</v>
      </c>
      <c r="O206" s="27">
        <f t="shared" si="174"/>
        <v>0</v>
      </c>
      <c r="P206" s="27">
        <v>50300</v>
      </c>
      <c r="Q206" s="27">
        <f t="shared" si="174"/>
        <v>0</v>
      </c>
    </row>
    <row r="207" spans="1:17" ht="15.6" x14ac:dyDescent="0.25">
      <c r="A207" s="72" t="s">
        <v>46</v>
      </c>
      <c r="B207" s="31" t="s">
        <v>1</v>
      </c>
      <c r="C207" s="71" t="s">
        <v>102</v>
      </c>
      <c r="D207" s="30">
        <v>2000</v>
      </c>
      <c r="E207" s="4">
        <v>4.3</v>
      </c>
      <c r="F207" s="4">
        <f t="shared" ref="F207:F213" si="175">D207*E207</f>
        <v>8600</v>
      </c>
      <c r="G207" s="30">
        <v>2000</v>
      </c>
      <c r="H207" s="4">
        <v>4.3</v>
      </c>
      <c r="I207" s="4">
        <f t="shared" ref="I207:I213" si="176">G207*H207</f>
        <v>8600</v>
      </c>
      <c r="J207" s="30">
        <v>0</v>
      </c>
      <c r="K207" s="4">
        <v>0</v>
      </c>
      <c r="L207" s="30">
        <f t="shared" ref="L207:L213" si="177">J207*K207</f>
        <v>0</v>
      </c>
      <c r="M207" s="30">
        <v>0</v>
      </c>
      <c r="N207" s="4">
        <v>0</v>
      </c>
      <c r="O207" s="30">
        <f t="shared" ref="O207:O213" si="178">M207*N207</f>
        <v>0</v>
      </c>
      <c r="P207" s="4">
        <v>8600</v>
      </c>
      <c r="Q207" s="30">
        <f t="shared" ref="Q207:Q213" si="179">O207*P207</f>
        <v>0</v>
      </c>
    </row>
    <row r="208" spans="1:17" ht="15.6" x14ac:dyDescent="0.25">
      <c r="A208" s="72" t="s">
        <v>44</v>
      </c>
      <c r="B208" s="31" t="s">
        <v>2</v>
      </c>
      <c r="C208" s="71" t="s">
        <v>102</v>
      </c>
      <c r="D208" s="30">
        <v>2000</v>
      </c>
      <c r="E208" s="4">
        <v>3</v>
      </c>
      <c r="F208" s="4">
        <f t="shared" si="175"/>
        <v>6000</v>
      </c>
      <c r="G208" s="30">
        <v>2000</v>
      </c>
      <c r="H208" s="4">
        <v>3</v>
      </c>
      <c r="I208" s="4">
        <f t="shared" si="176"/>
        <v>6000</v>
      </c>
      <c r="J208" s="30">
        <v>0</v>
      </c>
      <c r="K208" s="4">
        <v>0</v>
      </c>
      <c r="L208" s="30">
        <f t="shared" si="177"/>
        <v>0</v>
      </c>
      <c r="M208" s="30">
        <v>0</v>
      </c>
      <c r="N208" s="4">
        <v>0</v>
      </c>
      <c r="O208" s="30">
        <f t="shared" si="178"/>
        <v>0</v>
      </c>
      <c r="P208" s="4">
        <v>6000</v>
      </c>
      <c r="Q208" s="30">
        <f t="shared" si="179"/>
        <v>0</v>
      </c>
    </row>
    <row r="209" spans="1:17" ht="15.6" x14ac:dyDescent="0.25">
      <c r="A209" s="72" t="s">
        <v>45</v>
      </c>
      <c r="B209" s="31" t="s">
        <v>3</v>
      </c>
      <c r="C209" s="71" t="s">
        <v>102</v>
      </c>
      <c r="D209" s="30">
        <v>1000</v>
      </c>
      <c r="E209" s="4">
        <v>2</v>
      </c>
      <c r="F209" s="4">
        <f t="shared" si="175"/>
        <v>2000</v>
      </c>
      <c r="G209" s="30">
        <v>1000</v>
      </c>
      <c r="H209" s="4">
        <v>2</v>
      </c>
      <c r="I209" s="4">
        <f t="shared" si="176"/>
        <v>2000</v>
      </c>
      <c r="J209" s="30">
        <v>0</v>
      </c>
      <c r="K209" s="4">
        <v>0</v>
      </c>
      <c r="L209" s="30">
        <f t="shared" si="177"/>
        <v>0</v>
      </c>
      <c r="M209" s="30">
        <v>0</v>
      </c>
      <c r="N209" s="4">
        <v>0</v>
      </c>
      <c r="O209" s="30">
        <f t="shared" si="178"/>
        <v>0</v>
      </c>
      <c r="P209" s="4">
        <v>2000</v>
      </c>
      <c r="Q209" s="30">
        <f t="shared" si="179"/>
        <v>0</v>
      </c>
    </row>
    <row r="210" spans="1:17" ht="15.6" x14ac:dyDescent="0.25">
      <c r="A210" s="72" t="s">
        <v>60</v>
      </c>
      <c r="B210" s="31" t="s">
        <v>4</v>
      </c>
      <c r="C210" s="71" t="s">
        <v>102</v>
      </c>
      <c r="D210" s="30">
        <v>5000</v>
      </c>
      <c r="E210" s="4">
        <v>3.5</v>
      </c>
      <c r="F210" s="4">
        <f t="shared" si="175"/>
        <v>17500</v>
      </c>
      <c r="G210" s="30">
        <v>5000</v>
      </c>
      <c r="H210" s="4">
        <v>3.5</v>
      </c>
      <c r="I210" s="4">
        <f t="shared" si="176"/>
        <v>17500</v>
      </c>
      <c r="J210" s="30">
        <v>0</v>
      </c>
      <c r="K210" s="4">
        <v>0</v>
      </c>
      <c r="L210" s="30">
        <f t="shared" si="177"/>
        <v>0</v>
      </c>
      <c r="M210" s="30">
        <v>0</v>
      </c>
      <c r="N210" s="4">
        <v>0</v>
      </c>
      <c r="O210" s="30">
        <f t="shared" si="178"/>
        <v>0</v>
      </c>
      <c r="P210" s="4">
        <v>17500</v>
      </c>
      <c r="Q210" s="30">
        <f t="shared" si="179"/>
        <v>0</v>
      </c>
    </row>
    <row r="211" spans="1:17" ht="15.6" x14ac:dyDescent="0.25">
      <c r="A211" s="72" t="s">
        <v>62</v>
      </c>
      <c r="B211" s="31" t="s">
        <v>5</v>
      </c>
      <c r="C211" s="71" t="s">
        <v>102</v>
      </c>
      <c r="D211" s="30">
        <v>200</v>
      </c>
      <c r="E211" s="4">
        <v>11</v>
      </c>
      <c r="F211" s="4">
        <f t="shared" si="175"/>
        <v>2200</v>
      </c>
      <c r="G211" s="30">
        <v>200</v>
      </c>
      <c r="H211" s="4">
        <v>11</v>
      </c>
      <c r="I211" s="4">
        <f t="shared" si="176"/>
        <v>2200</v>
      </c>
      <c r="J211" s="30">
        <v>0</v>
      </c>
      <c r="K211" s="4">
        <v>0</v>
      </c>
      <c r="L211" s="30">
        <f t="shared" si="177"/>
        <v>0</v>
      </c>
      <c r="M211" s="30">
        <v>0</v>
      </c>
      <c r="N211" s="4">
        <v>0</v>
      </c>
      <c r="O211" s="30">
        <f t="shared" si="178"/>
        <v>0</v>
      </c>
      <c r="P211" s="4">
        <v>2200</v>
      </c>
      <c r="Q211" s="30">
        <f t="shared" si="179"/>
        <v>0</v>
      </c>
    </row>
    <row r="212" spans="1:17" ht="15.6" x14ac:dyDescent="0.25">
      <c r="A212" s="72" t="s">
        <v>64</v>
      </c>
      <c r="B212" s="31" t="s">
        <v>6</v>
      </c>
      <c r="C212" s="71" t="s">
        <v>102</v>
      </c>
      <c r="D212" s="30">
        <v>1</v>
      </c>
      <c r="E212" s="4">
        <v>12500</v>
      </c>
      <c r="F212" s="4">
        <f t="shared" si="175"/>
        <v>12500</v>
      </c>
      <c r="G212" s="30">
        <v>1</v>
      </c>
      <c r="H212" s="4">
        <v>12500</v>
      </c>
      <c r="I212" s="4">
        <f t="shared" si="176"/>
        <v>12500</v>
      </c>
      <c r="J212" s="30">
        <v>0</v>
      </c>
      <c r="K212" s="4">
        <v>0</v>
      </c>
      <c r="L212" s="30">
        <f t="shared" si="177"/>
        <v>0</v>
      </c>
      <c r="M212" s="30">
        <v>0</v>
      </c>
      <c r="N212" s="4">
        <v>0</v>
      </c>
      <c r="O212" s="30">
        <f t="shared" si="178"/>
        <v>0</v>
      </c>
      <c r="P212" s="4">
        <v>12500</v>
      </c>
      <c r="Q212" s="30">
        <f t="shared" si="179"/>
        <v>0</v>
      </c>
    </row>
    <row r="213" spans="1:17" ht="15.6" x14ac:dyDescent="0.25">
      <c r="A213" s="72" t="s">
        <v>297</v>
      </c>
      <c r="B213" s="31" t="s">
        <v>7</v>
      </c>
      <c r="C213" s="71" t="s">
        <v>102</v>
      </c>
      <c r="D213" s="30">
        <v>100</v>
      </c>
      <c r="E213" s="4">
        <v>15</v>
      </c>
      <c r="F213" s="4">
        <f t="shared" si="175"/>
        <v>1500</v>
      </c>
      <c r="G213" s="30">
        <v>100</v>
      </c>
      <c r="H213" s="4">
        <v>15</v>
      </c>
      <c r="I213" s="4">
        <f t="shared" si="176"/>
        <v>1500</v>
      </c>
      <c r="J213" s="30">
        <v>0</v>
      </c>
      <c r="K213" s="4">
        <v>0</v>
      </c>
      <c r="L213" s="30">
        <f t="shared" si="177"/>
        <v>0</v>
      </c>
      <c r="M213" s="30">
        <v>0</v>
      </c>
      <c r="N213" s="4">
        <v>0</v>
      </c>
      <c r="O213" s="30">
        <f t="shared" si="178"/>
        <v>0</v>
      </c>
      <c r="P213" s="4">
        <v>1500</v>
      </c>
      <c r="Q213" s="30">
        <f t="shared" si="179"/>
        <v>0</v>
      </c>
    </row>
    <row r="214" spans="1:17" ht="15.6" x14ac:dyDescent="0.25">
      <c r="A214" s="5"/>
      <c r="B214" s="6" t="s">
        <v>434</v>
      </c>
      <c r="C214" s="7"/>
      <c r="D214" s="8"/>
      <c r="E214" s="8"/>
      <c r="F214" s="8">
        <f t="shared" ref="F214" si="180">F206</f>
        <v>50300</v>
      </c>
      <c r="G214" s="8"/>
      <c r="H214" s="8"/>
      <c r="I214" s="8">
        <f t="shared" ref="I214" si="181">I206</f>
        <v>50300</v>
      </c>
      <c r="J214" s="8">
        <f t="shared" ref="J214:L214" si="182">J206</f>
        <v>0</v>
      </c>
      <c r="K214" s="8">
        <f t="shared" si="182"/>
        <v>0</v>
      </c>
      <c r="L214" s="8">
        <f t="shared" si="182"/>
        <v>0</v>
      </c>
      <c r="M214" s="8">
        <f t="shared" ref="M214:Q214" si="183">M206</f>
        <v>0</v>
      </c>
      <c r="N214" s="8">
        <f t="shared" si="183"/>
        <v>0</v>
      </c>
      <c r="O214" s="8">
        <f t="shared" si="183"/>
        <v>0</v>
      </c>
      <c r="P214" s="8">
        <v>50300</v>
      </c>
      <c r="Q214" s="8">
        <f t="shared" si="183"/>
        <v>0</v>
      </c>
    </row>
    <row r="215" spans="1:17" ht="15.6" x14ac:dyDescent="0.25">
      <c r="A215" s="36" t="s">
        <v>333</v>
      </c>
      <c r="B215" s="33" t="s">
        <v>334</v>
      </c>
      <c r="C215" s="75"/>
      <c r="D215" s="34"/>
      <c r="E215" s="34"/>
      <c r="F215" s="34"/>
      <c r="G215" s="34"/>
      <c r="H215" s="34"/>
      <c r="I215" s="34"/>
      <c r="J215" s="34"/>
      <c r="K215" s="34"/>
      <c r="L215" s="34"/>
      <c r="M215" s="34"/>
      <c r="N215" s="34"/>
      <c r="O215" s="34"/>
      <c r="P215" s="34"/>
      <c r="Q215" s="34"/>
    </row>
    <row r="216" spans="1:17" ht="15.6" x14ac:dyDescent="0.25">
      <c r="A216" s="76" t="s">
        <v>46</v>
      </c>
      <c r="B216" s="31" t="s">
        <v>335</v>
      </c>
      <c r="C216" s="71" t="s">
        <v>278</v>
      </c>
      <c r="D216" s="30">
        <v>0</v>
      </c>
      <c r="E216" s="49">
        <v>0</v>
      </c>
      <c r="F216" s="49">
        <f t="shared" ref="F216:F219" si="184">D216*E216</f>
        <v>0</v>
      </c>
      <c r="G216" s="30">
        <v>0</v>
      </c>
      <c r="H216" s="49">
        <v>0</v>
      </c>
      <c r="I216" s="49">
        <f t="shared" ref="I216:I219" si="185">G216*H216</f>
        <v>0</v>
      </c>
      <c r="J216" s="49">
        <v>10</v>
      </c>
      <c r="K216" s="49">
        <v>2000</v>
      </c>
      <c r="L216" s="49">
        <f t="shared" ref="L216:L219" si="186">J216*K216</f>
        <v>20000</v>
      </c>
      <c r="M216" s="49">
        <v>0</v>
      </c>
      <c r="N216" s="49">
        <v>0</v>
      </c>
      <c r="O216" s="49">
        <f t="shared" ref="O216:O219" si="187">M216*N216</f>
        <v>0</v>
      </c>
      <c r="P216" s="49">
        <f>I216+L216</f>
        <v>20000</v>
      </c>
      <c r="Q216" s="49">
        <v>0</v>
      </c>
    </row>
    <row r="217" spans="1:17" ht="30" x14ac:dyDescent="0.25">
      <c r="A217" s="76" t="s">
        <v>44</v>
      </c>
      <c r="B217" s="31" t="s">
        <v>336</v>
      </c>
      <c r="C217" s="71" t="s">
        <v>101</v>
      </c>
      <c r="D217" s="30">
        <v>2</v>
      </c>
      <c r="E217" s="49">
        <v>17000</v>
      </c>
      <c r="F217" s="48">
        <f t="shared" si="184"/>
        <v>34000</v>
      </c>
      <c r="G217" s="30">
        <v>2</v>
      </c>
      <c r="H217" s="49">
        <v>17000</v>
      </c>
      <c r="I217" s="48">
        <f t="shared" si="185"/>
        <v>34000</v>
      </c>
      <c r="J217" s="49">
        <v>0</v>
      </c>
      <c r="K217" s="49">
        <v>0</v>
      </c>
      <c r="L217" s="49">
        <f t="shared" si="186"/>
        <v>0</v>
      </c>
      <c r="M217" s="49">
        <v>0</v>
      </c>
      <c r="N217" s="49">
        <v>0</v>
      </c>
      <c r="O217" s="49">
        <f t="shared" si="187"/>
        <v>0</v>
      </c>
      <c r="P217" s="49">
        <f t="shared" ref="P217:P219" si="188">I217+L217</f>
        <v>34000</v>
      </c>
      <c r="Q217" s="49">
        <f t="shared" ref="Q217:Q219" si="189">O217*P217</f>
        <v>0</v>
      </c>
    </row>
    <row r="218" spans="1:17" ht="30" x14ac:dyDescent="0.25">
      <c r="A218" s="76" t="s">
        <v>45</v>
      </c>
      <c r="B218" s="31" t="s">
        <v>337</v>
      </c>
      <c r="C218" s="71" t="s">
        <v>101</v>
      </c>
      <c r="D218" s="30">
        <v>1</v>
      </c>
      <c r="E218" s="49">
        <v>47300</v>
      </c>
      <c r="F218" s="48">
        <f t="shared" si="184"/>
        <v>47300</v>
      </c>
      <c r="G218" s="30">
        <v>1</v>
      </c>
      <c r="H218" s="49">
        <v>47300</v>
      </c>
      <c r="I218" s="48">
        <f t="shared" si="185"/>
        <v>47300</v>
      </c>
      <c r="J218" s="49">
        <v>0</v>
      </c>
      <c r="K218" s="49">
        <v>0</v>
      </c>
      <c r="L218" s="49">
        <f t="shared" si="186"/>
        <v>0</v>
      </c>
      <c r="M218" s="49">
        <v>0</v>
      </c>
      <c r="N218" s="49">
        <v>0</v>
      </c>
      <c r="O218" s="49">
        <f t="shared" si="187"/>
        <v>0</v>
      </c>
      <c r="P218" s="49">
        <f t="shared" si="188"/>
        <v>47300</v>
      </c>
      <c r="Q218" s="49">
        <f t="shared" si="189"/>
        <v>0</v>
      </c>
    </row>
    <row r="219" spans="1:17" ht="15.6" x14ac:dyDescent="0.25">
      <c r="A219" s="76" t="s">
        <v>60</v>
      </c>
      <c r="B219" s="29" t="s">
        <v>338</v>
      </c>
      <c r="C219" s="4"/>
      <c r="D219" s="30"/>
      <c r="E219" s="30"/>
      <c r="F219" s="30">
        <f t="shared" si="184"/>
        <v>0</v>
      </c>
      <c r="G219" s="30"/>
      <c r="H219" s="30"/>
      <c r="I219" s="30">
        <f t="shared" si="185"/>
        <v>0</v>
      </c>
      <c r="J219" s="30"/>
      <c r="K219" s="30"/>
      <c r="L219" s="30">
        <f t="shared" si="186"/>
        <v>0</v>
      </c>
      <c r="M219" s="30"/>
      <c r="N219" s="30"/>
      <c r="O219" s="30">
        <f t="shared" si="187"/>
        <v>0</v>
      </c>
      <c r="P219" s="49">
        <f t="shared" si="188"/>
        <v>0</v>
      </c>
      <c r="Q219" s="30">
        <f t="shared" si="189"/>
        <v>0</v>
      </c>
    </row>
    <row r="220" spans="1:17" ht="15.6" x14ac:dyDescent="0.25">
      <c r="A220" s="5"/>
      <c r="B220" s="6" t="s">
        <v>434</v>
      </c>
      <c r="C220" s="7"/>
      <c r="D220" s="8"/>
      <c r="E220" s="8"/>
      <c r="F220" s="8">
        <f t="shared" ref="F220" si="190">SUM(F216:F219)</f>
        <v>81300</v>
      </c>
      <c r="G220" s="8"/>
      <c r="H220" s="8"/>
      <c r="I220" s="8">
        <f t="shared" ref="I220" si="191">SUM(I216:I219)</f>
        <v>81300</v>
      </c>
      <c r="J220" s="8"/>
      <c r="K220" s="8"/>
      <c r="L220" s="8">
        <f t="shared" ref="L220" si="192">SUM(L216:L219)</f>
        <v>20000</v>
      </c>
      <c r="M220" s="8"/>
      <c r="N220" s="8"/>
      <c r="O220" s="8">
        <f t="shared" ref="O220:Q220" si="193">SUM(O216:O219)</f>
        <v>0</v>
      </c>
      <c r="P220" s="8">
        <f t="shared" si="193"/>
        <v>101300</v>
      </c>
      <c r="Q220" s="8">
        <f t="shared" si="193"/>
        <v>0</v>
      </c>
    </row>
    <row r="221" spans="1:17" ht="15.6" x14ac:dyDescent="0.25">
      <c r="A221" s="36" t="s">
        <v>339</v>
      </c>
      <c r="B221" s="33" t="s">
        <v>340</v>
      </c>
      <c r="C221" s="75"/>
      <c r="D221" s="34"/>
      <c r="E221" s="34"/>
      <c r="F221" s="34"/>
      <c r="G221" s="34"/>
      <c r="H221" s="34"/>
      <c r="I221" s="34"/>
      <c r="J221" s="34"/>
      <c r="K221" s="34"/>
      <c r="L221" s="34"/>
      <c r="M221" s="34"/>
      <c r="N221" s="34"/>
      <c r="O221" s="34"/>
      <c r="P221" s="34"/>
      <c r="Q221" s="34"/>
    </row>
    <row r="222" spans="1:17" ht="210" x14ac:dyDescent="0.25">
      <c r="A222" s="76" t="s">
        <v>46</v>
      </c>
      <c r="B222" s="77" t="s">
        <v>341</v>
      </c>
      <c r="C222" s="71" t="s">
        <v>101</v>
      </c>
      <c r="D222" s="30">
        <v>1</v>
      </c>
      <c r="E222" s="30">
        <v>55000</v>
      </c>
      <c r="F222" s="30">
        <f>D222*E222</f>
        <v>55000</v>
      </c>
      <c r="G222" s="30">
        <v>1</v>
      </c>
      <c r="H222" s="30">
        <v>55000</v>
      </c>
      <c r="I222" s="30">
        <f>G222*H222</f>
        <v>55000</v>
      </c>
      <c r="J222" s="30">
        <v>0</v>
      </c>
      <c r="K222" s="30">
        <v>0</v>
      </c>
      <c r="L222" s="30">
        <f>J222*K222</f>
        <v>0</v>
      </c>
      <c r="M222" s="30">
        <v>0</v>
      </c>
      <c r="N222" s="30">
        <v>0</v>
      </c>
      <c r="O222" s="30">
        <f>M222*N222</f>
        <v>0</v>
      </c>
      <c r="P222" s="30">
        <v>55000</v>
      </c>
      <c r="Q222" s="30">
        <f>O222*P222</f>
        <v>0</v>
      </c>
    </row>
    <row r="223" spans="1:17" ht="15.6" x14ac:dyDescent="0.25">
      <c r="A223" s="5"/>
      <c r="B223" s="6" t="s">
        <v>434</v>
      </c>
      <c r="C223" s="7"/>
      <c r="D223" s="8"/>
      <c r="E223" s="8"/>
      <c r="F223" s="8">
        <f t="shared" ref="F223" si="194">SUM(F222)</f>
        <v>55000</v>
      </c>
      <c r="G223" s="8"/>
      <c r="H223" s="8"/>
      <c r="I223" s="8">
        <f t="shared" ref="I223:L223" si="195">SUM(I222)</f>
        <v>55000</v>
      </c>
      <c r="J223" s="8">
        <f t="shared" si="195"/>
        <v>0</v>
      </c>
      <c r="K223" s="8">
        <f t="shared" si="195"/>
        <v>0</v>
      </c>
      <c r="L223" s="8">
        <f t="shared" si="195"/>
        <v>0</v>
      </c>
      <c r="M223" s="8">
        <f t="shared" ref="M223:O223" si="196">SUM(M222)</f>
        <v>0</v>
      </c>
      <c r="N223" s="8">
        <f t="shared" si="196"/>
        <v>0</v>
      </c>
      <c r="O223" s="8">
        <f t="shared" si="196"/>
        <v>0</v>
      </c>
      <c r="P223" s="8">
        <v>55000</v>
      </c>
      <c r="Q223" s="8">
        <f t="shared" ref="Q223" si="197">SUM(Q222)</f>
        <v>0</v>
      </c>
    </row>
    <row r="224" spans="1:17" ht="62.4" x14ac:dyDescent="0.25">
      <c r="A224" s="36" t="s">
        <v>342</v>
      </c>
      <c r="B224" s="33" t="s">
        <v>343</v>
      </c>
      <c r="C224" s="75"/>
      <c r="D224" s="34"/>
      <c r="E224" s="34"/>
      <c r="F224" s="34"/>
      <c r="G224" s="34"/>
      <c r="H224" s="34"/>
      <c r="I224" s="34"/>
      <c r="J224" s="34"/>
      <c r="K224" s="34"/>
      <c r="L224" s="34"/>
      <c r="M224" s="34"/>
      <c r="N224" s="34"/>
      <c r="O224" s="34"/>
      <c r="P224" s="34"/>
      <c r="Q224" s="34"/>
    </row>
    <row r="225" spans="1:17" ht="30" x14ac:dyDescent="0.25">
      <c r="A225" s="76" t="s">
        <v>46</v>
      </c>
      <c r="B225" s="29" t="s">
        <v>344</v>
      </c>
      <c r="C225" s="4" t="s">
        <v>345</v>
      </c>
      <c r="D225" s="30">
        <v>0</v>
      </c>
      <c r="E225" s="30">
        <v>0</v>
      </c>
      <c r="F225" s="30">
        <f t="shared" ref="F225:F226" si="198">D225*E225</f>
        <v>0</v>
      </c>
      <c r="G225" s="30">
        <v>0</v>
      </c>
      <c r="H225" s="30">
        <v>0</v>
      </c>
      <c r="I225" s="30">
        <f t="shared" ref="I225:I226" si="199">G225*H225</f>
        <v>0</v>
      </c>
      <c r="J225" s="30">
        <v>0</v>
      </c>
      <c r="K225" s="30">
        <v>0</v>
      </c>
      <c r="L225" s="30">
        <f t="shared" ref="L225:L226" si="200">J225*K225</f>
        <v>0</v>
      </c>
      <c r="M225" s="30">
        <v>0</v>
      </c>
      <c r="N225" s="30">
        <v>0</v>
      </c>
      <c r="O225" s="30">
        <f t="shared" ref="O225:O226" si="201">M225*N225</f>
        <v>0</v>
      </c>
      <c r="P225" s="30">
        <v>0</v>
      </c>
      <c r="Q225" s="30">
        <f t="shared" ref="Q225:Q226" si="202">O225*P225</f>
        <v>0</v>
      </c>
    </row>
    <row r="226" spans="1:17" ht="30" x14ac:dyDescent="0.25">
      <c r="A226" s="76" t="s">
        <v>44</v>
      </c>
      <c r="B226" s="29" t="s">
        <v>344</v>
      </c>
      <c r="C226" s="4" t="s">
        <v>345</v>
      </c>
      <c r="D226" s="4">
        <v>0</v>
      </c>
      <c r="E226" s="4">
        <v>0</v>
      </c>
      <c r="F226" s="30">
        <f t="shared" si="198"/>
        <v>0</v>
      </c>
      <c r="G226" s="4">
        <v>0</v>
      </c>
      <c r="H226" s="4">
        <v>0</v>
      </c>
      <c r="I226" s="30">
        <f t="shared" si="199"/>
        <v>0</v>
      </c>
      <c r="J226" s="4">
        <v>0</v>
      </c>
      <c r="K226" s="4">
        <v>0</v>
      </c>
      <c r="L226" s="30">
        <f t="shared" si="200"/>
        <v>0</v>
      </c>
      <c r="M226" s="4">
        <v>0</v>
      </c>
      <c r="N226" s="4">
        <v>0</v>
      </c>
      <c r="O226" s="30">
        <f t="shared" si="201"/>
        <v>0</v>
      </c>
      <c r="P226" s="4">
        <v>0</v>
      </c>
      <c r="Q226" s="30">
        <f t="shared" si="202"/>
        <v>0</v>
      </c>
    </row>
    <row r="227" spans="1:17" ht="15.6" x14ac:dyDescent="0.25">
      <c r="A227" s="5"/>
      <c r="B227" s="6" t="s">
        <v>434</v>
      </c>
      <c r="C227" s="7"/>
      <c r="D227" s="8"/>
      <c r="E227" s="8"/>
      <c r="F227" s="8">
        <f t="shared" ref="F227" si="203">SUM(F226)</f>
        <v>0</v>
      </c>
      <c r="G227" s="8"/>
      <c r="H227" s="8"/>
      <c r="I227" s="8">
        <f t="shared" ref="I227:O227" si="204">SUM(I226)</f>
        <v>0</v>
      </c>
      <c r="J227" s="8">
        <f t="shared" si="204"/>
        <v>0</v>
      </c>
      <c r="K227" s="8">
        <f t="shared" si="204"/>
        <v>0</v>
      </c>
      <c r="L227" s="8">
        <f t="shared" si="204"/>
        <v>0</v>
      </c>
      <c r="M227" s="8">
        <f t="shared" si="204"/>
        <v>0</v>
      </c>
      <c r="N227" s="8">
        <f t="shared" si="204"/>
        <v>0</v>
      </c>
      <c r="O227" s="8">
        <f t="shared" si="204"/>
        <v>0</v>
      </c>
      <c r="P227" s="8">
        <v>0</v>
      </c>
      <c r="Q227" s="8">
        <f t="shared" ref="Q227" si="205">SUM(Q226)</f>
        <v>0</v>
      </c>
    </row>
    <row r="228" spans="1:17" ht="15.6" x14ac:dyDescent="0.25">
      <c r="A228" s="36" t="s">
        <v>346</v>
      </c>
      <c r="B228" s="33" t="s">
        <v>347</v>
      </c>
      <c r="C228" s="78"/>
      <c r="D228" s="63"/>
      <c r="E228" s="63"/>
      <c r="F228" s="63"/>
      <c r="G228" s="63"/>
      <c r="H228" s="63"/>
      <c r="I228" s="63"/>
      <c r="J228" s="63"/>
      <c r="K228" s="63"/>
      <c r="L228" s="63"/>
      <c r="M228" s="63"/>
      <c r="N228" s="63"/>
      <c r="O228" s="63"/>
      <c r="P228" s="63"/>
      <c r="Q228" s="63"/>
    </row>
    <row r="229" spans="1:17" ht="15.6" x14ac:dyDescent="0.25">
      <c r="A229" s="76" t="s">
        <v>46</v>
      </c>
      <c r="B229" s="29" t="s">
        <v>348</v>
      </c>
      <c r="C229" s="4" t="s">
        <v>278</v>
      </c>
      <c r="D229" s="4">
        <v>0</v>
      </c>
      <c r="E229" s="4">
        <v>0</v>
      </c>
      <c r="F229" s="4">
        <f t="shared" ref="F229:F232" si="206">D229*E229</f>
        <v>0</v>
      </c>
      <c r="G229" s="4">
        <v>0</v>
      </c>
      <c r="H229" s="4">
        <v>0</v>
      </c>
      <c r="I229" s="4">
        <f t="shared" ref="I229:I232" si="207">G229*H229</f>
        <v>0</v>
      </c>
      <c r="J229" s="4">
        <v>0</v>
      </c>
      <c r="K229" s="4">
        <v>0</v>
      </c>
      <c r="L229" s="4">
        <f t="shared" ref="L229:L232" si="208">J229*K229</f>
        <v>0</v>
      </c>
      <c r="M229" s="4">
        <v>0</v>
      </c>
      <c r="N229" s="4">
        <v>0</v>
      </c>
      <c r="O229" s="4">
        <f t="shared" ref="O229:O232" si="209">M229*N229</f>
        <v>0</v>
      </c>
      <c r="P229" s="4">
        <v>0</v>
      </c>
      <c r="Q229" s="4">
        <f t="shared" ref="Q229:Q232" si="210">O229*P229</f>
        <v>0</v>
      </c>
    </row>
    <row r="230" spans="1:17" ht="15.6" x14ac:dyDescent="0.25">
      <c r="A230" s="76" t="s">
        <v>44</v>
      </c>
      <c r="B230" s="29" t="s">
        <v>349</v>
      </c>
      <c r="C230" s="4" t="s">
        <v>350</v>
      </c>
      <c r="D230" s="4">
        <v>0</v>
      </c>
      <c r="E230" s="4">
        <v>0</v>
      </c>
      <c r="F230" s="4">
        <f t="shared" si="206"/>
        <v>0</v>
      </c>
      <c r="G230" s="4">
        <v>0</v>
      </c>
      <c r="H230" s="4">
        <v>0</v>
      </c>
      <c r="I230" s="4">
        <f t="shared" si="207"/>
        <v>0</v>
      </c>
      <c r="J230" s="4">
        <v>0</v>
      </c>
      <c r="K230" s="4">
        <v>0</v>
      </c>
      <c r="L230" s="4">
        <f t="shared" si="208"/>
        <v>0</v>
      </c>
      <c r="M230" s="4">
        <v>0</v>
      </c>
      <c r="N230" s="4">
        <v>0</v>
      </c>
      <c r="O230" s="4">
        <f t="shared" si="209"/>
        <v>0</v>
      </c>
      <c r="P230" s="4">
        <v>0</v>
      </c>
      <c r="Q230" s="4">
        <f t="shared" si="210"/>
        <v>0</v>
      </c>
    </row>
    <row r="231" spans="1:17" ht="15.6" x14ac:dyDescent="0.25">
      <c r="A231" s="76" t="s">
        <v>45</v>
      </c>
      <c r="B231" s="29" t="s">
        <v>351</v>
      </c>
      <c r="C231" s="4" t="s">
        <v>350</v>
      </c>
      <c r="D231" s="4">
        <v>0</v>
      </c>
      <c r="E231" s="4">
        <v>0</v>
      </c>
      <c r="F231" s="4">
        <f t="shared" si="206"/>
        <v>0</v>
      </c>
      <c r="G231" s="4">
        <v>0</v>
      </c>
      <c r="H231" s="4">
        <v>0</v>
      </c>
      <c r="I231" s="4">
        <f t="shared" si="207"/>
        <v>0</v>
      </c>
      <c r="J231" s="4">
        <v>0</v>
      </c>
      <c r="K231" s="4">
        <v>0</v>
      </c>
      <c r="L231" s="4">
        <f t="shared" si="208"/>
        <v>0</v>
      </c>
      <c r="M231" s="4">
        <v>0</v>
      </c>
      <c r="N231" s="4">
        <v>0</v>
      </c>
      <c r="O231" s="4">
        <f t="shared" si="209"/>
        <v>0</v>
      </c>
      <c r="P231" s="4">
        <v>0</v>
      </c>
      <c r="Q231" s="4">
        <f t="shared" si="210"/>
        <v>0</v>
      </c>
    </row>
    <row r="232" spans="1:17" ht="15.6" x14ac:dyDescent="0.25">
      <c r="A232" s="76" t="s">
        <v>60</v>
      </c>
      <c r="B232" s="29" t="s">
        <v>352</v>
      </c>
      <c r="C232" s="4" t="s">
        <v>350</v>
      </c>
      <c r="D232" s="4">
        <v>0</v>
      </c>
      <c r="E232" s="4">
        <v>0</v>
      </c>
      <c r="F232" s="4">
        <f t="shared" si="206"/>
        <v>0</v>
      </c>
      <c r="G232" s="4">
        <v>0</v>
      </c>
      <c r="H232" s="4">
        <v>0</v>
      </c>
      <c r="I232" s="4">
        <f t="shared" si="207"/>
        <v>0</v>
      </c>
      <c r="J232" s="4">
        <v>0</v>
      </c>
      <c r="K232" s="4">
        <v>0</v>
      </c>
      <c r="L232" s="4">
        <f t="shared" si="208"/>
        <v>0</v>
      </c>
      <c r="M232" s="4">
        <v>0</v>
      </c>
      <c r="N232" s="4">
        <v>0</v>
      </c>
      <c r="O232" s="4">
        <f t="shared" si="209"/>
        <v>0</v>
      </c>
      <c r="P232" s="4">
        <v>0</v>
      </c>
      <c r="Q232" s="4">
        <f t="shared" si="210"/>
        <v>0</v>
      </c>
    </row>
    <row r="233" spans="1:17" ht="15.6" x14ac:dyDescent="0.25">
      <c r="A233" s="5"/>
      <c r="B233" s="6" t="s">
        <v>434</v>
      </c>
      <c r="C233" s="7"/>
      <c r="D233" s="8"/>
      <c r="E233" s="8"/>
      <c r="F233" s="8">
        <f t="shared" ref="F233" si="211">SUM(F232)</f>
        <v>0</v>
      </c>
      <c r="G233" s="8"/>
      <c r="H233" s="8"/>
      <c r="I233" s="8">
        <f t="shared" ref="I233:O233" si="212">SUM(I232)</f>
        <v>0</v>
      </c>
      <c r="J233" s="8">
        <f t="shared" si="212"/>
        <v>0</v>
      </c>
      <c r="K233" s="8">
        <f t="shared" si="212"/>
        <v>0</v>
      </c>
      <c r="L233" s="8">
        <f t="shared" si="212"/>
        <v>0</v>
      </c>
      <c r="M233" s="8">
        <f t="shared" si="212"/>
        <v>0</v>
      </c>
      <c r="N233" s="8">
        <f t="shared" si="212"/>
        <v>0</v>
      </c>
      <c r="O233" s="8">
        <f t="shared" si="212"/>
        <v>0</v>
      </c>
      <c r="P233" s="8">
        <v>0</v>
      </c>
      <c r="Q233" s="8">
        <f t="shared" ref="Q233" si="213">SUM(Q232)</f>
        <v>0</v>
      </c>
    </row>
    <row r="234" spans="1:17" ht="15.6" x14ac:dyDescent="0.25">
      <c r="A234" s="36" t="s">
        <v>353</v>
      </c>
      <c r="B234" s="33" t="s">
        <v>354</v>
      </c>
      <c r="C234" s="75"/>
      <c r="D234" s="34"/>
      <c r="E234" s="34"/>
      <c r="F234" s="34"/>
      <c r="G234" s="34"/>
      <c r="H234" s="34"/>
      <c r="I234" s="34"/>
      <c r="J234" s="34"/>
      <c r="K234" s="34"/>
      <c r="L234" s="34"/>
      <c r="M234" s="34"/>
      <c r="N234" s="34"/>
      <c r="O234" s="34"/>
      <c r="P234" s="34"/>
      <c r="Q234" s="34"/>
    </row>
    <row r="235" spans="1:17" ht="15.6" x14ac:dyDescent="0.25">
      <c r="A235" s="76" t="s">
        <v>46</v>
      </c>
      <c r="B235" s="29" t="s">
        <v>355</v>
      </c>
      <c r="C235" s="4" t="s">
        <v>356</v>
      </c>
      <c r="D235" s="30">
        <v>3</v>
      </c>
      <c r="E235" s="30">
        <v>4500</v>
      </c>
      <c r="F235" s="4">
        <f t="shared" ref="F235:F237" si="214">D235*E235</f>
        <v>13500</v>
      </c>
      <c r="G235" s="30">
        <v>3</v>
      </c>
      <c r="H235" s="30">
        <v>4500</v>
      </c>
      <c r="I235" s="4">
        <f t="shared" ref="I235:I237" si="215">G235*H235</f>
        <v>13500</v>
      </c>
      <c r="J235" s="30">
        <v>0</v>
      </c>
      <c r="K235" s="30">
        <v>0</v>
      </c>
      <c r="L235" s="4">
        <f t="shared" ref="L235:L237" si="216">J235*K235</f>
        <v>0</v>
      </c>
      <c r="M235" s="30">
        <v>0</v>
      </c>
      <c r="N235" s="30">
        <v>0</v>
      </c>
      <c r="O235" s="4">
        <f t="shared" ref="O235:O237" si="217">M235*N235</f>
        <v>0</v>
      </c>
      <c r="P235" s="30">
        <v>13500</v>
      </c>
      <c r="Q235" s="4">
        <f t="shared" ref="Q235:Q237" si="218">O235*P235</f>
        <v>0</v>
      </c>
    </row>
    <row r="236" spans="1:17" ht="60" x14ac:dyDescent="0.25">
      <c r="A236" s="79" t="s">
        <v>44</v>
      </c>
      <c r="B236" s="58" t="s">
        <v>357</v>
      </c>
      <c r="C236" s="59" t="s">
        <v>101</v>
      </c>
      <c r="D236" s="60">
        <v>1</v>
      </c>
      <c r="E236" s="60">
        <v>30000</v>
      </c>
      <c r="F236" s="59">
        <f t="shared" si="214"/>
        <v>30000</v>
      </c>
      <c r="G236" s="60">
        <v>1</v>
      </c>
      <c r="H236" s="60">
        <v>25500</v>
      </c>
      <c r="I236" s="59">
        <f t="shared" si="215"/>
        <v>25500</v>
      </c>
      <c r="J236" s="60">
        <v>0</v>
      </c>
      <c r="K236" s="60">
        <v>0</v>
      </c>
      <c r="L236" s="59">
        <f t="shared" si="216"/>
        <v>0</v>
      </c>
      <c r="M236" s="60">
        <v>0</v>
      </c>
      <c r="N236" s="60">
        <v>0</v>
      </c>
      <c r="O236" s="59">
        <f t="shared" si="217"/>
        <v>0</v>
      </c>
      <c r="P236" s="60">
        <v>25500</v>
      </c>
      <c r="Q236" s="95" t="s">
        <v>441</v>
      </c>
    </row>
    <row r="237" spans="1:17" ht="30" x14ac:dyDescent="0.25">
      <c r="A237" s="76" t="s">
        <v>60</v>
      </c>
      <c r="B237" s="29" t="s">
        <v>358</v>
      </c>
      <c r="C237" s="4"/>
      <c r="D237" s="30">
        <v>0</v>
      </c>
      <c r="E237" s="30">
        <v>0</v>
      </c>
      <c r="F237" s="4">
        <f t="shared" si="214"/>
        <v>0</v>
      </c>
      <c r="G237" s="30">
        <v>0</v>
      </c>
      <c r="H237" s="30">
        <v>0</v>
      </c>
      <c r="I237" s="4">
        <f t="shared" si="215"/>
        <v>0</v>
      </c>
      <c r="J237" s="30">
        <v>0</v>
      </c>
      <c r="K237" s="30">
        <v>0</v>
      </c>
      <c r="L237" s="4">
        <f t="shared" si="216"/>
        <v>0</v>
      </c>
      <c r="M237" s="30">
        <v>0</v>
      </c>
      <c r="N237" s="30">
        <v>0</v>
      </c>
      <c r="O237" s="4">
        <f t="shared" si="217"/>
        <v>0</v>
      </c>
      <c r="P237" s="30">
        <v>0</v>
      </c>
      <c r="Q237" s="4">
        <f t="shared" si="218"/>
        <v>0</v>
      </c>
    </row>
    <row r="238" spans="1:17" ht="15.6" x14ac:dyDescent="0.25">
      <c r="A238" s="5"/>
      <c r="B238" s="6" t="s">
        <v>434</v>
      </c>
      <c r="C238" s="7"/>
      <c r="D238" s="8"/>
      <c r="E238" s="8"/>
      <c r="F238" s="8">
        <f>F236+F235</f>
        <v>43500</v>
      </c>
      <c r="G238" s="8"/>
      <c r="H238" s="8"/>
      <c r="I238" s="8">
        <f>I235+I236</f>
        <v>39000</v>
      </c>
      <c r="J238" s="8">
        <f t="shared" ref="J238:P238" si="219">J235+J236</f>
        <v>0</v>
      </c>
      <c r="K238" s="8">
        <f t="shared" si="219"/>
        <v>0</v>
      </c>
      <c r="L238" s="8">
        <f t="shared" si="219"/>
        <v>0</v>
      </c>
      <c r="M238" s="8">
        <f t="shared" si="219"/>
        <v>0</v>
      </c>
      <c r="N238" s="8">
        <f t="shared" si="219"/>
        <v>0</v>
      </c>
      <c r="O238" s="8">
        <f t="shared" si="219"/>
        <v>0</v>
      </c>
      <c r="P238" s="8">
        <f t="shared" si="219"/>
        <v>39000</v>
      </c>
      <c r="Q238" s="8">
        <f t="shared" ref="Q238" si="220">SUM(Q237)</f>
        <v>0</v>
      </c>
    </row>
    <row r="239" spans="1:17" ht="15.6" x14ac:dyDescent="0.25">
      <c r="A239" s="36" t="s">
        <v>359</v>
      </c>
      <c r="B239" s="33" t="s">
        <v>360</v>
      </c>
      <c r="C239" s="63"/>
      <c r="D239" s="63"/>
      <c r="E239" s="63"/>
      <c r="F239" s="63"/>
      <c r="G239" s="63"/>
      <c r="H239" s="63"/>
      <c r="I239" s="63"/>
      <c r="J239" s="63"/>
      <c r="K239" s="63"/>
      <c r="L239" s="63"/>
      <c r="M239" s="63"/>
      <c r="N239" s="63"/>
      <c r="O239" s="63"/>
      <c r="P239" s="63"/>
      <c r="Q239" s="63"/>
    </row>
    <row r="240" spans="1:17" ht="31.2" x14ac:dyDescent="0.25">
      <c r="A240" s="25" t="s">
        <v>361</v>
      </c>
      <c r="B240" s="64" t="s">
        <v>362</v>
      </c>
      <c r="C240" s="27"/>
      <c r="D240" s="27">
        <f t="shared" ref="D240:I240" si="221">SUM(D241)</f>
        <v>0</v>
      </c>
      <c r="E240" s="27">
        <f t="shared" si="221"/>
        <v>0</v>
      </c>
      <c r="F240" s="27">
        <f t="shared" si="221"/>
        <v>0</v>
      </c>
      <c r="G240" s="27">
        <f t="shared" si="221"/>
        <v>0</v>
      </c>
      <c r="H240" s="27">
        <f t="shared" si="221"/>
        <v>0</v>
      </c>
      <c r="I240" s="27">
        <f t="shared" si="221"/>
        <v>0</v>
      </c>
      <c r="J240" s="27">
        <f t="shared" ref="J240:Q240" si="222">SUM(J241)</f>
        <v>0</v>
      </c>
      <c r="K240" s="27">
        <f t="shared" si="222"/>
        <v>0</v>
      </c>
      <c r="L240" s="27">
        <f t="shared" si="222"/>
        <v>0</v>
      </c>
      <c r="M240" s="27">
        <f t="shared" si="222"/>
        <v>0</v>
      </c>
      <c r="N240" s="27">
        <f t="shared" si="222"/>
        <v>0</v>
      </c>
      <c r="O240" s="27">
        <f t="shared" si="222"/>
        <v>0</v>
      </c>
      <c r="P240" s="27">
        <f t="shared" si="222"/>
        <v>0</v>
      </c>
      <c r="Q240" s="27">
        <f t="shared" si="222"/>
        <v>0</v>
      </c>
    </row>
    <row r="241" spans="1:17" ht="15.6" x14ac:dyDescent="0.25">
      <c r="A241" s="80" t="s">
        <v>46</v>
      </c>
      <c r="B241" s="81"/>
      <c r="C241" s="48"/>
      <c r="D241" s="48"/>
      <c r="E241" s="48"/>
      <c r="F241" s="48">
        <f>D241*E241</f>
        <v>0</v>
      </c>
      <c r="G241" s="48"/>
      <c r="H241" s="48"/>
      <c r="I241" s="48">
        <f>G241*H241</f>
        <v>0</v>
      </c>
      <c r="J241" s="49"/>
      <c r="K241" s="48"/>
      <c r="L241" s="49">
        <f>J241*K241</f>
        <v>0</v>
      </c>
      <c r="M241" s="48"/>
      <c r="N241" s="48"/>
      <c r="O241" s="48">
        <f>M241*N241</f>
        <v>0</v>
      </c>
      <c r="P241" s="48"/>
      <c r="Q241" s="48">
        <f>O241*P241</f>
        <v>0</v>
      </c>
    </row>
    <row r="242" spans="1:17" ht="15.6" x14ac:dyDescent="0.25">
      <c r="A242" s="25" t="s">
        <v>363</v>
      </c>
      <c r="B242" s="64" t="s">
        <v>364</v>
      </c>
      <c r="C242" s="27"/>
      <c r="D242" s="27">
        <f t="shared" ref="D242:F242" si="223">SUM(D243:D245)</f>
        <v>0</v>
      </c>
      <c r="E242" s="27">
        <f t="shared" si="223"/>
        <v>0</v>
      </c>
      <c r="F242" s="27">
        <f t="shared" si="223"/>
        <v>0</v>
      </c>
      <c r="G242" s="27">
        <f t="shared" ref="G242:I242" si="224">SUM(G243:G245)</f>
        <v>0</v>
      </c>
      <c r="H242" s="27">
        <f t="shared" si="224"/>
        <v>0</v>
      </c>
      <c r="I242" s="27">
        <f t="shared" si="224"/>
        <v>0</v>
      </c>
      <c r="J242" s="27">
        <f t="shared" ref="J242:O242" si="225">SUM(J243:J245)</f>
        <v>0</v>
      </c>
      <c r="K242" s="27">
        <f t="shared" si="225"/>
        <v>0</v>
      </c>
      <c r="L242" s="27">
        <f t="shared" si="225"/>
        <v>0</v>
      </c>
      <c r="M242" s="27">
        <f t="shared" si="225"/>
        <v>0</v>
      </c>
      <c r="N242" s="27">
        <f t="shared" si="225"/>
        <v>0</v>
      </c>
      <c r="O242" s="27">
        <f t="shared" si="225"/>
        <v>0</v>
      </c>
      <c r="P242" s="27">
        <f t="shared" ref="P242:Q242" si="226">SUM(P243:P245)</f>
        <v>0</v>
      </c>
      <c r="Q242" s="27">
        <f t="shared" si="226"/>
        <v>0</v>
      </c>
    </row>
    <row r="243" spans="1:17" ht="15.6" x14ac:dyDescent="0.25">
      <c r="A243" s="28" t="s">
        <v>46</v>
      </c>
      <c r="B243" s="29" t="s">
        <v>365</v>
      </c>
      <c r="C243" s="4" t="s">
        <v>102</v>
      </c>
      <c r="D243" s="4">
        <v>0</v>
      </c>
      <c r="E243" s="4">
        <v>0</v>
      </c>
      <c r="F243" s="4">
        <f t="shared" ref="F243:F245" si="227">D243*E243</f>
        <v>0</v>
      </c>
      <c r="G243" s="4">
        <v>0</v>
      </c>
      <c r="H243" s="4">
        <v>0</v>
      </c>
      <c r="I243" s="4">
        <f t="shared" ref="I243:I245" si="228">G243*H243</f>
        <v>0</v>
      </c>
      <c r="J243" s="4">
        <v>0</v>
      </c>
      <c r="K243" s="4">
        <v>0</v>
      </c>
      <c r="L243" s="30">
        <f t="shared" ref="L243:L245" si="229">J243*K243</f>
        <v>0</v>
      </c>
      <c r="M243" s="4">
        <v>0</v>
      </c>
      <c r="N243" s="4">
        <v>0</v>
      </c>
      <c r="O243" s="4">
        <f t="shared" ref="O243:O245" si="230">M243*N243</f>
        <v>0</v>
      </c>
      <c r="P243" s="4">
        <v>0</v>
      </c>
      <c r="Q243" s="4">
        <f t="shared" ref="Q243:Q245" si="231">O243*P243</f>
        <v>0</v>
      </c>
    </row>
    <row r="244" spans="1:17" ht="15.6" x14ac:dyDescent="0.25">
      <c r="A244" s="28" t="s">
        <v>44</v>
      </c>
      <c r="B244" s="29" t="s">
        <v>365</v>
      </c>
      <c r="C244" s="4" t="s">
        <v>102</v>
      </c>
      <c r="D244" s="4">
        <v>0</v>
      </c>
      <c r="E244" s="4">
        <v>0</v>
      </c>
      <c r="F244" s="4">
        <f t="shared" si="227"/>
        <v>0</v>
      </c>
      <c r="G244" s="4">
        <v>0</v>
      </c>
      <c r="H244" s="4">
        <v>0</v>
      </c>
      <c r="I244" s="4">
        <f t="shared" si="228"/>
        <v>0</v>
      </c>
      <c r="J244" s="4">
        <v>0</v>
      </c>
      <c r="K244" s="4">
        <v>0</v>
      </c>
      <c r="L244" s="30">
        <f t="shared" si="229"/>
        <v>0</v>
      </c>
      <c r="M244" s="4">
        <v>0</v>
      </c>
      <c r="N244" s="4">
        <v>0</v>
      </c>
      <c r="O244" s="4">
        <f t="shared" si="230"/>
        <v>0</v>
      </c>
      <c r="P244" s="4">
        <v>0</v>
      </c>
      <c r="Q244" s="4">
        <f t="shared" si="231"/>
        <v>0</v>
      </c>
    </row>
    <row r="245" spans="1:17" ht="15.6" x14ac:dyDescent="0.25">
      <c r="A245" s="28" t="s">
        <v>45</v>
      </c>
      <c r="B245" s="29" t="s">
        <v>365</v>
      </c>
      <c r="C245" s="4" t="s">
        <v>102</v>
      </c>
      <c r="D245" s="4">
        <v>0</v>
      </c>
      <c r="E245" s="4">
        <v>0</v>
      </c>
      <c r="F245" s="4">
        <f t="shared" si="227"/>
        <v>0</v>
      </c>
      <c r="G245" s="4">
        <v>0</v>
      </c>
      <c r="H245" s="4">
        <v>0</v>
      </c>
      <c r="I245" s="4">
        <f t="shared" si="228"/>
        <v>0</v>
      </c>
      <c r="J245" s="4">
        <v>0</v>
      </c>
      <c r="K245" s="4">
        <v>0</v>
      </c>
      <c r="L245" s="30">
        <f t="shared" si="229"/>
        <v>0</v>
      </c>
      <c r="M245" s="4">
        <v>0</v>
      </c>
      <c r="N245" s="4">
        <v>0</v>
      </c>
      <c r="O245" s="4">
        <f t="shared" si="230"/>
        <v>0</v>
      </c>
      <c r="P245" s="4">
        <v>0</v>
      </c>
      <c r="Q245" s="4">
        <f t="shared" si="231"/>
        <v>0</v>
      </c>
    </row>
    <row r="246" spans="1:17" ht="15.6" x14ac:dyDescent="0.25">
      <c r="A246" s="25" t="s">
        <v>366</v>
      </c>
      <c r="B246" s="64" t="s">
        <v>367</v>
      </c>
      <c r="C246" s="27"/>
      <c r="D246" s="27">
        <f t="shared" ref="D246:F246" si="232">SUM(D247:D251)</f>
        <v>0</v>
      </c>
      <c r="E246" s="27">
        <f t="shared" si="232"/>
        <v>0</v>
      </c>
      <c r="F246" s="27">
        <f t="shared" si="232"/>
        <v>0</v>
      </c>
      <c r="G246" s="27">
        <f t="shared" ref="G246:I246" si="233">SUM(G247:G251)</f>
        <v>0</v>
      </c>
      <c r="H246" s="27">
        <f t="shared" si="233"/>
        <v>0</v>
      </c>
      <c r="I246" s="27">
        <f t="shared" si="233"/>
        <v>0</v>
      </c>
      <c r="J246" s="27">
        <f t="shared" ref="J246:O246" si="234">SUM(J247:J251)</f>
        <v>0</v>
      </c>
      <c r="K246" s="27">
        <f t="shared" si="234"/>
        <v>0</v>
      </c>
      <c r="L246" s="27">
        <f t="shared" si="234"/>
        <v>0</v>
      </c>
      <c r="M246" s="27">
        <f t="shared" si="234"/>
        <v>0</v>
      </c>
      <c r="N246" s="27">
        <f t="shared" si="234"/>
        <v>0</v>
      </c>
      <c r="O246" s="27">
        <f t="shared" si="234"/>
        <v>0</v>
      </c>
      <c r="P246" s="27">
        <f t="shared" ref="P246:Q246" si="235">SUM(P247:P251)</f>
        <v>0</v>
      </c>
      <c r="Q246" s="27">
        <f t="shared" si="235"/>
        <v>0</v>
      </c>
    </row>
    <row r="247" spans="1:17" ht="15.6" x14ac:dyDescent="0.25">
      <c r="A247" s="28" t="s">
        <v>46</v>
      </c>
      <c r="B247" s="29" t="s">
        <v>368</v>
      </c>
      <c r="C247" s="4" t="s">
        <v>369</v>
      </c>
      <c r="D247" s="4">
        <v>0</v>
      </c>
      <c r="E247" s="4">
        <v>0</v>
      </c>
      <c r="F247" s="4">
        <f t="shared" ref="F247:F251" si="236">D247*E247</f>
        <v>0</v>
      </c>
      <c r="G247" s="4">
        <v>0</v>
      </c>
      <c r="H247" s="4">
        <v>0</v>
      </c>
      <c r="I247" s="4">
        <f t="shared" ref="I247:I251" si="237">G247*H247</f>
        <v>0</v>
      </c>
      <c r="J247" s="4">
        <v>0</v>
      </c>
      <c r="K247" s="4">
        <v>0</v>
      </c>
      <c r="L247" s="30">
        <f t="shared" ref="L247:L251" si="238">J247*K247</f>
        <v>0</v>
      </c>
      <c r="M247" s="4">
        <v>0</v>
      </c>
      <c r="N247" s="4">
        <v>0</v>
      </c>
      <c r="O247" s="4">
        <f t="shared" ref="O247:O251" si="239">M247*N247</f>
        <v>0</v>
      </c>
      <c r="P247" s="4">
        <v>0</v>
      </c>
      <c r="Q247" s="4">
        <f t="shared" ref="Q247:Q251" si="240">O247*P247</f>
        <v>0</v>
      </c>
    </row>
    <row r="248" spans="1:17" ht="15.6" x14ac:dyDescent="0.25">
      <c r="A248" s="28" t="s">
        <v>44</v>
      </c>
      <c r="B248" s="29" t="s">
        <v>370</v>
      </c>
      <c r="C248" s="4" t="s">
        <v>369</v>
      </c>
      <c r="D248" s="4">
        <v>0</v>
      </c>
      <c r="E248" s="4">
        <v>0</v>
      </c>
      <c r="F248" s="4">
        <f t="shared" si="236"/>
        <v>0</v>
      </c>
      <c r="G248" s="4">
        <v>0</v>
      </c>
      <c r="H248" s="4">
        <v>0</v>
      </c>
      <c r="I248" s="4">
        <f t="shared" si="237"/>
        <v>0</v>
      </c>
      <c r="J248" s="4">
        <v>0</v>
      </c>
      <c r="K248" s="4">
        <v>0</v>
      </c>
      <c r="L248" s="30">
        <f t="shared" si="238"/>
        <v>0</v>
      </c>
      <c r="M248" s="4">
        <v>0</v>
      </c>
      <c r="N248" s="4">
        <v>0</v>
      </c>
      <c r="O248" s="4">
        <f t="shared" si="239"/>
        <v>0</v>
      </c>
      <c r="P248" s="4">
        <v>0</v>
      </c>
      <c r="Q248" s="4">
        <f t="shared" si="240"/>
        <v>0</v>
      </c>
    </row>
    <row r="249" spans="1:17" ht="15.6" x14ac:dyDescent="0.25">
      <c r="A249" s="28" t="s">
        <v>45</v>
      </c>
      <c r="B249" s="29" t="s">
        <v>371</v>
      </c>
      <c r="C249" s="4" t="s">
        <v>369</v>
      </c>
      <c r="D249" s="4">
        <v>0</v>
      </c>
      <c r="E249" s="4">
        <v>0</v>
      </c>
      <c r="F249" s="4">
        <f t="shared" si="236"/>
        <v>0</v>
      </c>
      <c r="G249" s="4">
        <v>0</v>
      </c>
      <c r="H249" s="4">
        <v>0</v>
      </c>
      <c r="I249" s="4">
        <f t="shared" si="237"/>
        <v>0</v>
      </c>
      <c r="J249" s="4">
        <v>0</v>
      </c>
      <c r="K249" s="4">
        <v>0</v>
      </c>
      <c r="L249" s="30">
        <f t="shared" si="238"/>
        <v>0</v>
      </c>
      <c r="M249" s="4">
        <v>0</v>
      </c>
      <c r="N249" s="4">
        <v>0</v>
      </c>
      <c r="O249" s="4">
        <f t="shared" si="239"/>
        <v>0</v>
      </c>
      <c r="P249" s="4">
        <v>0</v>
      </c>
      <c r="Q249" s="4">
        <f t="shared" si="240"/>
        <v>0</v>
      </c>
    </row>
    <row r="250" spans="1:17" ht="15.6" x14ac:dyDescent="0.25">
      <c r="A250" s="28" t="s">
        <v>60</v>
      </c>
      <c r="B250" s="29" t="s">
        <v>372</v>
      </c>
      <c r="C250" s="4" t="s">
        <v>369</v>
      </c>
      <c r="D250" s="4">
        <v>0</v>
      </c>
      <c r="E250" s="4">
        <v>0</v>
      </c>
      <c r="F250" s="4">
        <f t="shared" si="236"/>
        <v>0</v>
      </c>
      <c r="G250" s="4">
        <v>0</v>
      </c>
      <c r="H250" s="4">
        <v>0</v>
      </c>
      <c r="I250" s="4">
        <f t="shared" si="237"/>
        <v>0</v>
      </c>
      <c r="J250" s="4">
        <v>0</v>
      </c>
      <c r="K250" s="4">
        <v>0</v>
      </c>
      <c r="L250" s="30">
        <f t="shared" si="238"/>
        <v>0</v>
      </c>
      <c r="M250" s="4">
        <v>0</v>
      </c>
      <c r="N250" s="4">
        <v>0</v>
      </c>
      <c r="O250" s="4">
        <f t="shared" si="239"/>
        <v>0</v>
      </c>
      <c r="P250" s="4">
        <v>0</v>
      </c>
      <c r="Q250" s="4">
        <f t="shared" si="240"/>
        <v>0</v>
      </c>
    </row>
    <row r="251" spans="1:17" ht="15.6" x14ac:dyDescent="0.25">
      <c r="A251" s="28" t="s">
        <v>62</v>
      </c>
      <c r="B251" s="29" t="s">
        <v>373</v>
      </c>
      <c r="C251" s="4" t="s">
        <v>369</v>
      </c>
      <c r="D251" s="4">
        <v>0</v>
      </c>
      <c r="E251" s="4">
        <v>0</v>
      </c>
      <c r="F251" s="4">
        <f t="shared" si="236"/>
        <v>0</v>
      </c>
      <c r="G251" s="4">
        <v>0</v>
      </c>
      <c r="H251" s="4">
        <v>0</v>
      </c>
      <c r="I251" s="4">
        <f t="shared" si="237"/>
        <v>0</v>
      </c>
      <c r="J251" s="4">
        <v>0</v>
      </c>
      <c r="K251" s="4">
        <v>0</v>
      </c>
      <c r="L251" s="30">
        <f t="shared" si="238"/>
        <v>0</v>
      </c>
      <c r="M251" s="4">
        <v>0</v>
      </c>
      <c r="N251" s="4">
        <v>0</v>
      </c>
      <c r="O251" s="4">
        <f t="shared" si="239"/>
        <v>0</v>
      </c>
      <c r="P251" s="4">
        <v>0</v>
      </c>
      <c r="Q251" s="4">
        <f t="shared" si="240"/>
        <v>0</v>
      </c>
    </row>
    <row r="252" spans="1:17" ht="15.6" x14ac:dyDescent="0.25">
      <c r="A252" s="25" t="s">
        <v>374</v>
      </c>
      <c r="B252" s="64" t="s">
        <v>360</v>
      </c>
      <c r="C252" s="27"/>
      <c r="D252" s="27">
        <v>0</v>
      </c>
      <c r="E252" s="27">
        <v>0</v>
      </c>
      <c r="F252" s="27">
        <f t="shared" ref="F252:P252" si="241">SUM(F253:F287)</f>
        <v>278260</v>
      </c>
      <c r="G252" s="27">
        <v>0</v>
      </c>
      <c r="H252" s="27">
        <v>0</v>
      </c>
      <c r="I252" s="27">
        <f t="shared" si="241"/>
        <v>232260</v>
      </c>
      <c r="J252" s="27">
        <v>0</v>
      </c>
      <c r="K252" s="27">
        <v>0</v>
      </c>
      <c r="L252" s="27">
        <f t="shared" si="241"/>
        <v>486500</v>
      </c>
      <c r="M252" s="27">
        <v>0</v>
      </c>
      <c r="N252" s="27">
        <v>0</v>
      </c>
      <c r="O252" s="27">
        <f t="shared" si="241"/>
        <v>0</v>
      </c>
      <c r="P252" s="27">
        <f t="shared" si="241"/>
        <v>718760</v>
      </c>
      <c r="Q252" s="27">
        <f t="shared" ref="Q252" si="242">SUM(Q253:Q287)</f>
        <v>0</v>
      </c>
    </row>
    <row r="253" spans="1:17" ht="15.6" x14ac:dyDescent="0.25">
      <c r="A253" s="28" t="s">
        <v>60</v>
      </c>
      <c r="B253" s="29" t="s">
        <v>375</v>
      </c>
      <c r="C253" s="4"/>
      <c r="D253" s="4"/>
      <c r="E253" s="4"/>
      <c r="F253" s="4">
        <f t="shared" ref="F253:F265" si="243">D253*E253</f>
        <v>0</v>
      </c>
      <c r="G253" s="4"/>
      <c r="H253" s="4"/>
      <c r="I253" s="4">
        <f t="shared" ref="I253:I265" si="244">G253*H253</f>
        <v>0</v>
      </c>
      <c r="J253" s="30"/>
      <c r="K253" s="4"/>
      <c r="L253" s="30">
        <f t="shared" ref="L253:L265" si="245">J253*K253</f>
        <v>0</v>
      </c>
      <c r="M253" s="4"/>
      <c r="N253" s="4"/>
      <c r="O253" s="4">
        <f t="shared" ref="O253:O265" si="246">M253*N253</f>
        <v>0</v>
      </c>
      <c r="P253" s="4"/>
      <c r="Q253" s="4">
        <f t="shared" ref="Q253:Q255" si="247">O253*P253</f>
        <v>0</v>
      </c>
    </row>
    <row r="254" spans="1:17" ht="135" x14ac:dyDescent="0.25">
      <c r="A254" s="57" t="s">
        <v>64</v>
      </c>
      <c r="B254" s="58" t="s">
        <v>376</v>
      </c>
      <c r="C254" s="59" t="s">
        <v>103</v>
      </c>
      <c r="D254" s="59">
        <v>0</v>
      </c>
      <c r="E254" s="59">
        <v>0</v>
      </c>
      <c r="F254" s="59">
        <f t="shared" si="243"/>
        <v>0</v>
      </c>
      <c r="G254" s="59">
        <v>0</v>
      </c>
      <c r="H254" s="59">
        <v>0</v>
      </c>
      <c r="I254" s="59">
        <f t="shared" si="244"/>
        <v>0</v>
      </c>
      <c r="J254" s="59">
        <v>15</v>
      </c>
      <c r="K254" s="59">
        <v>1100</v>
      </c>
      <c r="L254" s="60">
        <f t="shared" si="245"/>
        <v>16500</v>
      </c>
      <c r="M254" s="59">
        <v>0</v>
      </c>
      <c r="N254" s="59">
        <v>0</v>
      </c>
      <c r="O254" s="59">
        <f t="shared" si="246"/>
        <v>0</v>
      </c>
      <c r="P254" s="59">
        <f>I254+L254</f>
        <v>16500</v>
      </c>
      <c r="Q254" s="95" t="s">
        <v>442</v>
      </c>
    </row>
    <row r="255" spans="1:17" ht="15.6" x14ac:dyDescent="0.25">
      <c r="A255" s="28" t="s">
        <v>66</v>
      </c>
      <c r="B255" s="29" t="s">
        <v>377</v>
      </c>
      <c r="C255" s="4" t="s">
        <v>356</v>
      </c>
      <c r="D255" s="4">
        <v>3</v>
      </c>
      <c r="E255" s="4">
        <v>10000</v>
      </c>
      <c r="F255" s="4">
        <f t="shared" si="243"/>
        <v>30000</v>
      </c>
      <c r="G255" s="4">
        <v>3</v>
      </c>
      <c r="H255" s="4">
        <v>10000</v>
      </c>
      <c r="I255" s="4">
        <f t="shared" si="244"/>
        <v>30000</v>
      </c>
      <c r="J255" s="30"/>
      <c r="K255" s="4"/>
      <c r="L255" s="30">
        <f t="shared" si="245"/>
        <v>0</v>
      </c>
      <c r="M255" s="4">
        <v>0</v>
      </c>
      <c r="N255" s="4">
        <v>0</v>
      </c>
      <c r="O255" s="4">
        <f t="shared" si="246"/>
        <v>0</v>
      </c>
      <c r="P255" s="4">
        <f>I255+L255</f>
        <v>30000</v>
      </c>
      <c r="Q255" s="4">
        <f t="shared" si="247"/>
        <v>0</v>
      </c>
    </row>
    <row r="256" spans="1:17" ht="60" x14ac:dyDescent="0.25">
      <c r="A256" s="57" t="s">
        <v>297</v>
      </c>
      <c r="B256" s="58" t="s">
        <v>378</v>
      </c>
      <c r="C256" s="59" t="s">
        <v>101</v>
      </c>
      <c r="D256" s="59">
        <v>0</v>
      </c>
      <c r="E256" s="59">
        <v>0</v>
      </c>
      <c r="F256" s="59">
        <v>1000</v>
      </c>
      <c r="G256" s="59">
        <v>0</v>
      </c>
      <c r="H256" s="59">
        <v>0</v>
      </c>
      <c r="I256" s="59">
        <f t="shared" si="244"/>
        <v>0</v>
      </c>
      <c r="J256" s="60">
        <v>0</v>
      </c>
      <c r="K256" s="59">
        <v>0</v>
      </c>
      <c r="L256" s="60">
        <f t="shared" si="245"/>
        <v>0</v>
      </c>
      <c r="M256" s="59">
        <v>0</v>
      </c>
      <c r="N256" s="59">
        <v>0</v>
      </c>
      <c r="O256" s="59">
        <f t="shared" si="246"/>
        <v>0</v>
      </c>
      <c r="P256" s="4">
        <f t="shared" ref="P256:P287" si="248">I256+L256</f>
        <v>0</v>
      </c>
      <c r="Q256" s="104" t="s">
        <v>454</v>
      </c>
    </row>
    <row r="257" spans="1:17" ht="45" x14ac:dyDescent="0.25">
      <c r="A257" s="28" t="s">
        <v>323</v>
      </c>
      <c r="B257" s="29" t="s">
        <v>379</v>
      </c>
      <c r="C257" s="4"/>
      <c r="D257" s="4"/>
      <c r="E257" s="4"/>
      <c r="F257" s="4">
        <f t="shared" si="243"/>
        <v>0</v>
      </c>
      <c r="G257" s="4"/>
      <c r="H257" s="4"/>
      <c r="I257" s="4">
        <f t="shared" si="244"/>
        <v>0</v>
      </c>
      <c r="J257" s="30">
        <v>0</v>
      </c>
      <c r="K257" s="4">
        <v>0</v>
      </c>
      <c r="L257" s="30">
        <f t="shared" si="245"/>
        <v>0</v>
      </c>
      <c r="M257" s="4">
        <v>0</v>
      </c>
      <c r="N257" s="4">
        <v>0</v>
      </c>
      <c r="O257" s="4">
        <f t="shared" si="246"/>
        <v>0</v>
      </c>
      <c r="P257" s="4">
        <f t="shared" si="248"/>
        <v>0</v>
      </c>
      <c r="Q257" s="4">
        <v>0</v>
      </c>
    </row>
    <row r="258" spans="1:17" ht="90" x14ac:dyDescent="0.25">
      <c r="A258" s="57" t="s">
        <v>380</v>
      </c>
      <c r="B258" s="58" t="s">
        <v>381</v>
      </c>
      <c r="C258" s="59" t="s">
        <v>382</v>
      </c>
      <c r="D258" s="59">
        <v>0</v>
      </c>
      <c r="E258" s="59">
        <v>0</v>
      </c>
      <c r="F258" s="59">
        <f t="shared" si="243"/>
        <v>0</v>
      </c>
      <c r="G258" s="59">
        <v>0</v>
      </c>
      <c r="H258" s="59">
        <v>0</v>
      </c>
      <c r="I258" s="59">
        <f t="shared" si="244"/>
        <v>0</v>
      </c>
      <c r="J258" s="59">
        <v>1</v>
      </c>
      <c r="K258" s="59">
        <v>70000</v>
      </c>
      <c r="L258" s="60">
        <f t="shared" si="245"/>
        <v>70000</v>
      </c>
      <c r="M258" s="59">
        <v>0</v>
      </c>
      <c r="N258" s="59">
        <v>0</v>
      </c>
      <c r="O258" s="60">
        <f t="shared" si="246"/>
        <v>0</v>
      </c>
      <c r="P258" s="4">
        <f t="shared" si="248"/>
        <v>70000</v>
      </c>
      <c r="Q258" s="120" t="s">
        <v>443</v>
      </c>
    </row>
    <row r="259" spans="1:17" ht="60" x14ac:dyDescent="0.25">
      <c r="A259" s="72" t="s">
        <v>383</v>
      </c>
      <c r="B259" s="29" t="s">
        <v>384</v>
      </c>
      <c r="C259" s="4" t="s">
        <v>382</v>
      </c>
      <c r="D259" s="4">
        <v>0</v>
      </c>
      <c r="E259" s="4">
        <v>0</v>
      </c>
      <c r="F259" s="4">
        <f t="shared" si="243"/>
        <v>0</v>
      </c>
      <c r="G259" s="4">
        <v>0</v>
      </c>
      <c r="H259" s="4">
        <v>0</v>
      </c>
      <c r="I259" s="4">
        <f t="shared" si="244"/>
        <v>0</v>
      </c>
      <c r="J259" s="4">
        <v>1</v>
      </c>
      <c r="K259" s="4">
        <v>70000</v>
      </c>
      <c r="L259" s="30">
        <f t="shared" si="245"/>
        <v>70000</v>
      </c>
      <c r="M259" s="4">
        <v>0</v>
      </c>
      <c r="N259" s="4">
        <v>0</v>
      </c>
      <c r="O259" s="30">
        <f t="shared" si="246"/>
        <v>0</v>
      </c>
      <c r="P259" s="4">
        <f t="shared" si="248"/>
        <v>70000</v>
      </c>
      <c r="Q259" s="121"/>
    </row>
    <row r="260" spans="1:17" ht="60" x14ac:dyDescent="0.25">
      <c r="A260" s="57" t="s">
        <v>385</v>
      </c>
      <c r="B260" s="58" t="s">
        <v>386</v>
      </c>
      <c r="C260" s="59" t="s">
        <v>382</v>
      </c>
      <c r="D260" s="59">
        <v>0</v>
      </c>
      <c r="E260" s="59">
        <v>0</v>
      </c>
      <c r="F260" s="59">
        <f t="shared" si="243"/>
        <v>0</v>
      </c>
      <c r="G260" s="59">
        <v>0</v>
      </c>
      <c r="H260" s="59">
        <v>0</v>
      </c>
      <c r="I260" s="59">
        <f t="shared" si="244"/>
        <v>0</v>
      </c>
      <c r="J260" s="59">
        <v>1</v>
      </c>
      <c r="K260" s="59">
        <v>50000</v>
      </c>
      <c r="L260" s="60">
        <f t="shared" si="245"/>
        <v>50000</v>
      </c>
      <c r="M260" s="59">
        <v>0</v>
      </c>
      <c r="N260" s="59">
        <v>0</v>
      </c>
      <c r="O260" s="60">
        <f t="shared" si="246"/>
        <v>0</v>
      </c>
      <c r="P260" s="4">
        <f t="shared" si="248"/>
        <v>50000</v>
      </c>
      <c r="Q260" s="121"/>
    </row>
    <row r="261" spans="1:17" ht="15.6" x14ac:dyDescent="0.25">
      <c r="A261" s="72" t="s">
        <v>387</v>
      </c>
      <c r="B261" s="29" t="s">
        <v>388</v>
      </c>
      <c r="C261" s="4" t="s">
        <v>382</v>
      </c>
      <c r="D261" s="4">
        <v>0</v>
      </c>
      <c r="E261" s="4">
        <v>0</v>
      </c>
      <c r="F261" s="4">
        <f t="shared" si="243"/>
        <v>0</v>
      </c>
      <c r="G261" s="4">
        <v>0</v>
      </c>
      <c r="H261" s="4">
        <v>0</v>
      </c>
      <c r="I261" s="4">
        <f t="shared" si="244"/>
        <v>0</v>
      </c>
      <c r="J261" s="4">
        <v>1</v>
      </c>
      <c r="K261" s="4">
        <v>60000</v>
      </c>
      <c r="L261" s="30">
        <f t="shared" si="245"/>
        <v>60000</v>
      </c>
      <c r="M261" s="4">
        <v>0</v>
      </c>
      <c r="N261" s="4">
        <v>0</v>
      </c>
      <c r="O261" s="30">
        <f t="shared" si="246"/>
        <v>0</v>
      </c>
      <c r="P261" s="4">
        <f t="shared" si="248"/>
        <v>60000</v>
      </c>
      <c r="Q261" s="121"/>
    </row>
    <row r="262" spans="1:17" ht="60" x14ac:dyDescent="0.25">
      <c r="A262" s="57" t="s">
        <v>389</v>
      </c>
      <c r="B262" s="58" t="s">
        <v>390</v>
      </c>
      <c r="C262" s="59" t="s">
        <v>382</v>
      </c>
      <c r="D262" s="59">
        <v>0</v>
      </c>
      <c r="E262" s="59">
        <v>0</v>
      </c>
      <c r="F262" s="59">
        <f t="shared" si="243"/>
        <v>0</v>
      </c>
      <c r="G262" s="59">
        <v>0</v>
      </c>
      <c r="H262" s="59">
        <v>0</v>
      </c>
      <c r="I262" s="59">
        <f t="shared" si="244"/>
        <v>0</v>
      </c>
      <c r="J262" s="59">
        <v>1</v>
      </c>
      <c r="K262" s="59">
        <v>35000</v>
      </c>
      <c r="L262" s="60">
        <f t="shared" si="245"/>
        <v>35000</v>
      </c>
      <c r="M262" s="59">
        <v>0</v>
      </c>
      <c r="N262" s="59">
        <v>0</v>
      </c>
      <c r="O262" s="60">
        <f t="shared" si="246"/>
        <v>0</v>
      </c>
      <c r="P262" s="4">
        <f t="shared" si="248"/>
        <v>35000</v>
      </c>
      <c r="Q262" s="121"/>
    </row>
    <row r="263" spans="1:17" ht="60" x14ac:dyDescent="0.25">
      <c r="A263" s="57" t="s">
        <v>389</v>
      </c>
      <c r="B263" s="58" t="s">
        <v>391</v>
      </c>
      <c r="C263" s="59" t="s">
        <v>382</v>
      </c>
      <c r="D263" s="59">
        <v>0</v>
      </c>
      <c r="E263" s="59">
        <v>0</v>
      </c>
      <c r="F263" s="59">
        <f t="shared" si="243"/>
        <v>0</v>
      </c>
      <c r="G263" s="59">
        <v>0</v>
      </c>
      <c r="H263" s="59">
        <v>0</v>
      </c>
      <c r="I263" s="59">
        <f t="shared" si="244"/>
        <v>0</v>
      </c>
      <c r="J263" s="59">
        <v>1</v>
      </c>
      <c r="K263" s="59">
        <v>35000</v>
      </c>
      <c r="L263" s="60">
        <f t="shared" si="245"/>
        <v>35000</v>
      </c>
      <c r="M263" s="59">
        <v>0</v>
      </c>
      <c r="N263" s="59">
        <v>0</v>
      </c>
      <c r="O263" s="60">
        <f>M263*N263</f>
        <v>0</v>
      </c>
      <c r="P263" s="4">
        <f t="shared" si="248"/>
        <v>35000</v>
      </c>
      <c r="Q263" s="121"/>
    </row>
    <row r="264" spans="1:17" ht="15.6" x14ac:dyDescent="0.25">
      <c r="A264" s="72" t="s">
        <v>392</v>
      </c>
      <c r="B264" s="29" t="s">
        <v>393</v>
      </c>
      <c r="C264" s="4" t="s">
        <v>382</v>
      </c>
      <c r="D264" s="4">
        <v>0</v>
      </c>
      <c r="E264" s="4">
        <v>0</v>
      </c>
      <c r="F264" s="4">
        <f t="shared" si="243"/>
        <v>0</v>
      </c>
      <c r="G264" s="4">
        <v>0</v>
      </c>
      <c r="H264" s="4">
        <v>0</v>
      </c>
      <c r="I264" s="4">
        <f t="shared" si="244"/>
        <v>0</v>
      </c>
      <c r="J264" s="4">
        <v>1</v>
      </c>
      <c r="K264" s="4">
        <v>60000</v>
      </c>
      <c r="L264" s="30">
        <f t="shared" si="245"/>
        <v>60000</v>
      </c>
      <c r="M264" s="4">
        <v>0</v>
      </c>
      <c r="N264" s="4">
        <v>0</v>
      </c>
      <c r="O264" s="30">
        <f t="shared" si="246"/>
        <v>0</v>
      </c>
      <c r="P264" s="4">
        <f t="shared" si="248"/>
        <v>60000</v>
      </c>
      <c r="Q264" s="121"/>
    </row>
    <row r="265" spans="1:17" ht="120" x14ac:dyDescent="0.25">
      <c r="A265" s="57" t="s">
        <v>394</v>
      </c>
      <c r="B265" s="58" t="s">
        <v>395</v>
      </c>
      <c r="C265" s="59" t="s">
        <v>382</v>
      </c>
      <c r="D265" s="59">
        <v>0</v>
      </c>
      <c r="E265" s="59">
        <v>0</v>
      </c>
      <c r="F265" s="59">
        <f t="shared" si="243"/>
        <v>0</v>
      </c>
      <c r="G265" s="59">
        <v>0</v>
      </c>
      <c r="H265" s="59">
        <v>0</v>
      </c>
      <c r="I265" s="59">
        <f t="shared" si="244"/>
        <v>0</v>
      </c>
      <c r="J265" s="59">
        <v>1</v>
      </c>
      <c r="K265" s="59">
        <v>60000</v>
      </c>
      <c r="L265" s="60">
        <f t="shared" si="245"/>
        <v>60000</v>
      </c>
      <c r="M265" s="59">
        <v>0</v>
      </c>
      <c r="N265" s="59">
        <v>0</v>
      </c>
      <c r="O265" s="60">
        <f t="shared" si="246"/>
        <v>0</v>
      </c>
      <c r="P265" s="4">
        <f t="shared" si="248"/>
        <v>60000</v>
      </c>
      <c r="Q265" s="122"/>
    </row>
    <row r="266" spans="1:17" ht="30" x14ac:dyDescent="0.25">
      <c r="A266" s="72" t="s">
        <v>299</v>
      </c>
      <c r="B266" s="29" t="s">
        <v>396</v>
      </c>
      <c r="C266" s="4"/>
      <c r="D266" s="4"/>
      <c r="E266" s="4"/>
      <c r="F266" s="4"/>
      <c r="G266" s="4"/>
      <c r="H266" s="4"/>
      <c r="I266" s="4"/>
      <c r="J266" s="4"/>
      <c r="K266" s="4"/>
      <c r="L266" s="4"/>
      <c r="M266" s="14"/>
      <c r="N266" s="14"/>
      <c r="O266" s="14"/>
      <c r="P266" s="4">
        <f t="shared" si="248"/>
        <v>0</v>
      </c>
      <c r="Q266" s="4"/>
    </row>
    <row r="267" spans="1:17" ht="30" x14ac:dyDescent="0.25">
      <c r="A267" s="28" t="s">
        <v>397</v>
      </c>
      <c r="B267" s="82" t="s">
        <v>398</v>
      </c>
      <c r="C267" s="12" t="s">
        <v>206</v>
      </c>
      <c r="D267" s="4">
        <v>2</v>
      </c>
      <c r="E267" s="4">
        <v>4800</v>
      </c>
      <c r="F267" s="4">
        <f t="shared" ref="F267:F278" si="249">D267*E267</f>
        <v>9600</v>
      </c>
      <c r="G267" s="4">
        <v>2</v>
      </c>
      <c r="H267" s="4">
        <v>4800</v>
      </c>
      <c r="I267" s="4">
        <f t="shared" ref="I267:I278" si="250">G267*H267</f>
        <v>9600</v>
      </c>
      <c r="J267" s="4">
        <v>0</v>
      </c>
      <c r="K267" s="4">
        <v>0</v>
      </c>
      <c r="L267" s="4">
        <f t="shared" ref="L267" si="251">J267*K267</f>
        <v>0</v>
      </c>
      <c r="M267" s="4">
        <v>0</v>
      </c>
      <c r="N267" s="4">
        <v>0</v>
      </c>
      <c r="O267" s="4">
        <f t="shared" ref="O267:O287" si="252">M267*N267</f>
        <v>0</v>
      </c>
      <c r="P267" s="4">
        <f t="shared" si="248"/>
        <v>9600</v>
      </c>
      <c r="Q267" s="4">
        <f t="shared" ref="Q267:Q285" si="253">O267*P267</f>
        <v>0</v>
      </c>
    </row>
    <row r="268" spans="1:17" ht="30" x14ac:dyDescent="0.25">
      <c r="A268" s="28" t="s">
        <v>399</v>
      </c>
      <c r="B268" s="82" t="s">
        <v>400</v>
      </c>
      <c r="C268" s="12" t="s">
        <v>206</v>
      </c>
      <c r="D268" s="4">
        <v>2</v>
      </c>
      <c r="E268" s="4">
        <v>4800</v>
      </c>
      <c r="F268" s="4">
        <f t="shared" si="249"/>
        <v>9600</v>
      </c>
      <c r="G268" s="4">
        <v>2</v>
      </c>
      <c r="H268" s="4">
        <v>4800</v>
      </c>
      <c r="I268" s="4">
        <f t="shared" si="250"/>
        <v>9600</v>
      </c>
      <c r="J268" s="4">
        <v>0</v>
      </c>
      <c r="K268" s="4">
        <v>0</v>
      </c>
      <c r="L268" s="4">
        <f t="shared" ref="L268:L286" si="254">J268*K268</f>
        <v>0</v>
      </c>
      <c r="M268" s="4">
        <v>0</v>
      </c>
      <c r="N268" s="4">
        <v>0</v>
      </c>
      <c r="O268" s="4">
        <f t="shared" si="252"/>
        <v>0</v>
      </c>
      <c r="P268" s="4">
        <f t="shared" si="248"/>
        <v>9600</v>
      </c>
      <c r="Q268" s="4">
        <f t="shared" si="253"/>
        <v>0</v>
      </c>
    </row>
    <row r="269" spans="1:17" ht="30" x14ac:dyDescent="0.25">
      <c r="A269" s="28" t="s">
        <v>401</v>
      </c>
      <c r="B269" s="82" t="s">
        <v>402</v>
      </c>
      <c r="C269" s="12" t="s">
        <v>206</v>
      </c>
      <c r="D269" s="4">
        <v>2</v>
      </c>
      <c r="E269" s="4">
        <v>3600</v>
      </c>
      <c r="F269" s="4">
        <f t="shared" si="249"/>
        <v>7200</v>
      </c>
      <c r="G269" s="4">
        <v>2</v>
      </c>
      <c r="H269" s="4">
        <v>3600</v>
      </c>
      <c r="I269" s="4">
        <f t="shared" si="250"/>
        <v>7200</v>
      </c>
      <c r="J269" s="4">
        <v>0</v>
      </c>
      <c r="K269" s="4">
        <v>0</v>
      </c>
      <c r="L269" s="4">
        <f t="shared" si="254"/>
        <v>0</v>
      </c>
      <c r="M269" s="4">
        <v>0</v>
      </c>
      <c r="N269" s="4">
        <v>0</v>
      </c>
      <c r="O269" s="4">
        <f t="shared" si="252"/>
        <v>0</v>
      </c>
      <c r="P269" s="4">
        <f t="shared" si="248"/>
        <v>7200</v>
      </c>
      <c r="Q269" s="4">
        <f t="shared" si="253"/>
        <v>0</v>
      </c>
    </row>
    <row r="270" spans="1:17" ht="45" x14ac:dyDescent="0.25">
      <c r="A270" s="28" t="s">
        <v>403</v>
      </c>
      <c r="B270" s="82" t="s">
        <v>404</v>
      </c>
      <c r="C270" s="12" t="s">
        <v>206</v>
      </c>
      <c r="D270" s="4">
        <v>2</v>
      </c>
      <c r="E270" s="4">
        <v>7200</v>
      </c>
      <c r="F270" s="4">
        <f t="shared" si="249"/>
        <v>14400</v>
      </c>
      <c r="G270" s="4">
        <v>2</v>
      </c>
      <c r="H270" s="4">
        <v>7200</v>
      </c>
      <c r="I270" s="4">
        <f t="shared" si="250"/>
        <v>14400</v>
      </c>
      <c r="J270" s="4">
        <v>0</v>
      </c>
      <c r="K270" s="4">
        <v>0</v>
      </c>
      <c r="L270" s="4">
        <f t="shared" si="254"/>
        <v>0</v>
      </c>
      <c r="M270" s="4">
        <v>0</v>
      </c>
      <c r="N270" s="4">
        <v>0</v>
      </c>
      <c r="O270" s="4">
        <f t="shared" si="252"/>
        <v>0</v>
      </c>
      <c r="P270" s="4">
        <f t="shared" si="248"/>
        <v>14400</v>
      </c>
      <c r="Q270" s="4">
        <f t="shared" si="253"/>
        <v>0</v>
      </c>
    </row>
    <row r="271" spans="1:17" ht="45" x14ac:dyDescent="0.25">
      <c r="A271" s="28" t="s">
        <v>405</v>
      </c>
      <c r="B271" s="82" t="s">
        <v>406</v>
      </c>
      <c r="C271" s="12" t="s">
        <v>206</v>
      </c>
      <c r="D271" s="4">
        <v>2</v>
      </c>
      <c r="E271" s="4">
        <v>14400</v>
      </c>
      <c r="F271" s="4">
        <f t="shared" si="249"/>
        <v>28800</v>
      </c>
      <c r="G271" s="4">
        <v>2</v>
      </c>
      <c r="H271" s="4">
        <v>14400</v>
      </c>
      <c r="I271" s="4">
        <f t="shared" si="250"/>
        <v>28800</v>
      </c>
      <c r="J271" s="4">
        <v>0</v>
      </c>
      <c r="K271" s="4">
        <v>0</v>
      </c>
      <c r="L271" s="4">
        <f t="shared" si="254"/>
        <v>0</v>
      </c>
      <c r="M271" s="4">
        <v>0</v>
      </c>
      <c r="N271" s="4">
        <v>0</v>
      </c>
      <c r="O271" s="4">
        <f t="shared" si="252"/>
        <v>0</v>
      </c>
      <c r="P271" s="4">
        <f t="shared" si="248"/>
        <v>28800</v>
      </c>
      <c r="Q271" s="4">
        <f t="shared" si="253"/>
        <v>0</v>
      </c>
    </row>
    <row r="272" spans="1:17" ht="30" x14ac:dyDescent="0.25">
      <c r="A272" s="28" t="s">
        <v>407</v>
      </c>
      <c r="B272" s="29" t="s">
        <v>408</v>
      </c>
      <c r="C272" s="4" t="s">
        <v>206</v>
      </c>
      <c r="D272" s="4">
        <v>2</v>
      </c>
      <c r="E272" s="4">
        <v>12000</v>
      </c>
      <c r="F272" s="4">
        <f t="shared" si="249"/>
        <v>24000</v>
      </c>
      <c r="G272" s="4">
        <v>2</v>
      </c>
      <c r="H272" s="4">
        <v>12000</v>
      </c>
      <c r="I272" s="4">
        <f t="shared" si="250"/>
        <v>24000</v>
      </c>
      <c r="J272" s="4">
        <v>0</v>
      </c>
      <c r="K272" s="4">
        <v>0</v>
      </c>
      <c r="L272" s="4">
        <f t="shared" si="254"/>
        <v>0</v>
      </c>
      <c r="M272" s="4">
        <v>0</v>
      </c>
      <c r="N272" s="4">
        <v>0</v>
      </c>
      <c r="O272" s="4">
        <f t="shared" si="252"/>
        <v>0</v>
      </c>
      <c r="P272" s="4">
        <f t="shared" si="248"/>
        <v>24000</v>
      </c>
      <c r="Q272" s="4">
        <f t="shared" si="253"/>
        <v>0</v>
      </c>
    </row>
    <row r="273" spans="1:17" ht="30" x14ac:dyDescent="0.25">
      <c r="A273" s="28" t="s">
        <v>301</v>
      </c>
      <c r="B273" s="29" t="s">
        <v>409</v>
      </c>
      <c r="C273" s="4"/>
      <c r="D273" s="4"/>
      <c r="E273" s="4"/>
      <c r="F273" s="4">
        <f t="shared" si="249"/>
        <v>0</v>
      </c>
      <c r="G273" s="4"/>
      <c r="H273" s="4"/>
      <c r="I273" s="4">
        <f t="shared" si="250"/>
        <v>0</v>
      </c>
      <c r="J273" s="4">
        <v>0</v>
      </c>
      <c r="K273" s="4">
        <v>0</v>
      </c>
      <c r="L273" s="4">
        <f t="shared" si="254"/>
        <v>0</v>
      </c>
      <c r="M273" s="4">
        <v>0</v>
      </c>
      <c r="N273" s="4">
        <v>0</v>
      </c>
      <c r="O273" s="4">
        <f t="shared" si="252"/>
        <v>0</v>
      </c>
      <c r="P273" s="4">
        <f t="shared" si="248"/>
        <v>0</v>
      </c>
      <c r="Q273" s="4">
        <f t="shared" si="253"/>
        <v>0</v>
      </c>
    </row>
    <row r="274" spans="1:17" ht="15.6" x14ac:dyDescent="0.25">
      <c r="A274" s="28" t="s">
        <v>410</v>
      </c>
      <c r="B274" s="83" t="s">
        <v>411</v>
      </c>
      <c r="C274" s="4" t="s">
        <v>206</v>
      </c>
      <c r="D274" s="4">
        <v>2</v>
      </c>
      <c r="E274" s="84">
        <v>3240</v>
      </c>
      <c r="F274" s="4">
        <f t="shared" si="249"/>
        <v>6480</v>
      </c>
      <c r="G274" s="4">
        <v>2</v>
      </c>
      <c r="H274" s="84">
        <v>3240</v>
      </c>
      <c r="I274" s="4">
        <f t="shared" si="250"/>
        <v>6480</v>
      </c>
      <c r="J274" s="4">
        <v>0</v>
      </c>
      <c r="K274" s="4">
        <v>0</v>
      </c>
      <c r="L274" s="4">
        <f t="shared" si="254"/>
        <v>0</v>
      </c>
      <c r="M274" s="4">
        <v>0</v>
      </c>
      <c r="N274" s="4">
        <v>0</v>
      </c>
      <c r="O274" s="4">
        <f t="shared" si="252"/>
        <v>0</v>
      </c>
      <c r="P274" s="4">
        <f t="shared" si="248"/>
        <v>6480</v>
      </c>
      <c r="Q274" s="4">
        <f t="shared" si="253"/>
        <v>0</v>
      </c>
    </row>
    <row r="275" spans="1:17" ht="30" x14ac:dyDescent="0.25">
      <c r="A275" s="28" t="s">
        <v>412</v>
      </c>
      <c r="B275" s="83" t="s">
        <v>413</v>
      </c>
      <c r="C275" s="4" t="s">
        <v>206</v>
      </c>
      <c r="D275" s="4">
        <v>2</v>
      </c>
      <c r="E275" s="84">
        <v>2700</v>
      </c>
      <c r="F275" s="4">
        <f t="shared" si="249"/>
        <v>5400</v>
      </c>
      <c r="G275" s="4">
        <v>2</v>
      </c>
      <c r="H275" s="84">
        <v>2700</v>
      </c>
      <c r="I275" s="4">
        <f t="shared" si="250"/>
        <v>5400</v>
      </c>
      <c r="J275" s="4">
        <v>0</v>
      </c>
      <c r="K275" s="4">
        <v>0</v>
      </c>
      <c r="L275" s="4">
        <f t="shared" si="254"/>
        <v>0</v>
      </c>
      <c r="M275" s="4">
        <v>0</v>
      </c>
      <c r="N275" s="4">
        <v>0</v>
      </c>
      <c r="O275" s="4">
        <f t="shared" si="252"/>
        <v>0</v>
      </c>
      <c r="P275" s="4">
        <f t="shared" si="248"/>
        <v>5400</v>
      </c>
      <c r="Q275" s="4">
        <f t="shared" si="253"/>
        <v>0</v>
      </c>
    </row>
    <row r="276" spans="1:17" ht="15.6" x14ac:dyDescent="0.25">
      <c r="A276" s="28" t="s">
        <v>414</v>
      </c>
      <c r="B276" s="83" t="s">
        <v>415</v>
      </c>
      <c r="C276" s="4" t="s">
        <v>206</v>
      </c>
      <c r="D276" s="4">
        <v>2</v>
      </c>
      <c r="E276" s="84">
        <v>2295</v>
      </c>
      <c r="F276" s="4">
        <f t="shared" si="249"/>
        <v>4590</v>
      </c>
      <c r="G276" s="4">
        <v>2</v>
      </c>
      <c r="H276" s="84">
        <v>2295</v>
      </c>
      <c r="I276" s="4">
        <f t="shared" si="250"/>
        <v>4590</v>
      </c>
      <c r="J276" s="4">
        <v>0</v>
      </c>
      <c r="K276" s="4">
        <v>0</v>
      </c>
      <c r="L276" s="4">
        <f t="shared" si="254"/>
        <v>0</v>
      </c>
      <c r="M276" s="4">
        <v>0</v>
      </c>
      <c r="N276" s="4">
        <v>0</v>
      </c>
      <c r="O276" s="4">
        <f t="shared" si="252"/>
        <v>0</v>
      </c>
      <c r="P276" s="4">
        <f t="shared" si="248"/>
        <v>4590</v>
      </c>
      <c r="Q276" s="4">
        <f t="shared" si="253"/>
        <v>0</v>
      </c>
    </row>
    <row r="277" spans="1:17" ht="15.6" x14ac:dyDescent="0.25">
      <c r="A277" s="28" t="s">
        <v>416</v>
      </c>
      <c r="B277" s="83" t="s">
        <v>417</v>
      </c>
      <c r="C277" s="4" t="s">
        <v>206</v>
      </c>
      <c r="D277" s="4">
        <v>2</v>
      </c>
      <c r="E277" s="84">
        <v>3780</v>
      </c>
      <c r="F277" s="4">
        <f t="shared" si="249"/>
        <v>7560</v>
      </c>
      <c r="G277" s="4">
        <v>2</v>
      </c>
      <c r="H277" s="84">
        <v>3780</v>
      </c>
      <c r="I277" s="4">
        <f t="shared" si="250"/>
        <v>7560</v>
      </c>
      <c r="J277" s="4">
        <v>0</v>
      </c>
      <c r="K277" s="4">
        <v>0</v>
      </c>
      <c r="L277" s="4">
        <f t="shared" si="254"/>
        <v>0</v>
      </c>
      <c r="M277" s="4">
        <v>0</v>
      </c>
      <c r="N277" s="4">
        <v>0</v>
      </c>
      <c r="O277" s="4">
        <f t="shared" si="252"/>
        <v>0</v>
      </c>
      <c r="P277" s="4">
        <f t="shared" si="248"/>
        <v>7560</v>
      </c>
      <c r="Q277" s="4">
        <f t="shared" si="253"/>
        <v>0</v>
      </c>
    </row>
    <row r="278" spans="1:17" ht="15.6" x14ac:dyDescent="0.25">
      <c r="A278" s="28" t="s">
        <v>418</v>
      </c>
      <c r="B278" s="83" t="s">
        <v>419</v>
      </c>
      <c r="C278" s="4" t="s">
        <v>206</v>
      </c>
      <c r="D278" s="4">
        <v>2</v>
      </c>
      <c r="E278" s="84">
        <v>6075</v>
      </c>
      <c r="F278" s="4">
        <f t="shared" si="249"/>
        <v>12150</v>
      </c>
      <c r="G278" s="4">
        <v>2</v>
      </c>
      <c r="H278" s="84">
        <v>6075</v>
      </c>
      <c r="I278" s="4">
        <f t="shared" si="250"/>
        <v>12150</v>
      </c>
      <c r="J278" s="4">
        <v>0</v>
      </c>
      <c r="K278" s="4">
        <v>0</v>
      </c>
      <c r="L278" s="4">
        <f t="shared" si="254"/>
        <v>0</v>
      </c>
      <c r="M278" s="4">
        <v>0</v>
      </c>
      <c r="N278" s="4">
        <v>0</v>
      </c>
      <c r="O278" s="4">
        <f t="shared" si="252"/>
        <v>0</v>
      </c>
      <c r="P278" s="4">
        <f t="shared" si="248"/>
        <v>12150</v>
      </c>
      <c r="Q278" s="4">
        <f t="shared" si="253"/>
        <v>0</v>
      </c>
    </row>
    <row r="279" spans="1:17" ht="45" x14ac:dyDescent="0.25">
      <c r="A279" s="28" t="s">
        <v>303</v>
      </c>
      <c r="B279" s="29" t="s">
        <v>420</v>
      </c>
      <c r="C279" s="4"/>
      <c r="D279" s="4"/>
      <c r="E279" s="84"/>
      <c r="F279" s="4"/>
      <c r="G279" s="4"/>
      <c r="H279" s="84"/>
      <c r="I279" s="4"/>
      <c r="J279" s="4">
        <v>0</v>
      </c>
      <c r="K279" s="4">
        <v>0</v>
      </c>
      <c r="L279" s="4">
        <f t="shared" si="254"/>
        <v>0</v>
      </c>
      <c r="M279" s="4">
        <v>0</v>
      </c>
      <c r="N279" s="4">
        <v>0</v>
      </c>
      <c r="O279" s="4">
        <f t="shared" si="252"/>
        <v>0</v>
      </c>
      <c r="P279" s="4">
        <f t="shared" si="248"/>
        <v>0</v>
      </c>
      <c r="Q279" s="4">
        <f t="shared" si="253"/>
        <v>0</v>
      </c>
    </row>
    <row r="280" spans="1:17" ht="15.6" x14ac:dyDescent="0.25">
      <c r="A280" s="28" t="s">
        <v>421</v>
      </c>
      <c r="B280" s="85" t="s">
        <v>422</v>
      </c>
      <c r="C280" s="4" t="s">
        <v>206</v>
      </c>
      <c r="D280" s="4">
        <v>2</v>
      </c>
      <c r="E280" s="86">
        <v>4800</v>
      </c>
      <c r="F280" s="4">
        <f t="shared" ref="F280:F287" si="255">D280*E280</f>
        <v>9600</v>
      </c>
      <c r="G280" s="4">
        <v>2</v>
      </c>
      <c r="H280" s="86">
        <v>4800</v>
      </c>
      <c r="I280" s="4">
        <f t="shared" ref="I280:I287" si="256">G280*H280</f>
        <v>9600</v>
      </c>
      <c r="J280" s="4">
        <v>0</v>
      </c>
      <c r="K280" s="4">
        <v>0</v>
      </c>
      <c r="L280" s="4">
        <f t="shared" si="254"/>
        <v>0</v>
      </c>
      <c r="M280" s="4">
        <v>0</v>
      </c>
      <c r="N280" s="4">
        <v>0</v>
      </c>
      <c r="O280" s="4">
        <f t="shared" si="252"/>
        <v>0</v>
      </c>
      <c r="P280" s="4">
        <f t="shared" si="248"/>
        <v>9600</v>
      </c>
      <c r="Q280" s="4">
        <f t="shared" si="253"/>
        <v>0</v>
      </c>
    </row>
    <row r="281" spans="1:17" ht="15.6" x14ac:dyDescent="0.25">
      <c r="A281" s="28" t="s">
        <v>423</v>
      </c>
      <c r="B281" s="85" t="s">
        <v>424</v>
      </c>
      <c r="C281" s="4" t="s">
        <v>206</v>
      </c>
      <c r="D281" s="4">
        <v>2</v>
      </c>
      <c r="E281" s="86">
        <v>4800</v>
      </c>
      <c r="F281" s="4">
        <f t="shared" si="255"/>
        <v>9600</v>
      </c>
      <c r="G281" s="4">
        <v>2</v>
      </c>
      <c r="H281" s="86">
        <v>4800</v>
      </c>
      <c r="I281" s="4">
        <f t="shared" si="256"/>
        <v>9600</v>
      </c>
      <c r="J281" s="4">
        <v>0</v>
      </c>
      <c r="K281" s="4">
        <v>0</v>
      </c>
      <c r="L281" s="4">
        <f t="shared" si="254"/>
        <v>0</v>
      </c>
      <c r="M281" s="4">
        <v>0</v>
      </c>
      <c r="N281" s="4">
        <v>0</v>
      </c>
      <c r="O281" s="4">
        <f t="shared" si="252"/>
        <v>0</v>
      </c>
      <c r="P281" s="4">
        <f t="shared" si="248"/>
        <v>9600</v>
      </c>
      <c r="Q281" s="4">
        <f t="shared" si="253"/>
        <v>0</v>
      </c>
    </row>
    <row r="282" spans="1:17" ht="15.6" x14ac:dyDescent="0.25">
      <c r="A282" s="28" t="s">
        <v>425</v>
      </c>
      <c r="B282" s="87" t="s">
        <v>426</v>
      </c>
      <c r="C282" s="4" t="s">
        <v>206</v>
      </c>
      <c r="D282" s="4">
        <v>2</v>
      </c>
      <c r="E282" s="86">
        <v>12480</v>
      </c>
      <c r="F282" s="4">
        <f t="shared" si="255"/>
        <v>24960</v>
      </c>
      <c r="G282" s="4">
        <v>2</v>
      </c>
      <c r="H282" s="86">
        <v>12480</v>
      </c>
      <c r="I282" s="4">
        <f t="shared" si="256"/>
        <v>24960</v>
      </c>
      <c r="J282" s="4">
        <v>0</v>
      </c>
      <c r="K282" s="4">
        <v>0</v>
      </c>
      <c r="L282" s="4">
        <f t="shared" si="254"/>
        <v>0</v>
      </c>
      <c r="M282" s="4">
        <v>0</v>
      </c>
      <c r="N282" s="4">
        <v>0</v>
      </c>
      <c r="O282" s="4">
        <f t="shared" si="252"/>
        <v>0</v>
      </c>
      <c r="P282" s="4">
        <f t="shared" si="248"/>
        <v>24960</v>
      </c>
      <c r="Q282" s="4">
        <f t="shared" si="253"/>
        <v>0</v>
      </c>
    </row>
    <row r="283" spans="1:17" ht="15.6" x14ac:dyDescent="0.25">
      <c r="A283" s="28" t="s">
        <v>427</v>
      </c>
      <c r="B283" s="87" t="s">
        <v>428</v>
      </c>
      <c r="C283" s="4" t="s">
        <v>206</v>
      </c>
      <c r="D283" s="4">
        <v>2</v>
      </c>
      <c r="E283" s="86">
        <v>3120</v>
      </c>
      <c r="F283" s="4">
        <f t="shared" si="255"/>
        <v>6240</v>
      </c>
      <c r="G283" s="4">
        <v>2</v>
      </c>
      <c r="H283" s="86">
        <v>3120</v>
      </c>
      <c r="I283" s="4">
        <f t="shared" si="256"/>
        <v>6240</v>
      </c>
      <c r="J283" s="4">
        <v>0</v>
      </c>
      <c r="K283" s="4">
        <v>0</v>
      </c>
      <c r="L283" s="4">
        <f t="shared" si="254"/>
        <v>0</v>
      </c>
      <c r="M283" s="4">
        <v>0</v>
      </c>
      <c r="N283" s="4">
        <v>0</v>
      </c>
      <c r="O283" s="4">
        <f t="shared" si="252"/>
        <v>0</v>
      </c>
      <c r="P283" s="4">
        <f t="shared" si="248"/>
        <v>6240</v>
      </c>
      <c r="Q283" s="4">
        <f t="shared" si="253"/>
        <v>0</v>
      </c>
    </row>
    <row r="284" spans="1:17" ht="15.6" x14ac:dyDescent="0.25">
      <c r="A284" s="28" t="s">
        <v>429</v>
      </c>
      <c r="B284" s="87" t="s">
        <v>430</v>
      </c>
      <c r="C284" s="4" t="s">
        <v>206</v>
      </c>
      <c r="D284" s="4">
        <v>2</v>
      </c>
      <c r="E284" s="86">
        <v>6240</v>
      </c>
      <c r="F284" s="4">
        <f t="shared" si="255"/>
        <v>12480</v>
      </c>
      <c r="G284" s="4">
        <v>2</v>
      </c>
      <c r="H284" s="86">
        <v>6240</v>
      </c>
      <c r="I284" s="4">
        <f t="shared" si="256"/>
        <v>12480</v>
      </c>
      <c r="J284" s="4">
        <v>0</v>
      </c>
      <c r="K284" s="4">
        <v>0</v>
      </c>
      <c r="L284" s="4">
        <f t="shared" si="254"/>
        <v>0</v>
      </c>
      <c r="M284" s="4">
        <v>0</v>
      </c>
      <c r="N284" s="4">
        <v>0</v>
      </c>
      <c r="O284" s="4">
        <f t="shared" si="252"/>
        <v>0</v>
      </c>
      <c r="P284" s="4">
        <f t="shared" si="248"/>
        <v>12480</v>
      </c>
      <c r="Q284" s="4">
        <f t="shared" si="253"/>
        <v>0</v>
      </c>
    </row>
    <row r="285" spans="1:17" ht="15.6" x14ac:dyDescent="0.25">
      <c r="A285" s="28" t="s">
        <v>429</v>
      </c>
      <c r="B285" s="87" t="s">
        <v>431</v>
      </c>
      <c r="C285" s="4" t="s">
        <v>101</v>
      </c>
      <c r="D285" s="4">
        <v>1</v>
      </c>
      <c r="E285" s="86">
        <v>9600</v>
      </c>
      <c r="F285" s="4">
        <f t="shared" si="255"/>
        <v>9600</v>
      </c>
      <c r="G285" s="4">
        <v>1</v>
      </c>
      <c r="H285" s="86">
        <v>9600</v>
      </c>
      <c r="I285" s="4">
        <f t="shared" si="256"/>
        <v>9600</v>
      </c>
      <c r="J285" s="4">
        <v>0</v>
      </c>
      <c r="K285" s="4">
        <v>0</v>
      </c>
      <c r="L285" s="4">
        <f t="shared" si="254"/>
        <v>0</v>
      </c>
      <c r="M285" s="4">
        <v>0</v>
      </c>
      <c r="N285" s="4">
        <v>0</v>
      </c>
      <c r="O285" s="4">
        <f t="shared" si="252"/>
        <v>0</v>
      </c>
      <c r="P285" s="4">
        <f t="shared" si="248"/>
        <v>9600</v>
      </c>
      <c r="Q285" s="4">
        <f t="shared" si="253"/>
        <v>0</v>
      </c>
    </row>
    <row r="286" spans="1:17" s="18" customFormat="1" ht="105" x14ac:dyDescent="0.25">
      <c r="A286" s="96" t="s">
        <v>327</v>
      </c>
      <c r="B286" s="97" t="s">
        <v>435</v>
      </c>
      <c r="C286" s="1" t="s">
        <v>101</v>
      </c>
      <c r="D286" s="3">
        <v>1</v>
      </c>
      <c r="E286" s="1">
        <v>45000</v>
      </c>
      <c r="F286" s="49">
        <f t="shared" si="255"/>
        <v>45000</v>
      </c>
      <c r="G286" s="3">
        <v>0</v>
      </c>
      <c r="H286" s="1">
        <v>0</v>
      </c>
      <c r="I286" s="49">
        <f t="shared" si="256"/>
        <v>0</v>
      </c>
      <c r="J286" s="1">
        <v>0</v>
      </c>
      <c r="K286" s="1">
        <v>0</v>
      </c>
      <c r="L286" s="1">
        <f t="shared" si="254"/>
        <v>0</v>
      </c>
      <c r="M286" s="1">
        <v>0</v>
      </c>
      <c r="N286" s="1">
        <v>0</v>
      </c>
      <c r="O286" s="1">
        <f t="shared" si="252"/>
        <v>0</v>
      </c>
      <c r="P286" s="4">
        <f t="shared" si="248"/>
        <v>0</v>
      </c>
      <c r="Q286" s="1">
        <v>0</v>
      </c>
    </row>
    <row r="287" spans="1:17" ht="45" x14ac:dyDescent="0.25">
      <c r="A287" s="88" t="s">
        <v>328</v>
      </c>
      <c r="B287" s="89" t="s">
        <v>432</v>
      </c>
      <c r="C287" s="40" t="s">
        <v>101</v>
      </c>
      <c r="D287" s="41">
        <v>0</v>
      </c>
      <c r="E287" s="40">
        <v>0</v>
      </c>
      <c r="F287" s="40">
        <f t="shared" si="255"/>
        <v>0</v>
      </c>
      <c r="G287" s="41">
        <v>0</v>
      </c>
      <c r="H287" s="40">
        <v>0</v>
      </c>
      <c r="I287" s="40">
        <f t="shared" si="256"/>
        <v>0</v>
      </c>
      <c r="J287" s="41">
        <v>1</v>
      </c>
      <c r="K287" s="40">
        <v>30000</v>
      </c>
      <c r="L287" s="41">
        <f t="shared" ref="L287" si="257">J287*K287</f>
        <v>30000</v>
      </c>
      <c r="M287" s="41">
        <v>0</v>
      </c>
      <c r="N287" s="40">
        <v>0</v>
      </c>
      <c r="O287" s="41">
        <f t="shared" si="252"/>
        <v>0</v>
      </c>
      <c r="P287" s="4">
        <f t="shared" si="248"/>
        <v>30000</v>
      </c>
      <c r="Q287" s="4">
        <v>0</v>
      </c>
    </row>
    <row r="288" spans="1:17" ht="15.6" x14ac:dyDescent="0.25">
      <c r="A288" s="5"/>
      <c r="B288" s="6" t="s">
        <v>434</v>
      </c>
      <c r="C288" s="7"/>
      <c r="D288" s="8">
        <v>0</v>
      </c>
      <c r="E288" s="8">
        <v>0</v>
      </c>
      <c r="F288" s="8">
        <f>F252+F246+F242+F240</f>
        <v>278260</v>
      </c>
      <c r="G288" s="8">
        <v>0</v>
      </c>
      <c r="H288" s="8">
        <v>0</v>
      </c>
      <c r="I288" s="8">
        <f t="shared" ref="I288:P288" si="258">I252+I246+I242+I240</f>
        <v>232260</v>
      </c>
      <c r="J288" s="8">
        <f t="shared" si="258"/>
        <v>0</v>
      </c>
      <c r="K288" s="8">
        <f t="shared" si="258"/>
        <v>0</v>
      </c>
      <c r="L288" s="8">
        <f t="shared" si="258"/>
        <v>486500</v>
      </c>
      <c r="M288" s="8">
        <f t="shared" si="258"/>
        <v>0</v>
      </c>
      <c r="N288" s="8">
        <f t="shared" si="258"/>
        <v>0</v>
      </c>
      <c r="O288" s="8">
        <f t="shared" si="258"/>
        <v>0</v>
      </c>
      <c r="P288" s="8">
        <f t="shared" si="258"/>
        <v>718760</v>
      </c>
      <c r="Q288" s="8">
        <f t="shared" ref="Q288:Q289" si="259">SUM(Q287)</f>
        <v>0</v>
      </c>
    </row>
    <row r="289" spans="1:17" ht="15.6" x14ac:dyDescent="0.25">
      <c r="A289" s="5"/>
      <c r="B289" s="6" t="s">
        <v>436</v>
      </c>
      <c r="C289" s="7"/>
      <c r="D289" s="8"/>
      <c r="E289" s="8"/>
      <c r="F289" s="8">
        <f>F288+F238+F233+F227+F223+F220+F214+F204+F174+F168+F67+F57+F43+F39</f>
        <v>1050000</v>
      </c>
      <c r="G289" s="8"/>
      <c r="H289" s="8"/>
      <c r="I289" s="8">
        <f>I288+I238+I233+I227+I223+I220+I214+I204+I174+I168+I67+I57+I43+I39</f>
        <v>1005000</v>
      </c>
      <c r="J289" s="8"/>
      <c r="K289" s="8"/>
      <c r="L289" s="8">
        <f>L288+L238+L233+L227+L223+L220+L214+L204+L174+L168+L67+L57+L43+L39</f>
        <v>700000</v>
      </c>
      <c r="M289" s="8">
        <f t="shared" ref="M289:P289" si="260">M288+M238+M233+M227+M223+M220+M214+M204+M174+M168+M67+M57+M43+M39</f>
        <v>0</v>
      </c>
      <c r="N289" s="8">
        <f t="shared" si="260"/>
        <v>0</v>
      </c>
      <c r="O289" s="8">
        <f t="shared" si="260"/>
        <v>0</v>
      </c>
      <c r="P289" s="8">
        <f t="shared" si="260"/>
        <v>1705000</v>
      </c>
      <c r="Q289" s="8">
        <f t="shared" si="259"/>
        <v>0</v>
      </c>
    </row>
    <row r="291" spans="1:17" x14ac:dyDescent="0.25">
      <c r="P291" s="98"/>
    </row>
    <row r="293" spans="1:17" s="99" customFormat="1" ht="20.399999999999999" x14ac:dyDescent="0.35">
      <c r="C293" s="100"/>
      <c r="D293" s="100"/>
      <c r="E293" s="100"/>
      <c r="F293" s="100"/>
      <c r="G293" s="100"/>
      <c r="H293" s="100"/>
      <c r="I293" s="100"/>
      <c r="J293" s="100"/>
      <c r="K293" s="100"/>
    </row>
    <row r="294" spans="1:17" s="99" customFormat="1" ht="20.399999999999999" x14ac:dyDescent="0.35">
      <c r="C294" s="100"/>
      <c r="D294" s="100" t="s">
        <v>445</v>
      </c>
      <c r="E294" s="100"/>
      <c r="F294" s="105" t="s">
        <v>449</v>
      </c>
      <c r="G294" s="105"/>
      <c r="H294" s="105"/>
      <c r="I294" s="101"/>
      <c r="J294" s="105"/>
      <c r="K294" s="105"/>
      <c r="L294" s="105"/>
      <c r="N294" s="105" t="s">
        <v>450</v>
      </c>
      <c r="O294" s="105"/>
      <c r="P294" s="105"/>
    </row>
    <row r="295" spans="1:17" s="99" customFormat="1" ht="20.399999999999999" x14ac:dyDescent="0.35">
      <c r="C295" s="100"/>
      <c r="D295" s="100"/>
      <c r="E295" s="100"/>
      <c r="F295" s="106" t="s">
        <v>446</v>
      </c>
      <c r="G295" s="106"/>
      <c r="H295" s="106"/>
      <c r="I295" s="100"/>
      <c r="J295" s="106" t="s">
        <v>447</v>
      </c>
      <c r="K295" s="106"/>
      <c r="L295" s="106"/>
      <c r="N295" s="106" t="s">
        <v>448</v>
      </c>
      <c r="O295" s="106"/>
      <c r="P295" s="106"/>
    </row>
    <row r="296" spans="1:17" s="99" customFormat="1" ht="20.399999999999999" x14ac:dyDescent="0.35">
      <c r="C296" s="100"/>
      <c r="D296" s="100"/>
      <c r="E296" s="100"/>
      <c r="F296" s="100"/>
      <c r="G296" s="100"/>
      <c r="H296" s="100"/>
      <c r="I296" s="100"/>
      <c r="J296" s="100"/>
      <c r="K296" s="100"/>
    </row>
    <row r="297" spans="1:17" s="99" customFormat="1" ht="20.399999999999999" x14ac:dyDescent="0.35">
      <c r="C297" s="100"/>
      <c r="D297" s="100"/>
      <c r="E297" s="100"/>
      <c r="F297" s="100"/>
      <c r="G297" s="100"/>
      <c r="H297" s="100"/>
      <c r="I297" s="100"/>
      <c r="J297" s="100"/>
      <c r="K297" s="100"/>
    </row>
    <row r="298" spans="1:17" s="99" customFormat="1" ht="20.399999999999999" x14ac:dyDescent="0.35">
      <c r="C298" s="100"/>
      <c r="D298" s="100"/>
      <c r="E298" s="100"/>
      <c r="F298" s="100"/>
      <c r="G298" s="100"/>
      <c r="H298" s="100"/>
      <c r="I298" s="100"/>
      <c r="J298" s="100"/>
      <c r="K298" s="100"/>
    </row>
    <row r="299" spans="1:17" s="99" customFormat="1" ht="20.399999999999999" x14ac:dyDescent="0.35">
      <c r="C299" s="100"/>
      <c r="D299" s="100"/>
      <c r="E299" s="100"/>
      <c r="F299" s="100"/>
      <c r="G299" s="100"/>
      <c r="H299" s="100"/>
      <c r="I299" s="100"/>
      <c r="J299" s="100"/>
      <c r="K299" s="100"/>
    </row>
    <row r="300" spans="1:17" s="99" customFormat="1" ht="21" x14ac:dyDescent="0.35">
      <c r="C300" s="100"/>
      <c r="D300" s="102" t="s">
        <v>451</v>
      </c>
      <c r="E300" s="100"/>
      <c r="F300" s="100"/>
      <c r="G300" s="100"/>
      <c r="H300" s="100"/>
      <c r="I300" s="100"/>
      <c r="J300" s="103" t="s">
        <v>452</v>
      </c>
      <c r="K300" s="100"/>
      <c r="L300" s="100"/>
    </row>
    <row r="301" spans="1:17" s="99" customFormat="1" ht="20.399999999999999" x14ac:dyDescent="0.35">
      <c r="C301" s="100"/>
      <c r="D301" s="100"/>
      <c r="E301" s="100"/>
      <c r="F301" s="100"/>
      <c r="G301" s="100"/>
      <c r="H301" s="100"/>
      <c r="I301" s="100"/>
      <c r="J301" s="100"/>
      <c r="K301" s="100"/>
      <c r="L301" s="100"/>
    </row>
    <row r="302" spans="1:17" s="99" customFormat="1" ht="20.399999999999999" x14ac:dyDescent="0.35">
      <c r="C302" s="100"/>
      <c r="D302" s="100"/>
      <c r="E302" s="100"/>
      <c r="F302" s="100"/>
      <c r="G302" s="100"/>
      <c r="H302" s="100"/>
      <c r="I302" s="100"/>
      <c r="J302" s="100"/>
      <c r="K302" s="100"/>
      <c r="L302" s="100"/>
    </row>
    <row r="303" spans="1:17" s="99" customFormat="1" ht="20.399999999999999" x14ac:dyDescent="0.35">
      <c r="C303" s="100"/>
      <c r="D303" s="105"/>
      <c r="E303" s="105"/>
      <c r="F303" s="105"/>
      <c r="G303" s="100"/>
      <c r="H303" s="100"/>
      <c r="I303" s="100"/>
      <c r="J303" s="105"/>
      <c r="K303" s="105"/>
      <c r="L303" s="105"/>
      <c r="M303" s="107" t="s">
        <v>453</v>
      </c>
      <c r="N303" s="107"/>
      <c r="O303" s="107"/>
    </row>
    <row r="304" spans="1:17" s="99" customFormat="1" ht="20.399999999999999" x14ac:dyDescent="0.35">
      <c r="C304" s="100"/>
      <c r="D304" s="100"/>
      <c r="E304" s="100"/>
      <c r="F304" s="100"/>
      <c r="G304" s="100"/>
      <c r="H304" s="100"/>
      <c r="I304" s="100"/>
      <c r="J304" s="100"/>
      <c r="K304" s="100"/>
    </row>
    <row r="305" spans="3:11" s="99" customFormat="1" ht="20.399999999999999" x14ac:dyDescent="0.35">
      <c r="C305" s="100"/>
      <c r="D305" s="100"/>
      <c r="E305" s="100"/>
      <c r="F305" s="100"/>
      <c r="G305" s="100"/>
      <c r="H305" s="100"/>
      <c r="I305" s="100"/>
      <c r="J305" s="100"/>
      <c r="K305" s="100"/>
    </row>
    <row r="306" spans="3:11" s="99" customFormat="1" ht="20.399999999999999" x14ac:dyDescent="0.35">
      <c r="C306" s="100"/>
      <c r="D306" s="100"/>
      <c r="E306" s="100"/>
      <c r="F306" s="100"/>
      <c r="G306" s="100"/>
      <c r="H306" s="100"/>
      <c r="I306" s="100"/>
      <c r="J306" s="100"/>
      <c r="K306" s="100"/>
    </row>
    <row r="307" spans="3:11" s="99" customFormat="1" ht="20.399999999999999" x14ac:dyDescent="0.35">
      <c r="C307" s="100"/>
      <c r="D307" s="100"/>
      <c r="E307" s="100"/>
      <c r="F307" s="100"/>
      <c r="G307" s="100"/>
      <c r="H307" s="100"/>
      <c r="I307" s="100"/>
      <c r="J307" s="100"/>
      <c r="K307" s="100"/>
    </row>
  </sheetData>
  <mergeCells count="38">
    <mergeCell ref="Q258:Q265"/>
    <mergeCell ref="Q117:Q118"/>
    <mergeCell ref="Q159:Q160"/>
    <mergeCell ref="Q177:Q178"/>
    <mergeCell ref="B1:O1"/>
    <mergeCell ref="A8:B10"/>
    <mergeCell ref="A11:B11"/>
    <mergeCell ref="A12:B12"/>
    <mergeCell ref="C8:D9"/>
    <mergeCell ref="E8:K8"/>
    <mergeCell ref="J9:K9"/>
    <mergeCell ref="L8:M9"/>
    <mergeCell ref="N8:O9"/>
    <mergeCell ref="P17:P19"/>
    <mergeCell ref="Q17:Q19"/>
    <mergeCell ref="A13:B13"/>
    <mergeCell ref="A14:B14"/>
    <mergeCell ref="B17:B19"/>
    <mergeCell ref="A17:A19"/>
    <mergeCell ref="C17:C19"/>
    <mergeCell ref="D18:F18"/>
    <mergeCell ref="D17:I17"/>
    <mergeCell ref="G18:I18"/>
    <mergeCell ref="A21:B21"/>
    <mergeCell ref="A4:B5"/>
    <mergeCell ref="J18:L18"/>
    <mergeCell ref="M18:O18"/>
    <mergeCell ref="J17:L17"/>
    <mergeCell ref="M17:O17"/>
    <mergeCell ref="N294:P294"/>
    <mergeCell ref="N295:P295"/>
    <mergeCell ref="D303:F303"/>
    <mergeCell ref="J303:L303"/>
    <mergeCell ref="M303:O303"/>
    <mergeCell ref="F294:H294"/>
    <mergeCell ref="F295:H295"/>
    <mergeCell ref="J294:L294"/>
    <mergeCell ref="J295:L29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HP EliteBook 850</cp:lastModifiedBy>
  <dcterms:created xsi:type="dcterms:W3CDTF">2020-10-07T09:22:20Z</dcterms:created>
  <dcterms:modified xsi:type="dcterms:W3CDTF">2020-12-29T07:42:40Z</dcterms:modified>
</cp:coreProperties>
</file>