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https://dugaverein.sharepoint.com/sites/msteams_5a903f/Shared Documents/Urban Space 500/2_Робочі доки для звіту/"/>
    </mc:Choice>
  </mc:AlternateContent>
  <xr:revisionPtr revIDLastSave="3" documentId="8_{4019AE45-C9DA-2748-BE49-17E21E1D457F}" xr6:coauthVersionLast="45" xr6:coauthVersionMax="45" xr10:uidLastSave="{64817867-D5FA-CB42-9513-185F875847ED}"/>
  <bookViews>
    <workbookView xWindow="0" yWindow="0" windowWidth="33600" windowHeight="21000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2" l="1"/>
  <c r="P13" i="2"/>
  <c r="M17" i="2"/>
  <c r="M19" i="2"/>
  <c r="P19" i="2"/>
  <c r="M23" i="2"/>
  <c r="P23" i="2"/>
  <c r="M25" i="2"/>
  <c r="M30" i="2" s="1"/>
  <c r="P25" i="2"/>
  <c r="P30" i="2" s="1"/>
  <c r="M32" i="2"/>
  <c r="P32" i="2"/>
  <c r="K34" i="2"/>
  <c r="L34" i="2"/>
  <c r="M34" i="2"/>
  <c r="N34" i="2"/>
  <c r="O34" i="2"/>
  <c r="P34" i="2"/>
  <c r="K36" i="2"/>
  <c r="L36" i="2"/>
  <c r="M36" i="2"/>
  <c r="M38" i="2" s="1"/>
  <c r="N36" i="2"/>
  <c r="O36" i="2"/>
  <c r="P36" i="2"/>
  <c r="P38" i="2" s="1"/>
  <c r="K40" i="2"/>
  <c r="L40" i="2"/>
  <c r="L44" i="2" s="1"/>
  <c r="M40" i="2"/>
  <c r="M44" i="2" s="1"/>
  <c r="N40" i="2"/>
  <c r="O40" i="2"/>
  <c r="P40" i="2"/>
  <c r="K42" i="2"/>
  <c r="L42" i="2"/>
  <c r="M42" i="2"/>
  <c r="N42" i="2"/>
  <c r="N44" i="2" s="1"/>
  <c r="O42" i="2"/>
  <c r="O44" i="2" s="1"/>
  <c r="P42" i="2"/>
  <c r="P44" i="2" s="1"/>
  <c r="K44" i="2"/>
  <c r="K46" i="2"/>
  <c r="L46" i="2"/>
  <c r="M46" i="2"/>
  <c r="N46" i="2"/>
  <c r="O46" i="2"/>
  <c r="P46" i="2"/>
  <c r="K48" i="2"/>
  <c r="L48" i="2"/>
  <c r="M48" i="2"/>
  <c r="N48" i="2"/>
  <c r="N56" i="2" s="1"/>
  <c r="O48" i="2"/>
  <c r="P48" i="2"/>
  <c r="K50" i="2"/>
  <c r="L50" i="2"/>
  <c r="M50" i="2"/>
  <c r="N50" i="2"/>
  <c r="O50" i="2"/>
  <c r="P50" i="2"/>
  <c r="K52" i="2"/>
  <c r="L52" i="2"/>
  <c r="M52" i="2"/>
  <c r="N52" i="2"/>
  <c r="O52" i="2"/>
  <c r="P52" i="2"/>
  <c r="P56" i="2" s="1"/>
  <c r="K54" i="2"/>
  <c r="K56" i="2" s="1"/>
  <c r="L54" i="2"/>
  <c r="L56" i="2" s="1"/>
  <c r="M54" i="2"/>
  <c r="M56" i="2" s="1"/>
  <c r="N54" i="2"/>
  <c r="O54" i="2"/>
  <c r="P54" i="2"/>
  <c r="O56" i="2"/>
  <c r="K58" i="2"/>
  <c r="L58" i="2"/>
  <c r="M58" i="2"/>
  <c r="N58" i="2"/>
  <c r="N61" i="2" s="1"/>
  <c r="O58" i="2"/>
  <c r="O61" i="2" s="1"/>
  <c r="P58" i="2"/>
  <c r="P61" i="2" s="1"/>
  <c r="K61" i="2"/>
  <c r="L61" i="2"/>
  <c r="M61" i="2"/>
  <c r="K63" i="2"/>
  <c r="L63" i="2"/>
  <c r="M63" i="2"/>
  <c r="N63" i="2"/>
  <c r="O63" i="2"/>
  <c r="P63" i="2"/>
  <c r="K65" i="2"/>
  <c r="L65" i="2"/>
  <c r="L69" i="2" s="1"/>
  <c r="M65" i="2"/>
  <c r="M69" i="2" s="1"/>
  <c r="N65" i="2"/>
  <c r="O65" i="2"/>
  <c r="P65" i="2"/>
  <c r="K67" i="2"/>
  <c r="L67" i="2"/>
  <c r="M67" i="2"/>
  <c r="N67" i="2"/>
  <c r="N69" i="2" s="1"/>
  <c r="O67" i="2"/>
  <c r="O69" i="2" s="1"/>
  <c r="P67" i="2"/>
  <c r="P69" i="2" s="1"/>
  <c r="K69" i="2"/>
  <c r="K71" i="2"/>
  <c r="K73" i="2" s="1"/>
  <c r="L71" i="2"/>
  <c r="L73" i="2" s="1"/>
  <c r="M71" i="2"/>
  <c r="M73" i="2" s="1"/>
  <c r="N71" i="2"/>
  <c r="O71" i="2"/>
  <c r="P71" i="2"/>
  <c r="N73" i="2"/>
  <c r="O73" i="2"/>
  <c r="P73" i="2"/>
  <c r="K79" i="2"/>
  <c r="L79" i="2"/>
  <c r="M79" i="2"/>
  <c r="N79" i="2"/>
  <c r="O79" i="2"/>
  <c r="P79" i="2"/>
  <c r="K83" i="2"/>
  <c r="L83" i="2"/>
  <c r="M83" i="2"/>
  <c r="N83" i="2"/>
  <c r="O83" i="2"/>
  <c r="P83" i="2"/>
  <c r="K86" i="2"/>
  <c r="L86" i="2"/>
  <c r="M86" i="2"/>
  <c r="N86" i="2"/>
  <c r="O86" i="2"/>
  <c r="P86" i="2"/>
  <c r="K92" i="2"/>
  <c r="L92" i="2"/>
  <c r="M92" i="2"/>
  <c r="N92" i="2"/>
  <c r="O92" i="2"/>
  <c r="P92" i="2"/>
  <c r="K97" i="2"/>
  <c r="L97" i="2"/>
  <c r="M97" i="2"/>
  <c r="N97" i="2"/>
  <c r="O97" i="2"/>
  <c r="P97" i="2"/>
  <c r="K99" i="2"/>
  <c r="L99" i="2"/>
  <c r="M99" i="2"/>
  <c r="N99" i="2"/>
  <c r="O99" i="2"/>
  <c r="P99" i="2"/>
  <c r="K106" i="2"/>
  <c r="L106" i="2"/>
  <c r="N106" i="2"/>
  <c r="O106" i="2"/>
  <c r="P106" i="2"/>
  <c r="M107" i="2"/>
  <c r="M106" i="2" s="1"/>
  <c r="K108" i="2"/>
  <c r="L108" i="2"/>
  <c r="L122" i="2" s="1"/>
  <c r="M108" i="2"/>
  <c r="N108" i="2"/>
  <c r="O108" i="2"/>
  <c r="P108" i="2"/>
  <c r="K110" i="2"/>
  <c r="L110" i="2"/>
  <c r="M110" i="2"/>
  <c r="N110" i="2"/>
  <c r="N122" i="2" s="1"/>
  <c r="O110" i="2"/>
  <c r="O122" i="2" s="1"/>
  <c r="P110" i="2"/>
  <c r="P122" i="2" s="1"/>
  <c r="K122" i="2" l="1"/>
  <c r="M122" i="2"/>
  <c r="M123" i="2" s="1"/>
  <c r="P123" i="2"/>
  <c r="I59" i="2"/>
  <c r="I78" i="3" l="1"/>
  <c r="F78" i="3"/>
  <c r="D78" i="3"/>
  <c r="J101" i="2" l="1"/>
  <c r="J114" i="2" l="1"/>
  <c r="I113" i="2"/>
  <c r="J95" i="2"/>
  <c r="J49" i="2" l="1"/>
  <c r="J96" i="2" l="1"/>
  <c r="J121" i="2"/>
  <c r="J120" i="2"/>
  <c r="J119" i="2"/>
  <c r="AD119" i="2" s="1"/>
  <c r="J118" i="2"/>
  <c r="AD118" i="2" s="1"/>
  <c r="J117" i="2"/>
  <c r="AD117" i="2" s="1"/>
  <c r="J116" i="2"/>
  <c r="AD116" i="2" s="1"/>
  <c r="J76" i="2"/>
  <c r="I29" i="2"/>
  <c r="J29" i="2" s="1"/>
  <c r="I28" i="2"/>
  <c r="J28" i="2" s="1"/>
  <c r="I18" i="2"/>
  <c r="I26" i="2"/>
  <c r="J22" i="2"/>
  <c r="J21" i="2"/>
  <c r="G121" i="2"/>
  <c r="G120" i="2"/>
  <c r="AC120" i="2" s="1"/>
  <c r="G119" i="2"/>
  <c r="G118" i="2"/>
  <c r="AC118" i="2" s="1"/>
  <c r="G117" i="2"/>
  <c r="G116" i="2"/>
  <c r="AC116" i="2" s="1"/>
  <c r="G115" i="2"/>
  <c r="AC115" i="2" s="1"/>
  <c r="G114" i="2"/>
  <c r="G113" i="2"/>
  <c r="G112" i="2"/>
  <c r="G111" i="2"/>
  <c r="AD120" i="2"/>
  <c r="AC119" i="2"/>
  <c r="AC117" i="2"/>
  <c r="J115" i="2"/>
  <c r="AD115" i="2" s="1"/>
  <c r="G105" i="2"/>
  <c r="G104" i="2"/>
  <c r="AC104" i="2" s="1"/>
  <c r="AE104" i="2" s="1"/>
  <c r="AF104" i="2" s="1"/>
  <c r="G103" i="2"/>
  <c r="AC103" i="2" s="1"/>
  <c r="AE103" i="2" s="1"/>
  <c r="AF103" i="2" s="1"/>
  <c r="G102" i="2"/>
  <c r="G101" i="2"/>
  <c r="G100" i="2"/>
  <c r="AD104" i="2"/>
  <c r="AD103" i="2"/>
  <c r="G96" i="2"/>
  <c r="G95" i="2"/>
  <c r="G94" i="2"/>
  <c r="G91" i="2"/>
  <c r="G90" i="2"/>
  <c r="G89" i="2"/>
  <c r="G88" i="2"/>
  <c r="AD90" i="2"/>
  <c r="AC90" i="2"/>
  <c r="AD89" i="2"/>
  <c r="AC89" i="2"/>
  <c r="AE89" i="2" s="1"/>
  <c r="AF89" i="2" s="1"/>
  <c r="G78" i="2"/>
  <c r="G76" i="2"/>
  <c r="G60" i="2"/>
  <c r="G59" i="2"/>
  <c r="AB58" i="2"/>
  <c r="AA58" i="2"/>
  <c r="Z58" i="2"/>
  <c r="Y58" i="2"/>
  <c r="X58" i="2"/>
  <c r="W58" i="2"/>
  <c r="V58" i="2"/>
  <c r="U58" i="2"/>
  <c r="T58" i="2"/>
  <c r="S58" i="2"/>
  <c r="R58" i="2"/>
  <c r="Q58" i="2"/>
  <c r="H58" i="2"/>
  <c r="F58" i="2"/>
  <c r="E58" i="2"/>
  <c r="G49" i="2"/>
  <c r="F29" i="2"/>
  <c r="G29" i="2" s="1"/>
  <c r="F28" i="2"/>
  <c r="G28" i="2" s="1"/>
  <c r="F27" i="2"/>
  <c r="G27" i="2" s="1"/>
  <c r="F26" i="2"/>
  <c r="G26" i="2" s="1"/>
  <c r="G22" i="2"/>
  <c r="G21" i="2"/>
  <c r="G18" i="2"/>
  <c r="AE90" i="2" l="1"/>
  <c r="AF90" i="2" s="1"/>
  <c r="AE117" i="2"/>
  <c r="AF117" i="2" s="1"/>
  <c r="AE119" i="2"/>
  <c r="AF119" i="2" s="1"/>
  <c r="AE118" i="2"/>
  <c r="AF118" i="2" s="1"/>
  <c r="AE116" i="2"/>
  <c r="AF116" i="2" s="1"/>
  <c r="AE115" i="2"/>
  <c r="AF115" i="2" s="1"/>
  <c r="AE120" i="2"/>
  <c r="AF120" i="2" s="1"/>
  <c r="G58" i="2"/>
  <c r="AC59" i="2"/>
  <c r="S13" i="2" l="1"/>
  <c r="I73" i="3" l="1"/>
  <c r="F73" i="3"/>
  <c r="D73" i="3"/>
  <c r="AD82" i="2"/>
  <c r="AD102" i="2" l="1"/>
  <c r="AC102" i="2" l="1"/>
  <c r="AE102" i="2" s="1"/>
  <c r="AF102" i="2" s="1"/>
  <c r="AC82" i="2"/>
  <c r="AD78" i="2"/>
  <c r="AD77" i="2"/>
  <c r="F79" i="2"/>
  <c r="AC78" i="2"/>
  <c r="AC77" i="2"/>
  <c r="G72" i="2"/>
  <c r="G51" i="2"/>
  <c r="AD29" i="2"/>
  <c r="AC29" i="2"/>
  <c r="AD28" i="2"/>
  <c r="AC28" i="2"/>
  <c r="AD27" i="2"/>
  <c r="AC27" i="2"/>
  <c r="J25" i="2"/>
  <c r="S25" i="2"/>
  <c r="V25" i="2"/>
  <c r="Y25" i="2"/>
  <c r="AB25" i="2"/>
  <c r="AD22" i="2"/>
  <c r="AD21" i="2"/>
  <c r="AC16" i="2"/>
  <c r="AC22" i="2"/>
  <c r="AD16" i="2"/>
  <c r="AB110" i="2"/>
  <c r="S110" i="2"/>
  <c r="AA110" i="2"/>
  <c r="Z110" i="2"/>
  <c r="X110" i="2"/>
  <c r="W110" i="2"/>
  <c r="U110" i="2"/>
  <c r="T110" i="2"/>
  <c r="R110" i="2"/>
  <c r="Q110" i="2"/>
  <c r="I110" i="2"/>
  <c r="H110" i="2"/>
  <c r="F110" i="2"/>
  <c r="E110" i="2"/>
  <c r="S108" i="2"/>
  <c r="G108" i="2"/>
  <c r="AA108" i="2"/>
  <c r="Z108" i="2"/>
  <c r="X108" i="2"/>
  <c r="W108" i="2"/>
  <c r="U108" i="2"/>
  <c r="T108" i="2"/>
  <c r="R108" i="2"/>
  <c r="Q108" i="2"/>
  <c r="I108" i="2"/>
  <c r="H108" i="2"/>
  <c r="F108" i="2"/>
  <c r="E108" i="2"/>
  <c r="V106" i="2"/>
  <c r="S106" i="2"/>
  <c r="AA106" i="2"/>
  <c r="Z106" i="2"/>
  <c r="X106" i="2"/>
  <c r="W106" i="2"/>
  <c r="U106" i="2"/>
  <c r="T106" i="2"/>
  <c r="R106" i="2"/>
  <c r="Q106" i="2"/>
  <c r="I106" i="2"/>
  <c r="H106" i="2"/>
  <c r="F106" i="2"/>
  <c r="E106" i="2"/>
  <c r="AA99" i="2"/>
  <c r="Z99" i="2"/>
  <c r="X99" i="2"/>
  <c r="W99" i="2"/>
  <c r="U99" i="2"/>
  <c r="T99" i="2"/>
  <c r="R99" i="2"/>
  <c r="Q99" i="2"/>
  <c r="I99" i="2"/>
  <c r="H99" i="2"/>
  <c r="F99" i="2"/>
  <c r="E99" i="2"/>
  <c r="AA97" i="2"/>
  <c r="Z97" i="2"/>
  <c r="X97" i="2"/>
  <c r="W97" i="2"/>
  <c r="U97" i="2"/>
  <c r="T97" i="2"/>
  <c r="R97" i="2"/>
  <c r="Q97" i="2"/>
  <c r="I97" i="2"/>
  <c r="H97" i="2"/>
  <c r="F97" i="2"/>
  <c r="E97" i="2"/>
  <c r="S97" i="2"/>
  <c r="AA92" i="2"/>
  <c r="Z92" i="2"/>
  <c r="X92" i="2"/>
  <c r="W92" i="2"/>
  <c r="U92" i="2"/>
  <c r="T92" i="2"/>
  <c r="R92" i="2"/>
  <c r="Q92" i="2"/>
  <c r="I92" i="2"/>
  <c r="H92" i="2"/>
  <c r="F92" i="2"/>
  <c r="E92" i="2"/>
  <c r="Y92" i="2"/>
  <c r="AA86" i="2"/>
  <c r="Z86" i="2"/>
  <c r="X86" i="2"/>
  <c r="W86" i="2"/>
  <c r="U86" i="2"/>
  <c r="T86" i="2"/>
  <c r="R86" i="2"/>
  <c r="Q86" i="2"/>
  <c r="I86" i="2"/>
  <c r="H86" i="2"/>
  <c r="F86" i="2"/>
  <c r="E86" i="2"/>
  <c r="Y86" i="2"/>
  <c r="V86" i="2"/>
  <c r="S86" i="2"/>
  <c r="G86" i="2"/>
  <c r="AA83" i="2"/>
  <c r="Z83" i="2"/>
  <c r="X83" i="2"/>
  <c r="W83" i="2"/>
  <c r="U83" i="2"/>
  <c r="T83" i="2"/>
  <c r="R83" i="2"/>
  <c r="Q83" i="2"/>
  <c r="H83" i="2"/>
  <c r="F83" i="2"/>
  <c r="E83" i="2"/>
  <c r="AB83" i="2"/>
  <c r="V83" i="2"/>
  <c r="S83" i="2"/>
  <c r="AA79" i="2"/>
  <c r="Z79" i="2"/>
  <c r="X79" i="2"/>
  <c r="W79" i="2"/>
  <c r="U79" i="2"/>
  <c r="T79" i="2"/>
  <c r="R79" i="2"/>
  <c r="Q79" i="2"/>
  <c r="I79" i="2"/>
  <c r="H79" i="2"/>
  <c r="E79" i="2"/>
  <c r="S79" i="2"/>
  <c r="AA71" i="2"/>
  <c r="AA73" i="2" s="1"/>
  <c r="Z71" i="2"/>
  <c r="Z73" i="2" s="1"/>
  <c r="X71" i="2"/>
  <c r="X73" i="2" s="1"/>
  <c r="W71" i="2"/>
  <c r="W73" i="2" s="1"/>
  <c r="U71" i="2"/>
  <c r="U73" i="2" s="1"/>
  <c r="T71" i="2"/>
  <c r="T73" i="2" s="1"/>
  <c r="R71" i="2"/>
  <c r="R73" i="2" s="1"/>
  <c r="Q71" i="2"/>
  <c r="Q73" i="2" s="1"/>
  <c r="I71" i="2"/>
  <c r="I73" i="2" s="1"/>
  <c r="H71" i="2"/>
  <c r="H73" i="2" s="1"/>
  <c r="F71" i="2"/>
  <c r="F73" i="2" s="1"/>
  <c r="E71" i="2"/>
  <c r="E73" i="2" s="1"/>
  <c r="G67" i="2"/>
  <c r="AB67" i="2"/>
  <c r="AA67" i="2"/>
  <c r="Z67" i="2"/>
  <c r="X67" i="2"/>
  <c r="W67" i="2"/>
  <c r="U67" i="2"/>
  <c r="T67" i="2"/>
  <c r="R67" i="2"/>
  <c r="Q67" i="2"/>
  <c r="I67" i="2"/>
  <c r="H67" i="2"/>
  <c r="F67" i="2"/>
  <c r="E67" i="2"/>
  <c r="AB65" i="2"/>
  <c r="Y65" i="2"/>
  <c r="AA65" i="2"/>
  <c r="Z65" i="2"/>
  <c r="X65" i="2"/>
  <c r="W65" i="2"/>
  <c r="U65" i="2"/>
  <c r="T65" i="2"/>
  <c r="R65" i="2"/>
  <c r="Q65" i="2"/>
  <c r="I65" i="2"/>
  <c r="H65" i="2"/>
  <c r="F65" i="2"/>
  <c r="E65" i="2"/>
  <c r="AB63" i="2"/>
  <c r="Y63" i="2"/>
  <c r="AA63" i="2"/>
  <c r="Z63" i="2"/>
  <c r="X63" i="2"/>
  <c r="W63" i="2"/>
  <c r="U63" i="2"/>
  <c r="T63" i="2"/>
  <c r="R63" i="2"/>
  <c r="Q63" i="2"/>
  <c r="I63" i="2"/>
  <c r="H63" i="2"/>
  <c r="F63" i="2"/>
  <c r="E63" i="2"/>
  <c r="AB61" i="2"/>
  <c r="Y61" i="2"/>
  <c r="S61" i="2"/>
  <c r="AA61" i="2"/>
  <c r="Z61" i="2"/>
  <c r="X61" i="2"/>
  <c r="W61" i="2"/>
  <c r="U61" i="2"/>
  <c r="T61" i="2"/>
  <c r="R61" i="2"/>
  <c r="Q61" i="2"/>
  <c r="H61" i="2"/>
  <c r="F61" i="2"/>
  <c r="E61" i="2"/>
  <c r="AE57" i="2"/>
  <c r="AF57" i="2" s="1"/>
  <c r="AB54" i="2"/>
  <c r="V54" i="2"/>
  <c r="S54" i="2"/>
  <c r="G54" i="2"/>
  <c r="AA54" i="2"/>
  <c r="Z54" i="2"/>
  <c r="X54" i="2"/>
  <c r="W54" i="2"/>
  <c r="U54" i="2"/>
  <c r="T54" i="2"/>
  <c r="R54" i="2"/>
  <c r="Q54" i="2"/>
  <c r="I54" i="2"/>
  <c r="H54" i="2"/>
  <c r="F54" i="2"/>
  <c r="E54" i="2"/>
  <c r="AB52" i="2"/>
  <c r="Y52" i="2"/>
  <c r="S52" i="2"/>
  <c r="G52" i="2"/>
  <c r="AA52" i="2"/>
  <c r="Z52" i="2"/>
  <c r="X52" i="2"/>
  <c r="W52" i="2"/>
  <c r="U52" i="2"/>
  <c r="T52" i="2"/>
  <c r="R52" i="2"/>
  <c r="Q52" i="2"/>
  <c r="I52" i="2"/>
  <c r="H52" i="2"/>
  <c r="F52" i="2"/>
  <c r="E52" i="2"/>
  <c r="AA50" i="2"/>
  <c r="Z50" i="2"/>
  <c r="X50" i="2"/>
  <c r="W50" i="2"/>
  <c r="U50" i="2"/>
  <c r="T50" i="2"/>
  <c r="R50" i="2"/>
  <c r="Q50" i="2"/>
  <c r="I50" i="2"/>
  <c r="H50" i="2"/>
  <c r="F50" i="2"/>
  <c r="E50" i="2"/>
  <c r="V48" i="2"/>
  <c r="S48" i="2"/>
  <c r="J48" i="2"/>
  <c r="AA48" i="2"/>
  <c r="Z48" i="2"/>
  <c r="X48" i="2"/>
  <c r="W48" i="2"/>
  <c r="U48" i="2"/>
  <c r="T48" i="2"/>
  <c r="R48" i="2"/>
  <c r="Q48" i="2"/>
  <c r="I48" i="2"/>
  <c r="H48" i="2"/>
  <c r="F48" i="2"/>
  <c r="E48" i="2"/>
  <c r="V46" i="2"/>
  <c r="S46" i="2"/>
  <c r="J46" i="2"/>
  <c r="G46" i="2"/>
  <c r="AA46" i="2"/>
  <c r="Z46" i="2"/>
  <c r="X46" i="2"/>
  <c r="W46" i="2"/>
  <c r="U46" i="2"/>
  <c r="T46" i="2"/>
  <c r="R46" i="2"/>
  <c r="Q46" i="2"/>
  <c r="I46" i="2"/>
  <c r="H46" i="2"/>
  <c r="F46" i="2"/>
  <c r="E46" i="2"/>
  <c r="AB42" i="2"/>
  <c r="V42" i="2"/>
  <c r="S42" i="2"/>
  <c r="J42" i="2"/>
  <c r="G42" i="2"/>
  <c r="AA42" i="2"/>
  <c r="Z42" i="2"/>
  <c r="X42" i="2"/>
  <c r="W42" i="2"/>
  <c r="U42" i="2"/>
  <c r="T42" i="2"/>
  <c r="R42" i="2"/>
  <c r="Q42" i="2"/>
  <c r="I42" i="2"/>
  <c r="H42" i="2"/>
  <c r="F42" i="2"/>
  <c r="E42" i="2"/>
  <c r="AB40" i="2"/>
  <c r="V40" i="2"/>
  <c r="S40" i="2"/>
  <c r="J40" i="2"/>
  <c r="G40" i="2"/>
  <c r="AA40" i="2"/>
  <c r="Z40" i="2"/>
  <c r="X40" i="2"/>
  <c r="W40" i="2"/>
  <c r="U40" i="2"/>
  <c r="T40" i="2"/>
  <c r="R40" i="2"/>
  <c r="Q40" i="2"/>
  <c r="I40" i="2"/>
  <c r="H40" i="2"/>
  <c r="F40" i="2"/>
  <c r="E40" i="2"/>
  <c r="V36" i="2"/>
  <c r="J36" i="2"/>
  <c r="AA36" i="2"/>
  <c r="Z36" i="2"/>
  <c r="X36" i="2"/>
  <c r="W36" i="2"/>
  <c r="U36" i="2"/>
  <c r="T36" i="2"/>
  <c r="R36" i="2"/>
  <c r="Q36" i="2"/>
  <c r="I36" i="2"/>
  <c r="H36" i="2"/>
  <c r="F36" i="2"/>
  <c r="E36" i="2"/>
  <c r="V34" i="2"/>
  <c r="S34" i="2"/>
  <c r="AA34" i="2"/>
  <c r="Z34" i="2"/>
  <c r="X34" i="2"/>
  <c r="W34" i="2"/>
  <c r="U34" i="2"/>
  <c r="T34" i="2"/>
  <c r="R34" i="2"/>
  <c r="Q34" i="2"/>
  <c r="I34" i="2"/>
  <c r="H34" i="2"/>
  <c r="F34" i="2"/>
  <c r="E34" i="2"/>
  <c r="AB32" i="2"/>
  <c r="Y32" i="2"/>
  <c r="V32" i="2"/>
  <c r="J32" i="2"/>
  <c r="Y19" i="2"/>
  <c r="V19" i="2"/>
  <c r="S19" i="2"/>
  <c r="J19" i="2"/>
  <c r="AC18" i="2"/>
  <c r="S17" i="2"/>
  <c r="AD15" i="2"/>
  <c r="V13" i="2"/>
  <c r="AD14" i="2"/>
  <c r="L23" i="1"/>
  <c r="H23" i="1"/>
  <c r="G23" i="1"/>
  <c r="F23" i="1"/>
  <c r="E23" i="1"/>
  <c r="D23" i="1"/>
  <c r="J22" i="1"/>
  <c r="N22" i="1" s="1"/>
  <c r="B22" i="1" s="1"/>
  <c r="J21" i="1"/>
  <c r="J20" i="1"/>
  <c r="N20" i="1" s="1"/>
  <c r="AE77" i="2" l="1"/>
  <c r="AF77" i="2" s="1"/>
  <c r="G97" i="2"/>
  <c r="G110" i="2"/>
  <c r="G19" i="2"/>
  <c r="AE78" i="2"/>
  <c r="AF78" i="2" s="1"/>
  <c r="B20" i="1"/>
  <c r="I20" i="1"/>
  <c r="S92" i="2"/>
  <c r="V97" i="2"/>
  <c r="V92" i="2"/>
  <c r="AB92" i="2"/>
  <c r="G106" i="2"/>
  <c r="G83" i="2"/>
  <c r="G61" i="2"/>
  <c r="G99" i="2"/>
  <c r="S99" i="2"/>
  <c r="S122" i="2" s="1"/>
  <c r="AC101" i="2"/>
  <c r="AD101" i="2"/>
  <c r="AE22" i="2"/>
  <c r="AF22" i="2" s="1"/>
  <c r="AB50" i="2"/>
  <c r="AD91" i="2"/>
  <c r="AD35" i="2"/>
  <c r="AB48" i="2"/>
  <c r="S50" i="2"/>
  <c r="S56" i="2" s="1"/>
  <c r="V99" i="2"/>
  <c r="AE27" i="2"/>
  <c r="AF27" i="2" s="1"/>
  <c r="AE29" i="2"/>
  <c r="AF29" i="2" s="1"/>
  <c r="AD68" i="2"/>
  <c r="S71" i="2"/>
  <c r="S73" i="2" s="1"/>
  <c r="V50" i="2"/>
  <c r="S67" i="2"/>
  <c r="AC33" i="2"/>
  <c r="AA44" i="2"/>
  <c r="W44" i="2"/>
  <c r="Y46" i="2"/>
  <c r="AD114" i="2"/>
  <c r="J34" i="2"/>
  <c r="J38" i="2" s="1"/>
  <c r="Z56" i="2"/>
  <c r="X69" i="2"/>
  <c r="G71" i="2"/>
  <c r="G73" i="2" s="1"/>
  <c r="V110" i="2"/>
  <c r="AC51" i="2"/>
  <c r="AC55" i="2"/>
  <c r="G32" i="2"/>
  <c r="I44" i="2"/>
  <c r="T56" i="2"/>
  <c r="AD64" i="2"/>
  <c r="T69" i="2"/>
  <c r="V71" i="2"/>
  <c r="V73" i="2" s="1"/>
  <c r="AD96" i="2"/>
  <c r="AC105" i="2"/>
  <c r="E69" i="2"/>
  <c r="AA69" i="2"/>
  <c r="Y67" i="2"/>
  <c r="Y69" i="2" s="1"/>
  <c r="Y99" i="2"/>
  <c r="V108" i="2"/>
  <c r="AD112" i="2"/>
  <c r="AE28" i="2"/>
  <c r="AF28" i="2" s="1"/>
  <c r="AC49" i="2"/>
  <c r="F56" i="2"/>
  <c r="AC21" i="2"/>
  <c r="AE21" i="2" s="1"/>
  <c r="AF21" i="2" s="1"/>
  <c r="V44" i="2"/>
  <c r="Y34" i="2"/>
  <c r="V38" i="2"/>
  <c r="R44" i="2"/>
  <c r="S36" i="2"/>
  <c r="E44" i="2"/>
  <c r="J44" i="2"/>
  <c r="T44" i="2"/>
  <c r="G48" i="2"/>
  <c r="AD49" i="2"/>
  <c r="R56" i="2"/>
  <c r="AB79" i="2"/>
  <c r="F122" i="2"/>
  <c r="Q122" i="2"/>
  <c r="U122" i="2"/>
  <c r="Z122" i="2"/>
  <c r="S32" i="2"/>
  <c r="Y40" i="2"/>
  <c r="Y42" i="2"/>
  <c r="G36" i="2"/>
  <c r="AC35" i="2"/>
  <c r="G34" i="2"/>
  <c r="AD37" i="2"/>
  <c r="AD41" i="2"/>
  <c r="F44" i="2"/>
  <c r="U44" i="2"/>
  <c r="Z44" i="2"/>
  <c r="AD43" i="2"/>
  <c r="AA56" i="2"/>
  <c r="G50" i="2"/>
  <c r="V52" i="2"/>
  <c r="G63" i="2"/>
  <c r="S63" i="2"/>
  <c r="J67" i="2"/>
  <c r="V67" i="2"/>
  <c r="AC81" i="2"/>
  <c r="AD85" i="2"/>
  <c r="AB97" i="2"/>
  <c r="J63" i="2"/>
  <c r="V63" i="2"/>
  <c r="J65" i="2"/>
  <c r="V65" i="2"/>
  <c r="W69" i="2"/>
  <c r="AD72" i="2"/>
  <c r="AD76" i="2"/>
  <c r="G92" i="2"/>
  <c r="AC94" i="2"/>
  <c r="AB106" i="2"/>
  <c r="AC112" i="2"/>
  <c r="AD121" i="2"/>
  <c r="Y36" i="2"/>
  <c r="AC91" i="2"/>
  <c r="AD95" i="2"/>
  <c r="AB99" i="2"/>
  <c r="AC107" i="2"/>
  <c r="E122" i="2"/>
  <c r="I122" i="2"/>
  <c r="AC113" i="2"/>
  <c r="AC14" i="2"/>
  <c r="AE14" i="2" s="1"/>
  <c r="AF14" i="2" s="1"/>
  <c r="S23" i="2"/>
  <c r="G17" i="2"/>
  <c r="Y17" i="2"/>
  <c r="AD20" i="2"/>
  <c r="AE16" i="2"/>
  <c r="AF16" i="2" s="1"/>
  <c r="G13" i="2"/>
  <c r="J13" i="2"/>
  <c r="V23" i="2"/>
  <c r="V30" i="2" s="1"/>
  <c r="AB13" i="2"/>
  <c r="J52" i="2"/>
  <c r="AD55" i="2"/>
  <c r="J54" i="2"/>
  <c r="J23" i="1"/>
  <c r="AD32" i="2"/>
  <c r="X44" i="2"/>
  <c r="AB44" i="2"/>
  <c r="AD53" i="2"/>
  <c r="Y13" i="2"/>
  <c r="J17" i="2"/>
  <c r="AD17" i="2" s="1"/>
  <c r="AB19" i="2"/>
  <c r="AD33" i="2"/>
  <c r="AB36" i="2"/>
  <c r="H44" i="2"/>
  <c r="AB46" i="2"/>
  <c r="J50" i="2"/>
  <c r="AD51" i="2"/>
  <c r="W56" i="2"/>
  <c r="J71" i="2"/>
  <c r="AD88" i="2"/>
  <c r="AD100" i="2"/>
  <c r="AC15" i="2"/>
  <c r="AE15" i="2" s="1"/>
  <c r="AF15" i="2" s="1"/>
  <c r="AD18" i="2"/>
  <c r="AE18" i="2" s="1"/>
  <c r="AF18" i="2" s="1"/>
  <c r="AC20" i="2"/>
  <c r="AB34" i="2"/>
  <c r="AC37" i="2"/>
  <c r="AC41" i="2"/>
  <c r="Q44" i="2"/>
  <c r="G44" i="2"/>
  <c r="S44" i="2"/>
  <c r="AC43" i="2"/>
  <c r="H56" i="2"/>
  <c r="H69" i="2"/>
  <c r="AB69" i="2"/>
  <c r="AB71" i="2"/>
  <c r="AB73" i="2" s="1"/>
  <c r="AD40" i="2"/>
  <c r="AC47" i="2"/>
  <c r="Y48" i="2"/>
  <c r="X56" i="2"/>
  <c r="AC60" i="2"/>
  <c r="Y71" i="2"/>
  <c r="Y73" i="2" s="1"/>
  <c r="AD94" i="2"/>
  <c r="J97" i="2"/>
  <c r="AD111" i="2"/>
  <c r="AD47" i="2"/>
  <c r="AD60" i="2"/>
  <c r="V61" i="2"/>
  <c r="AC64" i="2"/>
  <c r="AD66" i="2"/>
  <c r="F69" i="2"/>
  <c r="U69" i="2"/>
  <c r="AC68" i="2"/>
  <c r="J108" i="2"/>
  <c r="Y50" i="2"/>
  <c r="U56" i="2"/>
  <c r="Y54" i="2"/>
  <c r="S65" i="2"/>
  <c r="I69" i="2"/>
  <c r="Q69" i="2"/>
  <c r="AD42" i="2"/>
  <c r="AC52" i="2"/>
  <c r="E56" i="2"/>
  <c r="I56" i="2"/>
  <c r="R69" i="2"/>
  <c r="AD75" i="2"/>
  <c r="J79" i="2"/>
  <c r="V79" i="2"/>
  <c r="J99" i="2"/>
  <c r="AD105" i="2"/>
  <c r="AC53" i="2"/>
  <c r="Q56" i="2"/>
  <c r="G65" i="2"/>
  <c r="AC66" i="2"/>
  <c r="Z69" i="2"/>
  <c r="AD107" i="2"/>
  <c r="J106" i="2"/>
  <c r="AD109" i="2"/>
  <c r="AB108" i="2"/>
  <c r="AC72" i="2"/>
  <c r="Y79" i="2"/>
  <c r="AD81" i="2"/>
  <c r="AB86" i="2"/>
  <c r="J92" i="2"/>
  <c r="R122" i="2"/>
  <c r="AA122" i="2"/>
  <c r="J110" i="2"/>
  <c r="AD113" i="2"/>
  <c r="Y108" i="2"/>
  <c r="H122" i="2"/>
  <c r="Y110" i="2"/>
  <c r="AC76" i="2"/>
  <c r="Y83" i="2"/>
  <c r="J86" i="2"/>
  <c r="AC88" i="2"/>
  <c r="Y97" i="2"/>
  <c r="AC96" i="2"/>
  <c r="AC100" i="2"/>
  <c r="Y106" i="2"/>
  <c r="AC109" i="2"/>
  <c r="W122" i="2"/>
  <c r="AC111" i="2"/>
  <c r="AC121" i="2"/>
  <c r="AC75" i="2"/>
  <c r="AC85" i="2"/>
  <c r="AC86" i="2"/>
  <c r="AC95" i="2"/>
  <c r="T122" i="2"/>
  <c r="X122" i="2"/>
  <c r="AC114" i="2"/>
  <c r="AE35" i="2" l="1"/>
  <c r="AF35" i="2" s="1"/>
  <c r="V56" i="2"/>
  <c r="AD48" i="2"/>
  <c r="J23" i="2"/>
  <c r="G122" i="2"/>
  <c r="AC110" i="2"/>
  <c r="AE91" i="2"/>
  <c r="AF91" i="2" s="1"/>
  <c r="AC92" i="2"/>
  <c r="G79" i="2"/>
  <c r="AC79" i="2" s="1"/>
  <c r="Y38" i="2"/>
  <c r="AE68" i="2"/>
  <c r="AF68" i="2" s="1"/>
  <c r="AE55" i="2"/>
  <c r="AF55" i="2" s="1"/>
  <c r="AD46" i="2"/>
  <c r="AE101" i="2"/>
  <c r="AF101" i="2" s="1"/>
  <c r="AE114" i="2"/>
  <c r="AF114" i="2" s="1"/>
  <c r="AE100" i="2"/>
  <c r="AF100" i="2" s="1"/>
  <c r="AE37" i="2"/>
  <c r="AF37" i="2" s="1"/>
  <c r="AC19" i="2"/>
  <c r="AE96" i="2"/>
  <c r="AF96" i="2" s="1"/>
  <c r="AE94" i="2"/>
  <c r="AF94" i="2" s="1"/>
  <c r="AE75" i="2"/>
  <c r="AF75" i="2" s="1"/>
  <c r="AC54" i="2"/>
  <c r="AC58" i="2"/>
  <c r="AE112" i="2"/>
  <c r="AF112" i="2" s="1"/>
  <c r="G38" i="2"/>
  <c r="AC61" i="2"/>
  <c r="AE41" i="2"/>
  <c r="AF41" i="2" s="1"/>
  <c r="AC42" i="2"/>
  <c r="AE42" i="2" s="1"/>
  <c r="AF42" i="2" s="1"/>
  <c r="AC46" i="2"/>
  <c r="S69" i="2"/>
  <c r="AC32" i="2"/>
  <c r="AE32" i="2" s="1"/>
  <c r="AF32" i="2" s="1"/>
  <c r="AC99" i="2"/>
  <c r="AE72" i="2"/>
  <c r="AF72" i="2" s="1"/>
  <c r="AE43" i="2"/>
  <c r="AF43" i="2" s="1"/>
  <c r="AE81" i="2"/>
  <c r="AF81" i="2" s="1"/>
  <c r="AE33" i="2"/>
  <c r="AF33" i="2" s="1"/>
  <c r="V69" i="2"/>
  <c r="AD52" i="2"/>
  <c r="AE52" i="2" s="1"/>
  <c r="AF52" i="2" s="1"/>
  <c r="G56" i="2"/>
  <c r="AD92" i="2"/>
  <c r="AE66" i="2"/>
  <c r="AF66" i="2" s="1"/>
  <c r="AE53" i="2"/>
  <c r="AF53" i="2" s="1"/>
  <c r="AD34" i="2"/>
  <c r="AE85" i="2"/>
  <c r="AF85" i="2" s="1"/>
  <c r="AE76" i="2"/>
  <c r="AF76" i="2" s="1"/>
  <c r="AB122" i="2"/>
  <c r="AE107" i="2"/>
  <c r="AF107" i="2" s="1"/>
  <c r="J69" i="2"/>
  <c r="AD67" i="2"/>
  <c r="AC63" i="2"/>
  <c r="Y44" i="2"/>
  <c r="AE49" i="2"/>
  <c r="AF49" i="2" s="1"/>
  <c r="AE51" i="2"/>
  <c r="AF51" i="2" s="1"/>
  <c r="AC83" i="2"/>
  <c r="V122" i="2"/>
  <c r="S38" i="2"/>
  <c r="AC71" i="2"/>
  <c r="AE105" i="2"/>
  <c r="AF105" i="2" s="1"/>
  <c r="AC67" i="2"/>
  <c r="AE121" i="2"/>
  <c r="AF121" i="2" s="1"/>
  <c r="AC73" i="2"/>
  <c r="AD99" i="2"/>
  <c r="AC36" i="2"/>
  <c r="G25" i="2"/>
  <c r="AE95" i="2"/>
  <c r="AF95" i="2" s="1"/>
  <c r="AE113" i="2"/>
  <c r="AF113" i="2" s="1"/>
  <c r="AD106" i="2"/>
  <c r="AE64" i="2"/>
  <c r="AF64" i="2" s="1"/>
  <c r="AC48" i="2"/>
  <c r="AD86" i="2"/>
  <c r="AE86" i="2" s="1"/>
  <c r="AF86" i="2" s="1"/>
  <c r="AC108" i="2"/>
  <c r="AD44" i="2"/>
  <c r="AB56" i="2"/>
  <c r="AD50" i="2"/>
  <c r="AB38" i="2"/>
  <c r="AD63" i="2"/>
  <c r="AE60" i="2"/>
  <c r="AF60" i="2" s="1"/>
  <c r="AC40" i="2"/>
  <c r="AC106" i="2"/>
  <c r="AC50" i="2"/>
  <c r="AC97" i="2"/>
  <c r="AE47" i="2"/>
  <c r="AF47" i="2" s="1"/>
  <c r="AD65" i="2"/>
  <c r="AC34" i="2"/>
  <c r="Y23" i="2"/>
  <c r="AE20" i="2"/>
  <c r="AF20" i="2" s="1"/>
  <c r="AD19" i="2"/>
  <c r="AD13" i="2"/>
  <c r="AC17" i="2"/>
  <c r="AE17" i="2" s="1"/>
  <c r="AF17" i="2" s="1"/>
  <c r="AB23" i="2"/>
  <c r="AB30" i="2" s="1"/>
  <c r="AC13" i="2"/>
  <c r="AE111" i="2"/>
  <c r="AF111" i="2" s="1"/>
  <c r="AD79" i="2"/>
  <c r="S30" i="2"/>
  <c r="Y30" i="2"/>
  <c r="AE109" i="2"/>
  <c r="AF109" i="2" s="1"/>
  <c r="AC65" i="2"/>
  <c r="G69" i="2"/>
  <c r="Y56" i="2"/>
  <c r="AE88" i="2"/>
  <c r="AF88" i="2" s="1"/>
  <c r="Y122" i="2"/>
  <c r="J122" i="2"/>
  <c r="AD110" i="2"/>
  <c r="AD36" i="2"/>
  <c r="AD108" i="2"/>
  <c r="AD97" i="2"/>
  <c r="AD71" i="2"/>
  <c r="J73" i="2"/>
  <c r="AD73" i="2" s="1"/>
  <c r="AD54" i="2"/>
  <c r="J56" i="2"/>
  <c r="AE48" i="2" l="1"/>
  <c r="AF48" i="2" s="1"/>
  <c r="AE92" i="2"/>
  <c r="AF92" i="2" s="1"/>
  <c r="AC122" i="2"/>
  <c r="AC44" i="2"/>
  <c r="AE44" i="2" s="1"/>
  <c r="AF44" i="2" s="1"/>
  <c r="AE67" i="2"/>
  <c r="AF67" i="2" s="1"/>
  <c r="AE46" i="2"/>
  <c r="AF46" i="2" s="1"/>
  <c r="G23" i="2"/>
  <c r="AE19" i="2"/>
  <c r="AF19" i="2" s="1"/>
  <c r="AD69" i="2"/>
  <c r="AE97" i="2"/>
  <c r="AF97" i="2" s="1"/>
  <c r="V123" i="2"/>
  <c r="AE106" i="2"/>
  <c r="AF106" i="2" s="1"/>
  <c r="AC69" i="2"/>
  <c r="AE40" i="2"/>
  <c r="AF40" i="2" s="1"/>
  <c r="AE79" i="2"/>
  <c r="AF79" i="2" s="1"/>
  <c r="AC56" i="2"/>
  <c r="AD38" i="2"/>
  <c r="AE99" i="2"/>
  <c r="AF99" i="2" s="1"/>
  <c r="AD56" i="2"/>
  <c r="AE63" i="2"/>
  <c r="AF63" i="2" s="1"/>
  <c r="AE34" i="2"/>
  <c r="AF34" i="2" s="1"/>
  <c r="S123" i="2"/>
  <c r="AC38" i="2"/>
  <c r="AE71" i="2"/>
  <c r="AF71" i="2" s="1"/>
  <c r="AE73" i="2"/>
  <c r="AF73" i="2" s="1"/>
  <c r="AB123" i="2"/>
  <c r="AE108" i="2"/>
  <c r="AF108" i="2" s="1"/>
  <c r="AD122" i="2"/>
  <c r="AE36" i="2"/>
  <c r="AF36" i="2" s="1"/>
  <c r="AE65" i="2"/>
  <c r="AF65" i="2" s="1"/>
  <c r="AE50" i="2"/>
  <c r="AF50" i="2" s="1"/>
  <c r="Y123" i="2"/>
  <c r="AE54" i="2"/>
  <c r="AF54" i="2" s="1"/>
  <c r="AE13" i="2"/>
  <c r="AF13" i="2" s="1"/>
  <c r="AD23" i="2"/>
  <c r="AC23" i="2"/>
  <c r="AD26" i="2"/>
  <c r="AE110" i="2"/>
  <c r="AF110" i="2" s="1"/>
  <c r="AC26" i="2"/>
  <c r="AE56" i="2" l="1"/>
  <c r="AF56" i="2" s="1"/>
  <c r="AE69" i="2"/>
  <c r="AF69" i="2" s="1"/>
  <c r="AE122" i="2"/>
  <c r="AF122" i="2" s="1"/>
  <c r="AE38" i="2"/>
  <c r="AF38" i="2" s="1"/>
  <c r="AE23" i="2"/>
  <c r="AF23" i="2" s="1"/>
  <c r="J30" i="2"/>
  <c r="AD25" i="2"/>
  <c r="AD30" i="2" s="1"/>
  <c r="AE26" i="2"/>
  <c r="G30" i="2"/>
  <c r="G123" i="2" s="1"/>
  <c r="G125" i="2" s="1"/>
  <c r="AC25" i="2"/>
  <c r="AC30" i="2" s="1"/>
  <c r="AC123" i="2" s="1"/>
  <c r="AC125" i="2" s="1"/>
  <c r="AE25" i="2" l="1"/>
  <c r="AF26" i="2"/>
  <c r="AF25" i="2" l="1"/>
  <c r="AE30" i="2"/>
  <c r="AF30" i="2" s="1"/>
  <c r="J83" i="2" l="1"/>
  <c r="AE82" i="2" s="1"/>
  <c r="AF82" i="2" s="1"/>
  <c r="I83" i="2" l="1"/>
  <c r="AD83" i="2"/>
  <c r="AE83" i="2" l="1"/>
  <c r="AF83" i="2" s="1"/>
  <c r="J58" i="2"/>
  <c r="AD58" i="2" s="1"/>
  <c r="AE58" i="2" s="1"/>
  <c r="AF58" i="2" s="1"/>
  <c r="I58" i="2"/>
  <c r="I61" i="2" s="1"/>
  <c r="AD59" i="2"/>
  <c r="AE59" i="2" s="1"/>
  <c r="AF59" i="2" s="1"/>
  <c r="J61" i="2" l="1"/>
  <c r="AD61" i="2" l="1"/>
  <c r="J123" i="2"/>
  <c r="C21" i="1" l="1"/>
  <c r="C23" i="1" s="1"/>
  <c r="AE61" i="2"/>
  <c r="AF61" i="2" s="1"/>
  <c r="AD123" i="2"/>
  <c r="AE123" i="2" s="1"/>
  <c r="AF123" i="2" s="1"/>
  <c r="J125" i="2" l="1"/>
  <c r="N21" i="1"/>
  <c r="AD125" i="2" l="1"/>
  <c r="N23" i="1"/>
  <c r="B23" i="1" s="1"/>
  <c r="B21" i="1"/>
</calcChain>
</file>

<file path=xl/sharedStrings.xml><?xml version="1.0" encoding="utf-8"?>
<sst xmlns="http://schemas.openxmlformats.org/spreadsheetml/2006/main" count="833" uniqueCount="473">
  <si>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</si>
  <si>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</si>
  <si>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</si>
  <si>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</si>
  <si>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</si>
  <si>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</si>
  <si>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</si>
  <si>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</si>
  <si>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</si>
  <si>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</si>
  <si>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</si>
  <si>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</si>
  <si>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</si>
  <si>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</si>
  <si>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</si>
  <si>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</si>
  <si>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</si>
  <si>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</si>
  <si>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</si>
  <si>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</si>
  <si>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</si>
  <si>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</si>
  <si>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</si>
  <si>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</si>
  <si>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</si>
  <si>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</si>
  <si>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</si>
  <si>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</si>
  <si>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</si>
  <si>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</si>
  <si>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</si>
  <si>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</si>
  <si>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</si>
  <si>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</si>
  <si>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</si>
  <si>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</si>
  <si>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</si>
  <si>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</si>
  <si>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</si>
  <si>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</si>
  <si>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</si>
  <si>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</si>
  <si>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</si>
  <si>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</si>
  <si>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</si>
  <si>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</si>
  <si>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</si>
  <si>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</si>
  <si>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</si>
  <si>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</si>
  <si>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</si>
  <si>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</si>
  <si>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</si>
  <si>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</si>
  <si>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</si>
  <si>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</si>
  <si>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</si>
  <si>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</si>
  <si>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</si>
  <si>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</si>
  <si>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</si>
  <si>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</si>
  <si>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</si>
  <si>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</si>
  <si>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</si>
  <si>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</si>
  <si>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</si>
  <si>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</si>
  <si>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</si>
  <si>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</si>
  <si>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</si>
  <si>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</si>
  <si>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</si>
  <si>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</si>
  <si>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</si>
  <si>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</si>
  <si>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</si>
  <si>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</si>
  <si>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</si>
  <si>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</si>
  <si>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</si>
  <si>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</si>
  <si>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</si>
  <si>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</si>
  <si>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</si>
  <si>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</si>
  <si>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</si>
  <si>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</si>
  <si>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</si>
  <si>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</si>
  <si>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</si>
  <si>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</si>
  <si>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</si>
  <si>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</si>
  <si>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</si>
  <si>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</si>
  <si>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</si>
  <si>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</si>
  <si>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</si>
  <si>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</si>
  <si>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</si>
  <si>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</si>
  <si>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</si>
  <si>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</si>
  <si>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</si>
  <si>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</si>
  <si>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</si>
  <si>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</si>
  <si>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</si>
  <si>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</si>
  <si>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</si>
  <si>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</si>
  <si>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</si>
  <si>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</si>
  <si>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</si>
  <si>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</si>
  <si>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</si>
  <si>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</si>
  <si>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</si>
  <si>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</si>
  <si>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</si>
  <si>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</si>
  <si>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</si>
  <si>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</si>
  <si>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</si>
  <si>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</si>
  <si>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</si>
  <si>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</si>
  <si>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</si>
  <si>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</si>
  <si>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</si>
  <si>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</si>
  <si>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</si>
  <si>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</si>
  <si>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</si>
  <si>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</si>
  <si>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</si>
  <si>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</si>
  <si>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</si>
  <si>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</si>
  <si>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</si>
  <si>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</si>
  <si>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</si>
  <si>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</si>
  <si>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</si>
  <si>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</si>
  <si>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</si>
  <si>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</si>
  <si>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</si>
  <si>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</si>
  <si>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</si>
  <si>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</si>
  <si>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</si>
  <si>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</si>
  <si>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</si>
  <si>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</si>
  <si>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</si>
  <si>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</si>
  <si>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</si>
  <si>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</si>
  <si>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</si>
  <si>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</si>
  <si>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</si>
  <si>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</si>
  <si>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</si>
  <si>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</si>
  <si>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</si>
  <si>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</si>
  <si>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</si>
  <si>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</si>
  <si>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е</t>
  </si>
  <si>
    <t>є</t>
  </si>
  <si>
    <t>ж</t>
  </si>
  <si>
    <t>з</t>
  </si>
  <si>
    <t>и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</si>
  <si>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</si>
  <si>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</si>
  <si>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</si>
  <si>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</si>
  <si>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</si>
  <si>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</si>
  <si>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</si>
  <si>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</si>
  <si>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</si>
  <si>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</si>
  <si>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година</t>
  </si>
  <si>
    <t>сторінка</t>
  </si>
  <si>
    <t>Всього по підрозділу 12 "Витрати з перекладу":</t>
  </si>
  <si>
    <t>Адміністративні витрати</t>
  </si>
  <si>
    <t>послуга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</si>
  <si>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</si>
  <si>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</si>
  <si>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</si>
  <si>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</si>
  <si>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</si>
  <si>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</si>
  <si>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</si>
  <si>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14.3</t>
  </si>
  <si>
    <t>Видавничі послуги</t>
  </si>
  <si>
    <t>Послуги коректора</t>
  </si>
  <si>
    <t>екземпляр</t>
  </si>
  <si>
    <t>14.4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</si>
  <si>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</si>
  <si>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</si>
  <si>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</si>
  <si>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</si>
  <si>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</si>
  <si>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</si>
  <si>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</si>
  <si>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</si>
  <si>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</si>
  <si>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</si>
  <si>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</si>
  <si>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</si>
  <si>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</si>
  <si>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</si>
  <si>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</si>
  <si>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</si>
  <si>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</si>
  <si>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</si>
  <si>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</si>
  <si>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</si>
  <si>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 xml:space="preserve">км </t>
  </si>
  <si>
    <t>Конкурсна програма: Знакові події</t>
  </si>
  <si>
    <t>14.4.д</t>
  </si>
  <si>
    <t>1.3.а</t>
  </si>
  <si>
    <t>1.3.б</t>
  </si>
  <si>
    <t>13.б</t>
  </si>
  <si>
    <t>акт № 1 від 28.08.2020</t>
  </si>
  <si>
    <t>акт № 1 від 31.08.2020</t>
  </si>
  <si>
    <t>акт № 1 від 15.10.2020</t>
  </si>
  <si>
    <t>14.4.г</t>
  </si>
  <si>
    <t>акт № 3 від 30.10.2020</t>
  </si>
  <si>
    <t>13.в</t>
  </si>
  <si>
    <t>14.1.а</t>
  </si>
  <si>
    <t>14.1.в</t>
  </si>
  <si>
    <t>14.1.б</t>
  </si>
  <si>
    <t>14.1.г</t>
  </si>
  <si>
    <t>9.б</t>
  </si>
  <si>
    <t>1.2.а</t>
  </si>
  <si>
    <t>Сплата ПДФО 18% із ЗП за 1-у пол. серпня</t>
  </si>
  <si>
    <t>СПЛАТА ВЗ 1,5% 1-У ПОЛ, СЕРПНЯ</t>
  </si>
  <si>
    <t>Сплата ПДФО 18% із ЗП за 2-у пол. серпня</t>
  </si>
  <si>
    <t>СПЛАТА ВЗ 1,5% 2-У ПОЛ, СЕРПНЯ</t>
  </si>
  <si>
    <t>Сплата ПДФО 18% із ЗП за 1-у пол. вересня</t>
  </si>
  <si>
    <t>СПЛАТА ВЗ 1,5% 1-У ПОЛ, ВЕРЕСНЯ</t>
  </si>
  <si>
    <t>Сплата ПДФО 18% із ЗП за 2-у пол. жовтня та відпускні</t>
  </si>
  <si>
    <t>СПЛАТА ВЗ 1,5% за 2-у пол. жовтня та відпускні</t>
  </si>
  <si>
    <t>СПЛАТА ЗП, за 2-у пол. жовтня та відпускні</t>
  </si>
  <si>
    <t>№ 143 від 03.08.2020</t>
  </si>
  <si>
    <t>№ 145 від 03.08.2020</t>
  </si>
  <si>
    <t>№ 144 від 03.08.2020</t>
  </si>
  <si>
    <t>Каплюк А.Ю. ФО, 3402005008</t>
  </si>
  <si>
    <t>СПЛАТА ПДФО 18%, липень</t>
  </si>
  <si>
    <t>СПЛАТА ВЗ 1,5% липень</t>
  </si>
  <si>
    <t>СПЛАТА ЗП бухгалтеру липень</t>
  </si>
  <si>
    <t>№ 153 від 18.08.2020</t>
  </si>
  <si>
    <t>№ 154 від 18.08.2020</t>
  </si>
  <si>
    <t>№ 157 від 18.08.2020</t>
  </si>
  <si>
    <t>№ 181 від 04.09.2020</t>
  </si>
  <si>
    <t>№ 180 від 04.09.2020</t>
  </si>
  <si>
    <t>СПЛАТА ЗП, бухгалтеру за 2-у пол. Серпеня</t>
  </si>
  <si>
    <t>№ 185 від 07.09.2020</t>
  </si>
  <si>
    <t>№ 201 від 21.09.2020</t>
  </si>
  <si>
    <t>СПЛАТА ЗП, бухгалтеру за 1-у пол. Вересня</t>
  </si>
  <si>
    <t>СПЛАТА ЗП, бухгалтеру за 1-у пол. серпня</t>
  </si>
  <si>
    <t>№ 202 від 21.09.2020</t>
  </si>
  <si>
    <t>№ 199 від 21.09.2020</t>
  </si>
  <si>
    <t>№ 10 від 05.10.2020</t>
  </si>
  <si>
    <t>№ 9 від 05.10.2020</t>
  </si>
  <si>
    <t>№ 7 від 05.10.2020</t>
  </si>
  <si>
    <t>Сплата ПДФО 18% із ЗП за 2-у пол. вересня</t>
  </si>
  <si>
    <t>СПЛАТА ВЗ 1,5% 2-У ПОЛ, ВЕРЕСНЯ</t>
  </si>
  <si>
    <t>СПЛАТА ЗП, бухгалтеру за 2-у пол. Вересня</t>
  </si>
  <si>
    <t>Сплата ПДФО 18% із ЗП за 1-у пол. жовтня</t>
  </si>
  <si>
    <t>СПЛАТА ВЗ 1,5% за 1-у пол. Жовтня</t>
  </si>
  <si>
    <t>СПЛАТА ЗП, бухгалтеру за 1-у пол. Жовтня</t>
  </si>
  <si>
    <t>№ 219 від 16.10.2020</t>
  </si>
  <si>
    <t>№ 218 від 16.10.2020</t>
  </si>
  <si>
    <t>№ 221 від 16.10.2020</t>
  </si>
  <si>
    <t>№ 236 від 30.10.2020</t>
  </si>
  <si>
    <t>№ 234 від 30.10.2020</t>
  </si>
  <si>
    <t>№ 233 від 30.10.2020</t>
  </si>
  <si>
    <t>СПЛАТА ЄСВ 22%, липень</t>
  </si>
  <si>
    <t>СПЛАТА ЄСВ 22% із ЗП,  за 1-у пол. серпня</t>
  </si>
  <si>
    <t>СПЛАТА ЄСВ 22% із ЗП,  за 2-у пол. серпня</t>
  </si>
  <si>
    <t>СПЛАТА ЄСВ 22% із ЗП,  за 1-у пол. вересня</t>
  </si>
  <si>
    <t>СПЛАТА ЄСВ 22% із ЗП,  за 2-у пол. вересня</t>
  </si>
  <si>
    <t>СПЛАТА ЄСВ 22% із ЗП,  за 1-у пол. Жовтня</t>
  </si>
  <si>
    <t>СПЛАТА ЄСВ 22% із ЗП,  за 2-у пол. жовтня та відпускні</t>
  </si>
  <si>
    <t>№ 142 від 03.08.2020</t>
  </si>
  <si>
    <t>№ 155 від 18.08.2020</t>
  </si>
  <si>
    <t>№ 182 від 04.09.2020</t>
  </si>
  <si>
    <t>№ 200 від 21.09.2020</t>
  </si>
  <si>
    <t>№ 8 від 05.10.2020</t>
  </si>
  <si>
    <t>№ 220 від 16.10.2020</t>
  </si>
  <si>
    <t>№ 235 від 30.10.2020</t>
  </si>
  <si>
    <t>2.1.а</t>
  </si>
  <si>
    <t xml:space="preserve"> Куратор літературної експертної комісії </t>
  </si>
  <si>
    <t xml:space="preserve"> Куратор музичної експертної комісії </t>
  </si>
  <si>
    <t>№ УКФ-2020-2 від 03.08.2020</t>
  </si>
  <si>
    <t>№ 178 від 08.09.2020, № 177 від 08.09.2020, № 175 від 08.09.2020</t>
  </si>
  <si>
    <t>№ 187 від 08.09.2020, № 188 від 08.09.2020, № 176 від 08.09.2020</t>
  </si>
  <si>
    <t>№ УКФ-2020-3 від 03.08.2020</t>
  </si>
  <si>
    <t>Бондаренко М.К. ФО, 3107822220</t>
  </si>
  <si>
    <t>Сенчишин Б.В. ФО, 3504804769</t>
  </si>
  <si>
    <t>2.1.в</t>
  </si>
  <si>
    <t>2.1.г</t>
  </si>
  <si>
    <t>№ 179 від 08.09.2020</t>
  </si>
  <si>
    <t>№ 186 від 08.09.2020</t>
  </si>
  <si>
    <t>5.2.б</t>
  </si>
  <si>
    <t xml:space="preserve"> Світлове та звукове обладнання</t>
  </si>
  <si>
    <t>6.1.а</t>
  </si>
  <si>
    <t>Послуги з харчування для 30 осіб</t>
  </si>
  <si>
    <t>Послуги з харчування для 10 осіб</t>
  </si>
  <si>
    <t>№ УКФ-2020-14 від 01.10.2020</t>
  </si>
  <si>
    <t>акт № 1 від 23.10.2020</t>
  </si>
  <si>
    <t>Рекламні витрати</t>
  </si>
  <si>
    <t>Драпак М.І. ФОП, 3473202672</t>
  </si>
  <si>
    <t>№ УКФ-2020-4 від 15.06.2020</t>
  </si>
  <si>
    <t>№ 160 від 26.08.2020</t>
  </si>
  <si>
    <t>Юридичні послуги, ФОП</t>
  </si>
  <si>
    <t>Аудиторські послуги, ТОВ</t>
  </si>
  <si>
    <t xml:space="preserve"> Виготовлення супровідних аудіо матеріалів </t>
  </si>
  <si>
    <t>Байбаков А.Г. ФОП, 3045119070</t>
  </si>
  <si>
    <t>№ 216 від 09.10.2020, № 259 від 09.11.2020</t>
  </si>
  <si>
    <t xml:space="preserve"> Розробка концепції фізичного арт-обєкту </t>
  </si>
  <si>
    <t xml:space="preserve"> Розробка концепції вірутального арт-обєкту </t>
  </si>
  <si>
    <t>№ УКФ-2020-15 від 16.09.2020</t>
  </si>
  <si>
    <t>Окатий Є.О. ФОП, 3104701437</t>
  </si>
  <si>
    <t>акт № 1 від 20.10.2020</t>
  </si>
  <si>
    <t>№ 227 від 20.10.2020</t>
  </si>
  <si>
    <t xml:space="preserve"> Розробка архітектурної концепції розміщення реальних арт-обєктів </t>
  </si>
  <si>
    <t>14.1.ґ</t>
  </si>
  <si>
    <t>№ УКФ-2020-9 від 15.09.2020</t>
  </si>
  <si>
    <t>Паниченко А.В. ФОП, 3156221170</t>
  </si>
  <si>
    <t>№ 202 від 22.09.2020, № 279 від 17.11.2020</t>
  </si>
  <si>
    <t>Запис і монтаж інформаційних відеороликів</t>
  </si>
  <si>
    <t>Створення віртуальних арт-об'єктів з використанням технології доповненої реальності</t>
  </si>
  <si>
    <t>14.1.д</t>
  </si>
  <si>
    <t>№ 217 від 09.10.2020</t>
  </si>
  <si>
    <t>№ УКФ-2020-12 від 01.08.2020</t>
  </si>
  <si>
    <t>Корнілов Д.А. ФОП, 3233111717</t>
  </si>
  <si>
    <t>акт № 67 від 16.11.2020</t>
  </si>
  <si>
    <t>No 101072020 від 01.07.2020 р.</t>
  </si>
  <si>
    <t>ТОВ "СЕНСОРАМА ЛАБ", 41516204</t>
  </si>
  <si>
    <t>№ 228 від 21.10.2020</t>
  </si>
  <si>
    <t>Погашення простроченої заборгованостi за РКО, згiдно з вiдкритою офертою банку N б/н вiд 24.10.2018, без ПДВ.</t>
  </si>
  <si>
    <t>МЕМОРІАЛЬНИЙ ОРДЕР N ARБ/Н від 07.10.2020</t>
  </si>
  <si>
    <t>МЕМОРІАЛЬНИЙ ОРДЕР N ARБ/Н від 21.10.2020</t>
  </si>
  <si>
    <t>МЕМОРІАЛЬНИЙ ОРДЕР N ARБ/Н від 04.11.2020</t>
  </si>
  <si>
    <t>№ 280 від 17.11.2020</t>
  </si>
  <si>
    <t>АТ КБ "ПРИВАТБАНК"</t>
  </si>
  <si>
    <t>№ УКФ-2020-1 від 15.06.2020</t>
  </si>
  <si>
    <t>Сметаненко О.П. ФОП, 3310614187</t>
  </si>
  <si>
    <t>Гонорар координаторки проекту у період з 16 червня по 24 серпня 2020 року</t>
  </si>
  <si>
    <t>№ 141 від 31.07.2020, № 139 від 15.07.2020, № 161 від 26.08.2020</t>
  </si>
  <si>
    <t>акт № 2 від 02.10.2020</t>
  </si>
  <si>
    <t>Гонорар координаторки проекту у період з 25 серпня по 30 вересня 2020 року</t>
  </si>
  <si>
    <t>№ 209 від 02.10.2020</t>
  </si>
  <si>
    <t>Гонорар координаторки проекту у період з 1 по 30 жовтня 2020 року</t>
  </si>
  <si>
    <t>№ 215 від 08.10.2020</t>
  </si>
  <si>
    <t>14.4.е</t>
  </si>
  <si>
    <t>№ УКФ-2020-5 від 03.08.2020</t>
  </si>
  <si>
    <t>Баран І.Й. ФОП,  3439107766</t>
  </si>
  <si>
    <t>акт № 1 від 01.09.2020</t>
  </si>
  <si>
    <t>Гонорар комунікаційної менеджерки проекту з 1 по 31 серпня 2020 року</t>
  </si>
  <si>
    <t>№ 174 від 02.09.2020</t>
  </si>
  <si>
    <t>№ 208 від 02.10.2020</t>
  </si>
  <si>
    <t>Гонорар комунікаційної менеджерки проекту з 1 по 30 вересня 2020 року</t>
  </si>
  <si>
    <t>№ 232 від 30.10.2020</t>
  </si>
  <si>
    <t>14.4.є</t>
  </si>
  <si>
    <t>Столповська В.Є. ФОП,  3188521989</t>
  </si>
  <si>
    <t>Послуги розробки маркетингової концепції проєкту</t>
  </si>
  <si>
    <t>№ УКФ-2020-13 від 16.09.2020</t>
  </si>
  <si>
    <t>№ 244 від 10.11.2020</t>
  </si>
  <si>
    <t>14.4.ж</t>
  </si>
  <si>
    <t>Гонорар дизайнерки</t>
  </si>
  <si>
    <t>№ 216 від 08.10.2020</t>
  </si>
  <si>
    <t>Зарко О.О. ФОП, 3215509963</t>
  </si>
  <si>
    <t>№ УКФ-2020-5 від 16.06.2020</t>
  </si>
  <si>
    <t>акт № 1 від 08.10.2020</t>
  </si>
  <si>
    <t>14.4.з</t>
  </si>
  <si>
    <t>14.4.и</t>
  </si>
  <si>
    <t>Виготовлення та розміщення фізичних арт-об'єктів, ФОП</t>
  </si>
  <si>
    <t>№ УКФ-2020-10 від 07.09.2020</t>
  </si>
  <si>
    <t>Добровольська В.С. ФОП, 3502510865</t>
  </si>
  <si>
    <t>Виготовлення та розміщення фізичних арт-об'єктів</t>
  </si>
  <si>
    <t>акт № 1 від 02.10.2020</t>
  </si>
  <si>
    <t>Копірайтер/СММ спеціаліст у період з 3 серпня по 30 вересня 2020 року</t>
  </si>
  <si>
    <t>№ 207 від 02.10.2020</t>
  </si>
  <si>
    <t>№ 231 від 30.10.2020</t>
  </si>
  <si>
    <t>акт № 2 від 30.10.2020</t>
  </si>
  <si>
    <t>№ УКФ-2020-10 від 01.07.2020</t>
  </si>
  <si>
    <t>Максютенко С.О. ФОП, 2800008177</t>
  </si>
  <si>
    <t>№ 198 від 17.09.2020, № 229 від 22.10.2020</t>
  </si>
  <si>
    <t>Євтєєв Сергій, фінансовий менеджер</t>
  </si>
  <si>
    <t xml:space="preserve">Куратор курсу лекцій </t>
  </si>
  <si>
    <t>Світлове та звукове обладнання</t>
  </si>
  <si>
    <t xml:space="preserve">доба </t>
  </si>
  <si>
    <t>ос.</t>
  </si>
  <si>
    <t>фото-, відеофіксація</t>
  </si>
  <si>
    <t>рекламні витрати</t>
  </si>
  <si>
    <t>SMM, SO (SEO)</t>
  </si>
  <si>
    <t>Інші</t>
  </si>
  <si>
    <t>Витрати зі створення сайту</t>
  </si>
  <si>
    <t>Витрати з обслуговування сайту</t>
  </si>
  <si>
    <t>Усний переклад</t>
  </si>
  <si>
    <t>Редагування усного перекладу</t>
  </si>
  <si>
    <t>Письмовий переклад, ФОП</t>
  </si>
  <si>
    <t>Редагування письмового перекладу, ФОП</t>
  </si>
  <si>
    <t>Бухгалтерські послуги</t>
  </si>
  <si>
    <t xml:space="preserve">Виготовлення супровідних аудіо матеріалів </t>
  </si>
  <si>
    <t xml:space="preserve">Розробка концепції фізичного арт-обєкту </t>
  </si>
  <si>
    <t xml:space="preserve">Розробка концепції вірутального арт-обєкту </t>
  </si>
  <si>
    <t xml:space="preserve">Пункт </t>
  </si>
  <si>
    <t xml:space="preserve">Розробка архітектурної концепції розміщення реальних арт-обєктів </t>
  </si>
  <si>
    <t>ґ</t>
  </si>
  <si>
    <t>Страхування фізичних арт-об'єктів від вандалізму на рік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</si>
  <si>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</si>
  <si>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</si>
  <si>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</si>
  <si>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</si>
  <si>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місяць</t>
  </si>
  <si>
    <t>Інші банківські послуги</t>
  </si>
  <si>
    <t>Сметаненко Олександра Павлівна, координаторка проєкту, ФОП</t>
  </si>
  <si>
    <t>Ломпас Людмила, комунікаційна менеджерка проєкту, ФОП</t>
  </si>
  <si>
    <t>Маркетолог, ФОП</t>
  </si>
  <si>
    <t>Дизайнер, ФОП</t>
  </si>
  <si>
    <t xml:space="preserve">Копірайтер/СММ спеціаліст, ФОП </t>
  </si>
  <si>
    <t xml:space="preserve">місяць </t>
  </si>
  <si>
    <t>Назва заявника: Громадська організація "Простір 500"</t>
  </si>
  <si>
    <t>Назва проекту: Мистецька алея. Активація історичної та культурної пам’яті центрального провулку.</t>
  </si>
  <si>
    <t>Назва Заявника: Громадська організація "Простір 500"</t>
  </si>
  <si>
    <t>Конкурсна програма: Інноваційний культурний продукт</t>
  </si>
  <si>
    <t>ЛОТ:  Урбаністика</t>
  </si>
  <si>
    <t>за проектом Мистецька алея. Активація історичної та культурної пам’яті центрального провулку.</t>
  </si>
  <si>
    <t>Додаток № 4</t>
  </si>
  <si>
    <t>до Договору про надання гранту</t>
  </si>
  <si>
    <t xml:space="preserve">№ 3ICP71-7420 </t>
  </si>
  <si>
    <t>від 16.06.2020</t>
  </si>
  <si>
    <t>акт № 1 від 30.10.2020</t>
  </si>
  <si>
    <t>No УКФ-2020-17 від 16.09.2020 року</t>
  </si>
  <si>
    <t>Потьомкіна А.А. ФОП, 3519603045</t>
  </si>
  <si>
    <t>Никоноров С.М. ФОП, 30670029542</t>
  </si>
  <si>
    <t>No УКФ-2020-16 від 16.09.2020 року</t>
  </si>
  <si>
    <t>№ УКФ-2020-11 від 03.08.2020</t>
  </si>
  <si>
    <t xml:space="preserve">Шуплат Г.І. ФОП, 3192203438				</t>
  </si>
  <si>
    <t>№ 01/11/2020 від 01.11.2020</t>
  </si>
  <si>
    <t>акт № 1 від 20.11.2020</t>
  </si>
  <si>
    <t>Разумейко І.К. ФОП, 3273711374</t>
  </si>
  <si>
    <t>№ УКФ-2020-22 від 01.08.2020 року</t>
  </si>
  <si>
    <t>Адвокатське Бюро «Вікторії Бойко»</t>
  </si>
  <si>
    <t>МЕМОРІАЛЬНИЙ ОРДЕР N AS07VQFLFP від 03.08.2020р.</t>
  </si>
  <si>
    <t>Комiсiя за обслуговування рахунку за липень 2020 р. згiдно договору банкiвського рахунку вiд 24.10.2018, без ПДВ.</t>
  </si>
  <si>
    <t>МЕМОРІАЛЬНИЙ ОРДЕР N AS09UYIWAP від 01.10.2020р.</t>
  </si>
  <si>
    <t>Комiсiя за обслуговування рахунку за вересень 2020 р. згiдно договору банкiвського рахунку вiд 24.10.2018, без ПДВ.</t>
  </si>
  <si>
    <t>14.4.в</t>
  </si>
  <si>
    <t>№ УКФ-2020-21 від 03.08.2020</t>
  </si>
  <si>
    <t>ТОВ «Теплі подорожі», 43857395</t>
  </si>
  <si>
    <t>Послуги з харчування для 15 осіб</t>
  </si>
  <si>
    <t>№ 281 від 20.11.2020</t>
  </si>
  <si>
    <t>ПРАТ "СК "АЛЬФА СТРАХУВАННЯ", 30968986</t>
  </si>
  <si>
    <t>№ 016 1566550 941</t>
  </si>
  <si>
    <t xml:space="preserve"> Страхування фізичних арт-об'єктів від вандалізму на рік</t>
  </si>
  <si>
    <t>№ 1910/20 від 19.10.2020</t>
  </si>
  <si>
    <t>акт № 37 від 20.11.2020</t>
  </si>
  <si>
    <t>ТОВ "Незалежна думка", 39896496</t>
  </si>
  <si>
    <t>у період з 16.06.2020 року по 22.11.2020 року</t>
  </si>
  <si>
    <t>за період з 16.06.2020 по 22.11.2020</t>
  </si>
  <si>
    <t>Голова Координаційної Ради Євтєєв С.І.</t>
  </si>
  <si>
    <t xml:space="preserve">Голова Координаційної Ради </t>
  </si>
  <si>
    <t>Євтєєв Сергій Ігорович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</si>
</sst>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5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5"/>
      <color theme="1"/>
      <name val="FiraSansCondensed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theme="0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5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30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10" fontId="17" fillId="6" borderId="84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5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7" xfId="0" applyNumberFormat="1" applyFont="1" applyFill="1" applyBorder="1" applyAlignment="1">
      <alignment horizontal="right" vertical="top"/>
    </xf>
    <xf numFmtId="0" fontId="4" fillId="7" borderId="88" xfId="0" applyFont="1" applyFill="1" applyBorder="1" applyAlignment="1">
      <alignment horizontal="right" vertical="top" wrapText="1"/>
    </xf>
    <xf numFmtId="166" fontId="4" fillId="5" borderId="89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0" xfId="0" applyNumberFormat="1" applyFont="1" applyFill="1" applyBorder="1" applyAlignment="1">
      <alignment horizontal="right"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3" xfId="0" applyNumberFormat="1" applyFont="1" applyFill="1" applyBorder="1" applyAlignment="1">
      <alignment horizontal="right" vertical="top"/>
    </xf>
    <xf numFmtId="4" fontId="4" fillId="6" borderId="94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1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10" fontId="4" fillId="7" borderId="95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6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97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6" xfId="0" applyNumberFormat="1" applyFont="1" applyBorder="1" applyAlignment="1">
      <alignment horizontal="right" vertical="top"/>
    </xf>
    <xf numFmtId="0" fontId="17" fillId="0" borderId="98" xfId="0" applyFont="1" applyBorder="1" applyAlignment="1">
      <alignment horizontal="right" vertical="top" wrapText="1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6" fontId="14" fillId="7" borderId="99" xfId="0" applyNumberFormat="1" applyFont="1" applyFill="1" applyBorder="1" applyAlignment="1">
      <alignment vertical="top"/>
    </xf>
    <xf numFmtId="166" fontId="4" fillId="7" borderId="100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1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99" xfId="0" applyNumberFormat="1" applyFont="1" applyFill="1" applyBorder="1" applyAlignment="1">
      <alignment horizontal="right" vertical="top"/>
    </xf>
    <xf numFmtId="4" fontId="4" fillId="7" borderId="100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5" xfId="0" applyNumberFormat="1" applyFont="1" applyBorder="1" applyAlignment="1">
      <alignment horizontal="right" vertical="top"/>
    </xf>
    <xf numFmtId="4" fontId="6" fillId="0" borderId="106" xfId="0" applyNumberFormat="1" applyFont="1" applyBorder="1" applyAlignment="1">
      <alignment horizontal="right" vertical="top"/>
    </xf>
    <xf numFmtId="4" fontId="6" fillId="0" borderId="107" xfId="0" applyNumberFormat="1" applyFont="1" applyBorder="1" applyAlignment="1">
      <alignment horizontal="right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6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6" xfId="0" applyNumberFormat="1" applyFont="1" applyBorder="1" applyAlignment="1">
      <alignment horizontal="right" vertical="top"/>
    </xf>
    <xf numFmtId="4" fontId="17" fillId="0" borderId="98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89" xfId="0" applyNumberFormat="1" applyFont="1" applyFill="1" applyBorder="1" applyAlignment="1">
      <alignment horizontal="right" vertical="top"/>
    </xf>
    <xf numFmtId="4" fontId="4" fillId="8" borderId="104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4" xfId="0" applyNumberFormat="1" applyFont="1" applyFill="1" applyBorder="1" applyAlignment="1">
      <alignment horizontal="right" vertical="top"/>
    </xf>
    <xf numFmtId="4" fontId="4" fillId="8" borderId="102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4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4" fontId="4" fillId="7" borderId="114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98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4" xfId="0" applyFont="1" applyFill="1" applyBorder="1" applyAlignment="1">
      <alignment horizontal="right" vertical="top" wrapText="1"/>
    </xf>
    <xf numFmtId="166" fontId="19" fillId="4" borderId="114" xfId="0" applyNumberFormat="1" applyFont="1" applyFill="1" applyBorder="1" applyAlignment="1">
      <alignment vertical="top"/>
    </xf>
    <xf numFmtId="166" fontId="8" fillId="4" borderId="115" xfId="0" applyNumberFormat="1" applyFont="1" applyFill="1" applyBorder="1" applyAlignment="1">
      <alignment horizontal="center" vertical="top"/>
    </xf>
    <xf numFmtId="166" fontId="8" fillId="4" borderId="116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99" xfId="0" applyNumberFormat="1" applyFont="1" applyFill="1" applyBorder="1" applyAlignment="1">
      <alignment horizontal="right" vertical="top"/>
    </xf>
    <xf numFmtId="4" fontId="8" fillId="4" borderId="114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4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166" fontId="21" fillId="0" borderId="11" xfId="0" applyNumberFormat="1" applyFont="1" applyBorder="1" applyAlignment="1">
      <alignment vertical="top"/>
    </xf>
    <xf numFmtId="49" fontId="21" fillId="0" borderId="12" xfId="0" applyNumberFormat="1" applyFont="1" applyBorder="1" applyAlignment="1">
      <alignment horizontal="center" vertical="top"/>
    </xf>
    <xf numFmtId="166" fontId="22" fillId="9" borderId="57" xfId="0" applyNumberFormat="1" applyFont="1" applyFill="1" applyBorder="1" applyAlignment="1">
      <alignment horizontal="center" vertical="top" wrapText="1"/>
    </xf>
    <xf numFmtId="4" fontId="6" fillId="0" borderId="71" xfId="0" applyNumberFormat="1" applyFont="1" applyBorder="1" applyAlignment="1">
      <alignment horizontal="right" vertical="top"/>
    </xf>
    <xf numFmtId="166" fontId="22" fillId="0" borderId="71" xfId="0" applyNumberFormat="1" applyFont="1" applyBorder="1" applyAlignment="1">
      <alignment vertical="top" wrapText="1"/>
    </xf>
    <xf numFmtId="166" fontId="22" fillId="0" borderId="57" xfId="0" applyNumberFormat="1" applyFont="1" applyBorder="1" applyAlignment="1">
      <alignment horizontal="center" vertical="top" wrapText="1"/>
    </xf>
    <xf numFmtId="166" fontId="22" fillId="0" borderId="11" xfId="0" applyNumberFormat="1" applyFont="1" applyBorder="1" applyAlignment="1">
      <alignment horizontal="center" vertical="top"/>
    </xf>
    <xf numFmtId="166" fontId="22" fillId="0" borderId="12" xfId="0" applyNumberFormat="1" applyFont="1" applyBorder="1" applyAlignment="1">
      <alignment horizontal="center" vertical="top"/>
    </xf>
    <xf numFmtId="166" fontId="22" fillId="9" borderId="17" xfId="0" applyNumberFormat="1" applyFont="1" applyFill="1" applyBorder="1" applyAlignment="1">
      <alignment horizontal="center" vertical="top"/>
    </xf>
    <xf numFmtId="166" fontId="22" fillId="0" borderId="17" xfId="0" applyNumberFormat="1" applyFont="1" applyBorder="1" applyAlignment="1">
      <alignment vertical="top"/>
    </xf>
    <xf numFmtId="166" fontId="22" fillId="9" borderId="11" xfId="0" applyNumberFormat="1" applyFont="1" applyFill="1" applyBorder="1" applyAlignment="1">
      <alignment horizontal="center" vertical="top"/>
    </xf>
    <xf numFmtId="166" fontId="22" fillId="9" borderId="12" xfId="0" applyNumberFormat="1" applyFont="1" applyFill="1" applyBorder="1" applyAlignment="1">
      <alignment horizontal="center" vertical="top"/>
    </xf>
    <xf numFmtId="166" fontId="22" fillId="9" borderId="17" xfId="0" applyNumberFormat="1" applyFont="1" applyFill="1" applyBorder="1" applyAlignment="1">
      <alignment vertical="top"/>
    </xf>
    <xf numFmtId="4" fontId="6" fillId="0" borderId="117" xfId="0" applyNumberFormat="1" applyFont="1" applyBorder="1" applyAlignment="1">
      <alignment horizontal="right" vertical="top"/>
    </xf>
    <xf numFmtId="4" fontId="4" fillId="6" borderId="119" xfId="0" applyNumberFormat="1" applyFont="1" applyFill="1" applyBorder="1" applyAlignment="1">
      <alignment horizontal="right" vertical="top"/>
    </xf>
    <xf numFmtId="4" fontId="4" fillId="6" borderId="120" xfId="0" applyNumberFormat="1" applyFont="1" applyFill="1" applyBorder="1" applyAlignment="1">
      <alignment horizontal="right" vertical="top"/>
    </xf>
    <xf numFmtId="4" fontId="4" fillId="6" borderId="121" xfId="0" applyNumberFormat="1" applyFont="1" applyFill="1" applyBorder="1" applyAlignment="1">
      <alignment horizontal="right" vertical="top"/>
    </xf>
    <xf numFmtId="4" fontId="6" fillId="0" borderId="122" xfId="0" applyNumberFormat="1" applyFont="1" applyBorder="1" applyAlignment="1">
      <alignment horizontal="right" vertical="top"/>
    </xf>
    <xf numFmtId="4" fontId="6" fillId="0" borderId="123" xfId="0" applyNumberFormat="1" applyFont="1" applyBorder="1" applyAlignment="1">
      <alignment horizontal="right" vertical="top"/>
    </xf>
    <xf numFmtId="166" fontId="22" fillId="0" borderId="12" xfId="0" applyNumberFormat="1" applyFont="1" applyBorder="1" applyAlignment="1">
      <alignment vertical="top"/>
    </xf>
    <xf numFmtId="166" fontId="21" fillId="0" borderId="49" xfId="0" applyNumberFormat="1" applyFont="1" applyBorder="1" applyAlignment="1">
      <alignment vertical="top"/>
    </xf>
    <xf numFmtId="166" fontId="22" fillId="0" borderId="119" xfId="0" applyNumberFormat="1" applyFont="1" applyBorder="1" applyAlignment="1">
      <alignment vertical="top"/>
    </xf>
    <xf numFmtId="166" fontId="22" fillId="0" borderId="120" xfId="0" applyNumberFormat="1" applyFont="1" applyBorder="1" applyAlignment="1">
      <alignment vertical="top"/>
    </xf>
    <xf numFmtId="166" fontId="22" fillId="9" borderId="121" xfId="0" applyNumberFormat="1" applyFont="1" applyFill="1" applyBorder="1" applyAlignment="1">
      <alignment vertical="top"/>
    </xf>
    <xf numFmtId="166" fontId="22" fillId="9" borderId="123" xfId="0" applyNumberFormat="1" applyFont="1" applyFill="1" applyBorder="1" applyAlignment="1">
      <alignment horizontal="center" vertical="top"/>
    </xf>
    <xf numFmtId="166" fontId="22" fillId="9" borderId="123" xfId="0" applyNumberFormat="1" applyFont="1" applyFill="1" applyBorder="1" applyAlignment="1">
      <alignment vertical="top"/>
    </xf>
    <xf numFmtId="166" fontId="21" fillId="0" borderId="52" xfId="0" applyNumberFormat="1" applyFont="1" applyBorder="1" applyAlignment="1">
      <alignment vertical="top"/>
    </xf>
    <xf numFmtId="166" fontId="21" fillId="0" borderId="57" xfId="0" applyNumberFormat="1" applyFont="1" applyBorder="1" applyAlignment="1">
      <alignment vertical="top"/>
    </xf>
    <xf numFmtId="166" fontId="6" fillId="7" borderId="126" xfId="0" applyNumberFormat="1" applyFont="1" applyFill="1" applyBorder="1" applyAlignment="1">
      <alignment vertical="top"/>
    </xf>
    <xf numFmtId="166" fontId="4" fillId="5" borderId="127" xfId="0" applyNumberFormat="1" applyFont="1" applyFill="1" applyBorder="1" applyAlignment="1">
      <alignment horizontal="left" vertical="top" wrapText="1"/>
    </xf>
    <xf numFmtId="166" fontId="6" fillId="5" borderId="128" xfId="0" applyNumberFormat="1" applyFont="1" applyFill="1" applyBorder="1" applyAlignment="1">
      <alignment horizontal="center" vertical="top"/>
    </xf>
    <xf numFmtId="166" fontId="21" fillId="0" borderId="129" xfId="0" applyNumberFormat="1" applyFont="1" applyBorder="1" applyAlignment="1">
      <alignment vertical="top"/>
    </xf>
    <xf numFmtId="166" fontId="4" fillId="5" borderId="134" xfId="0" applyNumberFormat="1" applyFont="1" applyFill="1" applyBorder="1" applyAlignment="1">
      <alignment horizontal="left" vertical="top" wrapText="1"/>
    </xf>
    <xf numFmtId="166" fontId="6" fillId="7" borderId="111" xfId="0" applyNumberFormat="1" applyFont="1" applyFill="1" applyBorder="1" applyAlignment="1">
      <alignment vertical="top"/>
    </xf>
    <xf numFmtId="166" fontId="6" fillId="5" borderId="118" xfId="0" applyNumberFormat="1" applyFont="1" applyFill="1" applyBorder="1" applyAlignment="1">
      <alignment horizontal="center" vertical="top"/>
    </xf>
    <xf numFmtId="166" fontId="23" fillId="9" borderId="117" xfId="0" applyNumberFormat="1" applyFont="1" applyFill="1" applyBorder="1" applyAlignment="1">
      <alignment vertical="top"/>
    </xf>
    <xf numFmtId="166" fontId="22" fillId="9" borderId="129" xfId="0" applyNumberFormat="1" applyFont="1" applyFill="1" applyBorder="1" applyAlignment="1">
      <alignment vertical="top"/>
    </xf>
    <xf numFmtId="4" fontId="6" fillId="0" borderId="119" xfId="0" applyNumberFormat="1" applyFont="1" applyBorder="1" applyAlignment="1">
      <alignment horizontal="right" vertical="top"/>
    </xf>
    <xf numFmtId="4" fontId="6" fillId="0" borderId="120" xfId="0" applyNumberFormat="1" applyFont="1" applyBorder="1" applyAlignment="1">
      <alignment horizontal="right" vertical="top"/>
    </xf>
    <xf numFmtId="4" fontId="6" fillId="0" borderId="121" xfId="0" applyNumberFormat="1" applyFont="1" applyBorder="1" applyAlignment="1">
      <alignment horizontal="right" vertical="top"/>
    </xf>
    <xf numFmtId="4" fontId="6" fillId="0" borderId="135" xfId="0" applyNumberFormat="1" applyFont="1" applyBorder="1" applyAlignment="1">
      <alignment horizontal="right" vertical="top"/>
    </xf>
    <xf numFmtId="4" fontId="6" fillId="0" borderId="129" xfId="0" applyNumberFormat="1" applyFont="1" applyBorder="1" applyAlignment="1">
      <alignment horizontal="right" vertical="top"/>
    </xf>
    <xf numFmtId="4" fontId="17" fillId="0" borderId="136" xfId="0" applyNumberFormat="1" applyFont="1" applyBorder="1" applyAlignment="1">
      <alignment horizontal="right" vertical="top"/>
    </xf>
    <xf numFmtId="4" fontId="17" fillId="0" borderId="133" xfId="0" applyNumberFormat="1" applyFont="1" applyBorder="1" applyAlignment="1">
      <alignment horizontal="right" vertical="top"/>
    </xf>
    <xf numFmtId="10" fontId="4" fillId="7" borderId="116" xfId="0" applyNumberFormat="1" applyFont="1" applyFill="1" applyBorder="1" applyAlignment="1">
      <alignment horizontal="right" vertical="top"/>
    </xf>
    <xf numFmtId="10" fontId="17" fillId="0" borderId="136" xfId="0" applyNumberFormat="1" applyFont="1" applyBorder="1" applyAlignment="1">
      <alignment horizontal="right" vertical="top"/>
    </xf>
    <xf numFmtId="10" fontId="17" fillId="0" borderId="133" xfId="0" applyNumberFormat="1" applyFont="1" applyBorder="1" applyAlignment="1">
      <alignment horizontal="right" vertical="top"/>
    </xf>
    <xf numFmtId="0" fontId="4" fillId="7" borderId="114" xfId="0" applyFont="1" applyFill="1" applyBorder="1" applyAlignment="1">
      <alignment horizontal="right" vertical="top" wrapText="1"/>
    </xf>
    <xf numFmtId="0" fontId="17" fillId="0" borderId="130" xfId="0" applyFont="1" applyBorder="1" applyAlignment="1">
      <alignment horizontal="right" vertical="top" wrapText="1"/>
    </xf>
    <xf numFmtId="0" fontId="17" fillId="0" borderId="132" xfId="0" applyFont="1" applyBorder="1" applyAlignment="1">
      <alignment horizontal="right" vertical="top" wrapText="1"/>
    </xf>
    <xf numFmtId="166" fontId="22" fillId="0" borderId="97" xfId="0" applyNumberFormat="1" applyFont="1" applyBorder="1" applyAlignment="1">
      <alignment horizontal="center" vertical="top"/>
    </xf>
    <xf numFmtId="166" fontId="22" fillId="0" borderId="50" xfId="0" applyNumberFormat="1" applyFont="1" applyBorder="1" applyAlignment="1">
      <alignment horizontal="center" vertical="top"/>
    </xf>
    <xf numFmtId="166" fontId="22" fillId="0" borderId="58" xfId="0" applyNumberFormat="1" applyFont="1" applyBorder="1" applyAlignment="1">
      <alignment horizontal="center" vertical="top"/>
    </xf>
    <xf numFmtId="166" fontId="22" fillId="9" borderId="121" xfId="0" applyNumberFormat="1" applyFont="1" applyFill="1" applyBorder="1" applyAlignment="1">
      <alignment horizontal="center" vertical="top"/>
    </xf>
    <xf numFmtId="166" fontId="22" fillId="0" borderId="138" xfId="0" applyNumberFormat="1" applyFont="1" applyBorder="1" applyAlignment="1">
      <alignment vertical="top"/>
    </xf>
    <xf numFmtId="0" fontId="17" fillId="0" borderId="88" xfId="0" applyFont="1" applyBorder="1" applyAlignment="1">
      <alignment horizontal="right" vertical="top" wrapText="1"/>
    </xf>
    <xf numFmtId="166" fontId="4" fillId="5" borderId="118" xfId="0" applyNumberFormat="1" applyFont="1" applyFill="1" applyBorder="1" applyAlignment="1">
      <alignment vertical="top"/>
    </xf>
    <xf numFmtId="0" fontId="21" fillId="0" borderId="0" xfId="0" applyFont="1" applyAlignment="1">
      <alignment horizontal="left" vertical="top"/>
    </xf>
    <xf numFmtId="0" fontId="24" fillId="0" borderId="0" xfId="0" applyFont="1" applyAlignment="1">
      <alignment vertical="center"/>
    </xf>
    <xf numFmtId="0" fontId="2" fillId="0" borderId="0" xfId="0" applyFont="1" applyFill="1"/>
    <xf numFmtId="0" fontId="0" fillId="0" borderId="0" xfId="0" applyFont="1" applyAlignment="1"/>
    <xf numFmtId="49" fontId="21" fillId="0" borderId="106" xfId="0" applyNumberFormat="1" applyFont="1" applyBorder="1" applyAlignment="1">
      <alignment horizontal="center" vertical="top"/>
    </xf>
    <xf numFmtId="166" fontId="22" fillId="9" borderId="78" xfId="0" applyNumberFormat="1" applyFont="1" applyFill="1" applyBorder="1" applyAlignment="1">
      <alignment horizontal="center" vertical="top" wrapText="1"/>
    </xf>
    <xf numFmtId="166" fontId="22" fillId="9" borderId="105" xfId="0" applyNumberFormat="1" applyFont="1" applyFill="1" applyBorder="1" applyAlignment="1">
      <alignment horizontal="center" vertical="top"/>
    </xf>
    <xf numFmtId="166" fontId="22" fillId="9" borderId="106" xfId="0" applyNumberFormat="1" applyFont="1" applyFill="1" applyBorder="1" applyAlignment="1">
      <alignment horizontal="center" vertical="top"/>
    </xf>
    <xf numFmtId="166" fontId="22" fillId="0" borderId="125" xfId="0" applyNumberFormat="1" applyFont="1" applyBorder="1" applyAlignment="1">
      <alignment vertical="top"/>
    </xf>
    <xf numFmtId="166" fontId="22" fillId="0" borderId="140" xfId="0" applyNumberFormat="1" applyFont="1" applyBorder="1" applyAlignment="1">
      <alignment vertical="top"/>
    </xf>
    <xf numFmtId="166" fontId="23" fillId="9" borderId="141" xfId="0" applyNumberFormat="1" applyFont="1" applyFill="1" applyBorder="1" applyAlignment="1">
      <alignment horizontal="center" vertical="top" wrapText="1"/>
    </xf>
    <xf numFmtId="166" fontId="23" fillId="9" borderId="131" xfId="0" applyNumberFormat="1" applyFont="1" applyFill="1" applyBorder="1" applyAlignment="1">
      <alignment vertical="top"/>
    </xf>
    <xf numFmtId="166" fontId="23" fillId="9" borderId="142" xfId="0" applyNumberFormat="1" applyFont="1" applyFill="1" applyBorder="1" applyAlignment="1">
      <alignment horizontal="center" vertical="top" wrapText="1"/>
    </xf>
    <xf numFmtId="49" fontId="4" fillId="5" borderId="118" xfId="0" applyNumberFormat="1" applyFont="1" applyFill="1" applyBorder="1" applyAlignment="1">
      <alignment horizontal="center" vertical="top"/>
    </xf>
    <xf numFmtId="166" fontId="4" fillId="5" borderId="118" xfId="0" applyNumberFormat="1" applyFont="1" applyFill="1" applyBorder="1" applyAlignment="1">
      <alignment horizontal="left" vertical="top" wrapText="1"/>
    </xf>
    <xf numFmtId="166" fontId="4" fillId="5" borderId="111" xfId="0" applyNumberFormat="1" applyFont="1" applyFill="1" applyBorder="1" applyAlignment="1">
      <alignment vertical="top"/>
    </xf>
    <xf numFmtId="166" fontId="4" fillId="5" borderId="78" xfId="0" applyNumberFormat="1" applyFont="1" applyFill="1" applyBorder="1" applyAlignment="1">
      <alignment vertical="top"/>
    </xf>
    <xf numFmtId="166" fontId="14" fillId="7" borderId="53" xfId="0" applyNumberFormat="1" applyFont="1" applyFill="1" applyBorder="1" applyAlignment="1">
      <alignment vertical="top"/>
    </xf>
    <xf numFmtId="167" fontId="4" fillId="0" borderId="56" xfId="0" applyNumberFormat="1" applyFont="1" applyBorder="1" applyAlignment="1">
      <alignment horizontal="center" vertical="top"/>
    </xf>
    <xf numFmtId="166" fontId="22" fillId="0" borderId="117" xfId="0" applyNumberFormat="1" applyFont="1" applyBorder="1" applyAlignment="1">
      <alignment horizontal="center" vertical="top"/>
    </xf>
    <xf numFmtId="4" fontId="4" fillId="6" borderId="96" xfId="0" applyNumberFormat="1" applyFont="1" applyFill="1" applyBorder="1" applyAlignment="1">
      <alignment horizontal="right" vertical="top"/>
    </xf>
    <xf numFmtId="166" fontId="22" fillId="0" borderId="122" xfId="0" applyNumberFormat="1" applyFont="1" applyBorder="1" applyAlignment="1">
      <alignment horizontal="center" vertical="top"/>
    </xf>
    <xf numFmtId="4" fontId="4" fillId="6" borderId="145" xfId="0" applyNumberFormat="1" applyFont="1" applyFill="1" applyBorder="1" applyAlignment="1">
      <alignment horizontal="right" vertical="top"/>
    </xf>
    <xf numFmtId="4" fontId="4" fillId="6" borderId="146" xfId="0" applyNumberFormat="1" applyFont="1" applyFill="1" applyBorder="1" applyAlignment="1">
      <alignment horizontal="right" vertical="top"/>
    </xf>
    <xf numFmtId="4" fontId="4" fillId="6" borderId="147" xfId="0" applyNumberFormat="1" applyFont="1" applyFill="1" applyBorder="1" applyAlignment="1">
      <alignment horizontal="right" vertical="top"/>
    </xf>
    <xf numFmtId="166" fontId="22" fillId="0" borderId="119" xfId="0" applyNumberFormat="1" applyFont="1" applyBorder="1" applyAlignment="1">
      <alignment horizontal="right" vertical="top"/>
    </xf>
    <xf numFmtId="166" fontId="22" fillId="0" borderId="138" xfId="0" applyNumberFormat="1" applyFont="1" applyBorder="1" applyAlignment="1">
      <alignment horizontal="right" vertical="top"/>
    </xf>
    <xf numFmtId="166" fontId="22" fillId="9" borderId="124" xfId="0" applyNumberFormat="1" applyFont="1" applyFill="1" applyBorder="1" applyAlignment="1">
      <alignment horizontal="right" vertical="top"/>
    </xf>
    <xf numFmtId="0" fontId="28" fillId="0" borderId="12" xfId="0" applyFont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5" fillId="0" borderId="12" xfId="0" applyNumberFormat="1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 horizontal="center"/>
    </xf>
    <xf numFmtId="0" fontId="28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4" fontId="25" fillId="0" borderId="12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right" wrapText="1"/>
    </xf>
    <xf numFmtId="4" fontId="28" fillId="0" borderId="12" xfId="0" applyNumberFormat="1" applyFont="1" applyBorder="1" applyAlignment="1">
      <alignment horizontal="center" wrapText="1"/>
    </xf>
    <xf numFmtId="3" fontId="0" fillId="0" borderId="0" xfId="0" applyNumberFormat="1" applyFont="1" applyAlignment="1"/>
    <xf numFmtId="0" fontId="0" fillId="0" borderId="0" xfId="0" applyFont="1" applyAlignment="1"/>
    <xf numFmtId="4" fontId="4" fillId="6" borderId="135" xfId="0" applyNumberFormat="1" applyFont="1" applyFill="1" applyBorder="1" applyAlignment="1">
      <alignment horizontal="right" vertical="top"/>
    </xf>
    <xf numFmtId="4" fontId="6" fillId="5" borderId="148" xfId="0" applyNumberFormat="1" applyFont="1" applyFill="1" applyBorder="1" applyAlignment="1">
      <alignment horizontal="right" vertical="top"/>
    </xf>
    <xf numFmtId="4" fontId="4" fillId="7" borderId="149" xfId="0" applyNumberFormat="1" applyFont="1" applyFill="1" applyBorder="1" applyAlignment="1">
      <alignment horizontal="right" vertical="top"/>
    </xf>
    <xf numFmtId="4" fontId="4" fillId="7" borderId="150" xfId="0" applyNumberFormat="1" applyFont="1" applyFill="1" applyBorder="1" applyAlignment="1">
      <alignment horizontal="right" vertical="top"/>
    </xf>
    <xf numFmtId="4" fontId="4" fillId="7" borderId="118" xfId="0" applyNumberFormat="1" applyFont="1" applyFill="1" applyBorder="1" applyAlignment="1">
      <alignment horizontal="right" vertical="top"/>
    </xf>
    <xf numFmtId="49" fontId="2" fillId="10" borderId="71" xfId="0" applyNumberFormat="1" applyFont="1" applyFill="1" applyBorder="1" applyAlignment="1">
      <alignment horizontal="right" wrapText="1"/>
    </xf>
    <xf numFmtId="166" fontId="23" fillId="9" borderId="122" xfId="0" applyNumberFormat="1" applyFont="1" applyFill="1" applyBorder="1" applyAlignment="1">
      <alignment vertical="top"/>
    </xf>
    <xf numFmtId="166" fontId="22" fillId="9" borderId="143" xfId="0" applyNumberFormat="1" applyFont="1" applyFill="1" applyBorder="1" applyAlignment="1">
      <alignment horizontal="center" vertical="top"/>
    </xf>
    <xf numFmtId="0" fontId="0" fillId="0" borderId="0" xfId="0" applyFont="1" applyFill="1" applyAlignment="1"/>
    <xf numFmtId="49" fontId="2" fillId="0" borderId="71" xfId="0" applyNumberFormat="1" applyFont="1" applyFill="1" applyBorder="1" applyAlignment="1">
      <alignment horizontal="right" wrapText="1"/>
    </xf>
    <xf numFmtId="0" fontId="0" fillId="0" borderId="0" xfId="0" applyFont="1" applyAlignment="1"/>
    <xf numFmtId="4" fontId="1" fillId="0" borderId="0" xfId="0" applyNumberFormat="1" applyFont="1"/>
    <xf numFmtId="4" fontId="0" fillId="0" borderId="0" xfId="0" applyNumberFormat="1" applyFont="1" applyAlignment="1"/>
    <xf numFmtId="0" fontId="0" fillId="0" borderId="0" xfId="0" applyFont="1" applyAlignment="1"/>
    <xf numFmtId="4" fontId="17" fillId="0" borderId="137" xfId="0" applyNumberFormat="1" applyFont="1" applyBorder="1" applyAlignment="1">
      <alignment horizontal="center" vertical="top"/>
    </xf>
    <xf numFmtId="0" fontId="25" fillId="0" borderId="0" xfId="0" applyFont="1" applyAlignment="1">
      <alignment horizontal="left" wrapText="1"/>
    </xf>
    <xf numFmtId="0" fontId="28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166" fontId="32" fillId="0" borderId="71" xfId="0" applyNumberFormat="1" applyFont="1" applyBorder="1" applyAlignment="1">
      <alignment vertical="top" wrapText="1"/>
    </xf>
    <xf numFmtId="166" fontId="32" fillId="0" borderId="95" xfId="0" applyNumberFormat="1" applyFont="1" applyBorder="1" applyAlignment="1">
      <alignment vertical="top" wrapText="1"/>
    </xf>
    <xf numFmtId="49" fontId="33" fillId="0" borderId="68" xfId="0" applyNumberFormat="1" applyFont="1" applyBorder="1" applyAlignment="1">
      <alignment horizontal="center" vertical="top" wrapText="1"/>
    </xf>
    <xf numFmtId="166" fontId="32" fillId="0" borderId="65" xfId="0" applyNumberFormat="1" applyFont="1" applyBorder="1" applyAlignment="1">
      <alignment vertical="top" wrapText="1"/>
    </xf>
    <xf numFmtId="166" fontId="32" fillId="0" borderId="69" xfId="0" applyNumberFormat="1" applyFont="1" applyBorder="1" applyAlignment="1">
      <alignment horizontal="center" vertical="top" wrapText="1"/>
    </xf>
    <xf numFmtId="166" fontId="32" fillId="0" borderId="59" xfId="0" applyNumberFormat="1" applyFont="1" applyBorder="1" applyAlignment="1">
      <alignment horizontal="center" vertical="top" wrapText="1"/>
    </xf>
    <xf numFmtId="166" fontId="32" fillId="0" borderId="60" xfId="0" applyNumberFormat="1" applyFont="1" applyBorder="1" applyAlignment="1">
      <alignment horizontal="center" vertical="top" wrapText="1"/>
    </xf>
    <xf numFmtId="166" fontId="32" fillId="0" borderId="70" xfId="0" applyNumberFormat="1" applyFont="1" applyBorder="1" applyAlignment="1">
      <alignment horizontal="center" vertical="top" wrapText="1"/>
    </xf>
    <xf numFmtId="49" fontId="33" fillId="0" borderId="12" xfId="0" applyNumberFormat="1" applyFont="1" applyBorder="1" applyAlignment="1">
      <alignment horizontal="center" vertical="top" wrapText="1"/>
    </xf>
    <xf numFmtId="166" fontId="32" fillId="0" borderId="62" xfId="0" applyNumberFormat="1" applyFont="1" applyBorder="1" applyAlignment="1">
      <alignment horizontal="center" vertical="top" wrapText="1"/>
    </xf>
    <xf numFmtId="166" fontId="32" fillId="0" borderId="12" xfId="0" applyNumberFormat="1" applyFont="1" applyBorder="1" applyAlignment="1">
      <alignment horizontal="center" vertical="top" wrapText="1"/>
    </xf>
    <xf numFmtId="166" fontId="32" fillId="0" borderId="63" xfId="0" applyNumberFormat="1" applyFont="1" applyBorder="1" applyAlignment="1">
      <alignment horizontal="center" vertical="top" wrapText="1"/>
    </xf>
    <xf numFmtId="49" fontId="33" fillId="0" borderId="60" xfId="0" applyNumberFormat="1" applyFont="1" applyBorder="1" applyAlignment="1">
      <alignment horizontal="center" vertical="top" wrapText="1"/>
    </xf>
    <xf numFmtId="166" fontId="32" fillId="0" borderId="11" xfId="0" applyNumberFormat="1" applyFont="1" applyBorder="1" applyAlignment="1">
      <alignment horizontal="center" vertical="top" wrapText="1"/>
    </xf>
    <xf numFmtId="166" fontId="32" fillId="0" borderId="12" xfId="0" applyNumberFormat="1" applyFont="1" applyBorder="1" applyAlignment="1">
      <alignment vertical="top" wrapText="1"/>
    </xf>
    <xf numFmtId="166" fontId="32" fillId="0" borderId="71" xfId="0" applyNumberFormat="1" applyFont="1" applyBorder="1" applyAlignment="1">
      <alignment horizontal="left" vertical="top" wrapText="1"/>
    </xf>
    <xf numFmtId="166" fontId="32" fillId="0" borderId="57" xfId="0" applyNumberFormat="1" applyFont="1" applyBorder="1" applyAlignment="1">
      <alignment horizontal="center" vertical="top" wrapText="1"/>
    </xf>
    <xf numFmtId="166" fontId="32" fillId="0" borderId="17" xfId="0" applyNumberFormat="1" applyFont="1" applyBorder="1" applyAlignment="1">
      <alignment horizontal="center" vertical="top" wrapText="1"/>
    </xf>
    <xf numFmtId="167" fontId="33" fillId="0" borderId="50" xfId="0" applyNumberFormat="1" applyFont="1" applyBorder="1" applyAlignment="1">
      <alignment horizontal="center" vertical="top" wrapText="1"/>
    </xf>
    <xf numFmtId="166" fontId="32" fillId="0" borderId="96" xfId="0" applyNumberFormat="1" applyFont="1" applyBorder="1" applyAlignment="1">
      <alignment vertical="top" wrapText="1"/>
    </xf>
    <xf numFmtId="166" fontId="32" fillId="0" borderId="52" xfId="0" applyNumberFormat="1" applyFont="1" applyBorder="1" applyAlignment="1">
      <alignment horizontal="center" vertical="top" wrapText="1"/>
    </xf>
    <xf numFmtId="166" fontId="32" fillId="0" borderId="49" xfId="0" applyNumberFormat="1" applyFont="1" applyBorder="1" applyAlignment="1">
      <alignment vertical="top" wrapText="1"/>
    </xf>
    <xf numFmtId="166" fontId="32" fillId="0" borderId="50" xfId="0" applyNumberFormat="1" applyFont="1" applyBorder="1" applyAlignment="1">
      <alignment vertical="top" wrapText="1"/>
    </xf>
    <xf numFmtId="166" fontId="32" fillId="0" borderId="66" xfId="0" applyNumberFormat="1" applyFont="1" applyBorder="1" applyAlignment="1">
      <alignment vertical="top" wrapText="1"/>
    </xf>
    <xf numFmtId="167" fontId="33" fillId="0" borderId="12" xfId="0" applyNumberFormat="1" applyFont="1" applyBorder="1" applyAlignment="1">
      <alignment horizontal="center" vertical="top" wrapText="1"/>
    </xf>
    <xf numFmtId="166" fontId="32" fillId="0" borderId="11" xfId="0" applyNumberFormat="1" applyFont="1" applyBorder="1" applyAlignment="1">
      <alignment vertical="top" wrapText="1"/>
    </xf>
    <xf numFmtId="167" fontId="33" fillId="0" borderId="68" xfId="0" applyNumberFormat="1" applyFont="1" applyBorder="1" applyAlignment="1">
      <alignment horizontal="center" vertical="top" wrapText="1"/>
    </xf>
    <xf numFmtId="166" fontId="32" fillId="0" borderId="67" xfId="0" applyNumberFormat="1" applyFont="1" applyBorder="1" applyAlignment="1">
      <alignment vertical="top" wrapText="1"/>
    </xf>
    <xf numFmtId="166" fontId="32" fillId="0" borderId="68" xfId="0" applyNumberFormat="1" applyFont="1" applyBorder="1" applyAlignment="1">
      <alignment vertical="top" wrapText="1"/>
    </xf>
    <xf numFmtId="166" fontId="32" fillId="0" borderId="70" xfId="0" applyNumberFormat="1" applyFont="1" applyBorder="1" applyAlignment="1">
      <alignment vertical="top" wrapText="1"/>
    </xf>
    <xf numFmtId="167" fontId="33" fillId="0" borderId="22" xfId="0" applyNumberFormat="1" applyFont="1" applyBorder="1" applyAlignment="1">
      <alignment horizontal="center" vertical="top" wrapText="1"/>
    </xf>
    <xf numFmtId="166" fontId="32" fillId="0" borderId="82" xfId="0" applyNumberFormat="1" applyFont="1" applyBorder="1" applyAlignment="1">
      <alignment vertical="top" wrapText="1"/>
    </xf>
    <xf numFmtId="166" fontId="32" fillId="0" borderId="110" xfId="0" applyNumberFormat="1" applyFont="1" applyBorder="1" applyAlignment="1">
      <alignment vertical="top" wrapText="1"/>
    </xf>
    <xf numFmtId="166" fontId="22" fillId="0" borderId="108" xfId="0" applyNumberFormat="1" applyFont="1" applyBorder="1" applyAlignment="1">
      <alignment horizontal="center" vertical="top"/>
    </xf>
    <xf numFmtId="166" fontId="22" fillId="0" borderId="106" xfId="0" applyNumberFormat="1" applyFont="1" applyBorder="1" applyAlignment="1">
      <alignment horizontal="center" vertical="top"/>
    </xf>
    <xf numFmtId="166" fontId="32" fillId="0" borderId="49" xfId="0" applyNumberFormat="1" applyFont="1" applyBorder="1" applyAlignment="1">
      <alignment horizontal="center" vertical="top" wrapText="1"/>
    </xf>
    <xf numFmtId="166" fontId="32" fillId="0" borderId="50" xfId="0" applyNumberFormat="1" applyFont="1" applyBorder="1" applyAlignment="1">
      <alignment horizontal="center" vertical="top" wrapText="1"/>
    </xf>
    <xf numFmtId="166" fontId="32" fillId="0" borderId="66" xfId="0" applyNumberFormat="1" applyFont="1" applyBorder="1" applyAlignment="1">
      <alignment horizontal="center" vertical="top" wrapText="1"/>
    </xf>
    <xf numFmtId="166" fontId="32" fillId="0" borderId="67" xfId="0" applyNumberFormat="1" applyFont="1" applyBorder="1" applyAlignment="1">
      <alignment horizontal="center" vertical="top" wrapText="1"/>
    </xf>
    <xf numFmtId="166" fontId="32" fillId="0" borderId="68" xfId="0" applyNumberFormat="1" applyFont="1" applyBorder="1" applyAlignment="1">
      <alignment horizontal="center" vertical="top" wrapText="1"/>
    </xf>
    <xf numFmtId="166" fontId="33" fillId="0" borderId="49" xfId="0" applyNumberFormat="1" applyFont="1" applyBorder="1" applyAlignment="1">
      <alignment vertical="top"/>
    </xf>
    <xf numFmtId="166" fontId="32" fillId="0" borderId="98" xfId="0" applyNumberFormat="1" applyFont="1" applyBorder="1" applyAlignment="1">
      <alignment horizontal="center" vertical="top" wrapText="1"/>
    </xf>
    <xf numFmtId="166" fontId="33" fillId="0" borderId="11" xfId="0" applyNumberFormat="1" applyFont="1" applyBorder="1" applyAlignment="1">
      <alignment vertical="top"/>
    </xf>
    <xf numFmtId="166" fontId="32" fillId="0" borderId="22" xfId="0" applyNumberFormat="1" applyFont="1" applyBorder="1" applyAlignment="1">
      <alignment horizontal="center" vertical="top" wrapText="1"/>
    </xf>
    <xf numFmtId="166" fontId="32" fillId="0" borderId="17" xfId="0" applyNumberFormat="1" applyFont="1" applyBorder="1" applyAlignment="1">
      <alignment vertical="top" wrapText="1"/>
    </xf>
    <xf numFmtId="166" fontId="33" fillId="0" borderId="12" xfId="0" applyNumberFormat="1" applyFont="1" applyBorder="1" applyAlignment="1">
      <alignment vertical="top"/>
    </xf>
    <xf numFmtId="166" fontId="32" fillId="0" borderId="58" xfId="0" applyNumberFormat="1" applyFont="1" applyBorder="1" applyAlignment="1">
      <alignment horizontal="center" vertical="top" wrapText="1"/>
    </xf>
    <xf numFmtId="49" fontId="33" fillId="0" borderId="106" xfId="0" applyNumberFormat="1" applyFont="1" applyBorder="1" applyAlignment="1">
      <alignment horizontal="center" vertical="top" wrapText="1"/>
    </xf>
    <xf numFmtId="166" fontId="32" fillId="0" borderId="108" xfId="0" applyNumberFormat="1" applyFont="1" applyBorder="1" applyAlignment="1">
      <alignment horizontal="center" vertical="top" wrapText="1"/>
    </xf>
    <xf numFmtId="166" fontId="32" fillId="0" borderId="106" xfId="0" applyNumberFormat="1" applyFont="1" applyBorder="1" applyAlignment="1">
      <alignment horizontal="center" vertical="top" wrapText="1"/>
    </xf>
    <xf numFmtId="166" fontId="32" fillId="0" borderId="109" xfId="0" applyNumberFormat="1" applyFont="1" applyBorder="1" applyAlignment="1">
      <alignment horizontal="center" vertical="top" wrapText="1"/>
    </xf>
    <xf numFmtId="0" fontId="32" fillId="0" borderId="0" xfId="0" applyFont="1" applyAlignment="1">
      <alignment vertical="top"/>
    </xf>
    <xf numFmtId="0" fontId="34" fillId="0" borderId="0" xfId="0" applyFont="1" applyAlignment="1"/>
    <xf numFmtId="0" fontId="3" fillId="0" borderId="0" xfId="0" applyFont="1" applyAlignment="1"/>
    <xf numFmtId="4" fontId="2" fillId="0" borderId="0" xfId="0" applyNumberFormat="1" applyFont="1" applyFill="1"/>
    <xf numFmtId="49" fontId="2" fillId="11" borderId="12" xfId="0" applyNumberFormat="1" applyFont="1" applyFill="1" applyBorder="1" applyAlignment="1">
      <alignment horizontal="right" wrapText="1"/>
    </xf>
    <xf numFmtId="49" fontId="25" fillId="0" borderId="117" xfId="0" applyNumberFormat="1" applyFont="1" applyFill="1" applyBorder="1" applyAlignment="1">
      <alignment horizontal="center" wrapText="1"/>
    </xf>
    <xf numFmtId="0" fontId="25" fillId="0" borderId="117" xfId="0" applyFont="1" applyFill="1" applyBorder="1" applyAlignment="1">
      <alignment horizontal="left" wrapText="1"/>
    </xf>
    <xf numFmtId="2" fontId="25" fillId="0" borderId="117" xfId="0" applyNumberFormat="1" applyFont="1" applyFill="1" applyBorder="1" applyAlignment="1">
      <alignment horizontal="center"/>
    </xf>
    <xf numFmtId="0" fontId="25" fillId="0" borderId="117" xfId="0" applyFont="1" applyFill="1" applyBorder="1" applyAlignment="1">
      <alignment horizontal="center" wrapText="1"/>
    </xf>
    <xf numFmtId="166" fontId="32" fillId="0" borderId="12" xfId="0" applyNumberFormat="1" applyFont="1" applyFill="1" applyBorder="1" applyAlignment="1">
      <alignment horizontal="left" wrapText="1"/>
    </xf>
    <xf numFmtId="166" fontId="32" fillId="0" borderId="12" xfId="0" applyNumberFormat="1" applyFont="1" applyFill="1" applyBorder="1" applyAlignment="1">
      <alignment horizontal="left" vertical="top" wrapText="1"/>
    </xf>
    <xf numFmtId="2" fontId="25" fillId="0" borderId="58" xfId="0" applyNumberFormat="1" applyFont="1" applyFill="1" applyBorder="1" applyAlignment="1">
      <alignment horizontal="center"/>
    </xf>
    <xf numFmtId="2" fontId="25" fillId="0" borderId="108" xfId="0" applyNumberFormat="1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/>
    </xf>
    <xf numFmtId="0" fontId="31" fillId="0" borderId="106" xfId="0" applyFont="1" applyFill="1" applyBorder="1" applyAlignment="1">
      <alignment horizontal="center"/>
    </xf>
    <xf numFmtId="0" fontId="31" fillId="0" borderId="117" xfId="0" applyFont="1" applyFill="1" applyBorder="1" applyAlignment="1">
      <alignment horizontal="center" wrapText="1"/>
    </xf>
    <xf numFmtId="0" fontId="25" fillId="0" borderId="106" xfId="0" applyFont="1" applyFill="1" applyBorder="1" applyAlignment="1">
      <alignment horizontal="center" wrapText="1"/>
    </xf>
    <xf numFmtId="2" fontId="25" fillId="0" borderId="12" xfId="0" applyNumberFormat="1" applyFont="1" applyFill="1" applyBorder="1" applyAlignment="1">
      <alignment horizontal="center"/>
    </xf>
    <xf numFmtId="0" fontId="25" fillId="0" borderId="64" xfId="0" applyFont="1" applyFill="1" applyBorder="1" applyAlignment="1">
      <alignment horizontal="center" wrapText="1"/>
    </xf>
    <xf numFmtId="4" fontId="25" fillId="0" borderId="117" xfId="0" applyNumberFormat="1" applyFont="1" applyFill="1" applyBorder="1" applyAlignment="1">
      <alignment horizontal="center"/>
    </xf>
    <xf numFmtId="0" fontId="25" fillId="0" borderId="58" xfId="0" applyFont="1" applyFill="1" applyBorder="1" applyAlignment="1">
      <alignment horizontal="center" wrapText="1"/>
    </xf>
    <xf numFmtId="49" fontId="25" fillId="0" borderId="144" xfId="0" applyNumberFormat="1" applyFont="1" applyFill="1" applyBorder="1" applyAlignment="1">
      <alignment horizontal="center" wrapText="1"/>
    </xf>
    <xf numFmtId="0" fontId="25" fillId="0" borderId="144" xfId="0" applyFont="1" applyFill="1" applyBorder="1" applyAlignment="1">
      <alignment horizontal="left" wrapText="1"/>
    </xf>
    <xf numFmtId="2" fontId="25" fillId="0" borderId="108" xfId="0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left" vertical="top" wrapText="1"/>
    </xf>
    <xf numFmtId="49" fontId="25" fillId="0" borderId="117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5" fillId="0" borderId="60" xfId="0" applyFont="1" applyFill="1" applyBorder="1" applyAlignment="1">
      <alignment horizontal="center" wrapText="1"/>
    </xf>
    <xf numFmtId="0" fontId="25" fillId="0" borderId="139" xfId="0" applyFont="1" applyFill="1" applyBorder="1" applyAlignment="1">
      <alignment horizontal="center" wrapText="1"/>
    </xf>
    <xf numFmtId="0" fontId="25" fillId="0" borderId="101" xfId="0" applyFont="1" applyFill="1" applyBorder="1" applyAlignment="1">
      <alignment horizontal="center" wrapText="1"/>
    </xf>
    <xf numFmtId="49" fontId="25" fillId="0" borderId="139" xfId="0" applyNumberFormat="1" applyFont="1" applyFill="1" applyBorder="1" applyAlignment="1">
      <alignment horizontal="center" vertical="top"/>
    </xf>
    <xf numFmtId="0" fontId="2" fillId="0" borderId="60" xfId="0" applyFont="1" applyFill="1" applyBorder="1" applyAlignment="1">
      <alignment horizontal="left"/>
    </xf>
    <xf numFmtId="0" fontId="2" fillId="0" borderId="60" xfId="0" applyFont="1" applyFill="1" applyBorder="1" applyAlignment="1">
      <alignment horizontal="center"/>
    </xf>
    <xf numFmtId="0" fontId="2" fillId="0" borderId="60" xfId="0" applyFont="1" applyFill="1" applyBorder="1" applyAlignment="1">
      <alignment wrapText="1"/>
    </xf>
    <xf numFmtId="0" fontId="2" fillId="0" borderId="117" xfId="0" applyFont="1" applyFill="1" applyBorder="1" applyAlignment="1">
      <alignment horizontal="center"/>
    </xf>
    <xf numFmtId="0" fontId="2" fillId="0" borderId="117" xfId="0" applyFont="1" applyFill="1" applyBorder="1" applyAlignment="1">
      <alignment wrapText="1"/>
    </xf>
    <xf numFmtId="0" fontId="2" fillId="0" borderId="117" xfId="0" applyFont="1" applyFill="1" applyBorder="1" applyAlignment="1">
      <alignment horizontal="left"/>
    </xf>
    <xf numFmtId="0" fontId="25" fillId="0" borderId="58" xfId="0" applyFont="1" applyFill="1" applyBorder="1" applyAlignment="1">
      <alignment horizontal="left" wrapText="1"/>
    </xf>
    <xf numFmtId="49" fontId="25" fillId="0" borderId="12" xfId="0" applyNumberFormat="1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left" wrapText="1"/>
    </xf>
    <xf numFmtId="4" fontId="25" fillId="0" borderId="12" xfId="0" applyNumberFormat="1" applyFont="1" applyFill="1" applyBorder="1" applyAlignment="1">
      <alignment horizontal="center"/>
    </xf>
    <xf numFmtId="4" fontId="4" fillId="6" borderId="107" xfId="0" applyNumberFormat="1" applyFont="1" applyFill="1" applyBorder="1" applyAlignment="1">
      <alignment horizontal="right" vertical="top"/>
    </xf>
    <xf numFmtId="166" fontId="32" fillId="0" borderId="71" xfId="0" applyNumberFormat="1" applyFont="1" applyBorder="1" applyAlignment="1">
      <alignment horizontal="center" vertical="top" wrapText="1"/>
    </xf>
    <xf numFmtId="4" fontId="4" fillId="6" borderId="105" xfId="0" applyNumberFormat="1" applyFont="1" applyFill="1" applyBorder="1" applyAlignment="1">
      <alignment horizontal="right" vertical="top"/>
    </xf>
    <xf numFmtId="4" fontId="4" fillId="6" borderId="106" xfId="0" applyNumberFormat="1" applyFont="1" applyFill="1" applyBorder="1" applyAlignment="1">
      <alignment horizontal="right" vertical="top"/>
    </xf>
    <xf numFmtId="4" fontId="4" fillId="6" borderId="109" xfId="0" applyNumberFormat="1" applyFont="1" applyFill="1" applyBorder="1" applyAlignment="1">
      <alignment horizontal="right" vertical="top"/>
    </xf>
    <xf numFmtId="4" fontId="4" fillId="6" borderId="151" xfId="0" applyNumberFormat="1" applyFont="1" applyFill="1" applyBorder="1" applyAlignment="1">
      <alignment horizontal="right" vertical="top"/>
    </xf>
    <xf numFmtId="4" fontId="4" fillId="6" borderId="152" xfId="0" applyNumberFormat="1" applyFont="1" applyFill="1" applyBorder="1" applyAlignment="1">
      <alignment horizontal="right" vertical="top"/>
    </xf>
    <xf numFmtId="4" fontId="4" fillId="6" borderId="124" xfId="0" applyNumberFormat="1" applyFont="1" applyFill="1" applyBorder="1" applyAlignment="1">
      <alignment horizontal="right" vertical="top"/>
    </xf>
    <xf numFmtId="166" fontId="32" fillId="0" borderId="125" xfId="0" applyNumberFormat="1" applyFont="1" applyBorder="1" applyAlignment="1">
      <alignment horizontal="center" vertical="top" wrapText="1"/>
    </xf>
    <xf numFmtId="166" fontId="32" fillId="0" borderId="153" xfId="0" applyNumberFormat="1" applyFont="1" applyFill="1" applyBorder="1" applyAlignment="1">
      <alignment vertical="top" wrapText="1"/>
    </xf>
    <xf numFmtId="166" fontId="32" fillId="0" borderId="154" xfId="0" applyNumberFormat="1" applyFont="1" applyBorder="1" applyAlignment="1">
      <alignment horizontal="center" vertical="top" wrapText="1"/>
    </xf>
    <xf numFmtId="166" fontId="32" fillId="0" borderId="155" xfId="0" applyNumberFormat="1" applyFont="1" applyBorder="1" applyAlignment="1">
      <alignment horizontal="center" vertical="top" wrapText="1"/>
    </xf>
    <xf numFmtId="166" fontId="32" fillId="0" borderId="156" xfId="0" applyNumberFormat="1" applyFont="1" applyBorder="1" applyAlignment="1">
      <alignment horizontal="center" vertical="top" wrapText="1"/>
    </xf>
    <xf numFmtId="166" fontId="32" fillId="0" borderId="157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right" wrapText="1"/>
    </xf>
    <xf numFmtId="2" fontId="25" fillId="0" borderId="60" xfId="0" applyNumberFormat="1" applyFont="1" applyFill="1" applyBorder="1" applyAlignment="1">
      <alignment horizontal="center"/>
    </xf>
    <xf numFmtId="2" fontId="6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0" fontId="10" fillId="0" borderId="41" xfId="0" applyFont="1" applyBorder="1"/>
    <xf numFmtId="0" fontId="10" fillId="0" borderId="37" xfId="0" applyFont="1" applyBorder="1"/>
    <xf numFmtId="166" fontId="4" fillId="8" borderId="111" xfId="0" applyNumberFormat="1" applyFont="1" applyFill="1" applyBorder="1" applyAlignment="1">
      <alignment horizontal="left" vertical="top"/>
    </xf>
    <xf numFmtId="0" fontId="10" fillId="0" borderId="112" xfId="0" applyFont="1" applyBorder="1"/>
    <xf numFmtId="0" fontId="10" fillId="0" borderId="113" xfId="0" applyFont="1" applyBorder="1"/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6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right" wrapText="1"/>
    </xf>
    <xf numFmtId="0" fontId="29" fillId="0" borderId="83" xfId="0" applyFont="1" applyBorder="1"/>
    <xf numFmtId="0" fontId="28" fillId="5" borderId="13" xfId="0" applyFont="1" applyFill="1" applyBorder="1" applyAlignment="1">
      <alignment horizontal="center" vertical="center" wrapText="1"/>
    </xf>
    <xf numFmtId="0" fontId="29" fillId="0" borderId="58" xfId="0" applyFont="1" applyBorder="1"/>
    <xf numFmtId="4" fontId="28" fillId="5" borderId="13" xfId="0" applyNumberFormat="1" applyFont="1" applyFill="1" applyBorder="1" applyAlignment="1">
      <alignment horizontal="center" vertical="center" wrapText="1"/>
    </xf>
    <xf numFmtId="0" fontId="29" fillId="0" borderId="83" xfId="0" applyFont="1" applyBorder="1" applyAlignment="1">
      <alignment horizontal="center"/>
    </xf>
    <xf numFmtId="0" fontId="29" fillId="0" borderId="58" xfId="0" applyFont="1" applyBorder="1" applyAlignment="1">
      <alignment horizontal="center"/>
    </xf>
    <xf numFmtId="0" fontId="27" fillId="0" borderId="0" xfId="0" applyFont="1" applyAlignment="1">
      <alignment horizontal="right" wrapText="1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center" wrapText="1"/>
    </xf>
    <xf numFmtId="0" fontId="25" fillId="0" borderId="0" xfId="0" applyFont="1" applyAlignment="1"/>
    <xf numFmtId="0" fontId="30" fillId="0" borderId="0" xfId="0" applyFont="1" applyAlignment="1">
      <alignment horizont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abSelected="1" topLeftCell="A7" workbookViewId="0">
      <selection activeCell="F17" sqref="F17"/>
    </sheetView>
  </sheetViews>
  <sheetFormatPr baseColWidth="10" defaultColWidth="12.6640625" defaultRowHeight="15" customHeight="1"/>
  <cols>
    <col min="1" max="1" width="14.1640625" customWidth="1"/>
    <col min="2" max="16" width="13.6640625" customWidth="1"/>
    <col min="17" max="26" width="7.6640625" customWidth="1"/>
  </cols>
  <sheetData>
    <row r="1" spans="1:26">
      <c r="B1" s="1"/>
      <c r="D1" s="2"/>
      <c r="E1" s="2"/>
      <c r="F1" s="2"/>
      <c r="G1" s="2"/>
      <c r="H1" s="2"/>
      <c r="I1" s="2"/>
      <c r="J1" s="3"/>
      <c r="K1" s="3"/>
      <c r="L1" s="3"/>
      <c r="M1" s="2"/>
      <c r="N1" s="3"/>
      <c r="O1" s="2"/>
      <c r="P1" s="3"/>
    </row>
    <row r="2" spans="1:26">
      <c r="D2" s="2"/>
      <c r="E2" s="2"/>
      <c r="F2" s="2"/>
      <c r="G2" s="2"/>
      <c r="H2" s="2"/>
      <c r="I2" s="2"/>
      <c r="J2" s="3"/>
      <c r="K2" s="3"/>
      <c r="L2" s="3"/>
      <c r="M2" s="2"/>
      <c r="N2" s="3"/>
      <c r="O2" s="2"/>
      <c r="P2" s="3"/>
    </row>
    <row r="3" spans="1:26" ht="16">
      <c r="A3" s="4"/>
      <c r="B3" s="4"/>
      <c r="C3" s="4"/>
      <c r="D3" s="5"/>
      <c r="E3" s="5"/>
      <c r="F3" s="5"/>
      <c r="G3" s="5"/>
      <c r="H3" s="5"/>
      <c r="I3" s="5"/>
      <c r="J3" s="6"/>
      <c r="K3" s="2"/>
      <c r="L3" s="6"/>
      <c r="M3" s="7" t="s">
        <v>437</v>
      </c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510" t="s">
        <v>438</v>
      </c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434</v>
      </c>
      <c r="E5" s="4"/>
      <c r="F5" s="4"/>
      <c r="G5" s="4"/>
      <c r="H5" s="4"/>
      <c r="I5" s="4"/>
      <c r="J5" s="4"/>
      <c r="K5" s="4"/>
      <c r="L5" s="12"/>
      <c r="M5" s="510" t="s">
        <v>439</v>
      </c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">
      <c r="A6" s="4"/>
      <c r="B6" s="11"/>
      <c r="C6" s="4"/>
      <c r="D6" s="11" t="s">
        <v>435</v>
      </c>
      <c r="E6" s="11"/>
      <c r="F6" s="11"/>
      <c r="G6" s="11"/>
      <c r="H6" s="11"/>
      <c r="I6" s="11"/>
      <c r="J6" s="13"/>
      <c r="K6" s="4"/>
      <c r="L6" s="4"/>
      <c r="M6" s="4" t="s">
        <v>440</v>
      </c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">
      <c r="A7" s="4"/>
      <c r="B7" s="4"/>
      <c r="C7" s="4"/>
      <c r="D7" s="11" t="s">
        <v>433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9">
      <c r="A8" s="4"/>
      <c r="B8" s="4"/>
      <c r="C8" s="4"/>
      <c r="D8" s="11" t="s">
        <v>432</v>
      </c>
      <c r="E8" s="11"/>
      <c r="F8" s="11"/>
      <c r="G8" s="11"/>
      <c r="H8" s="11"/>
      <c r="I8" s="11"/>
      <c r="J8" s="13"/>
      <c r="K8" s="4"/>
      <c r="L8" s="13"/>
      <c r="M8" s="509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">
      <c r="A11" s="4"/>
      <c r="B11" s="569" t="s">
        <v>0</v>
      </c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6">
      <c r="A12" s="4"/>
      <c r="B12" s="569" t="s">
        <v>1</v>
      </c>
      <c r="C12" s="570"/>
      <c r="D12" s="570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">
      <c r="A13" s="4"/>
      <c r="B13" s="571" t="s">
        <v>469</v>
      </c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">
      <c r="A14" s="4"/>
      <c r="B14" s="11"/>
      <c r="C14" s="13"/>
      <c r="D14" s="568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572"/>
      <c r="B16" s="575" t="s">
        <v>2</v>
      </c>
      <c r="C16" s="576"/>
      <c r="D16" s="579" t="s">
        <v>3</v>
      </c>
      <c r="E16" s="580"/>
      <c r="F16" s="580"/>
      <c r="G16" s="580"/>
      <c r="H16" s="580"/>
      <c r="I16" s="580"/>
      <c r="J16" s="581"/>
      <c r="K16" s="582" t="s">
        <v>4</v>
      </c>
      <c r="L16" s="576"/>
      <c r="M16" s="582" t="s">
        <v>5</v>
      </c>
      <c r="N16" s="57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>
      <c r="A17" s="573"/>
      <c r="B17" s="577"/>
      <c r="C17" s="578"/>
      <c r="D17" s="16" t="s">
        <v>6</v>
      </c>
      <c r="E17" s="17" t="s">
        <v>7</v>
      </c>
      <c r="F17" s="17" t="s">
        <v>8</v>
      </c>
      <c r="G17" s="17" t="s">
        <v>9</v>
      </c>
      <c r="H17" s="17" t="s">
        <v>10</v>
      </c>
      <c r="I17" s="584" t="s">
        <v>11</v>
      </c>
      <c r="J17" s="585"/>
      <c r="K17" s="583"/>
      <c r="L17" s="578"/>
      <c r="M17" s="583"/>
      <c r="N17" s="578"/>
    </row>
    <row r="18" spans="1:26" ht="47.25" customHeight="1">
      <c r="A18" s="574"/>
      <c r="B18" s="18" t="s">
        <v>12</v>
      </c>
      <c r="C18" s="19" t="s">
        <v>13</v>
      </c>
      <c r="D18" s="18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12</v>
      </c>
      <c r="J18" s="21" t="s">
        <v>14</v>
      </c>
      <c r="K18" s="18" t="s">
        <v>12</v>
      </c>
      <c r="L18" s="19" t="s">
        <v>13</v>
      </c>
      <c r="M18" s="22" t="s">
        <v>12</v>
      </c>
      <c r="N18" s="23" t="s">
        <v>13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15</v>
      </c>
      <c r="B19" s="26" t="s">
        <v>16</v>
      </c>
      <c r="C19" s="27" t="s">
        <v>17</v>
      </c>
      <c r="D19" s="28" t="s">
        <v>18</v>
      </c>
      <c r="E19" s="29" t="s">
        <v>19</v>
      </c>
      <c r="F19" s="29" t="s">
        <v>20</v>
      </c>
      <c r="G19" s="29" t="s">
        <v>21</v>
      </c>
      <c r="H19" s="29" t="s">
        <v>22</v>
      </c>
      <c r="I19" s="29" t="s">
        <v>23</v>
      </c>
      <c r="J19" s="27" t="s">
        <v>24</v>
      </c>
      <c r="K19" s="28" t="s">
        <v>25</v>
      </c>
      <c r="L19" s="27" t="s">
        <v>26</v>
      </c>
      <c r="M19" s="28" t="s">
        <v>27</v>
      </c>
      <c r="N19" s="27" t="s">
        <v>28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thickBot="1">
      <c r="A20" s="31" t="s">
        <v>29</v>
      </c>
      <c r="B20" s="32">
        <f>C20/N20</f>
        <v>0.99474350954841495</v>
      </c>
      <c r="C20" s="33">
        <v>946205</v>
      </c>
      <c r="D20" s="34"/>
      <c r="E20" s="35"/>
      <c r="F20" s="35"/>
      <c r="G20" s="35"/>
      <c r="H20" s="35">
        <v>5000</v>
      </c>
      <c r="I20" s="36">
        <f>J20/N20</f>
        <v>5.2564904515850948E-3</v>
      </c>
      <c r="J20" s="33">
        <f t="shared" ref="J20:J23" si="0">D20+E20+F20+G20+H20</f>
        <v>5000</v>
      </c>
      <c r="K20" s="37"/>
      <c r="L20" s="33"/>
      <c r="M20" s="38">
        <v>1</v>
      </c>
      <c r="N20" s="39">
        <f t="shared" ref="N20:N23" si="1">C20+J20+L20</f>
        <v>951205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thickBot="1">
      <c r="A21" s="40" t="s">
        <v>30</v>
      </c>
      <c r="B21" s="32">
        <f>C21/N21</f>
        <v>0.99736469439762909</v>
      </c>
      <c r="C21" s="33">
        <f>Витрати!J123</f>
        <v>946156.58000000007</v>
      </c>
      <c r="D21" s="34"/>
      <c r="E21" s="35"/>
      <c r="F21" s="35"/>
      <c r="G21" s="35"/>
      <c r="H21" s="35">
        <v>2500</v>
      </c>
      <c r="I21" s="36">
        <v>0</v>
      </c>
      <c r="J21" s="33">
        <f t="shared" si="0"/>
        <v>2500</v>
      </c>
      <c r="K21" s="37"/>
      <c r="L21" s="33"/>
      <c r="M21" s="38">
        <v>1</v>
      </c>
      <c r="N21" s="39">
        <f>C21+J21+L21</f>
        <v>948656.58000000007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thickBot="1">
      <c r="A22" s="40" t="s">
        <v>31</v>
      </c>
      <c r="B22" s="32">
        <f>C22/N22</f>
        <v>1</v>
      </c>
      <c r="C22" s="33">
        <v>738040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>C22+J22+L22</f>
        <v>738040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thickBot="1">
      <c r="A23" s="41" t="s">
        <v>32</v>
      </c>
      <c r="B23" s="32">
        <f>C23/N23</f>
        <v>0.98813008928356927</v>
      </c>
      <c r="C23" s="33">
        <f>C21-C22</f>
        <v>208116.58000000007</v>
      </c>
      <c r="D23" s="34">
        <f t="shared" ref="D23:H23" si="2">D21-D22</f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2500</v>
      </c>
      <c r="I23" s="36">
        <v>0</v>
      </c>
      <c r="J23" s="33">
        <f t="shared" si="0"/>
        <v>2500</v>
      </c>
      <c r="K23" s="37"/>
      <c r="L23" s="33">
        <f>L21-L22</f>
        <v>0</v>
      </c>
      <c r="M23" s="38">
        <v>1</v>
      </c>
      <c r="N23" s="39">
        <f t="shared" si="1"/>
        <v>210616.58000000007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33</v>
      </c>
      <c r="C26" s="43" t="s">
        <v>471</v>
      </c>
      <c r="D26" s="43"/>
      <c r="E26" s="43"/>
      <c r="F26" s="42"/>
      <c r="G26" s="43"/>
      <c r="H26" s="43"/>
      <c r="I26" s="44"/>
      <c r="J26" s="43" t="s">
        <v>472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>
      <c r="D27" s="45" t="s">
        <v>34</v>
      </c>
      <c r="F27" s="46"/>
      <c r="G27" s="45" t="s">
        <v>35</v>
      </c>
      <c r="I27" s="2"/>
      <c r="K27" s="46" t="s">
        <v>36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2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2:16" ht="15.75" customHeight="1">
      <c r="B34" s="436"/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2:16" ht="15.75" customHeight="1">
      <c r="B35" s="436"/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2:16" ht="15.75" customHeight="1">
      <c r="B36" s="436"/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2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2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2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2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2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2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2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2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2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2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2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2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I966"/>
  <sheetViews>
    <sheetView view="pageBreakPreview" zoomScaleNormal="100" zoomScaleSheetLayoutView="100" workbookViewId="0">
      <pane xSplit="3" ySplit="9" topLeftCell="D109" activePane="bottomRight" state="frozen"/>
      <selection pane="topRight" activeCell="D1" sqref="D1"/>
      <selection pane="bottomLeft" activeCell="A10" sqref="A10"/>
      <selection pane="bottomRight" activeCell="D127" sqref="D127"/>
    </sheetView>
  </sheetViews>
  <sheetFormatPr baseColWidth="10" defaultColWidth="12.6640625" defaultRowHeight="15" customHeight="1" outlineLevelCol="1"/>
  <cols>
    <col min="1" max="1" width="10" customWidth="1"/>
    <col min="2" max="2" width="5.83203125" customWidth="1"/>
    <col min="3" max="3" width="49" customWidth="1"/>
    <col min="4" max="4" width="10.33203125" customWidth="1"/>
    <col min="5" max="5" width="11.33203125" customWidth="1"/>
    <col min="6" max="6" width="13.5" customWidth="1"/>
    <col min="7" max="7" width="16.33203125" customWidth="1"/>
    <col min="8" max="8" width="11.6640625" customWidth="1"/>
    <col min="9" max="9" width="11.5" customWidth="1"/>
    <col min="10" max="10" width="16.33203125" customWidth="1"/>
    <col min="11" max="11" width="9.33203125" hidden="1" customWidth="1" outlineLevel="1"/>
    <col min="12" max="12" width="15.5" hidden="1" customWidth="1" outlineLevel="1"/>
    <col min="13" max="13" width="16.33203125" hidden="1" customWidth="1" outlineLevel="1"/>
    <col min="14" max="14" width="9.33203125" hidden="1" customWidth="1" outlineLevel="1"/>
    <col min="15" max="15" width="11.1640625" hidden="1" customWidth="1" outlineLevel="1"/>
    <col min="16" max="16" width="16.33203125" hidden="1" customWidth="1" outlineLevel="1"/>
    <col min="17" max="17" width="9.33203125" customWidth="1" outlineLevel="1"/>
    <col min="18" max="18" width="11.1640625" customWidth="1" outlineLevel="1"/>
    <col min="19" max="19" width="16.33203125" customWidth="1" outlineLevel="1"/>
    <col min="20" max="20" width="9.33203125" customWidth="1" outlineLevel="1"/>
    <col min="21" max="21" width="11.1640625" customWidth="1" outlineLevel="1"/>
    <col min="22" max="22" width="16.33203125" customWidth="1" outlineLevel="1"/>
    <col min="23" max="23" width="9.33203125" hidden="1" customWidth="1" outlineLevel="1"/>
    <col min="24" max="24" width="11.1640625" hidden="1" customWidth="1" outlineLevel="1"/>
    <col min="25" max="25" width="16.33203125" hidden="1" customWidth="1" outlineLevel="1"/>
    <col min="26" max="26" width="9.33203125" hidden="1" customWidth="1" outlineLevel="1"/>
    <col min="27" max="27" width="11.1640625" hidden="1" customWidth="1" outlineLevel="1"/>
    <col min="28" max="28" width="16.33203125" hidden="1" customWidth="1" outlineLevel="1"/>
    <col min="29" max="32" width="16.33203125" customWidth="1"/>
    <col min="33" max="33" width="20.6640625" customWidth="1"/>
    <col min="34" max="35" width="7.6640625" customWidth="1"/>
  </cols>
  <sheetData>
    <row r="1" spans="1:35" ht="16">
      <c r="A1" s="47" t="s">
        <v>37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6">
      <c r="A2" s="397" t="s">
        <v>223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>
      <c r="A3" s="396" t="s">
        <v>431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>
      <c r="A4" s="396" t="s">
        <v>432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thickBot="1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thickBot="1">
      <c r="A6" s="589" t="s">
        <v>38</v>
      </c>
      <c r="B6" s="591" t="s">
        <v>39</v>
      </c>
      <c r="C6" s="594" t="s">
        <v>40</v>
      </c>
      <c r="D6" s="597" t="s">
        <v>41</v>
      </c>
      <c r="E6" s="598" t="s">
        <v>42</v>
      </c>
      <c r="F6" s="587"/>
      <c r="G6" s="587"/>
      <c r="H6" s="587"/>
      <c r="I6" s="587"/>
      <c r="J6" s="588"/>
      <c r="K6" s="627" t="s">
        <v>43</v>
      </c>
      <c r="L6" s="628"/>
      <c r="M6" s="628"/>
      <c r="N6" s="628"/>
      <c r="O6" s="628"/>
      <c r="P6" s="629"/>
      <c r="Q6" s="598" t="s">
        <v>43</v>
      </c>
      <c r="R6" s="587"/>
      <c r="S6" s="587"/>
      <c r="T6" s="587"/>
      <c r="U6" s="587"/>
      <c r="V6" s="588"/>
      <c r="W6" s="598" t="s">
        <v>43</v>
      </c>
      <c r="X6" s="587"/>
      <c r="Y6" s="587"/>
      <c r="Z6" s="587"/>
      <c r="AA6" s="587"/>
      <c r="AB6" s="588"/>
      <c r="AC6" s="611" t="s">
        <v>44</v>
      </c>
      <c r="AD6" s="587"/>
      <c r="AE6" s="587"/>
      <c r="AF6" s="600"/>
      <c r="AG6" s="589" t="s">
        <v>45</v>
      </c>
    </row>
    <row r="7" spans="1:35" thickBot="1">
      <c r="A7" s="573"/>
      <c r="B7" s="592"/>
      <c r="C7" s="595"/>
      <c r="D7" s="595"/>
      <c r="E7" s="586" t="s">
        <v>46</v>
      </c>
      <c r="F7" s="587"/>
      <c r="G7" s="588"/>
      <c r="H7" s="586" t="s">
        <v>47</v>
      </c>
      <c r="I7" s="587"/>
      <c r="J7" s="588"/>
      <c r="K7" s="624" t="s">
        <v>46</v>
      </c>
      <c r="L7" s="625"/>
      <c r="M7" s="626"/>
      <c r="N7" s="624" t="s">
        <v>47</v>
      </c>
      <c r="O7" s="625"/>
      <c r="P7" s="626"/>
      <c r="Q7" s="586" t="s">
        <v>46</v>
      </c>
      <c r="R7" s="587"/>
      <c r="S7" s="588"/>
      <c r="T7" s="586" t="s">
        <v>47</v>
      </c>
      <c r="U7" s="587"/>
      <c r="V7" s="588"/>
      <c r="W7" s="586" t="s">
        <v>46</v>
      </c>
      <c r="X7" s="587"/>
      <c r="Y7" s="588"/>
      <c r="Z7" s="586" t="s">
        <v>47</v>
      </c>
      <c r="AA7" s="587"/>
      <c r="AB7" s="588"/>
      <c r="AC7" s="610" t="s">
        <v>48</v>
      </c>
      <c r="AD7" s="610" t="s">
        <v>49</v>
      </c>
      <c r="AE7" s="611" t="s">
        <v>50</v>
      </c>
      <c r="AF7" s="600"/>
      <c r="AG7" s="573"/>
    </row>
    <row r="8" spans="1:35" ht="41.25" customHeight="1" thickBot="1">
      <c r="A8" s="590"/>
      <c r="B8" s="593"/>
      <c r="C8" s="596"/>
      <c r="D8" s="596"/>
      <c r="E8" s="58" t="s">
        <v>51</v>
      </c>
      <c r="F8" s="59" t="s">
        <v>52</v>
      </c>
      <c r="G8" s="60" t="s">
        <v>53</v>
      </c>
      <c r="H8" s="58" t="s">
        <v>51</v>
      </c>
      <c r="I8" s="59" t="s">
        <v>52</v>
      </c>
      <c r="J8" s="60" t="s">
        <v>54</v>
      </c>
      <c r="K8" s="58" t="s">
        <v>51</v>
      </c>
      <c r="L8" s="59" t="s">
        <v>55</v>
      </c>
      <c r="M8" s="60" t="s">
        <v>56</v>
      </c>
      <c r="N8" s="58" t="s">
        <v>51</v>
      </c>
      <c r="O8" s="59" t="s">
        <v>55</v>
      </c>
      <c r="P8" s="60" t="s">
        <v>57</v>
      </c>
      <c r="Q8" s="58" t="s">
        <v>51</v>
      </c>
      <c r="R8" s="59" t="s">
        <v>55</v>
      </c>
      <c r="S8" s="60" t="s">
        <v>58</v>
      </c>
      <c r="T8" s="58" t="s">
        <v>51</v>
      </c>
      <c r="U8" s="59" t="s">
        <v>55</v>
      </c>
      <c r="V8" s="60" t="s">
        <v>59</v>
      </c>
      <c r="W8" s="58" t="s">
        <v>51</v>
      </c>
      <c r="X8" s="59" t="s">
        <v>55</v>
      </c>
      <c r="Y8" s="60" t="s">
        <v>60</v>
      </c>
      <c r="Z8" s="58" t="s">
        <v>51</v>
      </c>
      <c r="AA8" s="59" t="s">
        <v>55</v>
      </c>
      <c r="AB8" s="60" t="s">
        <v>61</v>
      </c>
      <c r="AC8" s="609"/>
      <c r="AD8" s="609"/>
      <c r="AE8" s="61" t="s">
        <v>62</v>
      </c>
      <c r="AF8" s="62" t="s">
        <v>12</v>
      </c>
      <c r="AG8" s="609"/>
    </row>
    <row r="9" spans="1:35" thickBot="1">
      <c r="A9" s="63" t="s">
        <v>63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thickBot="1">
      <c r="A10" s="71"/>
      <c r="B10" s="72"/>
      <c r="C10" s="70" t="s">
        <v>64</v>
      </c>
      <c r="D10" s="73"/>
      <c r="E10" s="66" t="s">
        <v>65</v>
      </c>
      <c r="F10" s="73" t="s">
        <v>66</v>
      </c>
      <c r="G10" s="74" t="s">
        <v>67</v>
      </c>
      <c r="H10" s="73" t="s">
        <v>68</v>
      </c>
      <c r="I10" s="73" t="s">
        <v>69</v>
      </c>
      <c r="J10" s="73" t="s">
        <v>70</v>
      </c>
      <c r="K10" s="65" t="s">
        <v>71</v>
      </c>
      <c r="L10" s="70" t="s">
        <v>72</v>
      </c>
      <c r="M10" s="69" t="s">
        <v>73</v>
      </c>
      <c r="N10" s="65" t="s">
        <v>74</v>
      </c>
      <c r="O10" s="70" t="s">
        <v>75</v>
      </c>
      <c r="P10" s="69" t="s">
        <v>76</v>
      </c>
      <c r="Q10" s="65" t="s">
        <v>77</v>
      </c>
      <c r="R10" s="70" t="s">
        <v>78</v>
      </c>
      <c r="S10" s="69" t="s">
        <v>79</v>
      </c>
      <c r="T10" s="65" t="s">
        <v>80</v>
      </c>
      <c r="U10" s="70" t="s">
        <v>81</v>
      </c>
      <c r="V10" s="69" t="s">
        <v>82</v>
      </c>
      <c r="W10" s="65" t="s">
        <v>83</v>
      </c>
      <c r="X10" s="70" t="s">
        <v>84</v>
      </c>
      <c r="Y10" s="69" t="s">
        <v>85</v>
      </c>
      <c r="Z10" s="65" t="s">
        <v>86</v>
      </c>
      <c r="AA10" s="70" t="s">
        <v>87</v>
      </c>
      <c r="AB10" s="69" t="s">
        <v>88</v>
      </c>
      <c r="AC10" s="70" t="s">
        <v>89</v>
      </c>
      <c r="AD10" s="70" t="s">
        <v>90</v>
      </c>
      <c r="AE10" s="70" t="s">
        <v>91</v>
      </c>
      <c r="AF10" s="70" t="s">
        <v>92</v>
      </c>
      <c r="AG10" s="68"/>
    </row>
    <row r="11" spans="1:35" ht="19.5" customHeight="1" thickBot="1">
      <c r="A11" s="75"/>
      <c r="B11" s="76"/>
      <c r="C11" s="77" t="s">
        <v>93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thickBot="1">
      <c r="A12" s="85" t="s">
        <v>94</v>
      </c>
      <c r="B12" s="86">
        <v>1</v>
      </c>
      <c r="C12" s="87" t="s">
        <v>95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>
      <c r="A13" s="100" t="s">
        <v>96</v>
      </c>
      <c r="B13" s="101" t="s">
        <v>97</v>
      </c>
      <c r="C13" s="102" t="s">
        <v>98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>G13+M13+S13+Y13</f>
        <v>0</v>
      </c>
      <c r="AD13" s="108">
        <f>J13+P13+V13+AB13</f>
        <v>0</v>
      </c>
      <c r="AE13" s="109">
        <f t="shared" ref="AE13:AE23" si="0">AC13-AD13</f>
        <v>0</v>
      </c>
      <c r="AF13" s="110" t="e">
        <f t="shared" ref="AF13:AF23" si="1">AE13/AC13</f>
        <v>#DIV/0!</v>
      </c>
      <c r="AG13" s="111"/>
      <c r="AH13" s="112"/>
      <c r="AI13" s="112"/>
    </row>
    <row r="14" spans="1:35" ht="30" customHeight="1">
      <c r="A14" s="339" t="s">
        <v>99</v>
      </c>
      <c r="B14" s="340" t="s">
        <v>100</v>
      </c>
      <c r="C14" s="457" t="s">
        <v>101</v>
      </c>
      <c r="D14" s="341" t="s">
        <v>102</v>
      </c>
      <c r="E14" s="117"/>
      <c r="F14" s="118"/>
      <c r="G14" s="119"/>
      <c r="H14" s="117"/>
      <c r="I14" s="118"/>
      <c r="J14" s="119"/>
      <c r="K14" s="349"/>
      <c r="L14" s="350"/>
      <c r="M14" s="351"/>
      <c r="N14" s="117"/>
      <c r="O14" s="118"/>
      <c r="P14" s="119"/>
      <c r="Q14" s="117"/>
      <c r="R14" s="118"/>
      <c r="S14" s="119"/>
      <c r="T14" s="117"/>
      <c r="U14" s="118"/>
      <c r="V14" s="119"/>
      <c r="W14" s="117"/>
      <c r="X14" s="118"/>
      <c r="Y14" s="119"/>
      <c r="Z14" s="117"/>
      <c r="AA14" s="118"/>
      <c r="AB14" s="119"/>
      <c r="AC14" s="120">
        <f>G14+M14+S14+Y14</f>
        <v>0</v>
      </c>
      <c r="AD14" s="121">
        <f>J14+P14+V14+AB14</f>
        <v>0</v>
      </c>
      <c r="AE14" s="122">
        <f t="shared" si="0"/>
        <v>0</v>
      </c>
      <c r="AF14" s="123" t="e">
        <f t="shared" si="1"/>
        <v>#DIV/0!</v>
      </c>
      <c r="AG14" s="124"/>
      <c r="AH14" s="99"/>
      <c r="AI14" s="99"/>
    </row>
    <row r="15" spans="1:35" ht="30" customHeight="1">
      <c r="A15" s="339" t="s">
        <v>99</v>
      </c>
      <c r="B15" s="400" t="s">
        <v>103</v>
      </c>
      <c r="C15" s="457" t="s">
        <v>101</v>
      </c>
      <c r="D15" s="401" t="s">
        <v>102</v>
      </c>
      <c r="E15" s="117"/>
      <c r="F15" s="118"/>
      <c r="G15" s="119"/>
      <c r="H15" s="117"/>
      <c r="I15" s="118"/>
      <c r="J15" s="119"/>
      <c r="K15" s="402"/>
      <c r="L15" s="403"/>
      <c r="M15" s="351"/>
      <c r="N15" s="117"/>
      <c r="O15" s="118"/>
      <c r="P15" s="119"/>
      <c r="Q15" s="117"/>
      <c r="R15" s="118"/>
      <c r="S15" s="119"/>
      <c r="T15" s="117"/>
      <c r="U15" s="118"/>
      <c r="V15" s="119"/>
      <c r="W15" s="117"/>
      <c r="X15" s="118"/>
      <c r="Y15" s="119"/>
      <c r="Z15" s="117"/>
      <c r="AA15" s="118"/>
      <c r="AB15" s="119"/>
      <c r="AC15" s="120">
        <f>G15+M15+S15+Y15</f>
        <v>0</v>
      </c>
      <c r="AD15" s="121">
        <f>J15+P15+V15+AB15</f>
        <v>0</v>
      </c>
      <c r="AE15" s="122">
        <f t="shared" si="0"/>
        <v>0</v>
      </c>
      <c r="AF15" s="123" t="e">
        <f t="shared" si="1"/>
        <v>#DIV/0!</v>
      </c>
      <c r="AG15" s="124"/>
      <c r="AH15" s="99"/>
      <c r="AI15" s="99"/>
    </row>
    <row r="16" spans="1:35" ht="30" customHeight="1" thickBot="1">
      <c r="A16" s="339" t="s">
        <v>99</v>
      </c>
      <c r="B16" s="400" t="s">
        <v>104</v>
      </c>
      <c r="C16" s="458" t="s">
        <v>101</v>
      </c>
      <c r="D16" s="401" t="s">
        <v>102</v>
      </c>
      <c r="E16" s="125"/>
      <c r="F16" s="126"/>
      <c r="G16" s="119"/>
      <c r="H16" s="117"/>
      <c r="I16" s="118"/>
      <c r="J16" s="119"/>
      <c r="K16" s="402"/>
      <c r="L16" s="403"/>
      <c r="M16" s="351"/>
      <c r="N16" s="117"/>
      <c r="O16" s="118"/>
      <c r="P16" s="119"/>
      <c r="Q16" s="117"/>
      <c r="R16" s="118"/>
      <c r="S16" s="119"/>
      <c r="T16" s="117"/>
      <c r="U16" s="118"/>
      <c r="V16" s="119"/>
      <c r="W16" s="117"/>
      <c r="X16" s="118"/>
      <c r="Y16" s="119"/>
      <c r="Z16" s="117"/>
      <c r="AA16" s="118"/>
      <c r="AB16" s="119"/>
      <c r="AC16" s="120">
        <f>G16+M16+S16+Y16</f>
        <v>0</v>
      </c>
      <c r="AD16" s="121">
        <f>J16+P16+V16+AB16</f>
        <v>0</v>
      </c>
      <c r="AE16" s="122">
        <f t="shared" ref="AE16" si="2">AC16-AD16</f>
        <v>0</v>
      </c>
      <c r="AF16" s="123" t="e">
        <f t="shared" ref="AF16" si="3">AE16/AC16</f>
        <v>#DIV/0!</v>
      </c>
      <c r="AG16" s="124"/>
      <c r="AH16" s="99"/>
      <c r="AI16" s="99"/>
    </row>
    <row r="17" spans="1:35" ht="30" customHeight="1">
      <c r="A17" s="100" t="s">
        <v>96</v>
      </c>
      <c r="B17" s="101" t="s">
        <v>105</v>
      </c>
      <c r="C17" s="102" t="s">
        <v>106</v>
      </c>
      <c r="D17" s="103"/>
      <c r="E17" s="104"/>
      <c r="F17" s="105"/>
      <c r="G17" s="106">
        <f>SUM(G18:G18)</f>
        <v>55000</v>
      </c>
      <c r="H17" s="104"/>
      <c r="I17" s="105"/>
      <c r="J17" s="106">
        <f>SUM(J18:J18)</f>
        <v>54172.61</v>
      </c>
      <c r="K17" s="104"/>
      <c r="L17" s="105"/>
      <c r="M17" s="106">
        <f>SUM(M18:M18)</f>
        <v>0</v>
      </c>
      <c r="N17" s="104"/>
      <c r="O17" s="105"/>
      <c r="P17" s="130">
        <v>0</v>
      </c>
      <c r="Q17" s="104"/>
      <c r="R17" s="105"/>
      <c r="S17" s="106">
        <f>SUM(S18:S18)</f>
        <v>0</v>
      </c>
      <c r="T17" s="104"/>
      <c r="U17" s="105"/>
      <c r="V17" s="130">
        <v>0</v>
      </c>
      <c r="W17" s="104"/>
      <c r="X17" s="105"/>
      <c r="Y17" s="106">
        <f>SUM(Y18:Y18)</f>
        <v>0</v>
      </c>
      <c r="Z17" s="104"/>
      <c r="AA17" s="105"/>
      <c r="AB17" s="130">
        <v>0</v>
      </c>
      <c r="AC17" s="107">
        <f>G17+M17+S17+Y17</f>
        <v>55000</v>
      </c>
      <c r="AD17" s="108">
        <f>J17+P17+V17+AB17</f>
        <v>54172.61</v>
      </c>
      <c r="AE17" s="109">
        <f t="shared" si="0"/>
        <v>827.38999999999942</v>
      </c>
      <c r="AF17" s="110">
        <f t="shared" si="1"/>
        <v>1.5043454545454535E-2</v>
      </c>
      <c r="AG17" s="111"/>
      <c r="AH17" s="112"/>
      <c r="AI17" s="112"/>
    </row>
    <row r="18" spans="1:35" ht="30" customHeight="1" thickBot="1">
      <c r="A18" s="113" t="s">
        <v>99</v>
      </c>
      <c r="B18" s="459" t="s">
        <v>100</v>
      </c>
      <c r="C18" s="460" t="s">
        <v>396</v>
      </c>
      <c r="D18" s="461" t="s">
        <v>102</v>
      </c>
      <c r="E18" s="462">
        <v>5</v>
      </c>
      <c r="F18" s="463">
        <v>11000</v>
      </c>
      <c r="G18" s="464">
        <f>E18*F18</f>
        <v>55000</v>
      </c>
      <c r="H18" s="462">
        <v>4.5</v>
      </c>
      <c r="I18" s="463">
        <f>J18/H18</f>
        <v>12038.357777777777</v>
      </c>
      <c r="J18" s="464">
        <v>54172.61</v>
      </c>
      <c r="K18" s="117"/>
      <c r="L18" s="118"/>
      <c r="M18" s="119"/>
      <c r="N18" s="117"/>
      <c r="O18" s="118"/>
      <c r="P18" s="131"/>
      <c r="Q18" s="117"/>
      <c r="R18" s="118"/>
      <c r="S18" s="119"/>
      <c r="T18" s="117"/>
      <c r="U18" s="118"/>
      <c r="V18" s="131"/>
      <c r="W18" s="117"/>
      <c r="X18" s="118"/>
      <c r="Y18" s="119"/>
      <c r="Z18" s="117"/>
      <c r="AA18" s="118"/>
      <c r="AB18" s="131"/>
      <c r="AC18" s="120">
        <f>G18+M18+S18+Y18</f>
        <v>55000</v>
      </c>
      <c r="AD18" s="121">
        <f>J18+P18+V18+AB18</f>
        <v>54172.61</v>
      </c>
      <c r="AE18" s="122">
        <f t="shared" si="0"/>
        <v>827.38999999999942</v>
      </c>
      <c r="AF18" s="123">
        <f t="shared" si="1"/>
        <v>1.5043454545454535E-2</v>
      </c>
      <c r="AG18" s="124"/>
      <c r="AH18" s="99"/>
      <c r="AI18" s="99"/>
    </row>
    <row r="19" spans="1:35" ht="30" customHeight="1">
      <c r="A19" s="100" t="s">
        <v>96</v>
      </c>
      <c r="B19" s="101" t="s">
        <v>107</v>
      </c>
      <c r="C19" s="102" t="s">
        <v>108</v>
      </c>
      <c r="D19" s="103"/>
      <c r="E19" s="104"/>
      <c r="F19" s="105"/>
      <c r="G19" s="106">
        <f>SUM(G20:G22)</f>
        <v>14000</v>
      </c>
      <c r="H19" s="104"/>
      <c r="I19" s="105"/>
      <c r="J19" s="106">
        <f>SUM(J20:J22)</f>
        <v>14000</v>
      </c>
      <c r="K19" s="104"/>
      <c r="L19" s="105"/>
      <c r="M19" s="106">
        <f>SUM(M20:M22)</f>
        <v>0</v>
      </c>
      <c r="N19" s="104"/>
      <c r="O19" s="105"/>
      <c r="P19" s="130">
        <f>SUM(P20:P22)</f>
        <v>0</v>
      </c>
      <c r="Q19" s="104"/>
      <c r="R19" s="105"/>
      <c r="S19" s="106">
        <f>SUM(S20:S22)</f>
        <v>0</v>
      </c>
      <c r="T19" s="104"/>
      <c r="U19" s="105"/>
      <c r="V19" s="130">
        <f>SUM(V20:V22)</f>
        <v>0</v>
      </c>
      <c r="W19" s="104"/>
      <c r="X19" s="105"/>
      <c r="Y19" s="106">
        <f>SUM(Y20:Y22)</f>
        <v>0</v>
      </c>
      <c r="Z19" s="104"/>
      <c r="AA19" s="105"/>
      <c r="AB19" s="130">
        <f>SUM(AB20:AB22)</f>
        <v>0</v>
      </c>
      <c r="AC19" s="107">
        <f>G19+M19+S19+Y19</f>
        <v>14000</v>
      </c>
      <c r="AD19" s="108">
        <f>J19+P19+V19+AB19</f>
        <v>14000</v>
      </c>
      <c r="AE19" s="109">
        <f t="shared" si="0"/>
        <v>0</v>
      </c>
      <c r="AF19" s="132">
        <f t="shared" si="1"/>
        <v>0</v>
      </c>
      <c r="AG19" s="133"/>
      <c r="AH19" s="112"/>
      <c r="AI19" s="112"/>
    </row>
    <row r="20" spans="1:35" ht="30" customHeight="1">
      <c r="A20" s="339" t="s">
        <v>99</v>
      </c>
      <c r="B20" s="465" t="s">
        <v>100</v>
      </c>
      <c r="C20" s="458" t="s">
        <v>397</v>
      </c>
      <c r="D20" s="466" t="s">
        <v>102</v>
      </c>
      <c r="E20" s="467">
        <v>0</v>
      </c>
      <c r="F20" s="467">
        <v>0</v>
      </c>
      <c r="G20" s="468">
        <v>0</v>
      </c>
      <c r="H20" s="391"/>
      <c r="I20" s="346"/>
      <c r="J20" s="347"/>
      <c r="K20" s="345"/>
      <c r="L20" s="346"/>
      <c r="M20" s="348"/>
      <c r="N20" s="117"/>
      <c r="O20" s="118"/>
      <c r="P20" s="131"/>
      <c r="Q20" s="117"/>
      <c r="R20" s="118"/>
      <c r="S20" s="119"/>
      <c r="T20" s="117"/>
      <c r="U20" s="118"/>
      <c r="V20" s="131"/>
      <c r="W20" s="117"/>
      <c r="X20" s="118"/>
      <c r="Y20" s="119"/>
      <c r="Z20" s="117"/>
      <c r="AA20" s="118"/>
      <c r="AB20" s="131"/>
      <c r="AC20" s="120">
        <f>G20+M20+S20+Y20</f>
        <v>0</v>
      </c>
      <c r="AD20" s="121">
        <f>J20+P20+V20+AB20</f>
        <v>0</v>
      </c>
      <c r="AE20" s="122">
        <f t="shared" si="0"/>
        <v>0</v>
      </c>
      <c r="AF20" s="123" t="e">
        <f t="shared" si="1"/>
        <v>#DIV/0!</v>
      </c>
      <c r="AG20" s="124"/>
      <c r="AH20" s="99"/>
      <c r="AI20" s="99"/>
    </row>
    <row r="21" spans="1:35" ht="30" customHeight="1">
      <c r="A21" s="339" t="s">
        <v>99</v>
      </c>
      <c r="B21" s="465" t="s">
        <v>103</v>
      </c>
      <c r="C21" s="458" t="s">
        <v>298</v>
      </c>
      <c r="D21" s="466" t="s">
        <v>102</v>
      </c>
      <c r="E21" s="467">
        <v>1</v>
      </c>
      <c r="F21" s="467">
        <v>7000</v>
      </c>
      <c r="G21" s="468">
        <f t="shared" ref="G21:G22" si="4">E21*F21</f>
        <v>7000</v>
      </c>
      <c r="H21" s="467">
        <v>1</v>
      </c>
      <c r="I21" s="467">
        <v>7000</v>
      </c>
      <c r="J21" s="468">
        <f t="shared" ref="J21:J22" si="5">H21*I21</f>
        <v>7000</v>
      </c>
      <c r="K21" s="345"/>
      <c r="L21" s="346"/>
      <c r="M21" s="348"/>
      <c r="N21" s="117"/>
      <c r="O21" s="118"/>
      <c r="P21" s="131"/>
      <c r="Q21" s="117"/>
      <c r="R21" s="118"/>
      <c r="S21" s="342"/>
      <c r="T21" s="117"/>
      <c r="U21" s="118"/>
      <c r="V21" s="131"/>
      <c r="W21" s="117"/>
      <c r="X21" s="118"/>
      <c r="Y21" s="342"/>
      <c r="Z21" s="117"/>
      <c r="AA21" s="118"/>
      <c r="AB21" s="131"/>
      <c r="AC21" s="120">
        <f>G21+M21+S21+Y21</f>
        <v>7000</v>
      </c>
      <c r="AD21" s="121">
        <f>J21+P21+V21+AB21</f>
        <v>7000</v>
      </c>
      <c r="AE21" s="122">
        <f t="shared" ref="AE21:AE22" si="6">AC21-AD21</f>
        <v>0</v>
      </c>
      <c r="AF21" s="123">
        <f t="shared" ref="AF21:AF22" si="7">AE21/AC21</f>
        <v>0</v>
      </c>
      <c r="AG21" s="124"/>
      <c r="AH21" s="99"/>
      <c r="AI21" s="99"/>
    </row>
    <row r="22" spans="1:35" ht="30" customHeight="1" thickBot="1">
      <c r="A22" s="339" t="s">
        <v>99</v>
      </c>
      <c r="B22" s="469" t="s">
        <v>104</v>
      </c>
      <c r="C22" s="458" t="s">
        <v>299</v>
      </c>
      <c r="D22" s="466" t="s">
        <v>102</v>
      </c>
      <c r="E22" s="463">
        <v>1</v>
      </c>
      <c r="F22" s="463">
        <v>7000</v>
      </c>
      <c r="G22" s="468">
        <f t="shared" si="4"/>
        <v>7000</v>
      </c>
      <c r="H22" s="463">
        <v>1</v>
      </c>
      <c r="I22" s="463">
        <v>7000</v>
      </c>
      <c r="J22" s="468">
        <f t="shared" si="5"/>
        <v>7000</v>
      </c>
      <c r="K22" s="345"/>
      <c r="L22" s="346"/>
      <c r="M22" s="348"/>
      <c r="N22" s="117"/>
      <c r="O22" s="118"/>
      <c r="P22" s="131"/>
      <c r="Q22" s="117"/>
      <c r="R22" s="118"/>
      <c r="S22" s="342"/>
      <c r="T22" s="117"/>
      <c r="U22" s="118"/>
      <c r="V22" s="131"/>
      <c r="W22" s="117"/>
      <c r="X22" s="118"/>
      <c r="Y22" s="342"/>
      <c r="Z22" s="117"/>
      <c r="AA22" s="118"/>
      <c r="AB22" s="131"/>
      <c r="AC22" s="120">
        <f>G22+M22+S22+Y22</f>
        <v>7000</v>
      </c>
      <c r="AD22" s="121">
        <f>J22+P22+V22+AB22</f>
        <v>7000</v>
      </c>
      <c r="AE22" s="122">
        <f t="shared" si="6"/>
        <v>0</v>
      </c>
      <c r="AF22" s="123">
        <f t="shared" si="7"/>
        <v>0</v>
      </c>
      <c r="AG22" s="124"/>
      <c r="AH22" s="99"/>
      <c r="AI22" s="99"/>
    </row>
    <row r="23" spans="1:35" ht="15.75" customHeight="1" thickBot="1">
      <c r="A23" s="136" t="s">
        <v>109</v>
      </c>
      <c r="B23" s="137"/>
      <c r="C23" s="138"/>
      <c r="D23" s="139"/>
      <c r="E23" s="140"/>
      <c r="F23" s="140"/>
      <c r="G23" s="141">
        <f>G19+G17+G13</f>
        <v>69000</v>
      </c>
      <c r="H23" s="140"/>
      <c r="I23" s="142"/>
      <c r="J23" s="143">
        <f>J19+J17+J13</f>
        <v>68172.61</v>
      </c>
      <c r="K23" s="144"/>
      <c r="L23" s="140"/>
      <c r="M23" s="141">
        <f>M19+M17+M13</f>
        <v>0</v>
      </c>
      <c r="N23" s="140"/>
      <c r="O23" s="140"/>
      <c r="P23" s="143">
        <f>P19+P17+P13</f>
        <v>0</v>
      </c>
      <c r="Q23" s="144"/>
      <c r="R23" s="140"/>
      <c r="S23" s="141">
        <f>S19+S17+S13</f>
        <v>0</v>
      </c>
      <c r="T23" s="140"/>
      <c r="U23" s="140"/>
      <c r="V23" s="143">
        <f>V19+V17+V13</f>
        <v>0</v>
      </c>
      <c r="W23" s="144"/>
      <c r="X23" s="140"/>
      <c r="Y23" s="141">
        <f>Y19+Y17+Y13</f>
        <v>0</v>
      </c>
      <c r="Z23" s="140"/>
      <c r="AA23" s="140"/>
      <c r="AB23" s="143">
        <f>AB19+AB17+AB13</f>
        <v>0</v>
      </c>
      <c r="AC23" s="143">
        <f>AC19+AC17+AC13</f>
        <v>69000</v>
      </c>
      <c r="AD23" s="145">
        <f>AD19+AD17+AD13</f>
        <v>68172.61</v>
      </c>
      <c r="AE23" s="142">
        <f t="shared" si="0"/>
        <v>827.38999999999942</v>
      </c>
      <c r="AF23" s="146">
        <f t="shared" si="1"/>
        <v>1.1991159420289846E-2</v>
      </c>
      <c r="AG23" s="147"/>
      <c r="AH23" s="99"/>
      <c r="AI23" s="99"/>
    </row>
    <row r="24" spans="1:35" ht="30" customHeight="1" thickBot="1">
      <c r="A24" s="148" t="s">
        <v>94</v>
      </c>
      <c r="B24" s="149">
        <v>2</v>
      </c>
      <c r="C24" s="150" t="s">
        <v>110</v>
      </c>
      <c r="D24" s="151"/>
      <c r="E24" s="152"/>
      <c r="F24" s="152"/>
      <c r="G24" s="152"/>
      <c r="H24" s="153"/>
      <c r="I24" s="152"/>
      <c r="J24" s="152"/>
      <c r="K24" s="152"/>
      <c r="L24" s="152"/>
      <c r="M24" s="154"/>
      <c r="N24" s="153"/>
      <c r="O24" s="152"/>
      <c r="P24" s="154"/>
      <c r="Q24" s="152"/>
      <c r="R24" s="152"/>
      <c r="S24" s="154"/>
      <c r="T24" s="153"/>
      <c r="U24" s="152"/>
      <c r="V24" s="154"/>
      <c r="W24" s="152"/>
      <c r="X24" s="152"/>
      <c r="Y24" s="154"/>
      <c r="Z24" s="153"/>
      <c r="AA24" s="152"/>
      <c r="AB24" s="152"/>
      <c r="AC24" s="95"/>
      <c r="AD24" s="96"/>
      <c r="AE24" s="96"/>
      <c r="AF24" s="97"/>
      <c r="AG24" s="98"/>
      <c r="AH24" s="99"/>
      <c r="AI24" s="99"/>
    </row>
    <row r="25" spans="1:35" ht="30" customHeight="1">
      <c r="A25" s="100" t="s">
        <v>96</v>
      </c>
      <c r="B25" s="101" t="s">
        <v>111</v>
      </c>
      <c r="C25" s="155" t="s">
        <v>112</v>
      </c>
      <c r="D25" s="156"/>
      <c r="E25" s="353"/>
      <c r="F25" s="354"/>
      <c r="G25" s="438">
        <f>SUM(G26:G29)</f>
        <v>15180</v>
      </c>
      <c r="H25" s="353"/>
      <c r="I25" s="354"/>
      <c r="J25" s="355">
        <f>SUM(J26:J29)</f>
        <v>14997.97</v>
      </c>
      <c r="K25" s="353"/>
      <c r="L25" s="354"/>
      <c r="M25" s="355">
        <f>SUM(M26:M29)</f>
        <v>0</v>
      </c>
      <c r="N25" s="353"/>
      <c r="O25" s="354"/>
      <c r="P25" s="355">
        <f>SUM(P26:P29)</f>
        <v>0</v>
      </c>
      <c r="Q25" s="353"/>
      <c r="R25" s="354"/>
      <c r="S25" s="355">
        <f>SUM(S26:S29)</f>
        <v>0</v>
      </c>
      <c r="T25" s="353"/>
      <c r="U25" s="354"/>
      <c r="V25" s="355">
        <f>SUM(V26:V29)</f>
        <v>0</v>
      </c>
      <c r="W25" s="353"/>
      <c r="X25" s="354"/>
      <c r="Y25" s="355">
        <f>SUM(Y26:Y29)</f>
        <v>0</v>
      </c>
      <c r="Z25" s="353"/>
      <c r="AA25" s="354"/>
      <c r="AB25" s="355">
        <f>SUM(AB26:AB29)</f>
        <v>0</v>
      </c>
      <c r="AC25" s="109">
        <f>G25+M25+S25+Y25</f>
        <v>15180</v>
      </c>
      <c r="AD25" s="108">
        <f>J25+P25+V25+AB25</f>
        <v>14997.97</v>
      </c>
      <c r="AE25" s="109">
        <f t="shared" ref="AE25:AE26" si="8">AC25-AD25</f>
        <v>182.03000000000065</v>
      </c>
      <c r="AF25" s="110">
        <f t="shared" ref="AF25:AF30" si="9">AE25/AC25</f>
        <v>1.1991436100131795E-2</v>
      </c>
      <c r="AG25" s="111"/>
      <c r="AH25" s="112"/>
      <c r="AI25" s="112"/>
    </row>
    <row r="26" spans="1:35" ht="30" customHeight="1">
      <c r="A26" s="339" t="s">
        <v>99</v>
      </c>
      <c r="B26" s="465" t="s">
        <v>100</v>
      </c>
      <c r="C26" s="457" t="s">
        <v>396</v>
      </c>
      <c r="D26" s="467" t="s">
        <v>102</v>
      </c>
      <c r="E26" s="470">
        <v>5</v>
      </c>
      <c r="F26" s="467">
        <f>F18*0.22</f>
        <v>2420</v>
      </c>
      <c r="G26" s="471">
        <f t="shared" ref="G26:G29" si="10">E26*F26</f>
        <v>12100</v>
      </c>
      <c r="H26" s="470">
        <v>4.5</v>
      </c>
      <c r="I26" s="467">
        <f>J26/H26</f>
        <v>2648.4377777777777</v>
      </c>
      <c r="J26" s="471">
        <v>11917.97</v>
      </c>
      <c r="K26" s="404"/>
      <c r="L26" s="358"/>
      <c r="M26" s="358"/>
      <c r="N26" s="356"/>
      <c r="O26" s="352"/>
      <c r="P26" s="357"/>
      <c r="Q26" s="356"/>
      <c r="R26" s="352"/>
      <c r="S26" s="357"/>
      <c r="T26" s="356"/>
      <c r="U26" s="352"/>
      <c r="V26" s="357"/>
      <c r="W26" s="356"/>
      <c r="X26" s="352"/>
      <c r="Y26" s="357"/>
      <c r="Z26" s="356"/>
      <c r="AA26" s="352"/>
      <c r="AB26" s="357"/>
      <c r="AC26" s="129">
        <f>G26+M26+S26+Y26</f>
        <v>12100</v>
      </c>
      <c r="AD26" s="128">
        <f>J26+P26+V26+AB26</f>
        <v>11917.97</v>
      </c>
      <c r="AE26" s="129">
        <f t="shared" si="8"/>
        <v>182.03000000000065</v>
      </c>
      <c r="AF26" s="134">
        <f t="shared" si="9"/>
        <v>1.5043801652892616E-2</v>
      </c>
      <c r="AG26" s="135"/>
      <c r="AH26" s="99"/>
      <c r="AI26" s="99"/>
    </row>
    <row r="27" spans="1:35" ht="30" customHeight="1">
      <c r="A27" s="339" t="s">
        <v>99</v>
      </c>
      <c r="B27" s="465" t="s">
        <v>103</v>
      </c>
      <c r="C27" s="458" t="s">
        <v>397</v>
      </c>
      <c r="D27" s="467"/>
      <c r="E27" s="467"/>
      <c r="F27" s="467">
        <f t="shared" ref="F27:F29" si="11">F20*0.22</f>
        <v>0</v>
      </c>
      <c r="G27" s="471">
        <f t="shared" si="10"/>
        <v>0</v>
      </c>
      <c r="H27" s="356"/>
      <c r="I27" s="352"/>
      <c r="J27" s="357"/>
      <c r="K27" s="404"/>
      <c r="L27" s="358"/>
      <c r="M27" s="358"/>
      <c r="N27" s="356"/>
      <c r="O27" s="352"/>
      <c r="P27" s="357"/>
      <c r="Q27" s="356"/>
      <c r="R27" s="352"/>
      <c r="S27" s="357"/>
      <c r="T27" s="356"/>
      <c r="U27" s="352"/>
      <c r="V27" s="357"/>
      <c r="W27" s="356"/>
      <c r="X27" s="352"/>
      <c r="Y27" s="357"/>
      <c r="Z27" s="356"/>
      <c r="AA27" s="352"/>
      <c r="AB27" s="357"/>
      <c r="AC27" s="129">
        <f>G27+M27+S27+Y27</f>
        <v>0</v>
      </c>
      <c r="AD27" s="128">
        <f>J27+P27+V27+AB27</f>
        <v>0</v>
      </c>
      <c r="AE27" s="129">
        <f t="shared" ref="AE27:AE29" si="12">AC27-AD27</f>
        <v>0</v>
      </c>
      <c r="AF27" s="134" t="e">
        <f t="shared" ref="AF27:AF29" si="13">AE27/AC27</f>
        <v>#DIV/0!</v>
      </c>
      <c r="AG27" s="135"/>
      <c r="AH27" s="99"/>
      <c r="AI27" s="99"/>
    </row>
    <row r="28" spans="1:35" ht="30" customHeight="1">
      <c r="A28" s="339" t="s">
        <v>99</v>
      </c>
      <c r="B28" s="465" t="s">
        <v>104</v>
      </c>
      <c r="C28" s="458" t="s">
        <v>298</v>
      </c>
      <c r="D28" s="467" t="s">
        <v>102</v>
      </c>
      <c r="E28" s="467">
        <v>1</v>
      </c>
      <c r="F28" s="467">
        <f>F21*0.22</f>
        <v>1540</v>
      </c>
      <c r="G28" s="471">
        <f t="shared" si="10"/>
        <v>1540</v>
      </c>
      <c r="H28" s="467">
        <v>1</v>
      </c>
      <c r="I28" s="467">
        <f>I21*0.22</f>
        <v>1540</v>
      </c>
      <c r="J28" s="471">
        <f t="shared" ref="J28:J29" si="14">H28*I28</f>
        <v>1540</v>
      </c>
      <c r="K28" s="404"/>
      <c r="L28" s="358"/>
      <c r="M28" s="358"/>
      <c r="N28" s="356"/>
      <c r="O28" s="352"/>
      <c r="P28" s="357"/>
      <c r="Q28" s="356"/>
      <c r="R28" s="352"/>
      <c r="S28" s="357"/>
      <c r="T28" s="356"/>
      <c r="U28" s="352"/>
      <c r="V28" s="357"/>
      <c r="W28" s="356"/>
      <c r="X28" s="352"/>
      <c r="Y28" s="357"/>
      <c r="Z28" s="356"/>
      <c r="AA28" s="352"/>
      <c r="AB28" s="357"/>
      <c r="AC28" s="129">
        <f>G28+M28+S28+Y28</f>
        <v>1540</v>
      </c>
      <c r="AD28" s="128">
        <f>J28+P28+V28+AB28</f>
        <v>1540</v>
      </c>
      <c r="AE28" s="129">
        <f t="shared" si="12"/>
        <v>0</v>
      </c>
      <c r="AF28" s="134">
        <f t="shared" si="13"/>
        <v>0</v>
      </c>
      <c r="AG28" s="135"/>
      <c r="AH28" s="99"/>
      <c r="AI28" s="99"/>
    </row>
    <row r="29" spans="1:35" ht="30" customHeight="1" thickBot="1">
      <c r="A29" s="339" t="s">
        <v>99</v>
      </c>
      <c r="B29" s="465" t="s">
        <v>168</v>
      </c>
      <c r="C29" s="457" t="s">
        <v>299</v>
      </c>
      <c r="D29" s="467" t="s">
        <v>102</v>
      </c>
      <c r="E29" s="467">
        <v>1</v>
      </c>
      <c r="F29" s="467">
        <f t="shared" si="11"/>
        <v>1540</v>
      </c>
      <c r="G29" s="471">
        <f t="shared" si="10"/>
        <v>1540</v>
      </c>
      <c r="H29" s="467">
        <v>1</v>
      </c>
      <c r="I29" s="467">
        <f t="shared" ref="I29" si="15">I22*0.22</f>
        <v>1540</v>
      </c>
      <c r="J29" s="471">
        <f t="shared" si="14"/>
        <v>1540</v>
      </c>
      <c r="K29" s="405"/>
      <c r="L29" s="358"/>
      <c r="M29" s="358"/>
      <c r="N29" s="356"/>
      <c r="O29" s="352"/>
      <c r="P29" s="357"/>
      <c r="Q29" s="356"/>
      <c r="R29" s="352"/>
      <c r="S29" s="357"/>
      <c r="T29" s="356"/>
      <c r="U29" s="352"/>
      <c r="V29" s="357"/>
      <c r="W29" s="356"/>
      <c r="X29" s="352"/>
      <c r="Y29" s="357"/>
      <c r="Z29" s="356"/>
      <c r="AA29" s="352"/>
      <c r="AB29" s="357"/>
      <c r="AC29" s="129">
        <f>G29+M29+S29+Y29</f>
        <v>1540</v>
      </c>
      <c r="AD29" s="128">
        <f>J29+P29+V29+AB29</f>
        <v>1540</v>
      </c>
      <c r="AE29" s="129">
        <f t="shared" si="12"/>
        <v>0</v>
      </c>
      <c r="AF29" s="134">
        <f t="shared" si="13"/>
        <v>0</v>
      </c>
      <c r="AG29" s="135"/>
      <c r="AH29" s="99"/>
      <c r="AI29" s="99"/>
    </row>
    <row r="30" spans="1:35" ht="15.75" customHeight="1" thickBot="1">
      <c r="A30" s="136" t="s">
        <v>113</v>
      </c>
      <c r="B30" s="137"/>
      <c r="C30" s="157"/>
      <c r="D30" s="158"/>
      <c r="E30" s="140"/>
      <c r="F30" s="140"/>
      <c r="G30" s="141">
        <f>G25</f>
        <v>15180</v>
      </c>
      <c r="H30" s="442"/>
      <c r="I30" s="441"/>
      <c r="J30" s="440">
        <f>J25</f>
        <v>14997.97</v>
      </c>
      <c r="K30" s="144"/>
      <c r="L30" s="140"/>
      <c r="M30" s="141">
        <f>M25</f>
        <v>0</v>
      </c>
      <c r="N30" s="140"/>
      <c r="O30" s="140"/>
      <c r="P30" s="143">
        <f>P25</f>
        <v>0</v>
      </c>
      <c r="Q30" s="144"/>
      <c r="R30" s="140"/>
      <c r="S30" s="141">
        <f>S25</f>
        <v>0</v>
      </c>
      <c r="T30" s="140"/>
      <c r="U30" s="140"/>
      <c r="V30" s="143">
        <f>V25</f>
        <v>0</v>
      </c>
      <c r="W30" s="144"/>
      <c r="X30" s="140"/>
      <c r="Y30" s="141">
        <f>Y25</f>
        <v>0</v>
      </c>
      <c r="Z30" s="246"/>
      <c r="AA30" s="246"/>
      <c r="AB30" s="292">
        <f>AB25</f>
        <v>0</v>
      </c>
      <c r="AC30" s="143">
        <f>AC25</f>
        <v>15180</v>
      </c>
      <c r="AD30" s="143">
        <f>AD25</f>
        <v>14997.97</v>
      </c>
      <c r="AE30" s="143">
        <f>AE25</f>
        <v>182.03000000000065</v>
      </c>
      <c r="AF30" s="146">
        <f t="shared" si="9"/>
        <v>1.1991436100131795E-2</v>
      </c>
      <c r="AG30" s="147"/>
      <c r="AH30" s="99"/>
      <c r="AI30" s="99"/>
    </row>
    <row r="31" spans="1:35" ht="29" thickBot="1">
      <c r="A31" s="148" t="s">
        <v>114</v>
      </c>
      <c r="B31" s="159" t="s">
        <v>18</v>
      </c>
      <c r="C31" s="160" t="s">
        <v>115</v>
      </c>
      <c r="D31" s="161"/>
      <c r="E31" s="162"/>
      <c r="F31" s="163"/>
      <c r="G31" s="163"/>
      <c r="H31" s="162"/>
      <c r="I31" s="163"/>
      <c r="J31" s="439"/>
      <c r="K31" s="90"/>
      <c r="L31" s="90"/>
      <c r="M31" s="94"/>
      <c r="N31" s="89"/>
      <c r="O31" s="90"/>
      <c r="P31" s="94"/>
      <c r="Q31" s="90"/>
      <c r="R31" s="90"/>
      <c r="S31" s="94"/>
      <c r="T31" s="89"/>
      <c r="U31" s="90"/>
      <c r="V31" s="94"/>
      <c r="W31" s="90"/>
      <c r="X31" s="90"/>
      <c r="Y31" s="94"/>
      <c r="Z31" s="89"/>
      <c r="AA31" s="90"/>
      <c r="AB31" s="90"/>
      <c r="AC31" s="95"/>
      <c r="AD31" s="96"/>
      <c r="AE31" s="96"/>
      <c r="AF31" s="97"/>
      <c r="AG31" s="98"/>
      <c r="AH31" s="99"/>
      <c r="AI31" s="99"/>
    </row>
    <row r="32" spans="1:35">
      <c r="A32" s="100" t="s">
        <v>96</v>
      </c>
      <c r="B32" s="101" t="s">
        <v>116</v>
      </c>
      <c r="C32" s="155" t="s">
        <v>117</v>
      </c>
      <c r="D32" s="164"/>
      <c r="E32" s="104"/>
      <c r="F32" s="105"/>
      <c r="G32" s="130">
        <f>SUM(G33:G33)</f>
        <v>0</v>
      </c>
      <c r="H32" s="104"/>
      <c r="I32" s="105"/>
      <c r="J32" s="106">
        <f>SUM(J33:J33)</f>
        <v>0</v>
      </c>
      <c r="K32" s="104"/>
      <c r="L32" s="105"/>
      <c r="M32" s="106">
        <f>SUM(M33:M33)</f>
        <v>0</v>
      </c>
      <c r="N32" s="104"/>
      <c r="O32" s="105"/>
      <c r="P32" s="130">
        <f>SUM(P33:P33)</f>
        <v>0</v>
      </c>
      <c r="Q32" s="104"/>
      <c r="R32" s="105"/>
      <c r="S32" s="106">
        <f>SUM(S33:S33)</f>
        <v>0</v>
      </c>
      <c r="T32" s="104"/>
      <c r="U32" s="105"/>
      <c r="V32" s="130">
        <f>SUM(V33:V33)</f>
        <v>0</v>
      </c>
      <c r="W32" s="104"/>
      <c r="X32" s="105"/>
      <c r="Y32" s="106">
        <f>SUM(Y33:Y33)</f>
        <v>0</v>
      </c>
      <c r="Z32" s="104"/>
      <c r="AA32" s="105"/>
      <c r="AB32" s="130">
        <f>SUM(AB33:AB33)</f>
        <v>0</v>
      </c>
      <c r="AC32" s="107">
        <f>G32+M32+S32+Y32</f>
        <v>0</v>
      </c>
      <c r="AD32" s="108">
        <f>J32+P32+V32+AB32</f>
        <v>0</v>
      </c>
      <c r="AE32" s="108">
        <f t="shared" ref="AE32:AE38" si="16">AC32-AD32</f>
        <v>0</v>
      </c>
      <c r="AF32" s="165" t="e">
        <f t="shared" ref="AF32:AF38" si="17">AE32/AC32</f>
        <v>#DIV/0!</v>
      </c>
      <c r="AG32" s="111"/>
      <c r="AH32" s="112"/>
      <c r="AI32" s="112"/>
    </row>
    <row r="33" spans="1:35" ht="39.75" customHeight="1" thickBot="1">
      <c r="A33" s="113" t="s">
        <v>99</v>
      </c>
      <c r="B33" s="114" t="s">
        <v>100</v>
      </c>
      <c r="C33" s="115" t="s">
        <v>118</v>
      </c>
      <c r="D33" s="116" t="s">
        <v>119</v>
      </c>
      <c r="E33" s="117"/>
      <c r="F33" s="118"/>
      <c r="G33" s="131"/>
      <c r="H33" s="117"/>
      <c r="I33" s="118"/>
      <c r="J33" s="119"/>
      <c r="K33" s="117"/>
      <c r="L33" s="118"/>
      <c r="M33" s="119"/>
      <c r="N33" s="117"/>
      <c r="O33" s="118"/>
      <c r="P33" s="131"/>
      <c r="Q33" s="117"/>
      <c r="R33" s="118"/>
      <c r="S33" s="119"/>
      <c r="T33" s="117"/>
      <c r="U33" s="118"/>
      <c r="V33" s="131"/>
      <c r="W33" s="117"/>
      <c r="X33" s="118"/>
      <c r="Y33" s="119"/>
      <c r="Z33" s="117"/>
      <c r="AA33" s="118"/>
      <c r="AB33" s="131"/>
      <c r="AC33" s="120">
        <f>G33+M33+S33+Y33</f>
        <v>0</v>
      </c>
      <c r="AD33" s="121">
        <f>J33+P33+V33+AB33</f>
        <v>0</v>
      </c>
      <c r="AE33" s="166">
        <f t="shared" si="16"/>
        <v>0</v>
      </c>
      <c r="AF33" s="167" t="e">
        <f t="shared" si="17"/>
        <v>#DIV/0!</v>
      </c>
      <c r="AG33" s="124"/>
      <c r="AH33" s="99"/>
      <c r="AI33" s="99"/>
    </row>
    <row r="34" spans="1:35">
      <c r="A34" s="100" t="s">
        <v>96</v>
      </c>
      <c r="B34" s="101" t="s">
        <v>120</v>
      </c>
      <c r="C34" s="102" t="s">
        <v>121</v>
      </c>
      <c r="D34" s="103"/>
      <c r="E34" s="104">
        <f t="shared" ref="E34:AB34" si="18">SUM(E35:E35)</f>
        <v>0</v>
      </c>
      <c r="F34" s="105">
        <f t="shared" si="18"/>
        <v>0</v>
      </c>
      <c r="G34" s="106">
        <f t="shared" si="18"/>
        <v>0</v>
      </c>
      <c r="H34" s="104">
        <f t="shared" si="18"/>
        <v>0</v>
      </c>
      <c r="I34" s="105">
        <f t="shared" si="18"/>
        <v>0</v>
      </c>
      <c r="J34" s="106">
        <f t="shared" si="18"/>
        <v>0</v>
      </c>
      <c r="K34" s="104">
        <f t="shared" si="18"/>
        <v>0</v>
      </c>
      <c r="L34" s="105">
        <f t="shared" si="18"/>
        <v>0</v>
      </c>
      <c r="M34" s="106">
        <f t="shared" si="18"/>
        <v>0</v>
      </c>
      <c r="N34" s="104">
        <f t="shared" si="18"/>
        <v>0</v>
      </c>
      <c r="O34" s="105">
        <f t="shared" si="18"/>
        <v>0</v>
      </c>
      <c r="P34" s="130">
        <f t="shared" si="18"/>
        <v>0</v>
      </c>
      <c r="Q34" s="104">
        <f t="shared" si="18"/>
        <v>0</v>
      </c>
      <c r="R34" s="105">
        <f t="shared" si="18"/>
        <v>0</v>
      </c>
      <c r="S34" s="106">
        <f t="shared" si="18"/>
        <v>0</v>
      </c>
      <c r="T34" s="104">
        <f t="shared" si="18"/>
        <v>0</v>
      </c>
      <c r="U34" s="105">
        <f t="shared" si="18"/>
        <v>0</v>
      </c>
      <c r="V34" s="130">
        <f t="shared" si="18"/>
        <v>0</v>
      </c>
      <c r="W34" s="104">
        <f t="shared" si="18"/>
        <v>0</v>
      </c>
      <c r="X34" s="105">
        <f t="shared" si="18"/>
        <v>0</v>
      </c>
      <c r="Y34" s="106">
        <f t="shared" si="18"/>
        <v>0</v>
      </c>
      <c r="Z34" s="104">
        <f t="shared" si="18"/>
        <v>0</v>
      </c>
      <c r="AA34" s="105">
        <f t="shared" si="18"/>
        <v>0</v>
      </c>
      <c r="AB34" s="130">
        <f t="shared" si="18"/>
        <v>0</v>
      </c>
      <c r="AC34" s="107">
        <f>G34+M34+S34+Y34</f>
        <v>0</v>
      </c>
      <c r="AD34" s="108">
        <f>J34+P34+V34+AB34</f>
        <v>0</v>
      </c>
      <c r="AE34" s="108">
        <f t="shared" si="16"/>
        <v>0</v>
      </c>
      <c r="AF34" s="168" t="e">
        <f t="shared" si="17"/>
        <v>#DIV/0!</v>
      </c>
      <c r="AG34" s="133"/>
      <c r="AH34" s="112"/>
      <c r="AI34" s="112"/>
    </row>
    <row r="35" spans="1:35" ht="29" thickBot="1">
      <c r="A35" s="113" t="s">
        <v>99</v>
      </c>
      <c r="B35" s="114" t="s">
        <v>100</v>
      </c>
      <c r="C35" s="115" t="s">
        <v>122</v>
      </c>
      <c r="D35" s="116" t="s">
        <v>123</v>
      </c>
      <c r="E35" s="117"/>
      <c r="F35" s="118"/>
      <c r="G35" s="119"/>
      <c r="H35" s="117"/>
      <c r="I35" s="118"/>
      <c r="J35" s="119"/>
      <c r="K35" s="117"/>
      <c r="L35" s="118"/>
      <c r="M35" s="119"/>
      <c r="N35" s="117"/>
      <c r="O35" s="118"/>
      <c r="P35" s="131"/>
      <c r="Q35" s="117"/>
      <c r="R35" s="118"/>
      <c r="S35" s="119"/>
      <c r="T35" s="117"/>
      <c r="U35" s="118"/>
      <c r="V35" s="131"/>
      <c r="W35" s="117"/>
      <c r="X35" s="118"/>
      <c r="Y35" s="119"/>
      <c r="Z35" s="117"/>
      <c r="AA35" s="118"/>
      <c r="AB35" s="131"/>
      <c r="AC35" s="120">
        <f>G35+M35+S35+Y35</f>
        <v>0</v>
      </c>
      <c r="AD35" s="121">
        <f>J35+P35+V35+AB35</f>
        <v>0</v>
      </c>
      <c r="AE35" s="166">
        <f t="shared" si="16"/>
        <v>0</v>
      </c>
      <c r="AF35" s="167" t="e">
        <f t="shared" si="17"/>
        <v>#DIV/0!</v>
      </c>
      <c r="AG35" s="124"/>
      <c r="AH35" s="99"/>
      <c r="AI35" s="99"/>
    </row>
    <row r="36" spans="1:35">
      <c r="A36" s="100" t="s">
        <v>96</v>
      </c>
      <c r="B36" s="101" t="s">
        <v>124</v>
      </c>
      <c r="C36" s="102" t="s">
        <v>125</v>
      </c>
      <c r="D36" s="103"/>
      <c r="E36" s="104">
        <f t="shared" ref="E36:AB36" si="19">SUM(E37:E37)</f>
        <v>0</v>
      </c>
      <c r="F36" s="105">
        <f t="shared" si="19"/>
        <v>0</v>
      </c>
      <c r="G36" s="106">
        <f t="shared" si="19"/>
        <v>0</v>
      </c>
      <c r="H36" s="104">
        <f t="shared" si="19"/>
        <v>0</v>
      </c>
      <c r="I36" s="105">
        <f t="shared" si="19"/>
        <v>0</v>
      </c>
      <c r="J36" s="130">
        <f t="shared" si="19"/>
        <v>0</v>
      </c>
      <c r="K36" s="104">
        <f t="shared" si="19"/>
        <v>0</v>
      </c>
      <c r="L36" s="105">
        <f t="shared" si="19"/>
        <v>0</v>
      </c>
      <c r="M36" s="106">
        <f t="shared" si="19"/>
        <v>0</v>
      </c>
      <c r="N36" s="104">
        <f t="shared" si="19"/>
        <v>0</v>
      </c>
      <c r="O36" s="105">
        <f t="shared" si="19"/>
        <v>0</v>
      </c>
      <c r="P36" s="130">
        <f t="shared" si="19"/>
        <v>0</v>
      </c>
      <c r="Q36" s="104">
        <f t="shared" si="19"/>
        <v>0</v>
      </c>
      <c r="R36" s="105">
        <f t="shared" si="19"/>
        <v>0</v>
      </c>
      <c r="S36" s="106">
        <f t="shared" si="19"/>
        <v>0</v>
      </c>
      <c r="T36" s="104">
        <f t="shared" si="19"/>
        <v>0</v>
      </c>
      <c r="U36" s="105">
        <f t="shared" si="19"/>
        <v>0</v>
      </c>
      <c r="V36" s="130">
        <f t="shared" si="19"/>
        <v>0</v>
      </c>
      <c r="W36" s="104">
        <f t="shared" si="19"/>
        <v>0</v>
      </c>
      <c r="X36" s="105">
        <f t="shared" si="19"/>
        <v>0</v>
      </c>
      <c r="Y36" s="106">
        <f t="shared" si="19"/>
        <v>0</v>
      </c>
      <c r="Z36" s="104">
        <f t="shared" si="19"/>
        <v>0</v>
      </c>
      <c r="AA36" s="105">
        <f t="shared" si="19"/>
        <v>0</v>
      </c>
      <c r="AB36" s="130">
        <f t="shared" si="19"/>
        <v>0</v>
      </c>
      <c r="AC36" s="107">
        <f>G36+M36+S36+Y36</f>
        <v>0</v>
      </c>
      <c r="AD36" s="108">
        <f>J36+P36+V36+AB36</f>
        <v>0</v>
      </c>
      <c r="AE36" s="108">
        <f t="shared" si="16"/>
        <v>0</v>
      </c>
      <c r="AF36" s="168" t="e">
        <f t="shared" si="17"/>
        <v>#DIV/0!</v>
      </c>
      <c r="AG36" s="133"/>
      <c r="AH36" s="112"/>
      <c r="AI36" s="112"/>
    </row>
    <row r="37" spans="1:35" ht="16" thickBot="1">
      <c r="A37" s="113" t="s">
        <v>99</v>
      </c>
      <c r="B37" s="114" t="s">
        <v>100</v>
      </c>
      <c r="C37" s="115" t="s">
        <v>126</v>
      </c>
      <c r="D37" s="116" t="s">
        <v>123</v>
      </c>
      <c r="E37" s="117"/>
      <c r="F37" s="118"/>
      <c r="G37" s="119"/>
      <c r="H37" s="117"/>
      <c r="I37" s="118"/>
      <c r="J37" s="131"/>
      <c r="K37" s="117"/>
      <c r="L37" s="118"/>
      <c r="M37" s="119"/>
      <c r="N37" s="117"/>
      <c r="O37" s="118"/>
      <c r="P37" s="131"/>
      <c r="Q37" s="117"/>
      <c r="R37" s="118"/>
      <c r="S37" s="119"/>
      <c r="T37" s="117"/>
      <c r="U37" s="118"/>
      <c r="V37" s="131"/>
      <c r="W37" s="117"/>
      <c r="X37" s="118"/>
      <c r="Y37" s="119"/>
      <c r="Z37" s="117"/>
      <c r="AA37" s="118"/>
      <c r="AB37" s="131"/>
      <c r="AC37" s="120">
        <f>G37+M37+S37+Y37</f>
        <v>0</v>
      </c>
      <c r="AD37" s="121">
        <f>J37+P37+V37+AB37</f>
        <v>0</v>
      </c>
      <c r="AE37" s="166">
        <f t="shared" si="16"/>
        <v>0</v>
      </c>
      <c r="AF37" s="167" t="e">
        <f t="shared" si="17"/>
        <v>#DIV/0!</v>
      </c>
      <c r="AG37" s="124"/>
      <c r="AH37" s="99"/>
      <c r="AI37" s="99"/>
    </row>
    <row r="38" spans="1:35" ht="15" customHeight="1" thickBot="1">
      <c r="A38" s="169" t="s">
        <v>127</v>
      </c>
      <c r="B38" s="170"/>
      <c r="C38" s="171"/>
      <c r="D38" s="172"/>
      <c r="E38" s="173"/>
      <c r="F38" s="174"/>
      <c r="G38" s="175">
        <f>G36+G34+G32</f>
        <v>0</v>
      </c>
      <c r="H38" s="140"/>
      <c r="I38" s="142"/>
      <c r="J38" s="175">
        <f>J36+J34+J32</f>
        <v>0</v>
      </c>
      <c r="K38" s="176"/>
      <c r="L38" s="174"/>
      <c r="M38" s="177">
        <f>M36+M34+M32</f>
        <v>0</v>
      </c>
      <c r="N38" s="173"/>
      <c r="O38" s="174"/>
      <c r="P38" s="177">
        <f>P36+P34+P32</f>
        <v>0</v>
      </c>
      <c r="Q38" s="176"/>
      <c r="R38" s="174"/>
      <c r="S38" s="177">
        <f>S36+S34+S32</f>
        <v>0</v>
      </c>
      <c r="T38" s="173"/>
      <c r="U38" s="174"/>
      <c r="V38" s="177">
        <f>V36+V34+V32</f>
        <v>0</v>
      </c>
      <c r="W38" s="176"/>
      <c r="X38" s="174"/>
      <c r="Y38" s="177">
        <f>Y36+Y34+Y32</f>
        <v>0</v>
      </c>
      <c r="Z38" s="173"/>
      <c r="AA38" s="174"/>
      <c r="AB38" s="177">
        <f>AB36+AB34+AB32</f>
        <v>0</v>
      </c>
      <c r="AC38" s="173">
        <f>AC32+AC34+AC36</f>
        <v>0</v>
      </c>
      <c r="AD38" s="178">
        <f>AD32+AD34+AD36</f>
        <v>0</v>
      </c>
      <c r="AE38" s="177">
        <f t="shared" si="16"/>
        <v>0</v>
      </c>
      <c r="AF38" s="179" t="e">
        <f t="shared" si="17"/>
        <v>#DIV/0!</v>
      </c>
      <c r="AG38" s="180"/>
      <c r="AH38" s="99"/>
      <c r="AI38" s="99"/>
    </row>
    <row r="39" spans="1:35" ht="15.75" customHeight="1" thickBot="1">
      <c r="A39" s="181" t="s">
        <v>94</v>
      </c>
      <c r="B39" s="182" t="s">
        <v>19</v>
      </c>
      <c r="C39" s="150" t="s">
        <v>128</v>
      </c>
      <c r="D39" s="183"/>
      <c r="E39" s="89"/>
      <c r="F39" s="90"/>
      <c r="G39" s="90"/>
      <c r="H39" s="89"/>
      <c r="I39" s="90"/>
      <c r="J39" s="94"/>
      <c r="K39" s="90"/>
      <c r="L39" s="90"/>
      <c r="M39" s="94"/>
      <c r="N39" s="89"/>
      <c r="O39" s="90"/>
      <c r="P39" s="94"/>
      <c r="Q39" s="90"/>
      <c r="R39" s="90"/>
      <c r="S39" s="94"/>
      <c r="T39" s="89"/>
      <c r="U39" s="90"/>
      <c r="V39" s="94"/>
      <c r="W39" s="90"/>
      <c r="X39" s="90"/>
      <c r="Y39" s="94"/>
      <c r="Z39" s="89"/>
      <c r="AA39" s="90"/>
      <c r="AB39" s="90"/>
      <c r="AC39" s="95"/>
      <c r="AD39" s="96"/>
      <c r="AE39" s="96"/>
      <c r="AF39" s="97"/>
      <c r="AG39" s="98"/>
      <c r="AH39" s="99"/>
      <c r="AI39" s="99"/>
    </row>
    <row r="40" spans="1:35" ht="42">
      <c r="A40" s="100" t="s">
        <v>96</v>
      </c>
      <c r="B40" s="101" t="s">
        <v>129</v>
      </c>
      <c r="C40" s="155" t="s">
        <v>130</v>
      </c>
      <c r="D40" s="164"/>
      <c r="E40" s="184">
        <f t="shared" ref="E40:AB40" si="20">SUM(E41:E41)</f>
        <v>0</v>
      </c>
      <c r="F40" s="185">
        <f t="shared" si="20"/>
        <v>0</v>
      </c>
      <c r="G40" s="186">
        <f t="shared" si="20"/>
        <v>0</v>
      </c>
      <c r="H40" s="104">
        <f t="shared" si="20"/>
        <v>0</v>
      </c>
      <c r="I40" s="105">
        <f t="shared" si="20"/>
        <v>0</v>
      </c>
      <c r="J40" s="130">
        <f t="shared" si="20"/>
        <v>0</v>
      </c>
      <c r="K40" s="184">
        <f t="shared" si="20"/>
        <v>0</v>
      </c>
      <c r="L40" s="185">
        <f t="shared" si="20"/>
        <v>0</v>
      </c>
      <c r="M40" s="186">
        <f t="shared" si="20"/>
        <v>0</v>
      </c>
      <c r="N40" s="104">
        <f t="shared" si="20"/>
        <v>0</v>
      </c>
      <c r="O40" s="105">
        <f t="shared" si="20"/>
        <v>0</v>
      </c>
      <c r="P40" s="130">
        <f t="shared" si="20"/>
        <v>0</v>
      </c>
      <c r="Q40" s="184">
        <f t="shared" si="20"/>
        <v>0</v>
      </c>
      <c r="R40" s="185">
        <f t="shared" si="20"/>
        <v>0</v>
      </c>
      <c r="S40" s="186">
        <f t="shared" si="20"/>
        <v>0</v>
      </c>
      <c r="T40" s="104">
        <f t="shared" si="20"/>
        <v>0</v>
      </c>
      <c r="U40" s="105">
        <f t="shared" si="20"/>
        <v>0</v>
      </c>
      <c r="V40" s="130">
        <f t="shared" si="20"/>
        <v>0</v>
      </c>
      <c r="W40" s="184">
        <f t="shared" si="20"/>
        <v>0</v>
      </c>
      <c r="X40" s="185">
        <f t="shared" si="20"/>
        <v>0</v>
      </c>
      <c r="Y40" s="186">
        <f t="shared" si="20"/>
        <v>0</v>
      </c>
      <c r="Z40" s="104">
        <f t="shared" si="20"/>
        <v>0</v>
      </c>
      <c r="AA40" s="105">
        <f t="shared" si="20"/>
        <v>0</v>
      </c>
      <c r="AB40" s="130">
        <f t="shared" si="20"/>
        <v>0</v>
      </c>
      <c r="AC40" s="107">
        <f>G40+M40+S40+Y40</f>
        <v>0</v>
      </c>
      <c r="AD40" s="108">
        <f>J40+P40+V40+AB40</f>
        <v>0</v>
      </c>
      <c r="AE40" s="108">
        <f t="shared" ref="AE40:AE44" si="21">AC40-AD40</f>
        <v>0</v>
      </c>
      <c r="AF40" s="110" t="e">
        <f t="shared" ref="AF40:AF44" si="22">AE40/AC40</f>
        <v>#DIV/0!</v>
      </c>
      <c r="AG40" s="111"/>
      <c r="AH40" s="112"/>
      <c r="AI40" s="112"/>
    </row>
    <row r="41" spans="1:35" ht="29" thickBot="1">
      <c r="A41" s="113" t="s">
        <v>99</v>
      </c>
      <c r="B41" s="114" t="s">
        <v>100</v>
      </c>
      <c r="C41" s="115" t="s">
        <v>131</v>
      </c>
      <c r="D41" s="116" t="s">
        <v>119</v>
      </c>
      <c r="E41" s="117"/>
      <c r="F41" s="118"/>
      <c r="G41" s="119"/>
      <c r="H41" s="117"/>
      <c r="I41" s="118"/>
      <c r="J41" s="131"/>
      <c r="K41" s="117"/>
      <c r="L41" s="118"/>
      <c r="M41" s="119"/>
      <c r="N41" s="117"/>
      <c r="O41" s="118"/>
      <c r="P41" s="131"/>
      <c r="Q41" s="117"/>
      <c r="R41" s="118"/>
      <c r="S41" s="119"/>
      <c r="T41" s="117"/>
      <c r="U41" s="118"/>
      <c r="V41" s="131"/>
      <c r="W41" s="117"/>
      <c r="X41" s="118"/>
      <c r="Y41" s="119"/>
      <c r="Z41" s="117"/>
      <c r="AA41" s="118"/>
      <c r="AB41" s="131"/>
      <c r="AC41" s="120">
        <f>G41+M41+S41+Y41</f>
        <v>0</v>
      </c>
      <c r="AD41" s="121">
        <f>J41+P41+V41+AB41</f>
        <v>0</v>
      </c>
      <c r="AE41" s="166">
        <f t="shared" si="21"/>
        <v>0</v>
      </c>
      <c r="AF41" s="123" t="e">
        <f t="shared" si="22"/>
        <v>#DIV/0!</v>
      </c>
      <c r="AG41" s="124"/>
      <c r="AH41" s="99"/>
      <c r="AI41" s="99"/>
    </row>
    <row r="42" spans="1:35" ht="42">
      <c r="A42" s="100" t="s">
        <v>96</v>
      </c>
      <c r="B42" s="101" t="s">
        <v>132</v>
      </c>
      <c r="C42" s="102" t="s">
        <v>133</v>
      </c>
      <c r="D42" s="103"/>
      <c r="E42" s="104">
        <f t="shared" ref="E42:AB42" si="23">SUM(E43:E43)</f>
        <v>0</v>
      </c>
      <c r="F42" s="105">
        <f t="shared" si="23"/>
        <v>0</v>
      </c>
      <c r="G42" s="106">
        <f t="shared" si="23"/>
        <v>0</v>
      </c>
      <c r="H42" s="104">
        <f t="shared" si="23"/>
        <v>0</v>
      </c>
      <c r="I42" s="105">
        <f t="shared" si="23"/>
        <v>0</v>
      </c>
      <c r="J42" s="130">
        <f t="shared" si="23"/>
        <v>0</v>
      </c>
      <c r="K42" s="187">
        <f t="shared" si="23"/>
        <v>0</v>
      </c>
      <c r="L42" s="105">
        <f t="shared" si="23"/>
        <v>0</v>
      </c>
      <c r="M42" s="130">
        <f t="shared" si="23"/>
        <v>0</v>
      </c>
      <c r="N42" s="104">
        <f t="shared" si="23"/>
        <v>0</v>
      </c>
      <c r="O42" s="105">
        <f t="shared" si="23"/>
        <v>0</v>
      </c>
      <c r="P42" s="130">
        <f t="shared" si="23"/>
        <v>0</v>
      </c>
      <c r="Q42" s="187">
        <f t="shared" si="23"/>
        <v>0</v>
      </c>
      <c r="R42" s="105">
        <f t="shared" si="23"/>
        <v>0</v>
      </c>
      <c r="S42" s="130">
        <f t="shared" si="23"/>
        <v>0</v>
      </c>
      <c r="T42" s="104">
        <f t="shared" si="23"/>
        <v>0</v>
      </c>
      <c r="U42" s="105">
        <f t="shared" si="23"/>
        <v>0</v>
      </c>
      <c r="V42" s="130">
        <f t="shared" si="23"/>
        <v>0</v>
      </c>
      <c r="W42" s="187">
        <f t="shared" si="23"/>
        <v>0</v>
      </c>
      <c r="X42" s="105">
        <f t="shared" si="23"/>
        <v>0</v>
      </c>
      <c r="Y42" s="130">
        <f t="shared" si="23"/>
        <v>0</v>
      </c>
      <c r="Z42" s="104">
        <f t="shared" si="23"/>
        <v>0</v>
      </c>
      <c r="AA42" s="105">
        <f t="shared" si="23"/>
        <v>0</v>
      </c>
      <c r="AB42" s="130">
        <f t="shared" si="23"/>
        <v>0</v>
      </c>
      <c r="AC42" s="107">
        <f>G42+M42+S42+Y42</f>
        <v>0</v>
      </c>
      <c r="AD42" s="108">
        <f>J42+P42+V42+AB42</f>
        <v>0</v>
      </c>
      <c r="AE42" s="108">
        <f t="shared" si="21"/>
        <v>0</v>
      </c>
      <c r="AF42" s="132" t="e">
        <f t="shared" si="22"/>
        <v>#DIV/0!</v>
      </c>
      <c r="AG42" s="133"/>
      <c r="AH42" s="112"/>
      <c r="AI42" s="112"/>
    </row>
    <row r="43" spans="1:35" ht="29" thickBot="1">
      <c r="A43" s="113" t="s">
        <v>99</v>
      </c>
      <c r="B43" s="114" t="s">
        <v>100</v>
      </c>
      <c r="C43" s="115" t="s">
        <v>134</v>
      </c>
      <c r="D43" s="188"/>
      <c r="E43" s="117"/>
      <c r="F43" s="118"/>
      <c r="G43" s="119"/>
      <c r="H43" s="117"/>
      <c r="I43" s="118"/>
      <c r="J43" s="131"/>
      <c r="K43" s="189"/>
      <c r="L43" s="118"/>
      <c r="M43" s="131"/>
      <c r="N43" s="117"/>
      <c r="O43" s="118"/>
      <c r="P43" s="131"/>
      <c r="Q43" s="189"/>
      <c r="R43" s="118"/>
      <c r="S43" s="131"/>
      <c r="T43" s="117"/>
      <c r="U43" s="118"/>
      <c r="V43" s="131"/>
      <c r="W43" s="189"/>
      <c r="X43" s="118"/>
      <c r="Y43" s="131"/>
      <c r="Z43" s="117"/>
      <c r="AA43" s="118"/>
      <c r="AB43" s="131"/>
      <c r="AC43" s="120">
        <f>G43+M43+S43+Y43</f>
        <v>0</v>
      </c>
      <c r="AD43" s="121">
        <f>J43+P43+V43+AB43</f>
        <v>0</v>
      </c>
      <c r="AE43" s="166">
        <f t="shared" si="21"/>
        <v>0</v>
      </c>
      <c r="AF43" s="123" t="e">
        <f t="shared" si="22"/>
        <v>#DIV/0!</v>
      </c>
      <c r="AG43" s="124"/>
      <c r="AH43" s="99"/>
      <c r="AI43" s="99"/>
    </row>
    <row r="44" spans="1:35" ht="15" customHeight="1" thickBot="1">
      <c r="A44" s="169" t="s">
        <v>135</v>
      </c>
      <c r="B44" s="170"/>
      <c r="C44" s="171"/>
      <c r="D44" s="172"/>
      <c r="E44" s="173">
        <f t="shared" ref="E44:AB44" si="24">E42+E40</f>
        <v>0</v>
      </c>
      <c r="F44" s="174">
        <f t="shared" si="24"/>
        <v>0</v>
      </c>
      <c r="G44" s="175">
        <f t="shared" si="24"/>
        <v>0</v>
      </c>
      <c r="H44" s="140">
        <f t="shared" si="24"/>
        <v>0</v>
      </c>
      <c r="I44" s="142">
        <f t="shared" si="24"/>
        <v>0</v>
      </c>
      <c r="J44" s="190">
        <f t="shared" si="24"/>
        <v>0</v>
      </c>
      <c r="K44" s="176">
        <f t="shared" si="24"/>
        <v>0</v>
      </c>
      <c r="L44" s="174">
        <f t="shared" si="24"/>
        <v>0</v>
      </c>
      <c r="M44" s="177">
        <f t="shared" si="24"/>
        <v>0</v>
      </c>
      <c r="N44" s="173">
        <f t="shared" si="24"/>
        <v>0</v>
      </c>
      <c r="O44" s="174">
        <f t="shared" si="24"/>
        <v>0</v>
      </c>
      <c r="P44" s="177">
        <f t="shared" si="24"/>
        <v>0</v>
      </c>
      <c r="Q44" s="176">
        <f t="shared" si="24"/>
        <v>0</v>
      </c>
      <c r="R44" s="174">
        <f t="shared" si="24"/>
        <v>0</v>
      </c>
      <c r="S44" s="177">
        <f t="shared" si="24"/>
        <v>0</v>
      </c>
      <c r="T44" s="173">
        <f t="shared" si="24"/>
        <v>0</v>
      </c>
      <c r="U44" s="174">
        <f t="shared" si="24"/>
        <v>0</v>
      </c>
      <c r="V44" s="177">
        <f t="shared" si="24"/>
        <v>0</v>
      </c>
      <c r="W44" s="176">
        <f t="shared" si="24"/>
        <v>0</v>
      </c>
      <c r="X44" s="174">
        <f t="shared" si="24"/>
        <v>0</v>
      </c>
      <c r="Y44" s="177">
        <f t="shared" si="24"/>
        <v>0</v>
      </c>
      <c r="Z44" s="173">
        <f t="shared" si="24"/>
        <v>0</v>
      </c>
      <c r="AA44" s="174">
        <f t="shared" si="24"/>
        <v>0</v>
      </c>
      <c r="AB44" s="177">
        <f t="shared" si="24"/>
        <v>0</v>
      </c>
      <c r="AC44" s="176">
        <f>AC40+AC42</f>
        <v>0</v>
      </c>
      <c r="AD44" s="178">
        <f>AD40+AD42</f>
        <v>0</v>
      </c>
      <c r="AE44" s="173">
        <f t="shared" si="21"/>
        <v>0</v>
      </c>
      <c r="AF44" s="191" t="e">
        <f t="shared" si="22"/>
        <v>#DIV/0!</v>
      </c>
      <c r="AG44" s="192"/>
      <c r="AH44" s="99"/>
      <c r="AI44" s="99"/>
    </row>
    <row r="45" spans="1:35" ht="15" customHeight="1" thickBot="1">
      <c r="A45" s="193" t="s">
        <v>94</v>
      </c>
      <c r="B45" s="194" t="s">
        <v>20</v>
      </c>
      <c r="C45" s="150" t="s">
        <v>136</v>
      </c>
      <c r="D45" s="183"/>
      <c r="E45" s="89"/>
      <c r="F45" s="90"/>
      <c r="G45" s="90"/>
      <c r="H45" s="89"/>
      <c r="I45" s="90"/>
      <c r="J45" s="94"/>
      <c r="K45" s="90"/>
      <c r="L45" s="90"/>
      <c r="M45" s="94"/>
      <c r="N45" s="89"/>
      <c r="O45" s="90"/>
      <c r="P45" s="94"/>
      <c r="Q45" s="90"/>
      <c r="R45" s="90"/>
      <c r="S45" s="94"/>
      <c r="T45" s="89"/>
      <c r="U45" s="90"/>
      <c r="V45" s="94"/>
      <c r="W45" s="90"/>
      <c r="X45" s="90"/>
      <c r="Y45" s="94"/>
      <c r="Z45" s="89"/>
      <c r="AA45" s="90"/>
      <c r="AB45" s="90"/>
      <c r="AC45" s="95"/>
      <c r="AD45" s="96"/>
      <c r="AE45" s="96"/>
      <c r="AF45" s="97"/>
      <c r="AG45" s="98"/>
      <c r="AH45" s="99"/>
      <c r="AI45" s="99"/>
    </row>
    <row r="46" spans="1:35" ht="15" customHeight="1">
      <c r="A46" s="100" t="s">
        <v>96</v>
      </c>
      <c r="B46" s="101" t="s">
        <v>137</v>
      </c>
      <c r="C46" s="155" t="s">
        <v>138</v>
      </c>
      <c r="D46" s="164"/>
      <c r="E46" s="184">
        <f t="shared" ref="E46:AB46" si="25">SUM(E47:E47)</f>
        <v>0</v>
      </c>
      <c r="F46" s="185">
        <f t="shared" si="25"/>
        <v>0</v>
      </c>
      <c r="G46" s="186">
        <f t="shared" si="25"/>
        <v>0</v>
      </c>
      <c r="H46" s="104">
        <f t="shared" si="25"/>
        <v>0</v>
      </c>
      <c r="I46" s="105">
        <f t="shared" si="25"/>
        <v>0</v>
      </c>
      <c r="J46" s="130">
        <f t="shared" si="25"/>
        <v>0</v>
      </c>
      <c r="K46" s="195">
        <f t="shared" si="25"/>
        <v>0</v>
      </c>
      <c r="L46" s="185">
        <f t="shared" si="25"/>
        <v>0</v>
      </c>
      <c r="M46" s="196">
        <f t="shared" si="25"/>
        <v>0</v>
      </c>
      <c r="N46" s="184">
        <f t="shared" si="25"/>
        <v>0</v>
      </c>
      <c r="O46" s="185">
        <f t="shared" si="25"/>
        <v>0</v>
      </c>
      <c r="P46" s="196">
        <f t="shared" si="25"/>
        <v>0</v>
      </c>
      <c r="Q46" s="195">
        <f t="shared" si="25"/>
        <v>0</v>
      </c>
      <c r="R46" s="185">
        <f t="shared" si="25"/>
        <v>0</v>
      </c>
      <c r="S46" s="196">
        <f t="shared" si="25"/>
        <v>0</v>
      </c>
      <c r="T46" s="184">
        <f t="shared" si="25"/>
        <v>0</v>
      </c>
      <c r="U46" s="185">
        <f t="shared" si="25"/>
        <v>0</v>
      </c>
      <c r="V46" s="196">
        <f t="shared" si="25"/>
        <v>0</v>
      </c>
      <c r="W46" s="195">
        <f t="shared" si="25"/>
        <v>0</v>
      </c>
      <c r="X46" s="185">
        <f t="shared" si="25"/>
        <v>0</v>
      </c>
      <c r="Y46" s="196">
        <f t="shared" si="25"/>
        <v>0</v>
      </c>
      <c r="Z46" s="184">
        <f t="shared" si="25"/>
        <v>0</v>
      </c>
      <c r="AA46" s="185">
        <f t="shared" si="25"/>
        <v>0</v>
      </c>
      <c r="AB46" s="196">
        <f t="shared" si="25"/>
        <v>0</v>
      </c>
      <c r="AC46" s="107">
        <f>G46+M46+S46+Y46</f>
        <v>0</v>
      </c>
      <c r="AD46" s="108">
        <f>J46+P46+V46+AB46</f>
        <v>0</v>
      </c>
      <c r="AE46" s="108">
        <f t="shared" ref="AE46:AE61" si="26">AC46-AD46</f>
        <v>0</v>
      </c>
      <c r="AF46" s="110" t="e">
        <f t="shared" ref="AF46:AF61" si="27">AE46/AC46</f>
        <v>#DIV/0!</v>
      </c>
      <c r="AG46" s="111"/>
      <c r="AH46" s="112"/>
      <c r="AI46" s="112"/>
    </row>
    <row r="47" spans="1:35" ht="34.5" customHeight="1" thickBot="1">
      <c r="A47" s="113" t="s">
        <v>99</v>
      </c>
      <c r="B47" s="114" t="s">
        <v>100</v>
      </c>
      <c r="C47" s="343" t="s">
        <v>139</v>
      </c>
      <c r="D47" s="197" t="s">
        <v>140</v>
      </c>
      <c r="E47" s="198"/>
      <c r="F47" s="199"/>
      <c r="G47" s="200"/>
      <c r="H47" s="198"/>
      <c r="I47" s="199"/>
      <c r="J47" s="201"/>
      <c r="K47" s="189"/>
      <c r="L47" s="199"/>
      <c r="M47" s="131"/>
      <c r="N47" s="117"/>
      <c r="O47" s="199"/>
      <c r="P47" s="131"/>
      <c r="Q47" s="189"/>
      <c r="R47" s="199"/>
      <c r="S47" s="131"/>
      <c r="T47" s="117"/>
      <c r="U47" s="199"/>
      <c r="V47" s="131"/>
      <c r="W47" s="189"/>
      <c r="X47" s="199"/>
      <c r="Y47" s="131"/>
      <c r="Z47" s="117"/>
      <c r="AA47" s="199"/>
      <c r="AB47" s="131"/>
      <c r="AC47" s="120">
        <f>G47+M47+S47+Y47</f>
        <v>0</v>
      </c>
      <c r="AD47" s="121">
        <f>J47+P47+V47+AB47</f>
        <v>0</v>
      </c>
      <c r="AE47" s="166">
        <f t="shared" si="26"/>
        <v>0</v>
      </c>
      <c r="AF47" s="123" t="e">
        <f t="shared" si="27"/>
        <v>#DIV/0!</v>
      </c>
      <c r="AG47" s="124"/>
      <c r="AH47" s="99"/>
      <c r="AI47" s="99"/>
    </row>
    <row r="48" spans="1:35" ht="27.75" customHeight="1">
      <c r="A48" s="100" t="s">
        <v>96</v>
      </c>
      <c r="B48" s="101" t="s">
        <v>141</v>
      </c>
      <c r="C48" s="102" t="s">
        <v>142</v>
      </c>
      <c r="D48" s="103"/>
      <c r="E48" s="104">
        <f t="shared" ref="E48:AB48" si="28">SUM(E49:E49)</f>
        <v>7</v>
      </c>
      <c r="F48" s="105">
        <f t="shared" si="28"/>
        <v>2450</v>
      </c>
      <c r="G48" s="106">
        <f t="shared" si="28"/>
        <v>17150</v>
      </c>
      <c r="H48" s="104">
        <f t="shared" si="28"/>
        <v>7</v>
      </c>
      <c r="I48" s="105">
        <f t="shared" si="28"/>
        <v>2450</v>
      </c>
      <c r="J48" s="130">
        <f t="shared" si="28"/>
        <v>17150</v>
      </c>
      <c r="K48" s="187">
        <f t="shared" si="28"/>
        <v>0</v>
      </c>
      <c r="L48" s="105">
        <f t="shared" si="28"/>
        <v>0</v>
      </c>
      <c r="M48" s="130">
        <f t="shared" si="28"/>
        <v>0</v>
      </c>
      <c r="N48" s="104">
        <f t="shared" si="28"/>
        <v>0</v>
      </c>
      <c r="O48" s="105">
        <f t="shared" si="28"/>
        <v>0</v>
      </c>
      <c r="P48" s="130">
        <f t="shared" si="28"/>
        <v>0</v>
      </c>
      <c r="Q48" s="187">
        <f t="shared" si="28"/>
        <v>0</v>
      </c>
      <c r="R48" s="105">
        <f t="shared" si="28"/>
        <v>0</v>
      </c>
      <c r="S48" s="130">
        <f t="shared" si="28"/>
        <v>0</v>
      </c>
      <c r="T48" s="104">
        <f t="shared" si="28"/>
        <v>0</v>
      </c>
      <c r="U48" s="105">
        <f t="shared" si="28"/>
        <v>0</v>
      </c>
      <c r="V48" s="130">
        <f t="shared" si="28"/>
        <v>0</v>
      </c>
      <c r="W48" s="187">
        <f t="shared" si="28"/>
        <v>0</v>
      </c>
      <c r="X48" s="105">
        <f t="shared" si="28"/>
        <v>0</v>
      </c>
      <c r="Y48" s="130">
        <f t="shared" si="28"/>
        <v>0</v>
      </c>
      <c r="Z48" s="104">
        <f t="shared" si="28"/>
        <v>0</v>
      </c>
      <c r="AA48" s="105">
        <f t="shared" si="28"/>
        <v>0</v>
      </c>
      <c r="AB48" s="130">
        <f t="shared" si="28"/>
        <v>0</v>
      </c>
      <c r="AC48" s="107">
        <f>G48+M48+S48+Y48</f>
        <v>17150</v>
      </c>
      <c r="AD48" s="108">
        <f>J48+P48+V48+AB48</f>
        <v>17150</v>
      </c>
      <c r="AE48" s="108">
        <f t="shared" si="26"/>
        <v>0</v>
      </c>
      <c r="AF48" s="132">
        <f t="shared" si="27"/>
        <v>0</v>
      </c>
      <c r="AG48" s="133"/>
      <c r="AH48" s="112"/>
      <c r="AI48" s="112"/>
    </row>
    <row r="49" spans="1:35" ht="16" thickBot="1">
      <c r="A49" s="339" t="s">
        <v>99</v>
      </c>
      <c r="B49" s="465" t="s">
        <v>103</v>
      </c>
      <c r="C49" s="472" t="s">
        <v>398</v>
      </c>
      <c r="D49" s="473" t="s">
        <v>399</v>
      </c>
      <c r="E49" s="467">
        <v>7</v>
      </c>
      <c r="F49" s="467">
        <v>2450</v>
      </c>
      <c r="G49" s="474">
        <f t="shared" ref="G49" si="29">E49*F49</f>
        <v>17150</v>
      </c>
      <c r="H49" s="467">
        <v>7</v>
      </c>
      <c r="I49" s="467">
        <v>2450</v>
      </c>
      <c r="J49" s="474">
        <f t="shared" ref="J49" si="30">H49*I49</f>
        <v>17150</v>
      </c>
      <c r="K49" s="189"/>
      <c r="L49" s="118"/>
      <c r="M49" s="131"/>
      <c r="N49" s="117"/>
      <c r="O49" s="118"/>
      <c r="P49" s="131"/>
      <c r="Q49" s="189"/>
      <c r="R49" s="118"/>
      <c r="S49" s="131"/>
      <c r="T49" s="117"/>
      <c r="U49" s="118"/>
      <c r="V49" s="131"/>
      <c r="W49" s="189"/>
      <c r="X49" s="118"/>
      <c r="Y49" s="131"/>
      <c r="Z49" s="117"/>
      <c r="AA49" s="118"/>
      <c r="AB49" s="131"/>
      <c r="AC49" s="120">
        <f>G49+M49+S49+Y49</f>
        <v>17150</v>
      </c>
      <c r="AD49" s="121">
        <f>J49+P49+V49+AB49</f>
        <v>17150</v>
      </c>
      <c r="AE49" s="166">
        <f t="shared" si="26"/>
        <v>0</v>
      </c>
      <c r="AF49" s="123">
        <f t="shared" si="27"/>
        <v>0</v>
      </c>
      <c r="AG49" s="124"/>
      <c r="AH49" s="99"/>
      <c r="AI49" s="99"/>
    </row>
    <row r="50" spans="1:35" ht="15" customHeight="1">
      <c r="A50" s="100" t="s">
        <v>96</v>
      </c>
      <c r="B50" s="101" t="s">
        <v>144</v>
      </c>
      <c r="C50" s="102" t="s">
        <v>145</v>
      </c>
      <c r="D50" s="103"/>
      <c r="E50" s="104">
        <f t="shared" ref="E50:AB50" si="31">SUM(E51:E51)</f>
        <v>0</v>
      </c>
      <c r="F50" s="105">
        <f t="shared" si="31"/>
        <v>0</v>
      </c>
      <c r="G50" s="106">
        <f t="shared" si="31"/>
        <v>0</v>
      </c>
      <c r="H50" s="104">
        <f t="shared" si="31"/>
        <v>0</v>
      </c>
      <c r="I50" s="105">
        <f t="shared" si="31"/>
        <v>0</v>
      </c>
      <c r="J50" s="130">
        <f t="shared" si="31"/>
        <v>0</v>
      </c>
      <c r="K50" s="187">
        <f t="shared" si="31"/>
        <v>0</v>
      </c>
      <c r="L50" s="105">
        <f t="shared" si="31"/>
        <v>0</v>
      </c>
      <c r="M50" s="130">
        <f t="shared" si="31"/>
        <v>0</v>
      </c>
      <c r="N50" s="104">
        <f t="shared" si="31"/>
        <v>0</v>
      </c>
      <c r="O50" s="105">
        <f t="shared" si="31"/>
        <v>0</v>
      </c>
      <c r="P50" s="130">
        <f t="shared" si="31"/>
        <v>0</v>
      </c>
      <c r="Q50" s="187">
        <f t="shared" si="31"/>
        <v>0</v>
      </c>
      <c r="R50" s="105">
        <f t="shared" si="31"/>
        <v>0</v>
      </c>
      <c r="S50" s="130">
        <f t="shared" si="31"/>
        <v>0</v>
      </c>
      <c r="T50" s="104">
        <f t="shared" si="31"/>
        <v>0</v>
      </c>
      <c r="U50" s="105">
        <f t="shared" si="31"/>
        <v>0</v>
      </c>
      <c r="V50" s="130">
        <f t="shared" si="31"/>
        <v>0</v>
      </c>
      <c r="W50" s="187">
        <f t="shared" si="31"/>
        <v>0</v>
      </c>
      <c r="X50" s="105">
        <f t="shared" si="31"/>
        <v>0</v>
      </c>
      <c r="Y50" s="130">
        <f t="shared" si="31"/>
        <v>0</v>
      </c>
      <c r="Z50" s="104">
        <f t="shared" si="31"/>
        <v>0</v>
      </c>
      <c r="AA50" s="105">
        <f t="shared" si="31"/>
        <v>0</v>
      </c>
      <c r="AB50" s="130">
        <f t="shared" si="31"/>
        <v>0</v>
      </c>
      <c r="AC50" s="107">
        <f>G50+M50+S50+Y50</f>
        <v>0</v>
      </c>
      <c r="AD50" s="108">
        <f>J50+P50+V50+AB50</f>
        <v>0</v>
      </c>
      <c r="AE50" s="108">
        <f t="shared" si="26"/>
        <v>0</v>
      </c>
      <c r="AF50" s="132" t="e">
        <f t="shared" si="27"/>
        <v>#DIV/0!</v>
      </c>
      <c r="AG50" s="133"/>
      <c r="AH50" s="112"/>
      <c r="AI50" s="112"/>
    </row>
    <row r="51" spans="1:35" ht="16" thickBot="1">
      <c r="A51" s="339" t="s">
        <v>99</v>
      </c>
      <c r="B51" s="340" t="s">
        <v>100</v>
      </c>
      <c r="C51" s="343" t="s">
        <v>159</v>
      </c>
      <c r="D51" s="344" t="s">
        <v>222</v>
      </c>
      <c r="E51" s="345"/>
      <c r="F51" s="346"/>
      <c r="G51" s="347">
        <f t="shared" ref="G51" si="32">E51*F51</f>
        <v>0</v>
      </c>
      <c r="H51" s="117"/>
      <c r="I51" s="118"/>
      <c r="J51" s="131"/>
      <c r="K51" s="189"/>
      <c r="L51" s="118"/>
      <c r="M51" s="131"/>
      <c r="N51" s="117"/>
      <c r="O51" s="118"/>
      <c r="P51" s="131"/>
      <c r="Q51" s="189"/>
      <c r="R51" s="118"/>
      <c r="S51" s="131"/>
      <c r="T51" s="117"/>
      <c r="U51" s="118"/>
      <c r="V51" s="131"/>
      <c r="W51" s="189"/>
      <c r="X51" s="118"/>
      <c r="Y51" s="131"/>
      <c r="Z51" s="117"/>
      <c r="AA51" s="118"/>
      <c r="AB51" s="131"/>
      <c r="AC51" s="120">
        <f>G51+M51+S51+Y51</f>
        <v>0</v>
      </c>
      <c r="AD51" s="121">
        <f>J51+P51+V51+AB51</f>
        <v>0</v>
      </c>
      <c r="AE51" s="166">
        <f t="shared" si="26"/>
        <v>0</v>
      </c>
      <c r="AF51" s="123" t="e">
        <f t="shared" si="27"/>
        <v>#DIV/0!</v>
      </c>
      <c r="AG51" s="124"/>
      <c r="AH51" s="99"/>
      <c r="AI51" s="99"/>
    </row>
    <row r="52" spans="1:35" ht="15.75" customHeight="1">
      <c r="A52" s="100" t="s">
        <v>96</v>
      </c>
      <c r="B52" s="101" t="s">
        <v>146</v>
      </c>
      <c r="C52" s="102" t="s">
        <v>147</v>
      </c>
      <c r="D52" s="103"/>
      <c r="E52" s="104">
        <f t="shared" ref="E52:AB52" si="33">SUM(E53:E53)</f>
        <v>0</v>
      </c>
      <c r="F52" s="105">
        <f t="shared" si="33"/>
        <v>0</v>
      </c>
      <c r="G52" s="106">
        <f t="shared" si="33"/>
        <v>0</v>
      </c>
      <c r="H52" s="104">
        <f t="shared" si="33"/>
        <v>0</v>
      </c>
      <c r="I52" s="105">
        <f t="shared" si="33"/>
        <v>0</v>
      </c>
      <c r="J52" s="130">
        <f t="shared" si="33"/>
        <v>0</v>
      </c>
      <c r="K52" s="187">
        <f t="shared" si="33"/>
        <v>0</v>
      </c>
      <c r="L52" s="105">
        <f t="shared" si="33"/>
        <v>0</v>
      </c>
      <c r="M52" s="130">
        <f t="shared" si="33"/>
        <v>0</v>
      </c>
      <c r="N52" s="104">
        <f t="shared" si="33"/>
        <v>0</v>
      </c>
      <c r="O52" s="105">
        <f t="shared" si="33"/>
        <v>0</v>
      </c>
      <c r="P52" s="130">
        <f t="shared" si="33"/>
        <v>0</v>
      </c>
      <c r="Q52" s="187">
        <f t="shared" si="33"/>
        <v>0</v>
      </c>
      <c r="R52" s="105">
        <f t="shared" si="33"/>
        <v>0</v>
      </c>
      <c r="S52" s="130">
        <f t="shared" si="33"/>
        <v>0</v>
      </c>
      <c r="T52" s="104">
        <f t="shared" si="33"/>
        <v>0</v>
      </c>
      <c r="U52" s="105">
        <f t="shared" si="33"/>
        <v>0</v>
      </c>
      <c r="V52" s="130">
        <f t="shared" si="33"/>
        <v>0</v>
      </c>
      <c r="W52" s="187">
        <f t="shared" si="33"/>
        <v>0</v>
      </c>
      <c r="X52" s="105">
        <f t="shared" si="33"/>
        <v>0</v>
      </c>
      <c r="Y52" s="130">
        <f t="shared" si="33"/>
        <v>0</v>
      </c>
      <c r="Z52" s="104">
        <f t="shared" si="33"/>
        <v>0</v>
      </c>
      <c r="AA52" s="105">
        <f t="shared" si="33"/>
        <v>0</v>
      </c>
      <c r="AB52" s="130">
        <f t="shared" si="33"/>
        <v>0</v>
      </c>
      <c r="AC52" s="107">
        <f>G52+M52+S52+Y52</f>
        <v>0</v>
      </c>
      <c r="AD52" s="108">
        <f>J52+P52+V52+AB52</f>
        <v>0</v>
      </c>
      <c r="AE52" s="108">
        <f t="shared" si="26"/>
        <v>0</v>
      </c>
      <c r="AF52" s="132" t="e">
        <f t="shared" si="27"/>
        <v>#DIV/0!</v>
      </c>
      <c r="AG52" s="133"/>
      <c r="AH52" s="112"/>
      <c r="AI52" s="112"/>
    </row>
    <row r="53" spans="1:35" ht="16" thickBot="1">
      <c r="A53" s="113" t="s">
        <v>99</v>
      </c>
      <c r="B53" s="114" t="s">
        <v>100</v>
      </c>
      <c r="C53" s="115" t="s">
        <v>148</v>
      </c>
      <c r="D53" s="116" t="s">
        <v>143</v>
      </c>
      <c r="E53" s="117"/>
      <c r="F53" s="118"/>
      <c r="G53" s="119"/>
      <c r="H53" s="117"/>
      <c r="I53" s="118"/>
      <c r="J53" s="131"/>
      <c r="K53" s="189"/>
      <c r="L53" s="118"/>
      <c r="M53" s="131"/>
      <c r="N53" s="117"/>
      <c r="O53" s="118"/>
      <c r="P53" s="131"/>
      <c r="Q53" s="189"/>
      <c r="R53" s="118"/>
      <c r="S53" s="131"/>
      <c r="T53" s="117"/>
      <c r="U53" s="118"/>
      <c r="V53" s="131"/>
      <c r="W53" s="189"/>
      <c r="X53" s="118"/>
      <c r="Y53" s="131"/>
      <c r="Z53" s="117"/>
      <c r="AA53" s="118"/>
      <c r="AB53" s="131"/>
      <c r="AC53" s="120">
        <f>G53+M53+S53+Y53</f>
        <v>0</v>
      </c>
      <c r="AD53" s="121">
        <f>J53+P53+V53+AB53</f>
        <v>0</v>
      </c>
      <c r="AE53" s="166">
        <f t="shared" si="26"/>
        <v>0</v>
      </c>
      <c r="AF53" s="123" t="e">
        <f t="shared" si="27"/>
        <v>#DIV/0!</v>
      </c>
      <c r="AG53" s="124"/>
      <c r="AH53" s="99"/>
      <c r="AI53" s="99"/>
    </row>
    <row r="54" spans="1:35" ht="15.75" customHeight="1">
      <c r="A54" s="100" t="s">
        <v>96</v>
      </c>
      <c r="B54" s="101" t="s">
        <v>149</v>
      </c>
      <c r="C54" s="102" t="s">
        <v>150</v>
      </c>
      <c r="D54" s="103"/>
      <c r="E54" s="104">
        <f t="shared" ref="E54:AB54" si="34">SUM(E55:E55)</f>
        <v>0</v>
      </c>
      <c r="F54" s="105">
        <f t="shared" si="34"/>
        <v>0</v>
      </c>
      <c r="G54" s="106">
        <f t="shared" si="34"/>
        <v>0</v>
      </c>
      <c r="H54" s="104">
        <f t="shared" si="34"/>
        <v>0</v>
      </c>
      <c r="I54" s="105">
        <f t="shared" si="34"/>
        <v>0</v>
      </c>
      <c r="J54" s="130">
        <f t="shared" si="34"/>
        <v>0</v>
      </c>
      <c r="K54" s="187">
        <f t="shared" si="34"/>
        <v>0</v>
      </c>
      <c r="L54" s="105">
        <f t="shared" si="34"/>
        <v>0</v>
      </c>
      <c r="M54" s="130">
        <f t="shared" si="34"/>
        <v>0</v>
      </c>
      <c r="N54" s="104">
        <f t="shared" si="34"/>
        <v>0</v>
      </c>
      <c r="O54" s="105">
        <f t="shared" si="34"/>
        <v>0</v>
      </c>
      <c r="P54" s="130">
        <f t="shared" si="34"/>
        <v>0</v>
      </c>
      <c r="Q54" s="187">
        <f t="shared" si="34"/>
        <v>0</v>
      </c>
      <c r="R54" s="105">
        <f t="shared" si="34"/>
        <v>0</v>
      </c>
      <c r="S54" s="130">
        <f t="shared" si="34"/>
        <v>0</v>
      </c>
      <c r="T54" s="104">
        <f t="shared" si="34"/>
        <v>0</v>
      </c>
      <c r="U54" s="105">
        <f t="shared" si="34"/>
        <v>0</v>
      </c>
      <c r="V54" s="130">
        <f t="shared" si="34"/>
        <v>0</v>
      </c>
      <c r="W54" s="187">
        <f t="shared" si="34"/>
        <v>0</v>
      </c>
      <c r="X54" s="105">
        <f t="shared" si="34"/>
        <v>0</v>
      </c>
      <c r="Y54" s="130">
        <f t="shared" si="34"/>
        <v>0</v>
      </c>
      <c r="Z54" s="104">
        <f t="shared" si="34"/>
        <v>0</v>
      </c>
      <c r="AA54" s="105">
        <f t="shared" si="34"/>
        <v>0</v>
      </c>
      <c r="AB54" s="130">
        <f t="shared" si="34"/>
        <v>0</v>
      </c>
      <c r="AC54" s="107">
        <f>G54+M54+S54+Y54</f>
        <v>0</v>
      </c>
      <c r="AD54" s="108">
        <f>J54+P54+V54+AB54</f>
        <v>0</v>
      </c>
      <c r="AE54" s="108">
        <f t="shared" si="26"/>
        <v>0</v>
      </c>
      <c r="AF54" s="132" t="e">
        <f t="shared" si="27"/>
        <v>#DIV/0!</v>
      </c>
      <c r="AG54" s="133"/>
      <c r="AH54" s="112"/>
      <c r="AI54" s="112"/>
    </row>
    <row r="55" spans="1:35" ht="16" thickBot="1">
      <c r="A55" s="113" t="s">
        <v>99</v>
      </c>
      <c r="B55" s="114" t="s">
        <v>100</v>
      </c>
      <c r="C55" s="115" t="s">
        <v>148</v>
      </c>
      <c r="D55" s="116" t="s">
        <v>143</v>
      </c>
      <c r="E55" s="117"/>
      <c r="F55" s="118"/>
      <c r="G55" s="119"/>
      <c r="H55" s="117"/>
      <c r="I55" s="118"/>
      <c r="J55" s="131"/>
      <c r="K55" s="189"/>
      <c r="L55" s="118"/>
      <c r="M55" s="131"/>
      <c r="N55" s="117"/>
      <c r="O55" s="118"/>
      <c r="P55" s="131"/>
      <c r="Q55" s="189"/>
      <c r="R55" s="118"/>
      <c r="S55" s="131"/>
      <c r="T55" s="117"/>
      <c r="U55" s="118"/>
      <c r="V55" s="131"/>
      <c r="W55" s="189"/>
      <c r="X55" s="118"/>
      <c r="Y55" s="131"/>
      <c r="Z55" s="117"/>
      <c r="AA55" s="118"/>
      <c r="AB55" s="131"/>
      <c r="AC55" s="120">
        <f>G55+M55+S55+Y55</f>
        <v>0</v>
      </c>
      <c r="AD55" s="121">
        <f>J55+P55+V55+AB55</f>
        <v>0</v>
      </c>
      <c r="AE55" s="166">
        <f t="shared" si="26"/>
        <v>0</v>
      </c>
      <c r="AF55" s="123" t="e">
        <f t="shared" si="27"/>
        <v>#DIV/0!</v>
      </c>
      <c r="AG55" s="124"/>
      <c r="AH55" s="99"/>
      <c r="AI55" s="99"/>
    </row>
    <row r="56" spans="1:35" ht="15" customHeight="1" thickBot="1">
      <c r="A56" s="169" t="s">
        <v>151</v>
      </c>
      <c r="B56" s="170"/>
      <c r="C56" s="171"/>
      <c r="D56" s="172"/>
      <c r="E56" s="173">
        <f t="shared" ref="E56:AD56" si="35">E54+E52+E50+E48+E46</f>
        <v>7</v>
      </c>
      <c r="F56" s="174">
        <f t="shared" si="35"/>
        <v>2450</v>
      </c>
      <c r="G56" s="175">
        <f t="shared" si="35"/>
        <v>17150</v>
      </c>
      <c r="H56" s="140">
        <f t="shared" si="35"/>
        <v>7</v>
      </c>
      <c r="I56" s="142">
        <f t="shared" si="35"/>
        <v>2450</v>
      </c>
      <c r="J56" s="190">
        <f t="shared" si="35"/>
        <v>17150</v>
      </c>
      <c r="K56" s="176">
        <f t="shared" si="35"/>
        <v>0</v>
      </c>
      <c r="L56" s="174">
        <f t="shared" si="35"/>
        <v>0</v>
      </c>
      <c r="M56" s="177">
        <f t="shared" si="35"/>
        <v>0</v>
      </c>
      <c r="N56" s="173">
        <f t="shared" si="35"/>
        <v>0</v>
      </c>
      <c r="O56" s="174">
        <f t="shared" si="35"/>
        <v>0</v>
      </c>
      <c r="P56" s="177">
        <f t="shared" si="35"/>
        <v>0</v>
      </c>
      <c r="Q56" s="176">
        <f t="shared" si="35"/>
        <v>0</v>
      </c>
      <c r="R56" s="174">
        <f t="shared" si="35"/>
        <v>0</v>
      </c>
      <c r="S56" s="177">
        <f t="shared" si="35"/>
        <v>0</v>
      </c>
      <c r="T56" s="173">
        <f t="shared" si="35"/>
        <v>0</v>
      </c>
      <c r="U56" s="174">
        <f t="shared" si="35"/>
        <v>0</v>
      </c>
      <c r="V56" s="177">
        <f t="shared" si="35"/>
        <v>0</v>
      </c>
      <c r="W56" s="176">
        <f t="shared" si="35"/>
        <v>0</v>
      </c>
      <c r="X56" s="174">
        <f t="shared" si="35"/>
        <v>0</v>
      </c>
      <c r="Y56" s="177">
        <f t="shared" si="35"/>
        <v>0</v>
      </c>
      <c r="Z56" s="173">
        <f t="shared" si="35"/>
        <v>0</v>
      </c>
      <c r="AA56" s="174">
        <f t="shared" si="35"/>
        <v>0</v>
      </c>
      <c r="AB56" s="177">
        <f t="shared" si="35"/>
        <v>0</v>
      </c>
      <c r="AC56" s="140">
        <f t="shared" si="35"/>
        <v>17150</v>
      </c>
      <c r="AD56" s="145">
        <f t="shared" si="35"/>
        <v>17150</v>
      </c>
      <c r="AE56" s="140">
        <f t="shared" si="26"/>
        <v>0</v>
      </c>
      <c r="AF56" s="146">
        <f t="shared" si="27"/>
        <v>0</v>
      </c>
      <c r="AG56" s="147"/>
      <c r="AH56" s="99"/>
      <c r="AI56" s="99"/>
    </row>
    <row r="57" spans="1:35" ht="15.75" customHeight="1" thickBot="1">
      <c r="A57" s="193" t="s">
        <v>94</v>
      </c>
      <c r="B57" s="204" t="s">
        <v>21</v>
      </c>
      <c r="C57" s="150" t="s">
        <v>152</v>
      </c>
      <c r="D57" s="183"/>
      <c r="E57" s="89"/>
      <c r="F57" s="90"/>
      <c r="G57" s="90"/>
      <c r="H57" s="89"/>
      <c r="I57" s="90"/>
      <c r="J57" s="94"/>
      <c r="K57" s="90"/>
      <c r="L57" s="90"/>
      <c r="M57" s="94"/>
      <c r="N57" s="89"/>
      <c r="O57" s="90"/>
      <c r="P57" s="94"/>
      <c r="Q57" s="90"/>
      <c r="R57" s="90"/>
      <c r="S57" s="94"/>
      <c r="T57" s="89"/>
      <c r="U57" s="90"/>
      <c r="V57" s="94"/>
      <c r="W57" s="90"/>
      <c r="X57" s="90"/>
      <c r="Y57" s="94"/>
      <c r="Z57" s="89"/>
      <c r="AA57" s="90"/>
      <c r="AB57" s="94"/>
      <c r="AC57" s="205"/>
      <c r="AD57" s="205"/>
      <c r="AE57" s="206">
        <f t="shared" si="26"/>
        <v>0</v>
      </c>
      <c r="AF57" s="207" t="e">
        <f t="shared" si="27"/>
        <v>#DIV/0!</v>
      </c>
      <c r="AG57" s="208"/>
      <c r="AH57" s="99"/>
      <c r="AI57" s="99"/>
    </row>
    <row r="58" spans="1:35" ht="28">
      <c r="A58" s="100" t="s">
        <v>96</v>
      </c>
      <c r="B58" s="101" t="s">
        <v>153</v>
      </c>
      <c r="C58" s="155" t="s">
        <v>154</v>
      </c>
      <c r="D58" s="164"/>
      <c r="E58" s="184">
        <f t="shared" ref="E58:AB58" si="36">SUM(E59:E60)</f>
        <v>40</v>
      </c>
      <c r="F58" s="184">
        <f t="shared" si="36"/>
        <v>300</v>
      </c>
      <c r="G58" s="184">
        <f t="shared" si="36"/>
        <v>6000</v>
      </c>
      <c r="H58" s="184">
        <f t="shared" si="36"/>
        <v>20</v>
      </c>
      <c r="I58" s="184">
        <f t="shared" si="36"/>
        <v>162.5</v>
      </c>
      <c r="J58" s="184">
        <f t="shared" si="36"/>
        <v>3250</v>
      </c>
      <c r="K58" s="184">
        <f t="shared" si="36"/>
        <v>0</v>
      </c>
      <c r="L58" s="184">
        <f t="shared" si="36"/>
        <v>0</v>
      </c>
      <c r="M58" s="184">
        <f t="shared" si="36"/>
        <v>0</v>
      </c>
      <c r="N58" s="184">
        <f t="shared" si="36"/>
        <v>0</v>
      </c>
      <c r="O58" s="184">
        <f t="shared" si="36"/>
        <v>0</v>
      </c>
      <c r="P58" s="184">
        <f t="shared" si="36"/>
        <v>0</v>
      </c>
      <c r="Q58" s="184">
        <f t="shared" si="36"/>
        <v>0</v>
      </c>
      <c r="R58" s="184">
        <f t="shared" si="36"/>
        <v>0</v>
      </c>
      <c r="S58" s="184">
        <f t="shared" si="36"/>
        <v>0</v>
      </c>
      <c r="T58" s="184">
        <f t="shared" si="36"/>
        <v>0</v>
      </c>
      <c r="U58" s="184">
        <f t="shared" si="36"/>
        <v>0</v>
      </c>
      <c r="V58" s="184">
        <f t="shared" si="36"/>
        <v>0</v>
      </c>
      <c r="W58" s="184">
        <f t="shared" si="36"/>
        <v>0</v>
      </c>
      <c r="X58" s="184">
        <f t="shared" si="36"/>
        <v>0</v>
      </c>
      <c r="Y58" s="184">
        <f t="shared" si="36"/>
        <v>0</v>
      </c>
      <c r="Z58" s="184">
        <f t="shared" si="36"/>
        <v>0</v>
      </c>
      <c r="AA58" s="184">
        <f t="shared" si="36"/>
        <v>0</v>
      </c>
      <c r="AB58" s="184">
        <f t="shared" si="36"/>
        <v>0</v>
      </c>
      <c r="AC58" s="107">
        <f>G58+M58+S58+Y58</f>
        <v>6000</v>
      </c>
      <c r="AD58" s="108">
        <f>J58+P58+V58+AB58</f>
        <v>3250</v>
      </c>
      <c r="AE58" s="108">
        <f t="shared" si="26"/>
        <v>2750</v>
      </c>
      <c r="AF58" s="132">
        <f t="shared" si="27"/>
        <v>0.45833333333333331</v>
      </c>
      <c r="AG58" s="133"/>
      <c r="AH58" s="112"/>
      <c r="AI58" s="112"/>
    </row>
    <row r="59" spans="1:35" s="451" customFormat="1">
      <c r="A59" s="113" t="s">
        <v>99</v>
      </c>
      <c r="B59" s="465" t="s">
        <v>100</v>
      </c>
      <c r="C59" s="457" t="s">
        <v>313</v>
      </c>
      <c r="D59" s="473" t="s">
        <v>400</v>
      </c>
      <c r="E59" s="470">
        <v>30</v>
      </c>
      <c r="F59" s="467">
        <v>150</v>
      </c>
      <c r="G59" s="474">
        <f t="shared" ref="G59:G60" si="37">E59*F59</f>
        <v>4500</v>
      </c>
      <c r="H59" s="470">
        <v>20</v>
      </c>
      <c r="I59" s="467">
        <f>J59/H59</f>
        <v>162.5</v>
      </c>
      <c r="J59" s="474">
        <v>3250</v>
      </c>
      <c r="K59" s="189"/>
      <c r="L59" s="118"/>
      <c r="M59" s="131"/>
      <c r="N59" s="117"/>
      <c r="O59" s="118"/>
      <c r="P59" s="131"/>
      <c r="Q59" s="189"/>
      <c r="R59" s="118"/>
      <c r="S59" s="131"/>
      <c r="T59" s="117"/>
      <c r="U59" s="118"/>
      <c r="V59" s="131"/>
      <c r="W59" s="189"/>
      <c r="X59" s="118"/>
      <c r="Y59" s="131"/>
      <c r="Z59" s="117"/>
      <c r="AA59" s="118"/>
      <c r="AB59" s="131"/>
      <c r="AC59" s="120">
        <f>G59+M59+S59+Y59</f>
        <v>4500</v>
      </c>
      <c r="AD59" s="121">
        <f>J59+P59+V59+AB59</f>
        <v>3250</v>
      </c>
      <c r="AE59" s="166">
        <f t="shared" ref="AE59" si="38">AC59-AD59</f>
        <v>1250</v>
      </c>
      <c r="AF59" s="123">
        <f t="shared" ref="AF59" si="39">AE59/AC59</f>
        <v>0.27777777777777779</v>
      </c>
      <c r="AG59" s="124"/>
      <c r="AH59" s="99"/>
      <c r="AI59" s="99"/>
    </row>
    <row r="60" spans="1:35" ht="16" thickBot="1">
      <c r="A60" s="113" t="s">
        <v>99</v>
      </c>
      <c r="B60" s="465" t="s">
        <v>103</v>
      </c>
      <c r="C60" s="457" t="s">
        <v>314</v>
      </c>
      <c r="D60" s="473" t="s">
        <v>400</v>
      </c>
      <c r="E60" s="470">
        <v>10</v>
      </c>
      <c r="F60" s="467">
        <v>150</v>
      </c>
      <c r="G60" s="474">
        <f t="shared" si="37"/>
        <v>1500</v>
      </c>
      <c r="H60" s="470"/>
      <c r="I60" s="467"/>
      <c r="J60" s="474"/>
      <c r="K60" s="189"/>
      <c r="L60" s="118"/>
      <c r="M60" s="131"/>
      <c r="N60" s="117"/>
      <c r="O60" s="118"/>
      <c r="P60" s="131"/>
      <c r="Q60" s="189"/>
      <c r="R60" s="118"/>
      <c r="S60" s="131"/>
      <c r="T60" s="117"/>
      <c r="U60" s="118"/>
      <c r="V60" s="131"/>
      <c r="W60" s="189"/>
      <c r="X60" s="118"/>
      <c r="Y60" s="131"/>
      <c r="Z60" s="117"/>
      <c r="AA60" s="118"/>
      <c r="AB60" s="131"/>
      <c r="AC60" s="120">
        <f>G60+M60+S60+Y60</f>
        <v>1500</v>
      </c>
      <c r="AD60" s="121">
        <f>J60+P60+V60+AB60</f>
        <v>0</v>
      </c>
      <c r="AE60" s="166">
        <f t="shared" si="26"/>
        <v>1500</v>
      </c>
      <c r="AF60" s="123">
        <f t="shared" si="27"/>
        <v>1</v>
      </c>
      <c r="AG60" s="124"/>
      <c r="AH60" s="99"/>
      <c r="AI60" s="99"/>
    </row>
    <row r="61" spans="1:35" ht="15" customHeight="1" thickBot="1">
      <c r="A61" s="169" t="s">
        <v>155</v>
      </c>
      <c r="B61" s="170"/>
      <c r="C61" s="171"/>
      <c r="D61" s="172"/>
      <c r="E61" s="173">
        <f t="shared" ref="E61:AB61" si="40">E58</f>
        <v>40</v>
      </c>
      <c r="F61" s="174">
        <f t="shared" si="40"/>
        <v>300</v>
      </c>
      <c r="G61" s="175">
        <f t="shared" si="40"/>
        <v>6000</v>
      </c>
      <c r="H61" s="140">
        <f t="shared" si="40"/>
        <v>20</v>
      </c>
      <c r="I61" s="142">
        <f t="shared" si="40"/>
        <v>162.5</v>
      </c>
      <c r="J61" s="190">
        <f t="shared" si="40"/>
        <v>3250</v>
      </c>
      <c r="K61" s="176">
        <f t="shared" si="40"/>
        <v>0</v>
      </c>
      <c r="L61" s="174">
        <f t="shared" si="40"/>
        <v>0</v>
      </c>
      <c r="M61" s="177">
        <f t="shared" si="40"/>
        <v>0</v>
      </c>
      <c r="N61" s="173">
        <f t="shared" si="40"/>
        <v>0</v>
      </c>
      <c r="O61" s="174">
        <f t="shared" si="40"/>
        <v>0</v>
      </c>
      <c r="P61" s="177">
        <f t="shared" si="40"/>
        <v>0</v>
      </c>
      <c r="Q61" s="176">
        <f t="shared" si="40"/>
        <v>0</v>
      </c>
      <c r="R61" s="174">
        <f t="shared" si="40"/>
        <v>0</v>
      </c>
      <c r="S61" s="177">
        <f t="shared" si="40"/>
        <v>0</v>
      </c>
      <c r="T61" s="173">
        <f t="shared" si="40"/>
        <v>0</v>
      </c>
      <c r="U61" s="174">
        <f t="shared" si="40"/>
        <v>0</v>
      </c>
      <c r="V61" s="177">
        <f t="shared" si="40"/>
        <v>0</v>
      </c>
      <c r="W61" s="176">
        <f t="shared" si="40"/>
        <v>0</v>
      </c>
      <c r="X61" s="174">
        <f t="shared" si="40"/>
        <v>0</v>
      </c>
      <c r="Y61" s="177">
        <f t="shared" si="40"/>
        <v>0</v>
      </c>
      <c r="Z61" s="173">
        <f t="shared" si="40"/>
        <v>0</v>
      </c>
      <c r="AA61" s="174">
        <f t="shared" si="40"/>
        <v>0</v>
      </c>
      <c r="AB61" s="177">
        <f t="shared" si="40"/>
        <v>0</v>
      </c>
      <c r="AC61" s="173">
        <f>G61+M61+S61+Y61</f>
        <v>6000</v>
      </c>
      <c r="AD61" s="178">
        <f>J61+P61+V61+AB61</f>
        <v>3250</v>
      </c>
      <c r="AE61" s="177">
        <f t="shared" si="26"/>
        <v>2750</v>
      </c>
      <c r="AF61" s="179">
        <f t="shared" si="27"/>
        <v>0.45833333333333331</v>
      </c>
      <c r="AG61" s="180"/>
      <c r="AH61" s="99"/>
      <c r="AI61" s="99"/>
    </row>
    <row r="62" spans="1:35" ht="15.75" customHeight="1" thickBot="1">
      <c r="A62" s="193" t="s">
        <v>94</v>
      </c>
      <c r="B62" s="204" t="s">
        <v>22</v>
      </c>
      <c r="C62" s="150" t="s">
        <v>156</v>
      </c>
      <c r="D62" s="210"/>
      <c r="E62" s="211"/>
      <c r="F62" s="212"/>
      <c r="G62" s="212"/>
      <c r="H62" s="89"/>
      <c r="I62" s="90"/>
      <c r="J62" s="94"/>
      <c r="K62" s="212"/>
      <c r="L62" s="212"/>
      <c r="M62" s="213"/>
      <c r="N62" s="211"/>
      <c r="O62" s="212"/>
      <c r="P62" s="213"/>
      <c r="Q62" s="212"/>
      <c r="R62" s="212"/>
      <c r="S62" s="213"/>
      <c r="T62" s="211"/>
      <c r="U62" s="212"/>
      <c r="V62" s="213"/>
      <c r="W62" s="212"/>
      <c r="X62" s="212"/>
      <c r="Y62" s="213"/>
      <c r="Z62" s="211"/>
      <c r="AA62" s="212"/>
      <c r="AB62" s="212"/>
      <c r="AC62" s="95"/>
      <c r="AD62" s="96"/>
      <c r="AE62" s="96"/>
      <c r="AF62" s="97"/>
      <c r="AG62" s="98"/>
      <c r="AH62" s="99"/>
      <c r="AI62" s="99"/>
    </row>
    <row r="63" spans="1:35">
      <c r="A63" s="100" t="s">
        <v>96</v>
      </c>
      <c r="B63" s="101" t="s">
        <v>157</v>
      </c>
      <c r="C63" s="214" t="s">
        <v>158</v>
      </c>
      <c r="D63" s="164"/>
      <c r="E63" s="184">
        <f t="shared" ref="E63:AB63" si="41">SUM(E64:E64)</f>
        <v>0</v>
      </c>
      <c r="F63" s="185">
        <f t="shared" si="41"/>
        <v>0</v>
      </c>
      <c r="G63" s="186">
        <f t="shared" si="41"/>
        <v>0</v>
      </c>
      <c r="H63" s="104">
        <f t="shared" si="41"/>
        <v>0</v>
      </c>
      <c r="I63" s="105">
        <f t="shared" si="41"/>
        <v>0</v>
      </c>
      <c r="J63" s="130">
        <f t="shared" si="41"/>
        <v>0</v>
      </c>
      <c r="K63" s="195">
        <f t="shared" si="41"/>
        <v>0</v>
      </c>
      <c r="L63" s="185">
        <f t="shared" si="41"/>
        <v>0</v>
      </c>
      <c r="M63" s="196">
        <f t="shared" si="41"/>
        <v>0</v>
      </c>
      <c r="N63" s="184">
        <f t="shared" si="41"/>
        <v>0</v>
      </c>
      <c r="O63" s="185">
        <f t="shared" si="41"/>
        <v>0</v>
      </c>
      <c r="P63" s="196">
        <f t="shared" si="41"/>
        <v>0</v>
      </c>
      <c r="Q63" s="195">
        <f t="shared" si="41"/>
        <v>0</v>
      </c>
      <c r="R63" s="185">
        <f t="shared" si="41"/>
        <v>0</v>
      </c>
      <c r="S63" s="196">
        <f t="shared" si="41"/>
        <v>0</v>
      </c>
      <c r="T63" s="184">
        <f t="shared" si="41"/>
        <v>0</v>
      </c>
      <c r="U63" s="185">
        <f t="shared" si="41"/>
        <v>0</v>
      </c>
      <c r="V63" s="196">
        <f t="shared" si="41"/>
        <v>0</v>
      </c>
      <c r="W63" s="195">
        <f t="shared" si="41"/>
        <v>0</v>
      </c>
      <c r="X63" s="185">
        <f t="shared" si="41"/>
        <v>0</v>
      </c>
      <c r="Y63" s="196">
        <f t="shared" si="41"/>
        <v>0</v>
      </c>
      <c r="Z63" s="184">
        <f t="shared" si="41"/>
        <v>0</v>
      </c>
      <c r="AA63" s="185">
        <f t="shared" si="41"/>
        <v>0</v>
      </c>
      <c r="AB63" s="196">
        <f t="shared" si="41"/>
        <v>0</v>
      </c>
      <c r="AC63" s="107">
        <f>G63+M63+S63+Y63</f>
        <v>0</v>
      </c>
      <c r="AD63" s="108">
        <f>J63+P63+V63+AB63</f>
        <v>0</v>
      </c>
      <c r="AE63" s="108">
        <f t="shared" ref="AE63:AE69" si="42">AC63-AD63</f>
        <v>0</v>
      </c>
      <c r="AF63" s="110" t="e">
        <f t="shared" ref="AF63:AF69" si="43">AE63/AC63</f>
        <v>#DIV/0!</v>
      </c>
      <c r="AG63" s="111"/>
      <c r="AH63" s="112"/>
      <c r="AI63" s="112"/>
    </row>
    <row r="64" spans="1:35" ht="16" thickBot="1">
      <c r="A64" s="113" t="s">
        <v>99</v>
      </c>
      <c r="B64" s="114" t="s">
        <v>100</v>
      </c>
      <c r="C64" s="115" t="s">
        <v>159</v>
      </c>
      <c r="D64" s="116" t="s">
        <v>119</v>
      </c>
      <c r="E64" s="117"/>
      <c r="F64" s="118"/>
      <c r="G64" s="119"/>
      <c r="H64" s="117"/>
      <c r="I64" s="118"/>
      <c r="J64" s="131"/>
      <c r="K64" s="189"/>
      <c r="L64" s="118"/>
      <c r="M64" s="131"/>
      <c r="N64" s="117"/>
      <c r="O64" s="118"/>
      <c r="P64" s="131"/>
      <c r="Q64" s="189"/>
      <c r="R64" s="118"/>
      <c r="S64" s="131"/>
      <c r="T64" s="117"/>
      <c r="U64" s="118"/>
      <c r="V64" s="131"/>
      <c r="W64" s="189"/>
      <c r="X64" s="118"/>
      <c r="Y64" s="131"/>
      <c r="Z64" s="117"/>
      <c r="AA64" s="118"/>
      <c r="AB64" s="131"/>
      <c r="AC64" s="120">
        <f>G64+M64+S64+Y64</f>
        <v>0</v>
      </c>
      <c r="AD64" s="121">
        <f>J64+P64+V64+AB64</f>
        <v>0</v>
      </c>
      <c r="AE64" s="166">
        <f t="shared" si="42"/>
        <v>0</v>
      </c>
      <c r="AF64" s="123" t="e">
        <f t="shared" si="43"/>
        <v>#DIV/0!</v>
      </c>
      <c r="AG64" s="124"/>
      <c r="AH64" s="99"/>
      <c r="AI64" s="99"/>
    </row>
    <row r="65" spans="1:35" ht="24.75" customHeight="1">
      <c r="A65" s="100" t="s">
        <v>96</v>
      </c>
      <c r="B65" s="101" t="s">
        <v>160</v>
      </c>
      <c r="C65" s="215" t="s">
        <v>161</v>
      </c>
      <c r="D65" s="103"/>
      <c r="E65" s="104">
        <f t="shared" ref="E65:AB65" si="44">SUM(E66:E66)</f>
        <v>0</v>
      </c>
      <c r="F65" s="105">
        <f t="shared" si="44"/>
        <v>0</v>
      </c>
      <c r="G65" s="106">
        <f t="shared" si="44"/>
        <v>0</v>
      </c>
      <c r="H65" s="104">
        <f t="shared" si="44"/>
        <v>0</v>
      </c>
      <c r="I65" s="105">
        <f t="shared" si="44"/>
        <v>0</v>
      </c>
      <c r="J65" s="130">
        <f t="shared" si="44"/>
        <v>0</v>
      </c>
      <c r="K65" s="187">
        <f t="shared" si="44"/>
        <v>0</v>
      </c>
      <c r="L65" s="105">
        <f t="shared" si="44"/>
        <v>0</v>
      </c>
      <c r="M65" s="130">
        <f t="shared" si="44"/>
        <v>0</v>
      </c>
      <c r="N65" s="104">
        <f t="shared" si="44"/>
        <v>0</v>
      </c>
      <c r="O65" s="105">
        <f t="shared" si="44"/>
        <v>0</v>
      </c>
      <c r="P65" s="130">
        <f t="shared" si="44"/>
        <v>0</v>
      </c>
      <c r="Q65" s="187">
        <f t="shared" si="44"/>
        <v>0</v>
      </c>
      <c r="R65" s="105">
        <f t="shared" si="44"/>
        <v>0</v>
      </c>
      <c r="S65" s="130">
        <f t="shared" si="44"/>
        <v>0</v>
      </c>
      <c r="T65" s="104">
        <f t="shared" si="44"/>
        <v>0</v>
      </c>
      <c r="U65" s="105">
        <f t="shared" si="44"/>
        <v>0</v>
      </c>
      <c r="V65" s="130">
        <f t="shared" si="44"/>
        <v>0</v>
      </c>
      <c r="W65" s="187">
        <f t="shared" si="44"/>
        <v>0</v>
      </c>
      <c r="X65" s="105">
        <f t="shared" si="44"/>
        <v>0</v>
      </c>
      <c r="Y65" s="130">
        <f t="shared" si="44"/>
        <v>0</v>
      </c>
      <c r="Z65" s="104">
        <f t="shared" si="44"/>
        <v>0</v>
      </c>
      <c r="AA65" s="105">
        <f t="shared" si="44"/>
        <v>0</v>
      </c>
      <c r="AB65" s="130">
        <f t="shared" si="44"/>
        <v>0</v>
      </c>
      <c r="AC65" s="107">
        <f>G65+M65+S65+Y65</f>
        <v>0</v>
      </c>
      <c r="AD65" s="108">
        <f>J65+P65+V65+AB65</f>
        <v>0</v>
      </c>
      <c r="AE65" s="108">
        <f t="shared" si="42"/>
        <v>0</v>
      </c>
      <c r="AF65" s="132" t="e">
        <f t="shared" si="43"/>
        <v>#DIV/0!</v>
      </c>
      <c r="AG65" s="133"/>
      <c r="AH65" s="112"/>
      <c r="AI65" s="112"/>
    </row>
    <row r="66" spans="1:35" ht="16" thickBot="1">
      <c r="A66" s="113" t="s">
        <v>99</v>
      </c>
      <c r="B66" s="114" t="s">
        <v>100</v>
      </c>
      <c r="C66" s="115" t="s">
        <v>159</v>
      </c>
      <c r="D66" s="116" t="s">
        <v>119</v>
      </c>
      <c r="E66" s="117"/>
      <c r="F66" s="118"/>
      <c r="G66" s="119"/>
      <c r="H66" s="117"/>
      <c r="I66" s="118"/>
      <c r="J66" s="131"/>
      <c r="K66" s="189"/>
      <c r="L66" s="118"/>
      <c r="M66" s="131"/>
      <c r="N66" s="117"/>
      <c r="O66" s="118"/>
      <c r="P66" s="131"/>
      <c r="Q66" s="189"/>
      <c r="R66" s="118"/>
      <c r="S66" s="131"/>
      <c r="T66" s="117"/>
      <c r="U66" s="118"/>
      <c r="V66" s="131"/>
      <c r="W66" s="189"/>
      <c r="X66" s="118"/>
      <c r="Y66" s="131"/>
      <c r="Z66" s="117"/>
      <c r="AA66" s="118"/>
      <c r="AB66" s="131"/>
      <c r="AC66" s="120">
        <f>G66+M66+S66+Y66</f>
        <v>0</v>
      </c>
      <c r="AD66" s="121">
        <f>J66+P66+V66+AB66</f>
        <v>0</v>
      </c>
      <c r="AE66" s="166">
        <f t="shared" si="42"/>
        <v>0</v>
      </c>
      <c r="AF66" s="123" t="e">
        <f t="shared" si="43"/>
        <v>#DIV/0!</v>
      </c>
      <c r="AG66" s="124"/>
      <c r="AH66" s="99"/>
      <c r="AI66" s="99"/>
    </row>
    <row r="67" spans="1:35" ht="24.75" customHeight="1">
      <c r="A67" s="100" t="s">
        <v>96</v>
      </c>
      <c r="B67" s="101" t="s">
        <v>162</v>
      </c>
      <c r="C67" s="215" t="s">
        <v>163</v>
      </c>
      <c r="D67" s="103"/>
      <c r="E67" s="104">
        <f t="shared" ref="E67:AB67" si="45">SUM(E68:E68)</f>
        <v>0</v>
      </c>
      <c r="F67" s="105">
        <f t="shared" si="45"/>
        <v>0</v>
      </c>
      <c r="G67" s="106">
        <f t="shared" si="45"/>
        <v>0</v>
      </c>
      <c r="H67" s="104">
        <f t="shared" si="45"/>
        <v>0</v>
      </c>
      <c r="I67" s="105">
        <f t="shared" si="45"/>
        <v>0</v>
      </c>
      <c r="J67" s="130">
        <f t="shared" si="45"/>
        <v>0</v>
      </c>
      <c r="K67" s="187">
        <f t="shared" si="45"/>
        <v>0</v>
      </c>
      <c r="L67" s="105">
        <f t="shared" si="45"/>
        <v>0</v>
      </c>
      <c r="M67" s="130">
        <f t="shared" si="45"/>
        <v>0</v>
      </c>
      <c r="N67" s="104">
        <f t="shared" si="45"/>
        <v>0</v>
      </c>
      <c r="O67" s="105">
        <f t="shared" si="45"/>
        <v>0</v>
      </c>
      <c r="P67" s="130">
        <f t="shared" si="45"/>
        <v>0</v>
      </c>
      <c r="Q67" s="187">
        <f t="shared" si="45"/>
        <v>0</v>
      </c>
      <c r="R67" s="105">
        <f t="shared" si="45"/>
        <v>0</v>
      </c>
      <c r="S67" s="130">
        <f t="shared" si="45"/>
        <v>0</v>
      </c>
      <c r="T67" s="104">
        <f t="shared" si="45"/>
        <v>0</v>
      </c>
      <c r="U67" s="105">
        <f t="shared" si="45"/>
        <v>0</v>
      </c>
      <c r="V67" s="130">
        <f t="shared" si="45"/>
        <v>0</v>
      </c>
      <c r="W67" s="187">
        <f t="shared" si="45"/>
        <v>0</v>
      </c>
      <c r="X67" s="105">
        <f t="shared" si="45"/>
        <v>0</v>
      </c>
      <c r="Y67" s="130">
        <f t="shared" si="45"/>
        <v>0</v>
      </c>
      <c r="Z67" s="104">
        <f t="shared" si="45"/>
        <v>0</v>
      </c>
      <c r="AA67" s="105">
        <f t="shared" si="45"/>
        <v>0</v>
      </c>
      <c r="AB67" s="130">
        <f t="shared" si="45"/>
        <v>0</v>
      </c>
      <c r="AC67" s="107">
        <f>G67+M67+S67+Y67</f>
        <v>0</v>
      </c>
      <c r="AD67" s="108">
        <f>J67+P67+V67+AB67</f>
        <v>0</v>
      </c>
      <c r="AE67" s="108">
        <f t="shared" si="42"/>
        <v>0</v>
      </c>
      <c r="AF67" s="132" t="e">
        <f t="shared" si="43"/>
        <v>#DIV/0!</v>
      </c>
      <c r="AG67" s="133"/>
      <c r="AH67" s="112"/>
      <c r="AI67" s="112"/>
    </row>
    <row r="68" spans="1:35" ht="16" thickBot="1">
      <c r="A68" s="113" t="s">
        <v>99</v>
      </c>
      <c r="B68" s="114" t="s">
        <v>100</v>
      </c>
      <c r="C68" s="115" t="s">
        <v>159</v>
      </c>
      <c r="D68" s="116" t="s">
        <v>119</v>
      </c>
      <c r="E68" s="117"/>
      <c r="F68" s="118"/>
      <c r="G68" s="119"/>
      <c r="H68" s="117"/>
      <c r="I68" s="118"/>
      <c r="J68" s="131"/>
      <c r="K68" s="189"/>
      <c r="L68" s="118"/>
      <c r="M68" s="131"/>
      <c r="N68" s="117"/>
      <c r="O68" s="118"/>
      <c r="P68" s="131"/>
      <c r="Q68" s="189"/>
      <c r="R68" s="118"/>
      <c r="S68" s="131"/>
      <c r="T68" s="117"/>
      <c r="U68" s="118"/>
      <c r="V68" s="131"/>
      <c r="W68" s="189"/>
      <c r="X68" s="118"/>
      <c r="Y68" s="131"/>
      <c r="Z68" s="117"/>
      <c r="AA68" s="118"/>
      <c r="AB68" s="131"/>
      <c r="AC68" s="120">
        <f>G68+M68+S68+Y68</f>
        <v>0</v>
      </c>
      <c r="AD68" s="121">
        <f>J68+P68+V68+AB68</f>
        <v>0</v>
      </c>
      <c r="AE68" s="166">
        <f t="shared" si="42"/>
        <v>0</v>
      </c>
      <c r="AF68" s="123" t="e">
        <f t="shared" si="43"/>
        <v>#DIV/0!</v>
      </c>
      <c r="AG68" s="124"/>
      <c r="AH68" s="99"/>
      <c r="AI68" s="99"/>
    </row>
    <row r="69" spans="1:35" ht="15" customHeight="1" thickBot="1">
      <c r="A69" s="169" t="s">
        <v>164</v>
      </c>
      <c r="B69" s="170"/>
      <c r="C69" s="171"/>
      <c r="D69" s="172"/>
      <c r="E69" s="173">
        <f t="shared" ref="E69:AB69" si="46">E67+E65+E63</f>
        <v>0</v>
      </c>
      <c r="F69" s="174">
        <f t="shared" si="46"/>
        <v>0</v>
      </c>
      <c r="G69" s="175">
        <f t="shared" si="46"/>
        <v>0</v>
      </c>
      <c r="H69" s="173">
        <f t="shared" si="46"/>
        <v>0</v>
      </c>
      <c r="I69" s="174">
        <f t="shared" si="46"/>
        <v>0</v>
      </c>
      <c r="J69" s="177">
        <f t="shared" si="46"/>
        <v>0</v>
      </c>
      <c r="K69" s="176">
        <f t="shared" si="46"/>
        <v>0</v>
      </c>
      <c r="L69" s="174">
        <f t="shared" si="46"/>
        <v>0</v>
      </c>
      <c r="M69" s="177">
        <f t="shared" si="46"/>
        <v>0</v>
      </c>
      <c r="N69" s="173">
        <f t="shared" si="46"/>
        <v>0</v>
      </c>
      <c r="O69" s="174">
        <f t="shared" si="46"/>
        <v>0</v>
      </c>
      <c r="P69" s="177">
        <f t="shared" si="46"/>
        <v>0</v>
      </c>
      <c r="Q69" s="176">
        <f t="shared" si="46"/>
        <v>0</v>
      </c>
      <c r="R69" s="174">
        <f t="shared" si="46"/>
        <v>0</v>
      </c>
      <c r="S69" s="177">
        <f t="shared" si="46"/>
        <v>0</v>
      </c>
      <c r="T69" s="173">
        <f t="shared" si="46"/>
        <v>0</v>
      </c>
      <c r="U69" s="174">
        <f t="shared" si="46"/>
        <v>0</v>
      </c>
      <c r="V69" s="177">
        <f t="shared" si="46"/>
        <v>0</v>
      </c>
      <c r="W69" s="176">
        <f t="shared" si="46"/>
        <v>0</v>
      </c>
      <c r="X69" s="174">
        <f t="shared" si="46"/>
        <v>0</v>
      </c>
      <c r="Y69" s="177">
        <f t="shared" si="46"/>
        <v>0</v>
      </c>
      <c r="Z69" s="173">
        <f t="shared" si="46"/>
        <v>0</v>
      </c>
      <c r="AA69" s="174">
        <f t="shared" si="46"/>
        <v>0</v>
      </c>
      <c r="AB69" s="177">
        <f t="shared" si="46"/>
        <v>0</v>
      </c>
      <c r="AC69" s="140">
        <f>G69+M69+S69+Y69</f>
        <v>0</v>
      </c>
      <c r="AD69" s="145">
        <f>J69+P69+V69+AB69</f>
        <v>0</v>
      </c>
      <c r="AE69" s="190">
        <f t="shared" si="42"/>
        <v>0</v>
      </c>
      <c r="AF69" s="216" t="e">
        <f t="shared" si="43"/>
        <v>#DIV/0!</v>
      </c>
      <c r="AG69" s="192"/>
      <c r="AH69" s="99"/>
      <c r="AI69" s="99"/>
    </row>
    <row r="70" spans="1:35" ht="15.75" customHeight="1" thickBot="1">
      <c r="A70" s="217" t="s">
        <v>94</v>
      </c>
      <c r="B70" s="218" t="s">
        <v>23</v>
      </c>
      <c r="C70" s="150" t="s">
        <v>165</v>
      </c>
      <c r="D70" s="183"/>
      <c r="E70" s="89"/>
      <c r="F70" s="90"/>
      <c r="G70" s="90"/>
      <c r="H70" s="89"/>
      <c r="I70" s="90"/>
      <c r="J70" s="94"/>
      <c r="K70" s="90"/>
      <c r="L70" s="90"/>
      <c r="M70" s="94"/>
      <c r="N70" s="89"/>
      <c r="O70" s="90"/>
      <c r="P70" s="94"/>
      <c r="Q70" s="90"/>
      <c r="R70" s="90"/>
      <c r="S70" s="94"/>
      <c r="T70" s="89"/>
      <c r="U70" s="90"/>
      <c r="V70" s="94"/>
      <c r="W70" s="90"/>
      <c r="X70" s="90"/>
      <c r="Y70" s="94"/>
      <c r="Z70" s="89"/>
      <c r="AA70" s="90"/>
      <c r="AB70" s="90"/>
      <c r="AC70" s="95"/>
      <c r="AD70" s="96"/>
      <c r="AE70" s="96"/>
      <c r="AF70" s="97"/>
      <c r="AG70" s="98"/>
      <c r="AH70" s="99"/>
      <c r="AI70" s="99"/>
    </row>
    <row r="71" spans="1:35" ht="15.75" customHeight="1">
      <c r="A71" s="100" t="s">
        <v>96</v>
      </c>
      <c r="B71" s="101" t="s">
        <v>166</v>
      </c>
      <c r="C71" s="214" t="s">
        <v>167</v>
      </c>
      <c r="D71" s="164"/>
      <c r="E71" s="184">
        <f t="shared" ref="E71:AB71" si="47">SUM(E72:E72)</f>
        <v>0</v>
      </c>
      <c r="F71" s="185">
        <f t="shared" si="47"/>
        <v>0</v>
      </c>
      <c r="G71" s="186">
        <f t="shared" si="47"/>
        <v>0</v>
      </c>
      <c r="H71" s="184">
        <f t="shared" si="47"/>
        <v>0</v>
      </c>
      <c r="I71" s="185">
        <f t="shared" si="47"/>
        <v>0</v>
      </c>
      <c r="J71" s="196">
        <f t="shared" si="47"/>
        <v>0</v>
      </c>
      <c r="K71" s="195">
        <f t="shared" si="47"/>
        <v>0</v>
      </c>
      <c r="L71" s="185">
        <f t="shared" si="47"/>
        <v>0</v>
      </c>
      <c r="M71" s="196">
        <f t="shared" si="47"/>
        <v>0</v>
      </c>
      <c r="N71" s="184">
        <f t="shared" si="47"/>
        <v>0</v>
      </c>
      <c r="O71" s="185">
        <f t="shared" si="47"/>
        <v>0</v>
      </c>
      <c r="P71" s="196">
        <f t="shared" si="47"/>
        <v>0</v>
      </c>
      <c r="Q71" s="195">
        <f t="shared" si="47"/>
        <v>0</v>
      </c>
      <c r="R71" s="185">
        <f t="shared" si="47"/>
        <v>0</v>
      </c>
      <c r="S71" s="196">
        <f t="shared" si="47"/>
        <v>0</v>
      </c>
      <c r="T71" s="184">
        <f t="shared" si="47"/>
        <v>0</v>
      </c>
      <c r="U71" s="185">
        <f t="shared" si="47"/>
        <v>0</v>
      </c>
      <c r="V71" s="196">
        <f t="shared" si="47"/>
        <v>0</v>
      </c>
      <c r="W71" s="195">
        <f t="shared" si="47"/>
        <v>0</v>
      </c>
      <c r="X71" s="185">
        <f t="shared" si="47"/>
        <v>0</v>
      </c>
      <c r="Y71" s="196">
        <f t="shared" si="47"/>
        <v>0</v>
      </c>
      <c r="Z71" s="184">
        <f t="shared" si="47"/>
        <v>0</v>
      </c>
      <c r="AA71" s="185">
        <f t="shared" si="47"/>
        <v>0</v>
      </c>
      <c r="AB71" s="196">
        <f t="shared" si="47"/>
        <v>0</v>
      </c>
      <c r="AC71" s="107">
        <f>G71+M71+S71+Y71</f>
        <v>0</v>
      </c>
      <c r="AD71" s="108">
        <f>J71+P71+V71+AB71</f>
        <v>0</v>
      </c>
      <c r="AE71" s="108">
        <f t="shared" ref="AE71:AE73" si="48">AC71-AD71</f>
        <v>0</v>
      </c>
      <c r="AF71" s="110" t="e">
        <f t="shared" ref="AF71:AF73" si="49">AE71/AC71</f>
        <v>#DIV/0!</v>
      </c>
      <c r="AG71" s="111"/>
      <c r="AH71" s="112"/>
      <c r="AI71" s="112"/>
    </row>
    <row r="72" spans="1:35" ht="15.75" customHeight="1" thickBot="1">
      <c r="A72" s="339" t="s">
        <v>99</v>
      </c>
      <c r="B72" s="340" t="s">
        <v>100</v>
      </c>
      <c r="C72" s="343" t="s">
        <v>159</v>
      </c>
      <c r="D72" s="344" t="s">
        <v>119</v>
      </c>
      <c r="E72" s="345"/>
      <c r="F72" s="346"/>
      <c r="G72" s="347">
        <f t="shared" ref="G72" si="50">E72*F72</f>
        <v>0</v>
      </c>
      <c r="H72" s="117"/>
      <c r="I72" s="118"/>
      <c r="J72" s="131"/>
      <c r="K72" s="189"/>
      <c r="L72" s="118"/>
      <c r="M72" s="131"/>
      <c r="N72" s="117"/>
      <c r="O72" s="118"/>
      <c r="P72" s="131"/>
      <c r="Q72" s="189"/>
      <c r="R72" s="118"/>
      <c r="S72" s="131"/>
      <c r="T72" s="117"/>
      <c r="U72" s="118"/>
      <c r="V72" s="131"/>
      <c r="W72" s="189"/>
      <c r="X72" s="118"/>
      <c r="Y72" s="131"/>
      <c r="Z72" s="117"/>
      <c r="AA72" s="118"/>
      <c r="AB72" s="131"/>
      <c r="AC72" s="120">
        <f>G72+M72+S72+Y72</f>
        <v>0</v>
      </c>
      <c r="AD72" s="121">
        <f>J72+P72+V72+AB72</f>
        <v>0</v>
      </c>
      <c r="AE72" s="166">
        <f t="shared" si="48"/>
        <v>0</v>
      </c>
      <c r="AF72" s="123" t="e">
        <f t="shared" si="49"/>
        <v>#DIV/0!</v>
      </c>
      <c r="AG72" s="124"/>
      <c r="AH72" s="99"/>
      <c r="AI72" s="99"/>
    </row>
    <row r="73" spans="1:35" ht="15" customHeight="1" thickBot="1">
      <c r="A73" s="169" t="s">
        <v>175</v>
      </c>
      <c r="B73" s="170"/>
      <c r="C73" s="171"/>
      <c r="D73" s="172"/>
      <c r="E73" s="173">
        <f t="shared" ref="E73:AB73" si="51">E71</f>
        <v>0</v>
      </c>
      <c r="F73" s="174">
        <f t="shared" si="51"/>
        <v>0</v>
      </c>
      <c r="G73" s="175">
        <f t="shared" si="51"/>
        <v>0</v>
      </c>
      <c r="H73" s="140">
        <f t="shared" si="51"/>
        <v>0</v>
      </c>
      <c r="I73" s="142">
        <f t="shared" si="51"/>
        <v>0</v>
      </c>
      <c r="J73" s="190">
        <f t="shared" si="51"/>
        <v>0</v>
      </c>
      <c r="K73" s="176">
        <f t="shared" si="51"/>
        <v>0</v>
      </c>
      <c r="L73" s="174">
        <f t="shared" si="51"/>
        <v>0</v>
      </c>
      <c r="M73" s="177">
        <f t="shared" si="51"/>
        <v>0</v>
      </c>
      <c r="N73" s="173">
        <f t="shared" si="51"/>
        <v>0</v>
      </c>
      <c r="O73" s="174">
        <f t="shared" si="51"/>
        <v>0</v>
      </c>
      <c r="P73" s="177">
        <f t="shared" si="51"/>
        <v>0</v>
      </c>
      <c r="Q73" s="176">
        <f t="shared" si="51"/>
        <v>0</v>
      </c>
      <c r="R73" s="174">
        <f t="shared" si="51"/>
        <v>0</v>
      </c>
      <c r="S73" s="177">
        <f t="shared" si="51"/>
        <v>0</v>
      </c>
      <c r="T73" s="173">
        <f t="shared" si="51"/>
        <v>0</v>
      </c>
      <c r="U73" s="174">
        <f t="shared" si="51"/>
        <v>0</v>
      </c>
      <c r="V73" s="177">
        <f t="shared" si="51"/>
        <v>0</v>
      </c>
      <c r="W73" s="176">
        <f t="shared" si="51"/>
        <v>0</v>
      </c>
      <c r="X73" s="174">
        <f t="shared" si="51"/>
        <v>0</v>
      </c>
      <c r="Y73" s="177">
        <f t="shared" si="51"/>
        <v>0</v>
      </c>
      <c r="Z73" s="173">
        <f t="shared" si="51"/>
        <v>0</v>
      </c>
      <c r="AA73" s="174">
        <f t="shared" si="51"/>
        <v>0</v>
      </c>
      <c r="AB73" s="177">
        <f t="shared" si="51"/>
        <v>0</v>
      </c>
      <c r="AC73" s="173">
        <f>G73+M73+S73+Y73</f>
        <v>0</v>
      </c>
      <c r="AD73" s="178">
        <f>J73+P73+V73+AB73</f>
        <v>0</v>
      </c>
      <c r="AE73" s="177">
        <f t="shared" si="48"/>
        <v>0</v>
      </c>
      <c r="AF73" s="219" t="e">
        <f t="shared" si="49"/>
        <v>#DIV/0!</v>
      </c>
      <c r="AG73" s="180"/>
      <c r="AH73" s="99"/>
      <c r="AI73" s="99"/>
    </row>
    <row r="74" spans="1:35" ht="30" customHeight="1" thickBot="1">
      <c r="A74" s="217" t="s">
        <v>94</v>
      </c>
      <c r="B74" s="218" t="s">
        <v>24</v>
      </c>
      <c r="C74" s="220" t="s">
        <v>176</v>
      </c>
      <c r="D74" s="221"/>
      <c r="E74" s="222"/>
      <c r="F74" s="223"/>
      <c r="G74" s="223"/>
      <c r="H74" s="222"/>
      <c r="I74" s="223"/>
      <c r="J74" s="223"/>
      <c r="K74" s="223"/>
      <c r="L74" s="223"/>
      <c r="M74" s="224"/>
      <c r="N74" s="222"/>
      <c r="O74" s="223"/>
      <c r="P74" s="224"/>
      <c r="Q74" s="223"/>
      <c r="R74" s="223"/>
      <c r="S74" s="224"/>
      <c r="T74" s="222"/>
      <c r="U74" s="223"/>
      <c r="V74" s="224"/>
      <c r="W74" s="223"/>
      <c r="X74" s="223"/>
      <c r="Y74" s="224"/>
      <c r="Z74" s="222"/>
      <c r="AA74" s="223"/>
      <c r="AB74" s="223"/>
      <c r="AC74" s="211"/>
      <c r="AD74" s="212"/>
      <c r="AE74" s="212"/>
      <c r="AF74" s="225"/>
      <c r="AG74" s="226"/>
      <c r="AH74" s="99"/>
      <c r="AI74" s="99"/>
    </row>
    <row r="75" spans="1:35" ht="30" customHeight="1" thickBot="1">
      <c r="A75" s="365" t="s">
        <v>99</v>
      </c>
      <c r="B75" s="475" t="s">
        <v>100</v>
      </c>
      <c r="C75" s="476" t="s">
        <v>401</v>
      </c>
      <c r="D75" s="477"/>
      <c r="E75" s="478">
        <v>0</v>
      </c>
      <c r="F75" s="479">
        <v>0</v>
      </c>
      <c r="G75" s="480">
        <v>0</v>
      </c>
      <c r="H75" s="360"/>
      <c r="I75" s="361"/>
      <c r="J75" s="362"/>
      <c r="K75" s="231"/>
      <c r="L75" s="228"/>
      <c r="M75" s="230"/>
      <c r="N75" s="227"/>
      <c r="O75" s="228"/>
      <c r="P75" s="230"/>
      <c r="Q75" s="231"/>
      <c r="R75" s="228"/>
      <c r="S75" s="230"/>
      <c r="T75" s="227"/>
      <c r="U75" s="228"/>
      <c r="V75" s="230"/>
      <c r="W75" s="231"/>
      <c r="X75" s="228"/>
      <c r="Y75" s="230"/>
      <c r="Z75" s="227"/>
      <c r="AA75" s="228"/>
      <c r="AB75" s="230"/>
      <c r="AC75" s="232">
        <f>G75+M75+S75+Y75</f>
        <v>0</v>
      </c>
      <c r="AD75" s="233">
        <f>J75+P75+V75+AB75</f>
        <v>0</v>
      </c>
      <c r="AE75" s="234">
        <f t="shared" ref="AE75:AE79" si="52">AC75-AD75</f>
        <v>0</v>
      </c>
      <c r="AF75" s="235" t="e">
        <f t="shared" ref="AF75:AF79" si="53">AE75/AC75</f>
        <v>#DIV/0!</v>
      </c>
      <c r="AG75" s="236"/>
      <c r="AH75" s="99"/>
      <c r="AI75" s="99"/>
    </row>
    <row r="76" spans="1:35" ht="30" customHeight="1">
      <c r="A76" s="365" t="s">
        <v>99</v>
      </c>
      <c r="B76" s="481" t="s">
        <v>103</v>
      </c>
      <c r="C76" s="457" t="s">
        <v>402</v>
      </c>
      <c r="D76" s="473" t="s">
        <v>189</v>
      </c>
      <c r="E76" s="482">
        <v>5</v>
      </c>
      <c r="F76" s="471">
        <v>5500</v>
      </c>
      <c r="G76" s="474">
        <f>E76*F76</f>
        <v>27500</v>
      </c>
      <c r="H76" s="482">
        <v>5</v>
      </c>
      <c r="I76" s="471">
        <v>5500</v>
      </c>
      <c r="J76" s="474">
        <f>H76*I76</f>
        <v>27500</v>
      </c>
      <c r="K76" s="189"/>
      <c r="L76" s="118"/>
      <c r="M76" s="131"/>
      <c r="N76" s="117"/>
      <c r="O76" s="118"/>
      <c r="P76" s="131"/>
      <c r="Q76" s="189"/>
      <c r="R76" s="118"/>
      <c r="S76" s="131"/>
      <c r="T76" s="117"/>
      <c r="U76" s="118"/>
      <c r="V76" s="131"/>
      <c r="W76" s="189"/>
      <c r="X76" s="118"/>
      <c r="Y76" s="131"/>
      <c r="Z76" s="117"/>
      <c r="AA76" s="118"/>
      <c r="AB76" s="131"/>
      <c r="AC76" s="120">
        <f>G76+M76+S76+Y76</f>
        <v>27500</v>
      </c>
      <c r="AD76" s="121">
        <f>J76+P76+V76+AB76</f>
        <v>27500</v>
      </c>
      <c r="AE76" s="166">
        <f t="shared" si="52"/>
        <v>0</v>
      </c>
      <c r="AF76" s="237">
        <f t="shared" si="53"/>
        <v>0</v>
      </c>
      <c r="AG76" s="238"/>
      <c r="AH76" s="99"/>
      <c r="AI76" s="99"/>
    </row>
    <row r="77" spans="1:35" ht="30" customHeight="1">
      <c r="A77" s="366" t="s">
        <v>99</v>
      </c>
      <c r="B77" s="481" t="s">
        <v>104</v>
      </c>
      <c r="C77" s="457" t="s">
        <v>403</v>
      </c>
      <c r="D77" s="473"/>
      <c r="E77" s="482">
        <v>0</v>
      </c>
      <c r="F77" s="471">
        <v>0</v>
      </c>
      <c r="G77" s="474">
        <v>0</v>
      </c>
      <c r="H77" s="189"/>
      <c r="I77" s="118"/>
      <c r="J77" s="131"/>
      <c r="K77" s="189"/>
      <c r="L77" s="118"/>
      <c r="M77" s="131"/>
      <c r="N77" s="117"/>
      <c r="O77" s="118"/>
      <c r="P77" s="131"/>
      <c r="Q77" s="189"/>
      <c r="R77" s="118"/>
      <c r="S77" s="131"/>
      <c r="T77" s="117"/>
      <c r="U77" s="118"/>
      <c r="V77" s="131"/>
      <c r="W77" s="189"/>
      <c r="X77" s="118"/>
      <c r="Y77" s="131"/>
      <c r="Z77" s="117"/>
      <c r="AA77" s="118"/>
      <c r="AB77" s="131"/>
      <c r="AC77" s="120">
        <f>G77+M77+S77+Y77</f>
        <v>0</v>
      </c>
      <c r="AD77" s="121">
        <f>J77+P77+V77+AB77</f>
        <v>0</v>
      </c>
      <c r="AE77" s="166">
        <f t="shared" ref="AE77:AE78" si="54">AC77-AD77</f>
        <v>0</v>
      </c>
      <c r="AF77" s="237" t="e">
        <f t="shared" ref="AF77:AF78" si="55">AE77/AC77</f>
        <v>#DIV/0!</v>
      </c>
      <c r="AG77" s="238"/>
      <c r="AH77" s="99"/>
      <c r="AI77" s="99"/>
    </row>
    <row r="78" spans="1:35" ht="30" customHeight="1" thickBot="1">
      <c r="A78" s="366" t="s">
        <v>99</v>
      </c>
      <c r="B78" s="483" t="s">
        <v>168</v>
      </c>
      <c r="C78" s="460" t="s">
        <v>404</v>
      </c>
      <c r="D78" s="461"/>
      <c r="E78" s="484"/>
      <c r="F78" s="485"/>
      <c r="G78" s="486">
        <f>E78*F78</f>
        <v>0</v>
      </c>
      <c r="H78" s="189"/>
      <c r="I78" s="118"/>
      <c r="J78" s="363"/>
      <c r="K78" s="189"/>
      <c r="L78" s="118"/>
      <c r="M78" s="131"/>
      <c r="N78" s="117"/>
      <c r="O78" s="118"/>
      <c r="P78" s="131"/>
      <c r="Q78" s="189"/>
      <c r="R78" s="118"/>
      <c r="S78" s="131"/>
      <c r="T78" s="117"/>
      <c r="U78" s="118"/>
      <c r="V78" s="131"/>
      <c r="W78" s="189"/>
      <c r="X78" s="118"/>
      <c r="Y78" s="131"/>
      <c r="Z78" s="117"/>
      <c r="AA78" s="118"/>
      <c r="AB78" s="131"/>
      <c r="AC78" s="120">
        <f>G78+M78+S78+Y78</f>
        <v>0</v>
      </c>
      <c r="AD78" s="121">
        <f>J78+P78+V78+AB78</f>
        <v>0</v>
      </c>
      <c r="AE78" s="166">
        <f t="shared" si="54"/>
        <v>0</v>
      </c>
      <c r="AF78" s="237" t="e">
        <f t="shared" si="55"/>
        <v>#DIV/0!</v>
      </c>
      <c r="AG78" s="238"/>
      <c r="AH78" s="99"/>
      <c r="AI78" s="99"/>
    </row>
    <row r="79" spans="1:35" ht="15" customHeight="1" thickBot="1">
      <c r="A79" s="239" t="s">
        <v>177</v>
      </c>
      <c r="B79" s="240"/>
      <c r="C79" s="241"/>
      <c r="D79" s="367"/>
      <c r="E79" s="249">
        <f t="shared" ref="E79:AB79" si="56">SUM(E75:E78)</f>
        <v>5</v>
      </c>
      <c r="F79" s="244">
        <f t="shared" si="56"/>
        <v>5500</v>
      </c>
      <c r="G79" s="245">
        <f t="shared" si="56"/>
        <v>27500</v>
      </c>
      <c r="H79" s="246">
        <f t="shared" si="56"/>
        <v>5</v>
      </c>
      <c r="I79" s="247">
        <f t="shared" si="56"/>
        <v>5500</v>
      </c>
      <c r="J79" s="248">
        <f t="shared" si="56"/>
        <v>27500</v>
      </c>
      <c r="K79" s="249">
        <f t="shared" si="56"/>
        <v>0</v>
      </c>
      <c r="L79" s="244">
        <f t="shared" si="56"/>
        <v>0</v>
      </c>
      <c r="M79" s="250">
        <f t="shared" si="56"/>
        <v>0</v>
      </c>
      <c r="N79" s="243">
        <f t="shared" si="56"/>
        <v>0</v>
      </c>
      <c r="O79" s="244">
        <f t="shared" si="56"/>
        <v>0</v>
      </c>
      <c r="P79" s="250">
        <f t="shared" si="56"/>
        <v>0</v>
      </c>
      <c r="Q79" s="249">
        <f t="shared" si="56"/>
        <v>0</v>
      </c>
      <c r="R79" s="244">
        <f t="shared" si="56"/>
        <v>0</v>
      </c>
      <c r="S79" s="250">
        <f t="shared" si="56"/>
        <v>0</v>
      </c>
      <c r="T79" s="243">
        <f t="shared" si="56"/>
        <v>0</v>
      </c>
      <c r="U79" s="244">
        <f t="shared" si="56"/>
        <v>0</v>
      </c>
      <c r="V79" s="250">
        <f t="shared" si="56"/>
        <v>0</v>
      </c>
      <c r="W79" s="249">
        <f t="shared" si="56"/>
        <v>0</v>
      </c>
      <c r="X79" s="244">
        <f t="shared" si="56"/>
        <v>0</v>
      </c>
      <c r="Y79" s="250">
        <f t="shared" si="56"/>
        <v>0</v>
      </c>
      <c r="Z79" s="243">
        <f t="shared" si="56"/>
        <v>0</v>
      </c>
      <c r="AA79" s="244">
        <f t="shared" si="56"/>
        <v>0</v>
      </c>
      <c r="AB79" s="250">
        <f t="shared" si="56"/>
        <v>0</v>
      </c>
      <c r="AC79" s="173">
        <f>G79+M79+S79+Y79</f>
        <v>27500</v>
      </c>
      <c r="AD79" s="178">
        <f>J79+P79+V79+AB79</f>
        <v>27500</v>
      </c>
      <c r="AE79" s="177">
        <f t="shared" si="52"/>
        <v>0</v>
      </c>
      <c r="AF79" s="219">
        <f t="shared" si="53"/>
        <v>0</v>
      </c>
      <c r="AG79" s="180"/>
      <c r="AH79" s="99"/>
      <c r="AI79" s="99"/>
    </row>
    <row r="80" spans="1:35" ht="15" customHeight="1" thickBot="1">
      <c r="A80" s="217" t="s">
        <v>94</v>
      </c>
      <c r="B80" s="251" t="s">
        <v>25</v>
      </c>
      <c r="C80" s="371" t="s">
        <v>178</v>
      </c>
      <c r="D80" s="373"/>
      <c r="E80" s="90"/>
      <c r="F80" s="90"/>
      <c r="G80" s="90"/>
      <c r="H80" s="222"/>
      <c r="I80" s="223"/>
      <c r="J80" s="224"/>
      <c r="K80" s="90"/>
      <c r="L80" s="90"/>
      <c r="M80" s="94"/>
      <c r="N80" s="89"/>
      <c r="O80" s="90"/>
      <c r="P80" s="94"/>
      <c r="Q80" s="90"/>
      <c r="R80" s="90"/>
      <c r="S80" s="94"/>
      <c r="T80" s="89"/>
      <c r="U80" s="90"/>
      <c r="V80" s="94"/>
      <c r="W80" s="90"/>
      <c r="X80" s="90"/>
      <c r="Y80" s="94"/>
      <c r="Z80" s="89"/>
      <c r="AA80" s="90"/>
      <c r="AB80" s="90"/>
      <c r="AC80" s="270"/>
      <c r="AD80" s="271"/>
      <c r="AE80" s="271"/>
      <c r="AF80" s="290"/>
      <c r="AG80" s="291"/>
      <c r="AH80" s="99"/>
      <c r="AI80" s="99"/>
    </row>
    <row r="81" spans="1:35" ht="30" customHeight="1">
      <c r="A81" s="370" t="s">
        <v>99</v>
      </c>
      <c r="B81" s="487" t="s">
        <v>100</v>
      </c>
      <c r="C81" s="488" t="s">
        <v>405</v>
      </c>
      <c r="D81" s="406"/>
      <c r="E81" s="407"/>
      <c r="F81" s="374"/>
      <c r="G81" s="375"/>
      <c r="H81" s="376"/>
      <c r="I81" s="377"/>
      <c r="J81" s="378"/>
      <c r="K81" s="376"/>
      <c r="L81" s="377"/>
      <c r="M81" s="378"/>
      <c r="N81" s="376"/>
      <c r="O81" s="377"/>
      <c r="P81" s="378"/>
      <c r="Q81" s="376"/>
      <c r="R81" s="377"/>
      <c r="S81" s="378"/>
      <c r="T81" s="376"/>
      <c r="U81" s="377"/>
      <c r="V81" s="378"/>
      <c r="W81" s="376"/>
      <c r="X81" s="377"/>
      <c r="Y81" s="378"/>
      <c r="Z81" s="376"/>
      <c r="AA81" s="377"/>
      <c r="AB81" s="379"/>
      <c r="AC81" s="381">
        <f>G81+M81+S81+Y81</f>
        <v>0</v>
      </c>
      <c r="AD81" s="381">
        <f>J81+P81+V81+AB81</f>
        <v>0</v>
      </c>
      <c r="AE81" s="381">
        <f t="shared" ref="AE81:AE83" si="57">AC81-AD81</f>
        <v>0</v>
      </c>
      <c r="AF81" s="384" t="e">
        <f t="shared" ref="AF81:AF83" si="58">AE81/AC81</f>
        <v>#DIV/0!</v>
      </c>
      <c r="AG81" s="387"/>
      <c r="AH81" s="99"/>
      <c r="AI81" s="99"/>
    </row>
    <row r="82" spans="1:35" ht="30" customHeight="1" thickBot="1">
      <c r="A82" s="370" t="s">
        <v>99</v>
      </c>
      <c r="B82" s="487" t="s">
        <v>103</v>
      </c>
      <c r="C82" s="489" t="s">
        <v>406</v>
      </c>
      <c r="D82" s="408" t="s">
        <v>185</v>
      </c>
      <c r="E82" s="407"/>
      <c r="F82" s="374"/>
      <c r="G82" s="375"/>
      <c r="H82" s="444"/>
      <c r="I82" s="374"/>
      <c r="J82" s="364"/>
      <c r="K82" s="356"/>
      <c r="L82" s="352"/>
      <c r="M82" s="357"/>
      <c r="N82" s="356"/>
      <c r="O82" s="352"/>
      <c r="P82" s="357"/>
      <c r="Q82" s="356"/>
      <c r="R82" s="352"/>
      <c r="S82" s="357"/>
      <c r="T82" s="356"/>
      <c r="U82" s="352"/>
      <c r="V82" s="357"/>
      <c r="W82" s="356"/>
      <c r="X82" s="352"/>
      <c r="Y82" s="357"/>
      <c r="Z82" s="356"/>
      <c r="AA82" s="352"/>
      <c r="AB82" s="380"/>
      <c r="AC82" s="382">
        <f>G82+M82+S82+Y82</f>
        <v>0</v>
      </c>
      <c r="AD82" s="452">
        <f>M82</f>
        <v>0</v>
      </c>
      <c r="AE82" s="452">
        <f>G83-J83</f>
        <v>0</v>
      </c>
      <c r="AF82" s="385" t="e">
        <f t="shared" ref="AF82" si="59">AE82/AC82</f>
        <v>#DIV/0!</v>
      </c>
      <c r="AG82" s="388"/>
      <c r="AH82" s="99"/>
      <c r="AI82" s="99"/>
    </row>
    <row r="83" spans="1:35" ht="15" customHeight="1" thickBot="1">
      <c r="A83" s="169" t="s">
        <v>179</v>
      </c>
      <c r="B83" s="413"/>
      <c r="C83" s="171"/>
      <c r="D83" s="372"/>
      <c r="E83" s="173">
        <f t="shared" ref="E83:AB83" si="60">SUM(E81:E82)</f>
        <v>0</v>
      </c>
      <c r="F83" s="174">
        <f t="shared" si="60"/>
        <v>0</v>
      </c>
      <c r="G83" s="175">
        <f t="shared" si="60"/>
        <v>0</v>
      </c>
      <c r="H83" s="246">
        <f t="shared" si="60"/>
        <v>0</v>
      </c>
      <c r="I83" s="247">
        <f t="shared" si="60"/>
        <v>0</v>
      </c>
      <c r="J83" s="248">
        <f t="shared" si="60"/>
        <v>0</v>
      </c>
      <c r="K83" s="176">
        <f t="shared" si="60"/>
        <v>0</v>
      </c>
      <c r="L83" s="174">
        <f t="shared" si="60"/>
        <v>0</v>
      </c>
      <c r="M83" s="177">
        <f t="shared" si="60"/>
        <v>0</v>
      </c>
      <c r="N83" s="173">
        <f t="shared" si="60"/>
        <v>0</v>
      </c>
      <c r="O83" s="174">
        <f t="shared" si="60"/>
        <v>0</v>
      </c>
      <c r="P83" s="177">
        <f t="shared" si="60"/>
        <v>0</v>
      </c>
      <c r="Q83" s="176">
        <f t="shared" si="60"/>
        <v>0</v>
      </c>
      <c r="R83" s="174">
        <f t="shared" si="60"/>
        <v>0</v>
      </c>
      <c r="S83" s="177">
        <f t="shared" si="60"/>
        <v>0</v>
      </c>
      <c r="T83" s="173">
        <f t="shared" si="60"/>
        <v>0</v>
      </c>
      <c r="U83" s="174">
        <f t="shared" si="60"/>
        <v>0</v>
      </c>
      <c r="V83" s="177">
        <f t="shared" si="60"/>
        <v>0</v>
      </c>
      <c r="W83" s="176">
        <f t="shared" si="60"/>
        <v>0</v>
      </c>
      <c r="X83" s="174">
        <f t="shared" si="60"/>
        <v>0</v>
      </c>
      <c r="Y83" s="177">
        <f t="shared" si="60"/>
        <v>0</v>
      </c>
      <c r="Z83" s="173">
        <f t="shared" si="60"/>
        <v>0</v>
      </c>
      <c r="AA83" s="174">
        <f t="shared" si="60"/>
        <v>0</v>
      </c>
      <c r="AB83" s="177">
        <f t="shared" si="60"/>
        <v>0</v>
      </c>
      <c r="AC83" s="246">
        <f>G83+M83+S83+Y83</f>
        <v>0</v>
      </c>
      <c r="AD83" s="286">
        <f>J83+P83+V83+AB83</f>
        <v>0</v>
      </c>
      <c r="AE83" s="248">
        <f t="shared" si="57"/>
        <v>0</v>
      </c>
      <c r="AF83" s="383" t="e">
        <f t="shared" si="58"/>
        <v>#DIV/0!</v>
      </c>
      <c r="AG83" s="386"/>
      <c r="AH83" s="99"/>
      <c r="AI83" s="99"/>
    </row>
    <row r="84" spans="1:35" ht="29" thickBot="1">
      <c r="A84" s="412" t="s">
        <v>94</v>
      </c>
      <c r="B84" s="409" t="s">
        <v>26</v>
      </c>
      <c r="C84" s="368" t="s">
        <v>180</v>
      </c>
      <c r="D84" s="369"/>
      <c r="E84" s="90"/>
      <c r="F84" s="90"/>
      <c r="G84" s="90"/>
      <c r="H84" s="89"/>
      <c r="I84" s="90"/>
      <c r="J84" s="94"/>
      <c r="K84" s="90"/>
      <c r="L84" s="90"/>
      <c r="M84" s="94"/>
      <c r="N84" s="89"/>
      <c r="O84" s="90"/>
      <c r="P84" s="94"/>
      <c r="Q84" s="90"/>
      <c r="R84" s="90"/>
      <c r="S84" s="94"/>
      <c r="T84" s="89"/>
      <c r="U84" s="90"/>
      <c r="V84" s="94"/>
      <c r="W84" s="90"/>
      <c r="X84" s="90"/>
      <c r="Y84" s="94"/>
      <c r="Z84" s="89"/>
      <c r="AA84" s="90"/>
      <c r="AB84" s="94"/>
      <c r="AC84" s="211"/>
      <c r="AD84" s="212"/>
      <c r="AE84" s="212"/>
      <c r="AF84" s="225"/>
      <c r="AG84" s="226"/>
      <c r="AH84" s="99"/>
      <c r="AI84" s="99"/>
    </row>
    <row r="85" spans="1:35" ht="30" customHeight="1" thickBot="1">
      <c r="A85" s="252" t="s">
        <v>99</v>
      </c>
      <c r="B85" s="414" t="s">
        <v>100</v>
      </c>
      <c r="C85" s="253" t="s">
        <v>181</v>
      </c>
      <c r="D85" s="254" t="s">
        <v>182</v>
      </c>
      <c r="E85" s="255"/>
      <c r="F85" s="256"/>
      <c r="G85" s="257"/>
      <c r="H85" s="227"/>
      <c r="I85" s="228"/>
      <c r="J85" s="230"/>
      <c r="K85" s="258"/>
      <c r="L85" s="256"/>
      <c r="M85" s="259"/>
      <c r="N85" s="255"/>
      <c r="O85" s="256"/>
      <c r="P85" s="259"/>
      <c r="Q85" s="258"/>
      <c r="R85" s="256"/>
      <c r="S85" s="259"/>
      <c r="T85" s="255"/>
      <c r="U85" s="256"/>
      <c r="V85" s="259"/>
      <c r="W85" s="258"/>
      <c r="X85" s="256"/>
      <c r="Y85" s="259"/>
      <c r="Z85" s="255"/>
      <c r="AA85" s="256"/>
      <c r="AB85" s="259"/>
      <c r="AC85" s="232">
        <f>G85+M85+S85+Y85</f>
        <v>0</v>
      </c>
      <c r="AD85" s="233">
        <f>J85+P85+V85+AB85</f>
        <v>0</v>
      </c>
      <c r="AE85" s="234">
        <f t="shared" ref="AE85:AE86" si="61">AC85-AD85</f>
        <v>0</v>
      </c>
      <c r="AF85" s="237" t="e">
        <f t="shared" ref="AF85:AF86" si="62">AE85/AC85</f>
        <v>#DIV/0!</v>
      </c>
      <c r="AG85" s="238"/>
      <c r="AH85" s="99"/>
      <c r="AI85" s="99"/>
    </row>
    <row r="86" spans="1:35" ht="42" customHeight="1" thickBot="1">
      <c r="A86" s="603" t="s">
        <v>183</v>
      </c>
      <c r="B86" s="604"/>
      <c r="C86" s="605"/>
      <c r="D86" s="260"/>
      <c r="E86" s="261">
        <f t="shared" ref="E86:AB86" si="63">SUM(E85:E85)</f>
        <v>0</v>
      </c>
      <c r="F86" s="262">
        <f t="shared" si="63"/>
        <v>0</v>
      </c>
      <c r="G86" s="263">
        <f t="shared" si="63"/>
        <v>0</v>
      </c>
      <c r="H86" s="264">
        <f t="shared" si="63"/>
        <v>0</v>
      </c>
      <c r="I86" s="265">
        <f t="shared" si="63"/>
        <v>0</v>
      </c>
      <c r="J86" s="265">
        <f t="shared" si="63"/>
        <v>0</v>
      </c>
      <c r="K86" s="266">
        <f t="shared" si="63"/>
        <v>0</v>
      </c>
      <c r="L86" s="262">
        <f t="shared" si="63"/>
        <v>0</v>
      </c>
      <c r="M86" s="262">
        <f t="shared" si="63"/>
        <v>0</v>
      </c>
      <c r="N86" s="261">
        <f t="shared" si="63"/>
        <v>0</v>
      </c>
      <c r="O86" s="262">
        <f t="shared" si="63"/>
        <v>0</v>
      </c>
      <c r="P86" s="262">
        <f t="shared" si="63"/>
        <v>0</v>
      </c>
      <c r="Q86" s="266">
        <f t="shared" si="63"/>
        <v>0</v>
      </c>
      <c r="R86" s="262">
        <f t="shared" si="63"/>
        <v>0</v>
      </c>
      <c r="S86" s="262">
        <f t="shared" si="63"/>
        <v>0</v>
      </c>
      <c r="T86" s="261">
        <f t="shared" si="63"/>
        <v>0</v>
      </c>
      <c r="U86" s="262">
        <f t="shared" si="63"/>
        <v>0</v>
      </c>
      <c r="V86" s="262">
        <f t="shared" si="63"/>
        <v>0</v>
      </c>
      <c r="W86" s="266">
        <f t="shared" si="63"/>
        <v>0</v>
      </c>
      <c r="X86" s="262">
        <f t="shared" si="63"/>
        <v>0</v>
      </c>
      <c r="Y86" s="262">
        <f t="shared" si="63"/>
        <v>0</v>
      </c>
      <c r="Z86" s="261">
        <f t="shared" si="63"/>
        <v>0</v>
      </c>
      <c r="AA86" s="262">
        <f t="shared" si="63"/>
        <v>0</v>
      </c>
      <c r="AB86" s="262">
        <f t="shared" si="63"/>
        <v>0</v>
      </c>
      <c r="AC86" s="140">
        <f>G86+M86+S86+Y86</f>
        <v>0</v>
      </c>
      <c r="AD86" s="145">
        <f>J86+P86+V86+AB86</f>
        <v>0</v>
      </c>
      <c r="AE86" s="190">
        <f t="shared" si="61"/>
        <v>0</v>
      </c>
      <c r="AF86" s="267" t="e">
        <f t="shared" si="62"/>
        <v>#DIV/0!</v>
      </c>
      <c r="AG86" s="268"/>
      <c r="AH86" s="99"/>
      <c r="AI86" s="99"/>
    </row>
    <row r="87" spans="1:35" ht="15.75" customHeight="1" thickBot="1">
      <c r="A87" s="411" t="s">
        <v>94</v>
      </c>
      <c r="B87" s="409" t="s">
        <v>27</v>
      </c>
      <c r="C87" s="410" t="s">
        <v>184</v>
      </c>
      <c r="D87" s="269"/>
      <c r="E87" s="270"/>
      <c r="F87" s="271"/>
      <c r="G87" s="271"/>
      <c r="H87" s="270"/>
      <c r="I87" s="271"/>
      <c r="J87" s="271"/>
      <c r="K87" s="271"/>
      <c r="L87" s="271"/>
      <c r="M87" s="272"/>
      <c r="N87" s="270"/>
      <c r="O87" s="271"/>
      <c r="P87" s="272"/>
      <c r="Q87" s="271"/>
      <c r="R87" s="271"/>
      <c r="S87" s="272"/>
      <c r="T87" s="270"/>
      <c r="U87" s="271"/>
      <c r="V87" s="272"/>
      <c r="W87" s="271"/>
      <c r="X87" s="271"/>
      <c r="Y87" s="272"/>
      <c r="Z87" s="270"/>
      <c r="AA87" s="271"/>
      <c r="AB87" s="272"/>
      <c r="AC87" s="270"/>
      <c r="AD87" s="271"/>
      <c r="AE87" s="271"/>
      <c r="AF87" s="225"/>
      <c r="AG87" s="226"/>
      <c r="AH87" s="99"/>
      <c r="AI87" s="99"/>
    </row>
    <row r="88" spans="1:35" ht="16" thickBot="1">
      <c r="A88" s="359" t="s">
        <v>99</v>
      </c>
      <c r="B88" s="475" t="s">
        <v>100</v>
      </c>
      <c r="C88" s="476" t="s">
        <v>407</v>
      </c>
      <c r="D88" s="477" t="s">
        <v>185</v>
      </c>
      <c r="E88" s="492"/>
      <c r="F88" s="493"/>
      <c r="G88" s="494">
        <f t="shared" ref="G88:G91" si="64">E88*F88</f>
        <v>0</v>
      </c>
      <c r="H88" s="389"/>
      <c r="I88" s="390"/>
      <c r="J88" s="230"/>
      <c r="K88" s="231"/>
      <c r="L88" s="228"/>
      <c r="M88" s="230"/>
      <c r="N88" s="227"/>
      <c r="O88" s="228"/>
      <c r="P88" s="230"/>
      <c r="Q88" s="231"/>
      <c r="R88" s="228"/>
      <c r="S88" s="230"/>
      <c r="T88" s="227"/>
      <c r="U88" s="228"/>
      <c r="V88" s="230"/>
      <c r="W88" s="231"/>
      <c r="X88" s="228"/>
      <c r="Y88" s="230"/>
      <c r="Z88" s="227"/>
      <c r="AA88" s="228"/>
      <c r="AB88" s="229"/>
      <c r="AC88" s="232">
        <f>G88+M88+S88+Y88</f>
        <v>0</v>
      </c>
      <c r="AD88" s="273">
        <f>J88+P88+V88+AB88</f>
        <v>0</v>
      </c>
      <c r="AE88" s="274">
        <f t="shared" ref="AE88:AE92" si="65">AC88-AD88</f>
        <v>0</v>
      </c>
      <c r="AF88" s="275" t="e">
        <f t="shared" ref="AF88:AF92" si="66">AE88/AC88</f>
        <v>#DIV/0!</v>
      </c>
      <c r="AG88" s="238"/>
      <c r="AH88" s="99"/>
      <c r="AI88" s="99"/>
    </row>
    <row r="89" spans="1:35" s="451" customFormat="1" ht="16" thickBot="1">
      <c r="A89" s="359" t="s">
        <v>99</v>
      </c>
      <c r="B89" s="481" t="s">
        <v>103</v>
      </c>
      <c r="C89" s="457" t="s">
        <v>408</v>
      </c>
      <c r="D89" s="473" t="s">
        <v>186</v>
      </c>
      <c r="E89" s="470"/>
      <c r="F89" s="467"/>
      <c r="G89" s="474">
        <f t="shared" si="64"/>
        <v>0</v>
      </c>
      <c r="H89" s="490"/>
      <c r="I89" s="491"/>
      <c r="J89" s="259"/>
      <c r="K89" s="258"/>
      <c r="L89" s="256"/>
      <c r="M89" s="259"/>
      <c r="N89" s="255"/>
      <c r="O89" s="256"/>
      <c r="P89" s="259"/>
      <c r="Q89" s="258"/>
      <c r="R89" s="256"/>
      <c r="S89" s="259"/>
      <c r="T89" s="255"/>
      <c r="U89" s="256"/>
      <c r="V89" s="259"/>
      <c r="W89" s="258"/>
      <c r="X89" s="256"/>
      <c r="Y89" s="259"/>
      <c r="Z89" s="255"/>
      <c r="AA89" s="256"/>
      <c r="AB89" s="257"/>
      <c r="AC89" s="232">
        <f>G89+M89+S89+Y89</f>
        <v>0</v>
      </c>
      <c r="AD89" s="273">
        <f>J89+P89+V89+AB89</f>
        <v>0</v>
      </c>
      <c r="AE89" s="274">
        <f t="shared" ref="AE89:AE90" si="67">AC89-AD89</f>
        <v>0</v>
      </c>
      <c r="AF89" s="275" t="e">
        <f t="shared" ref="AF89:AF90" si="68">AE89/AC89</f>
        <v>#DIV/0!</v>
      </c>
      <c r="AG89" s="238"/>
      <c r="AH89" s="99"/>
      <c r="AI89" s="99"/>
    </row>
    <row r="90" spans="1:35" s="451" customFormat="1">
      <c r="A90" s="359" t="s">
        <v>99</v>
      </c>
      <c r="B90" s="481" t="s">
        <v>104</v>
      </c>
      <c r="C90" s="457" t="s">
        <v>409</v>
      </c>
      <c r="D90" s="473" t="s">
        <v>186</v>
      </c>
      <c r="E90" s="470">
        <v>11</v>
      </c>
      <c r="F90" s="467">
        <v>50</v>
      </c>
      <c r="G90" s="474">
        <f t="shared" si="64"/>
        <v>550</v>
      </c>
      <c r="H90" s="490"/>
      <c r="I90" s="491"/>
      <c r="J90" s="259"/>
      <c r="K90" s="258"/>
      <c r="L90" s="256"/>
      <c r="M90" s="259"/>
      <c r="N90" s="255"/>
      <c r="O90" s="256"/>
      <c r="P90" s="259"/>
      <c r="Q90" s="258"/>
      <c r="R90" s="256"/>
      <c r="S90" s="259"/>
      <c r="T90" s="255"/>
      <c r="U90" s="256"/>
      <c r="V90" s="259"/>
      <c r="W90" s="258"/>
      <c r="X90" s="256"/>
      <c r="Y90" s="259"/>
      <c r="Z90" s="255"/>
      <c r="AA90" s="256"/>
      <c r="AB90" s="257"/>
      <c r="AC90" s="232">
        <f>G90+M90+S90+Y90</f>
        <v>550</v>
      </c>
      <c r="AD90" s="273">
        <f>J90+P90+V90+AB90</f>
        <v>0</v>
      </c>
      <c r="AE90" s="274">
        <f t="shared" si="67"/>
        <v>550</v>
      </c>
      <c r="AF90" s="275">
        <f t="shared" si="68"/>
        <v>1</v>
      </c>
      <c r="AG90" s="238"/>
      <c r="AH90" s="99"/>
      <c r="AI90" s="99"/>
    </row>
    <row r="91" spans="1:35" ht="16" thickBot="1">
      <c r="A91" s="339" t="s">
        <v>99</v>
      </c>
      <c r="B91" s="483" t="s">
        <v>168</v>
      </c>
      <c r="C91" s="460" t="s">
        <v>410</v>
      </c>
      <c r="D91" s="461" t="s">
        <v>186</v>
      </c>
      <c r="E91" s="495">
        <v>11</v>
      </c>
      <c r="F91" s="496">
        <v>25</v>
      </c>
      <c r="G91" s="464">
        <f t="shared" si="64"/>
        <v>275</v>
      </c>
      <c r="H91" s="117"/>
      <c r="I91" s="118"/>
      <c r="J91" s="131"/>
      <c r="K91" s="189"/>
      <c r="L91" s="118"/>
      <c r="M91" s="131"/>
      <c r="N91" s="117"/>
      <c r="O91" s="118"/>
      <c r="P91" s="131"/>
      <c r="Q91" s="189"/>
      <c r="R91" s="118"/>
      <c r="S91" s="131"/>
      <c r="T91" s="117"/>
      <c r="U91" s="118"/>
      <c r="V91" s="131"/>
      <c r="W91" s="189"/>
      <c r="X91" s="118"/>
      <c r="Y91" s="131"/>
      <c r="Z91" s="117"/>
      <c r="AA91" s="118"/>
      <c r="AB91" s="119"/>
      <c r="AC91" s="120">
        <f>G91+M91+S91+Y91</f>
        <v>275</v>
      </c>
      <c r="AD91" s="276">
        <f>J91+P91+V91+AB91</f>
        <v>0</v>
      </c>
      <c r="AE91" s="277">
        <f t="shared" si="65"/>
        <v>275</v>
      </c>
      <c r="AF91" s="275">
        <f t="shared" si="66"/>
        <v>1</v>
      </c>
      <c r="AG91" s="238"/>
      <c r="AH91" s="99"/>
      <c r="AI91" s="99"/>
    </row>
    <row r="92" spans="1:35" ht="15.75" customHeight="1" thickBot="1">
      <c r="A92" s="606" t="s">
        <v>187</v>
      </c>
      <c r="B92" s="607"/>
      <c r="C92" s="608"/>
      <c r="D92" s="279"/>
      <c r="E92" s="280">
        <f t="shared" ref="E92:AB92" si="69">SUM(E88:E91)</f>
        <v>22</v>
      </c>
      <c r="F92" s="281">
        <f t="shared" si="69"/>
        <v>75</v>
      </c>
      <c r="G92" s="282">
        <f t="shared" si="69"/>
        <v>825</v>
      </c>
      <c r="H92" s="283">
        <f t="shared" si="69"/>
        <v>0</v>
      </c>
      <c r="I92" s="284">
        <f t="shared" si="69"/>
        <v>0</v>
      </c>
      <c r="J92" s="284">
        <f t="shared" si="69"/>
        <v>0</v>
      </c>
      <c r="K92" s="285">
        <f t="shared" si="69"/>
        <v>0</v>
      </c>
      <c r="L92" s="281">
        <f t="shared" si="69"/>
        <v>0</v>
      </c>
      <c r="M92" s="281">
        <f t="shared" si="69"/>
        <v>0</v>
      </c>
      <c r="N92" s="280">
        <f t="shared" si="69"/>
        <v>0</v>
      </c>
      <c r="O92" s="281">
        <f t="shared" si="69"/>
        <v>0</v>
      </c>
      <c r="P92" s="281">
        <f t="shared" si="69"/>
        <v>0</v>
      </c>
      <c r="Q92" s="285">
        <f t="shared" si="69"/>
        <v>0</v>
      </c>
      <c r="R92" s="281">
        <f t="shared" si="69"/>
        <v>0</v>
      </c>
      <c r="S92" s="281">
        <f t="shared" si="69"/>
        <v>0</v>
      </c>
      <c r="T92" s="280">
        <f t="shared" si="69"/>
        <v>0</v>
      </c>
      <c r="U92" s="281">
        <f t="shared" si="69"/>
        <v>0</v>
      </c>
      <c r="V92" s="281">
        <f t="shared" si="69"/>
        <v>0</v>
      </c>
      <c r="W92" s="285">
        <f t="shared" si="69"/>
        <v>0</v>
      </c>
      <c r="X92" s="281">
        <f t="shared" si="69"/>
        <v>0</v>
      </c>
      <c r="Y92" s="281">
        <f t="shared" si="69"/>
        <v>0</v>
      </c>
      <c r="Z92" s="280">
        <f t="shared" si="69"/>
        <v>0</v>
      </c>
      <c r="AA92" s="281">
        <f t="shared" si="69"/>
        <v>0</v>
      </c>
      <c r="AB92" s="281">
        <f t="shared" si="69"/>
        <v>0</v>
      </c>
      <c r="AC92" s="246">
        <f>G92+M92+S92+Y92</f>
        <v>825</v>
      </c>
      <c r="AD92" s="286">
        <f>J92+P92+V92+AB92</f>
        <v>0</v>
      </c>
      <c r="AE92" s="287">
        <f t="shared" si="65"/>
        <v>825</v>
      </c>
      <c r="AF92" s="288">
        <f t="shared" si="66"/>
        <v>1</v>
      </c>
      <c r="AG92" s="268"/>
      <c r="AH92" s="99"/>
      <c r="AI92" s="99"/>
    </row>
    <row r="93" spans="1:35" ht="15" customHeight="1" thickBot="1">
      <c r="A93" s="395" t="s">
        <v>94</v>
      </c>
      <c r="B93" s="409" t="s">
        <v>28</v>
      </c>
      <c r="C93" s="410" t="s">
        <v>188</v>
      </c>
      <c r="D93" s="221"/>
      <c r="E93" s="222"/>
      <c r="F93" s="223"/>
      <c r="G93" s="223"/>
      <c r="H93" s="222"/>
      <c r="I93" s="223"/>
      <c r="J93" s="224"/>
      <c r="K93" s="223"/>
      <c r="L93" s="223"/>
      <c r="M93" s="224"/>
      <c r="N93" s="222"/>
      <c r="O93" s="223"/>
      <c r="P93" s="224"/>
      <c r="Q93" s="223"/>
      <c r="R93" s="223"/>
      <c r="S93" s="224"/>
      <c r="T93" s="222"/>
      <c r="U93" s="223"/>
      <c r="V93" s="224"/>
      <c r="W93" s="223"/>
      <c r="X93" s="223"/>
      <c r="Y93" s="224"/>
      <c r="Z93" s="222"/>
      <c r="AA93" s="223"/>
      <c r="AB93" s="224"/>
      <c r="AC93" s="270"/>
      <c r="AD93" s="271"/>
      <c r="AE93" s="289"/>
      <c r="AF93" s="290"/>
      <c r="AG93" s="291"/>
      <c r="AH93" s="99"/>
      <c r="AI93" s="99"/>
    </row>
    <row r="94" spans="1:35" ht="30" customHeight="1">
      <c r="A94" s="497" t="s">
        <v>99</v>
      </c>
      <c r="B94" s="475" t="s">
        <v>100</v>
      </c>
      <c r="C94" s="476" t="s">
        <v>411</v>
      </c>
      <c r="D94" s="498"/>
      <c r="E94" s="478"/>
      <c r="F94" s="479"/>
      <c r="G94" s="480">
        <f t="shared" ref="G94:G96" si="70">E94*F94</f>
        <v>0</v>
      </c>
      <c r="H94" s="393"/>
      <c r="I94" s="361"/>
      <c r="J94" s="392"/>
      <c r="K94" s="231"/>
      <c r="L94" s="228"/>
      <c r="M94" s="230"/>
      <c r="N94" s="227"/>
      <c r="O94" s="228"/>
      <c r="P94" s="230"/>
      <c r="Q94" s="231"/>
      <c r="R94" s="228"/>
      <c r="S94" s="230"/>
      <c r="T94" s="227"/>
      <c r="U94" s="228"/>
      <c r="V94" s="230"/>
      <c r="W94" s="231"/>
      <c r="X94" s="228"/>
      <c r="Y94" s="230"/>
      <c r="Z94" s="227"/>
      <c r="AA94" s="228"/>
      <c r="AB94" s="229"/>
      <c r="AC94" s="232">
        <f>G94+M94+S94+Y94</f>
        <v>0</v>
      </c>
      <c r="AD94" s="273">
        <f>J94+P94+V94+AB94</f>
        <v>0</v>
      </c>
      <c r="AE94" s="232">
        <f t="shared" ref="AE94:AE97" si="71">AC94-AD94</f>
        <v>0</v>
      </c>
      <c r="AF94" s="235" t="e">
        <f t="shared" ref="AF94:AF97" si="72">AE94/AC94</f>
        <v>#DIV/0!</v>
      </c>
      <c r="AG94" s="236"/>
      <c r="AH94" s="99"/>
      <c r="AI94" s="99"/>
    </row>
    <row r="95" spans="1:35" ht="30" customHeight="1">
      <c r="A95" s="499" t="s">
        <v>99</v>
      </c>
      <c r="B95" s="481" t="s">
        <v>103</v>
      </c>
      <c r="C95" s="457" t="s">
        <v>321</v>
      </c>
      <c r="D95" s="500" t="s">
        <v>189</v>
      </c>
      <c r="E95" s="482">
        <v>3</v>
      </c>
      <c r="F95" s="471">
        <v>2800</v>
      </c>
      <c r="G95" s="501">
        <f t="shared" si="70"/>
        <v>8400</v>
      </c>
      <c r="H95" s="482">
        <v>3</v>
      </c>
      <c r="I95" s="471">
        <v>2800</v>
      </c>
      <c r="J95" s="501">
        <f t="shared" ref="J95" si="73">H95*I95</f>
        <v>8400</v>
      </c>
      <c r="K95" s="189"/>
      <c r="L95" s="118"/>
      <c r="M95" s="131"/>
      <c r="N95" s="117"/>
      <c r="O95" s="118"/>
      <c r="P95" s="131"/>
      <c r="Q95" s="189"/>
      <c r="R95" s="118"/>
      <c r="S95" s="131"/>
      <c r="T95" s="117"/>
      <c r="U95" s="118"/>
      <c r="V95" s="131"/>
      <c r="W95" s="189"/>
      <c r="X95" s="118"/>
      <c r="Y95" s="131"/>
      <c r="Z95" s="117"/>
      <c r="AA95" s="118"/>
      <c r="AB95" s="119"/>
      <c r="AC95" s="120">
        <f>G95+M95+S95+Y95</f>
        <v>8400</v>
      </c>
      <c r="AD95" s="276">
        <f>J95+P95+V95+AB95</f>
        <v>8400</v>
      </c>
      <c r="AE95" s="120">
        <f t="shared" si="71"/>
        <v>0</v>
      </c>
      <c r="AF95" s="237">
        <f t="shared" si="72"/>
        <v>0</v>
      </c>
      <c r="AG95" s="238"/>
      <c r="AH95" s="99"/>
      <c r="AI95" s="99"/>
    </row>
    <row r="96" spans="1:35" ht="30" customHeight="1">
      <c r="A96" s="499" t="s">
        <v>99</v>
      </c>
      <c r="B96" s="481" t="s">
        <v>104</v>
      </c>
      <c r="C96" s="457" t="s">
        <v>322</v>
      </c>
      <c r="D96" s="500" t="s">
        <v>189</v>
      </c>
      <c r="E96" s="482">
        <v>1</v>
      </c>
      <c r="F96" s="471">
        <v>30000</v>
      </c>
      <c r="G96" s="474">
        <f t="shared" si="70"/>
        <v>30000</v>
      </c>
      <c r="H96" s="482">
        <v>1</v>
      </c>
      <c r="I96" s="471">
        <v>29000</v>
      </c>
      <c r="J96" s="474">
        <f t="shared" ref="J96" si="74">H96*I96</f>
        <v>29000</v>
      </c>
      <c r="K96" s="189"/>
      <c r="L96" s="118"/>
      <c r="M96" s="131"/>
      <c r="N96" s="117"/>
      <c r="O96" s="118"/>
      <c r="P96" s="131"/>
      <c r="Q96" s="189"/>
      <c r="R96" s="118"/>
      <c r="S96" s="131"/>
      <c r="T96" s="117"/>
      <c r="U96" s="118"/>
      <c r="V96" s="131"/>
      <c r="W96" s="189"/>
      <c r="X96" s="118"/>
      <c r="Y96" s="131"/>
      <c r="Z96" s="117"/>
      <c r="AA96" s="118"/>
      <c r="AB96" s="119"/>
      <c r="AC96" s="120">
        <f>G96+M96+S96+Y96</f>
        <v>30000</v>
      </c>
      <c r="AD96" s="276">
        <f>J96+P96+V96+AB96</f>
        <v>29000</v>
      </c>
      <c r="AE96" s="120">
        <f t="shared" si="71"/>
        <v>1000</v>
      </c>
      <c r="AF96" s="237">
        <f t="shared" si="72"/>
        <v>3.3333333333333333E-2</v>
      </c>
      <c r="AG96" s="238"/>
      <c r="AH96" s="99"/>
      <c r="AI96" s="99"/>
    </row>
    <row r="97" spans="1:35" ht="15" customHeight="1" thickBot="1">
      <c r="A97" s="606" t="s">
        <v>190</v>
      </c>
      <c r="B97" s="607"/>
      <c r="C97" s="608"/>
      <c r="D97" s="242"/>
      <c r="E97" s="280">
        <f t="shared" ref="E97:AB97" si="75">SUM(E94:E96)</f>
        <v>4</v>
      </c>
      <c r="F97" s="281">
        <f t="shared" si="75"/>
        <v>32800</v>
      </c>
      <c r="G97" s="282">
        <f t="shared" si="75"/>
        <v>38400</v>
      </c>
      <c r="H97" s="283">
        <f t="shared" si="75"/>
        <v>4</v>
      </c>
      <c r="I97" s="284">
        <f t="shared" si="75"/>
        <v>31800</v>
      </c>
      <c r="J97" s="284">
        <f t="shared" si="75"/>
        <v>37400</v>
      </c>
      <c r="K97" s="285">
        <f t="shared" si="75"/>
        <v>0</v>
      </c>
      <c r="L97" s="281">
        <f t="shared" si="75"/>
        <v>0</v>
      </c>
      <c r="M97" s="281">
        <f t="shared" si="75"/>
        <v>0</v>
      </c>
      <c r="N97" s="280">
        <f t="shared" si="75"/>
        <v>0</v>
      </c>
      <c r="O97" s="281">
        <f t="shared" si="75"/>
        <v>0</v>
      </c>
      <c r="P97" s="281">
        <f t="shared" si="75"/>
        <v>0</v>
      </c>
      <c r="Q97" s="285">
        <f t="shared" si="75"/>
        <v>0</v>
      </c>
      <c r="R97" s="281">
        <f t="shared" si="75"/>
        <v>0</v>
      </c>
      <c r="S97" s="281">
        <f t="shared" si="75"/>
        <v>0</v>
      </c>
      <c r="T97" s="280">
        <f t="shared" si="75"/>
        <v>0</v>
      </c>
      <c r="U97" s="281">
        <f t="shared" si="75"/>
        <v>0</v>
      </c>
      <c r="V97" s="281">
        <f t="shared" si="75"/>
        <v>0</v>
      </c>
      <c r="W97" s="285">
        <f t="shared" si="75"/>
        <v>0</v>
      </c>
      <c r="X97" s="281">
        <f t="shared" si="75"/>
        <v>0</v>
      </c>
      <c r="Y97" s="281">
        <f t="shared" si="75"/>
        <v>0</v>
      </c>
      <c r="Z97" s="280">
        <f t="shared" si="75"/>
        <v>0</v>
      </c>
      <c r="AA97" s="281">
        <f t="shared" si="75"/>
        <v>0</v>
      </c>
      <c r="AB97" s="281">
        <f t="shared" si="75"/>
        <v>0</v>
      </c>
      <c r="AC97" s="246">
        <f>G97+M97+S97+Y97</f>
        <v>38400</v>
      </c>
      <c r="AD97" s="286">
        <f>J97+P97+V97+AB97</f>
        <v>37400</v>
      </c>
      <c r="AE97" s="292">
        <f t="shared" si="71"/>
        <v>1000</v>
      </c>
      <c r="AF97" s="293">
        <f t="shared" si="72"/>
        <v>2.6041666666666668E-2</v>
      </c>
      <c r="AG97" s="294"/>
      <c r="AH97" s="99"/>
      <c r="AI97" s="99"/>
    </row>
    <row r="98" spans="1:35" ht="15" customHeight="1" thickBot="1">
      <c r="A98" s="295" t="s">
        <v>94</v>
      </c>
      <c r="B98" s="218" t="s">
        <v>191</v>
      </c>
      <c r="C98" s="150" t="s">
        <v>192</v>
      </c>
      <c r="D98" s="210"/>
      <c r="E98" s="211"/>
      <c r="F98" s="212"/>
      <c r="G98" s="212"/>
      <c r="H98" s="270"/>
      <c r="I98" s="271"/>
      <c r="J98" s="271"/>
      <c r="K98" s="212"/>
      <c r="L98" s="212"/>
      <c r="M98" s="213"/>
      <c r="N98" s="211"/>
      <c r="O98" s="212"/>
      <c r="P98" s="213"/>
      <c r="Q98" s="212"/>
      <c r="R98" s="212"/>
      <c r="S98" s="213"/>
      <c r="T98" s="211"/>
      <c r="U98" s="212"/>
      <c r="V98" s="213"/>
      <c r="W98" s="212"/>
      <c r="X98" s="212"/>
      <c r="Y98" s="213"/>
      <c r="Z98" s="211"/>
      <c r="AA98" s="212"/>
      <c r="AB98" s="213"/>
      <c r="AC98" s="211"/>
      <c r="AD98" s="212"/>
      <c r="AE98" s="271"/>
      <c r="AF98" s="290"/>
      <c r="AG98" s="291"/>
      <c r="AH98" s="99"/>
      <c r="AI98" s="99"/>
    </row>
    <row r="99" spans="1:35" ht="30" customHeight="1">
      <c r="A99" s="100" t="s">
        <v>96</v>
      </c>
      <c r="B99" s="101" t="s">
        <v>193</v>
      </c>
      <c r="C99" s="214" t="s">
        <v>194</v>
      </c>
      <c r="D99" s="164"/>
      <c r="E99" s="184">
        <f t="shared" ref="E99:AB99" si="76">SUM(E100:E105)</f>
        <v>37</v>
      </c>
      <c r="F99" s="185">
        <f t="shared" si="76"/>
        <v>69000</v>
      </c>
      <c r="G99" s="552">
        <f t="shared" si="76"/>
        <v>437000</v>
      </c>
      <c r="H99" s="557">
        <f t="shared" si="76"/>
        <v>37</v>
      </c>
      <c r="I99" s="558">
        <f t="shared" si="76"/>
        <v>69000</v>
      </c>
      <c r="J99" s="559">
        <f t="shared" si="76"/>
        <v>442900</v>
      </c>
      <c r="K99" s="195">
        <f t="shared" si="76"/>
        <v>0</v>
      </c>
      <c r="L99" s="185">
        <f t="shared" si="76"/>
        <v>0</v>
      </c>
      <c r="M99" s="196">
        <f t="shared" si="76"/>
        <v>0</v>
      </c>
      <c r="N99" s="184">
        <f t="shared" si="76"/>
        <v>0</v>
      </c>
      <c r="O99" s="185">
        <f t="shared" si="76"/>
        <v>0</v>
      </c>
      <c r="P99" s="196">
        <f t="shared" si="76"/>
        <v>0</v>
      </c>
      <c r="Q99" s="195">
        <f t="shared" si="76"/>
        <v>0</v>
      </c>
      <c r="R99" s="185">
        <f t="shared" si="76"/>
        <v>0</v>
      </c>
      <c r="S99" s="196">
        <f t="shared" si="76"/>
        <v>0</v>
      </c>
      <c r="T99" s="184">
        <f t="shared" si="76"/>
        <v>0</v>
      </c>
      <c r="U99" s="185">
        <f t="shared" si="76"/>
        <v>0</v>
      </c>
      <c r="V99" s="196">
        <f t="shared" si="76"/>
        <v>0</v>
      </c>
      <c r="W99" s="195">
        <f t="shared" si="76"/>
        <v>0</v>
      </c>
      <c r="X99" s="185">
        <f t="shared" si="76"/>
        <v>0</v>
      </c>
      <c r="Y99" s="196">
        <f t="shared" si="76"/>
        <v>0</v>
      </c>
      <c r="Z99" s="184">
        <f t="shared" si="76"/>
        <v>0</v>
      </c>
      <c r="AA99" s="185">
        <f t="shared" si="76"/>
        <v>0</v>
      </c>
      <c r="AB99" s="196">
        <f t="shared" si="76"/>
        <v>0</v>
      </c>
      <c r="AC99" s="107">
        <f>G99+M99+S99+Y99</f>
        <v>437000</v>
      </c>
      <c r="AD99" s="296">
        <f>J99+P99+V99+AB99</f>
        <v>442900</v>
      </c>
      <c r="AE99" s="297">
        <f t="shared" ref="AE99:AE123" si="77">AC99-AD99</f>
        <v>-5900</v>
      </c>
      <c r="AF99" s="298">
        <f t="shared" ref="AF99:AF123" si="78">AE99/AC99</f>
        <v>-1.3501144164759725E-2</v>
      </c>
      <c r="AG99" s="299"/>
      <c r="AH99" s="112"/>
      <c r="AI99" s="112"/>
    </row>
    <row r="100" spans="1:35" ht="30" customHeight="1">
      <c r="A100" s="499" t="s">
        <v>99</v>
      </c>
      <c r="B100" s="465" t="s">
        <v>100</v>
      </c>
      <c r="C100" s="457" t="s">
        <v>412</v>
      </c>
      <c r="D100" s="473" t="s">
        <v>119</v>
      </c>
      <c r="E100" s="470">
        <v>11</v>
      </c>
      <c r="F100" s="467">
        <v>10000</v>
      </c>
      <c r="G100" s="553">
        <f t="shared" ref="G100:G105" si="79">E100*F100</f>
        <v>110000</v>
      </c>
      <c r="H100" s="560">
        <v>11</v>
      </c>
      <c r="I100" s="467">
        <v>10000</v>
      </c>
      <c r="J100" s="561">
        <v>110000</v>
      </c>
      <c r="K100" s="189"/>
      <c r="L100" s="118"/>
      <c r="M100" s="131"/>
      <c r="N100" s="117"/>
      <c r="O100" s="118"/>
      <c r="P100" s="131"/>
      <c r="Q100" s="189"/>
      <c r="R100" s="118"/>
      <c r="S100" s="131"/>
      <c r="T100" s="117"/>
      <c r="U100" s="118"/>
      <c r="V100" s="131"/>
      <c r="W100" s="189"/>
      <c r="X100" s="118"/>
      <c r="Y100" s="131"/>
      <c r="Z100" s="117"/>
      <c r="AA100" s="118"/>
      <c r="AB100" s="131"/>
      <c r="AC100" s="120">
        <f>G100+M100+S100+Y100</f>
        <v>110000</v>
      </c>
      <c r="AD100" s="276">
        <f>J100+P100+V100+AB100</f>
        <v>110000</v>
      </c>
      <c r="AE100" s="120">
        <f t="shared" si="77"/>
        <v>0</v>
      </c>
      <c r="AF100" s="237">
        <f t="shared" si="78"/>
        <v>0</v>
      </c>
      <c r="AG100" s="238"/>
      <c r="AH100" s="99"/>
      <c r="AI100" s="99"/>
    </row>
    <row r="101" spans="1:35" ht="30" customHeight="1">
      <c r="A101" s="499" t="s">
        <v>99</v>
      </c>
      <c r="B101" s="465" t="s">
        <v>103</v>
      </c>
      <c r="C101" s="458" t="s">
        <v>413</v>
      </c>
      <c r="D101" s="500" t="s">
        <v>119</v>
      </c>
      <c r="E101" s="470">
        <v>5</v>
      </c>
      <c r="F101" s="467">
        <v>5000</v>
      </c>
      <c r="G101" s="553">
        <f t="shared" si="79"/>
        <v>25000</v>
      </c>
      <c r="H101" s="560">
        <v>5</v>
      </c>
      <c r="I101" s="467">
        <v>5000</v>
      </c>
      <c r="J101" s="561">
        <f>H101*I101</f>
        <v>25000</v>
      </c>
      <c r="K101" s="189"/>
      <c r="L101" s="118"/>
      <c r="M101" s="131"/>
      <c r="N101" s="117"/>
      <c r="O101" s="118"/>
      <c r="P101" s="131"/>
      <c r="Q101" s="189"/>
      <c r="R101" s="118"/>
      <c r="S101" s="131"/>
      <c r="T101" s="117"/>
      <c r="U101" s="118"/>
      <c r="V101" s="131"/>
      <c r="W101" s="189"/>
      <c r="X101" s="118"/>
      <c r="Y101" s="131"/>
      <c r="Z101" s="117"/>
      <c r="AA101" s="118"/>
      <c r="AB101" s="131"/>
      <c r="AC101" s="120">
        <f>G101+M101+S101+Y101</f>
        <v>25000</v>
      </c>
      <c r="AD101" s="276">
        <f>J101+P101+V101+AB101</f>
        <v>25000</v>
      </c>
      <c r="AE101" s="120">
        <f t="shared" si="77"/>
        <v>0</v>
      </c>
      <c r="AF101" s="237">
        <f t="shared" si="78"/>
        <v>0</v>
      </c>
      <c r="AG101" s="238"/>
      <c r="AH101" s="99"/>
      <c r="AI101" s="99"/>
    </row>
    <row r="102" spans="1:35" ht="30" customHeight="1">
      <c r="A102" s="502" t="s">
        <v>99</v>
      </c>
      <c r="B102" s="465" t="s">
        <v>104</v>
      </c>
      <c r="C102" s="457" t="s">
        <v>414</v>
      </c>
      <c r="D102" s="500" t="s">
        <v>119</v>
      </c>
      <c r="E102" s="503">
        <v>5</v>
      </c>
      <c r="F102" s="467">
        <v>5000</v>
      </c>
      <c r="G102" s="553">
        <f t="shared" si="79"/>
        <v>25000</v>
      </c>
      <c r="H102" s="560">
        <v>5</v>
      </c>
      <c r="I102" s="467">
        <v>5000</v>
      </c>
      <c r="J102" s="561">
        <v>25000</v>
      </c>
      <c r="K102" s="202"/>
      <c r="L102" s="126"/>
      <c r="M102" s="203"/>
      <c r="N102" s="125"/>
      <c r="O102" s="126"/>
      <c r="P102" s="203"/>
      <c r="Q102" s="202"/>
      <c r="R102" s="126"/>
      <c r="S102" s="203"/>
      <c r="T102" s="125"/>
      <c r="U102" s="126"/>
      <c r="V102" s="203"/>
      <c r="W102" s="202"/>
      <c r="X102" s="126"/>
      <c r="Y102" s="203"/>
      <c r="Z102" s="125"/>
      <c r="AA102" s="126"/>
      <c r="AB102" s="203"/>
      <c r="AC102" s="120">
        <f>G102+M102+S102+Y102</f>
        <v>25000</v>
      </c>
      <c r="AD102" s="276">
        <f>J102+P102+V102+AB102</f>
        <v>25000</v>
      </c>
      <c r="AE102" s="120">
        <f t="shared" ref="AE102" si="80">AC102-AD102</f>
        <v>0</v>
      </c>
      <c r="AF102" s="237">
        <f t="shared" ref="AF102" si="81">AE102/AC102</f>
        <v>0</v>
      </c>
      <c r="AG102" s="394"/>
      <c r="AH102" s="99"/>
      <c r="AI102" s="99"/>
    </row>
    <row r="103" spans="1:35" s="451" customFormat="1" ht="30" customHeight="1">
      <c r="A103" s="502" t="s">
        <v>415</v>
      </c>
      <c r="B103" s="465" t="s">
        <v>168</v>
      </c>
      <c r="C103" s="457" t="s">
        <v>416</v>
      </c>
      <c r="D103" s="500" t="s">
        <v>119</v>
      </c>
      <c r="E103" s="503">
        <v>1</v>
      </c>
      <c r="F103" s="467">
        <v>7000</v>
      </c>
      <c r="G103" s="553">
        <f t="shared" si="79"/>
        <v>7000</v>
      </c>
      <c r="H103" s="560">
        <v>1</v>
      </c>
      <c r="I103" s="467">
        <v>7000</v>
      </c>
      <c r="J103" s="561">
        <v>7000</v>
      </c>
      <c r="K103" s="202"/>
      <c r="L103" s="126"/>
      <c r="M103" s="203"/>
      <c r="N103" s="125"/>
      <c r="O103" s="126"/>
      <c r="P103" s="203"/>
      <c r="Q103" s="202"/>
      <c r="R103" s="126"/>
      <c r="S103" s="203"/>
      <c r="T103" s="125"/>
      <c r="U103" s="126"/>
      <c r="V103" s="203"/>
      <c r="W103" s="202"/>
      <c r="X103" s="126"/>
      <c r="Y103" s="203"/>
      <c r="Z103" s="125"/>
      <c r="AA103" s="126"/>
      <c r="AB103" s="203"/>
      <c r="AC103" s="120">
        <f>G103+M103+S103+Y103</f>
        <v>7000</v>
      </c>
      <c r="AD103" s="276">
        <f>J103+P103+V103+AB103</f>
        <v>7000</v>
      </c>
      <c r="AE103" s="120">
        <f t="shared" ref="AE103:AE104" si="82">AC103-AD103</f>
        <v>0</v>
      </c>
      <c r="AF103" s="237">
        <f t="shared" ref="AF103:AF104" si="83">AE103/AC103</f>
        <v>0</v>
      </c>
      <c r="AG103" s="394"/>
      <c r="AH103" s="99"/>
      <c r="AI103" s="99"/>
    </row>
    <row r="104" spans="1:35" s="451" customFormat="1" ht="30" customHeight="1">
      <c r="A104" s="502" t="s">
        <v>415</v>
      </c>
      <c r="B104" s="504" t="s">
        <v>417</v>
      </c>
      <c r="C104" s="457" t="s">
        <v>337</v>
      </c>
      <c r="D104" s="500" t="s">
        <v>119</v>
      </c>
      <c r="E104" s="505">
        <v>10</v>
      </c>
      <c r="F104" s="506">
        <v>12000</v>
      </c>
      <c r="G104" s="457">
        <f t="shared" si="79"/>
        <v>120000</v>
      </c>
      <c r="H104" s="562">
        <v>10</v>
      </c>
      <c r="I104" s="506">
        <v>12000</v>
      </c>
      <c r="J104" s="561">
        <v>125900</v>
      </c>
      <c r="K104" s="202"/>
      <c r="L104" s="126"/>
      <c r="M104" s="203"/>
      <c r="N104" s="125"/>
      <c r="O104" s="126"/>
      <c r="P104" s="203"/>
      <c r="Q104" s="202"/>
      <c r="R104" s="126"/>
      <c r="S104" s="203"/>
      <c r="T104" s="125"/>
      <c r="U104" s="126"/>
      <c r="V104" s="203"/>
      <c r="W104" s="202"/>
      <c r="X104" s="126"/>
      <c r="Y104" s="203"/>
      <c r="Z104" s="125"/>
      <c r="AA104" s="126"/>
      <c r="AB104" s="203"/>
      <c r="AC104" s="120">
        <f>G104+M104+S104+Y104</f>
        <v>120000</v>
      </c>
      <c r="AD104" s="276">
        <f>J104+P104+V104+AB104</f>
        <v>125900</v>
      </c>
      <c r="AE104" s="120">
        <f t="shared" si="82"/>
        <v>-5900</v>
      </c>
      <c r="AF104" s="237">
        <f t="shared" si="83"/>
        <v>-4.9166666666666664E-2</v>
      </c>
      <c r="AG104" s="394"/>
      <c r="AH104" s="99"/>
      <c r="AI104" s="99"/>
    </row>
    <row r="105" spans="1:35" ht="30" customHeight="1" thickBot="1">
      <c r="A105" s="502" t="s">
        <v>415</v>
      </c>
      <c r="B105" s="504" t="s">
        <v>169</v>
      </c>
      <c r="C105" s="457" t="s">
        <v>338</v>
      </c>
      <c r="D105" s="500" t="s">
        <v>119</v>
      </c>
      <c r="E105" s="503">
        <v>5</v>
      </c>
      <c r="F105" s="467">
        <v>30000</v>
      </c>
      <c r="G105" s="457">
        <f t="shared" si="79"/>
        <v>150000</v>
      </c>
      <c r="H105" s="563">
        <v>5</v>
      </c>
      <c r="I105" s="564">
        <v>30000</v>
      </c>
      <c r="J105" s="565">
        <v>150000</v>
      </c>
      <c r="K105" s="202"/>
      <c r="L105" s="126"/>
      <c r="M105" s="203"/>
      <c r="N105" s="125"/>
      <c r="O105" s="126"/>
      <c r="P105" s="203"/>
      <c r="Q105" s="202"/>
      <c r="R105" s="126"/>
      <c r="S105" s="203"/>
      <c r="T105" s="125"/>
      <c r="U105" s="126"/>
      <c r="V105" s="203"/>
      <c r="W105" s="202"/>
      <c r="X105" s="126"/>
      <c r="Y105" s="203"/>
      <c r="Z105" s="125"/>
      <c r="AA105" s="126"/>
      <c r="AB105" s="203"/>
      <c r="AC105" s="209">
        <f>G105+M105+S105+Y105</f>
        <v>150000</v>
      </c>
      <c r="AD105" s="278">
        <f>J105+P105+V105+AB105</f>
        <v>150000</v>
      </c>
      <c r="AE105" s="127">
        <f t="shared" si="77"/>
        <v>0</v>
      </c>
      <c r="AF105" s="300">
        <f t="shared" si="78"/>
        <v>0</v>
      </c>
      <c r="AG105" s="301"/>
      <c r="AH105" s="99"/>
      <c r="AI105" s="99"/>
    </row>
    <row r="106" spans="1:35" ht="15" customHeight="1">
      <c r="A106" s="100" t="s">
        <v>96</v>
      </c>
      <c r="B106" s="101" t="s">
        <v>195</v>
      </c>
      <c r="C106" s="215" t="s">
        <v>196</v>
      </c>
      <c r="D106" s="103"/>
      <c r="E106" s="104">
        <f t="shared" ref="E106:AB106" si="84">SUM(E107:E107)</f>
        <v>0</v>
      </c>
      <c r="F106" s="105">
        <f t="shared" si="84"/>
        <v>0</v>
      </c>
      <c r="G106" s="106">
        <f t="shared" si="84"/>
        <v>0</v>
      </c>
      <c r="H106" s="554">
        <f t="shared" si="84"/>
        <v>0</v>
      </c>
      <c r="I106" s="555">
        <f t="shared" si="84"/>
        <v>0</v>
      </c>
      <c r="J106" s="556">
        <f t="shared" si="84"/>
        <v>0</v>
      </c>
      <c r="K106" s="187">
        <f t="shared" si="84"/>
        <v>0</v>
      </c>
      <c r="L106" s="105">
        <f t="shared" si="84"/>
        <v>5000</v>
      </c>
      <c r="M106" s="130">
        <f t="shared" si="84"/>
        <v>0</v>
      </c>
      <c r="N106" s="104">
        <f t="shared" si="84"/>
        <v>0</v>
      </c>
      <c r="O106" s="105">
        <f t="shared" si="84"/>
        <v>0</v>
      </c>
      <c r="P106" s="130">
        <f t="shared" si="84"/>
        <v>0</v>
      </c>
      <c r="Q106" s="187">
        <f t="shared" si="84"/>
        <v>1</v>
      </c>
      <c r="R106" s="105">
        <f t="shared" si="84"/>
        <v>5000</v>
      </c>
      <c r="S106" s="130">
        <f t="shared" si="84"/>
        <v>5000</v>
      </c>
      <c r="T106" s="104">
        <f t="shared" si="84"/>
        <v>1</v>
      </c>
      <c r="U106" s="105">
        <f t="shared" si="84"/>
        <v>2500</v>
      </c>
      <c r="V106" s="130">
        <f t="shared" si="84"/>
        <v>2500</v>
      </c>
      <c r="W106" s="187">
        <f t="shared" si="84"/>
        <v>0</v>
      </c>
      <c r="X106" s="105">
        <f t="shared" si="84"/>
        <v>0</v>
      </c>
      <c r="Y106" s="130">
        <f t="shared" si="84"/>
        <v>0</v>
      </c>
      <c r="Z106" s="104">
        <f t="shared" si="84"/>
        <v>0</v>
      </c>
      <c r="AA106" s="105">
        <f t="shared" si="84"/>
        <v>0</v>
      </c>
      <c r="AB106" s="130">
        <f t="shared" si="84"/>
        <v>0</v>
      </c>
      <c r="AC106" s="107">
        <f>G106+M106+S106+Y106</f>
        <v>5000</v>
      </c>
      <c r="AD106" s="296">
        <f>J106+P106+V106+AB106</f>
        <v>2500</v>
      </c>
      <c r="AE106" s="297">
        <f t="shared" si="77"/>
        <v>2500</v>
      </c>
      <c r="AF106" s="298">
        <f t="shared" si="78"/>
        <v>0.5</v>
      </c>
      <c r="AG106" s="299"/>
      <c r="AH106" s="112"/>
      <c r="AI106" s="112"/>
    </row>
    <row r="107" spans="1:35" ht="30" customHeight="1" thickBot="1">
      <c r="A107" s="113" t="s">
        <v>99</v>
      </c>
      <c r="B107" s="465" t="s">
        <v>100</v>
      </c>
      <c r="C107" s="457" t="s">
        <v>418</v>
      </c>
      <c r="D107" s="473" t="s">
        <v>189</v>
      </c>
      <c r="E107" s="117"/>
      <c r="F107" s="118"/>
      <c r="G107" s="119"/>
      <c r="H107" s="117"/>
      <c r="I107" s="118"/>
      <c r="J107" s="131"/>
      <c r="K107" s="482"/>
      <c r="L107" s="467">
        <v>5000</v>
      </c>
      <c r="M107" s="501">
        <f>K107*L107</f>
        <v>0</v>
      </c>
      <c r="N107" s="117"/>
      <c r="O107" s="118"/>
      <c r="P107" s="131"/>
      <c r="Q107" s="189">
        <v>1</v>
      </c>
      <c r="R107" s="118">
        <v>5000</v>
      </c>
      <c r="S107" s="131">
        <v>5000</v>
      </c>
      <c r="T107" s="117">
        <v>1</v>
      </c>
      <c r="U107" s="118">
        <v>2500</v>
      </c>
      <c r="V107" s="131">
        <v>2500</v>
      </c>
      <c r="W107" s="189"/>
      <c r="X107" s="118"/>
      <c r="Y107" s="131"/>
      <c r="Z107" s="117"/>
      <c r="AA107" s="118"/>
      <c r="AB107" s="131"/>
      <c r="AC107" s="120">
        <f>G107+M107+S107+Y107</f>
        <v>5000</v>
      </c>
      <c r="AD107" s="276">
        <f>J107+P107+V107+AB107</f>
        <v>2500</v>
      </c>
      <c r="AE107" s="120">
        <f t="shared" si="77"/>
        <v>2500</v>
      </c>
      <c r="AF107" s="237">
        <f t="shared" si="78"/>
        <v>0.5</v>
      </c>
      <c r="AG107" s="238"/>
      <c r="AH107" s="99"/>
      <c r="AI107" s="99"/>
    </row>
    <row r="108" spans="1:35" ht="15" customHeight="1">
      <c r="A108" s="100" t="s">
        <v>96</v>
      </c>
      <c r="B108" s="101" t="s">
        <v>197</v>
      </c>
      <c r="C108" s="215" t="s">
        <v>198</v>
      </c>
      <c r="D108" s="103"/>
      <c r="E108" s="104">
        <f t="shared" ref="E108:AB108" si="85">SUM(E109:E109)</f>
        <v>0</v>
      </c>
      <c r="F108" s="105">
        <f t="shared" si="85"/>
        <v>0</v>
      </c>
      <c r="G108" s="106">
        <f t="shared" si="85"/>
        <v>0</v>
      </c>
      <c r="H108" s="104">
        <f t="shared" si="85"/>
        <v>0</v>
      </c>
      <c r="I108" s="105">
        <f t="shared" si="85"/>
        <v>0</v>
      </c>
      <c r="J108" s="130">
        <f t="shared" si="85"/>
        <v>0</v>
      </c>
      <c r="K108" s="187">
        <f t="shared" si="85"/>
        <v>0</v>
      </c>
      <c r="L108" s="105">
        <f t="shared" si="85"/>
        <v>0</v>
      </c>
      <c r="M108" s="130">
        <f t="shared" si="85"/>
        <v>0</v>
      </c>
      <c r="N108" s="104">
        <f t="shared" si="85"/>
        <v>0</v>
      </c>
      <c r="O108" s="105">
        <f t="shared" si="85"/>
        <v>0</v>
      </c>
      <c r="P108" s="130">
        <f t="shared" si="85"/>
        <v>0</v>
      </c>
      <c r="Q108" s="187">
        <f t="shared" si="85"/>
        <v>0</v>
      </c>
      <c r="R108" s="105">
        <f t="shared" si="85"/>
        <v>0</v>
      </c>
      <c r="S108" s="130">
        <f t="shared" si="85"/>
        <v>0</v>
      </c>
      <c r="T108" s="104">
        <f t="shared" si="85"/>
        <v>0</v>
      </c>
      <c r="U108" s="105">
        <f t="shared" si="85"/>
        <v>0</v>
      </c>
      <c r="V108" s="130">
        <f t="shared" si="85"/>
        <v>0</v>
      </c>
      <c r="W108" s="187">
        <f t="shared" si="85"/>
        <v>0</v>
      </c>
      <c r="X108" s="105">
        <f t="shared" si="85"/>
        <v>0</v>
      </c>
      <c r="Y108" s="130">
        <f t="shared" si="85"/>
        <v>0</v>
      </c>
      <c r="Z108" s="104">
        <f t="shared" si="85"/>
        <v>0</v>
      </c>
      <c r="AA108" s="105">
        <f t="shared" si="85"/>
        <v>0</v>
      </c>
      <c r="AB108" s="106">
        <f t="shared" si="85"/>
        <v>0</v>
      </c>
      <c r="AC108" s="297">
        <f>G108+M108+S108+Y108</f>
        <v>0</v>
      </c>
      <c r="AD108" s="302">
        <f>J108+P108+V108+AB108</f>
        <v>0</v>
      </c>
      <c r="AE108" s="297">
        <f t="shared" si="77"/>
        <v>0</v>
      </c>
      <c r="AF108" s="298" t="e">
        <f t="shared" si="78"/>
        <v>#DIV/0!</v>
      </c>
      <c r="AG108" s="299"/>
      <c r="AH108" s="112"/>
      <c r="AI108" s="112"/>
    </row>
    <row r="109" spans="1:35" ht="30" customHeight="1" thickBot="1">
      <c r="A109" s="113" t="s">
        <v>99</v>
      </c>
      <c r="B109" s="114" t="s">
        <v>100</v>
      </c>
      <c r="C109" s="115" t="s">
        <v>199</v>
      </c>
      <c r="D109" s="116" t="s">
        <v>200</v>
      </c>
      <c r="E109" s="117"/>
      <c r="F109" s="118"/>
      <c r="G109" s="119"/>
      <c r="H109" s="125"/>
      <c r="I109" s="126"/>
      <c r="J109" s="203"/>
      <c r="K109" s="482"/>
      <c r="L109" s="467"/>
      <c r="M109" s="501"/>
      <c r="N109" s="117"/>
      <c r="O109" s="118"/>
      <c r="P109" s="131"/>
      <c r="Q109" s="189"/>
      <c r="R109" s="118"/>
      <c r="S109" s="131"/>
      <c r="T109" s="117"/>
      <c r="U109" s="118"/>
      <c r="V109" s="131"/>
      <c r="W109" s="189"/>
      <c r="X109" s="118"/>
      <c r="Y109" s="131"/>
      <c r="Z109" s="117"/>
      <c r="AA109" s="118"/>
      <c r="AB109" s="119"/>
      <c r="AC109" s="120">
        <f>G109+M109+S109+Y109</f>
        <v>0</v>
      </c>
      <c r="AD109" s="276">
        <f>J109+P109+V109+AB109</f>
        <v>0</v>
      </c>
      <c r="AE109" s="120">
        <f t="shared" si="77"/>
        <v>0</v>
      </c>
      <c r="AF109" s="237" t="e">
        <f t="shared" si="78"/>
        <v>#DIV/0!</v>
      </c>
      <c r="AG109" s="238"/>
      <c r="AH109" s="99"/>
      <c r="AI109" s="99"/>
    </row>
    <row r="110" spans="1:35" ht="15" customHeight="1" thickBot="1">
      <c r="A110" s="100" t="s">
        <v>96</v>
      </c>
      <c r="B110" s="101" t="s">
        <v>201</v>
      </c>
      <c r="C110" s="215" t="s">
        <v>192</v>
      </c>
      <c r="D110" s="103"/>
      <c r="E110" s="104">
        <f t="shared" ref="E110:AB110" si="86">SUM(E111:E121)</f>
        <v>82</v>
      </c>
      <c r="F110" s="105">
        <f t="shared" si="86"/>
        <v>71503</v>
      </c>
      <c r="G110" s="416">
        <f t="shared" si="86"/>
        <v>335150</v>
      </c>
      <c r="H110" s="418">
        <f t="shared" si="86"/>
        <v>34</v>
      </c>
      <c r="I110" s="419">
        <f t="shared" si="86"/>
        <v>71487.199999999997</v>
      </c>
      <c r="J110" s="420">
        <f t="shared" si="86"/>
        <v>334786</v>
      </c>
      <c r="K110" s="187">
        <f t="shared" si="86"/>
        <v>0</v>
      </c>
      <c r="L110" s="105">
        <f t="shared" si="86"/>
        <v>0</v>
      </c>
      <c r="M110" s="130">
        <f t="shared" si="86"/>
        <v>0</v>
      </c>
      <c r="N110" s="104">
        <f t="shared" si="86"/>
        <v>0</v>
      </c>
      <c r="O110" s="105">
        <f t="shared" si="86"/>
        <v>0</v>
      </c>
      <c r="P110" s="130">
        <f t="shared" si="86"/>
        <v>0</v>
      </c>
      <c r="Q110" s="187">
        <f t="shared" si="86"/>
        <v>0</v>
      </c>
      <c r="R110" s="105">
        <f t="shared" si="86"/>
        <v>0</v>
      </c>
      <c r="S110" s="130">
        <f t="shared" si="86"/>
        <v>0</v>
      </c>
      <c r="T110" s="104">
        <f t="shared" si="86"/>
        <v>0</v>
      </c>
      <c r="U110" s="105">
        <f t="shared" si="86"/>
        <v>0</v>
      </c>
      <c r="V110" s="130">
        <f t="shared" si="86"/>
        <v>0</v>
      </c>
      <c r="W110" s="187">
        <f t="shared" si="86"/>
        <v>0</v>
      </c>
      <c r="X110" s="105">
        <f t="shared" si="86"/>
        <v>0</v>
      </c>
      <c r="Y110" s="130">
        <f t="shared" si="86"/>
        <v>0</v>
      </c>
      <c r="Z110" s="104">
        <f t="shared" si="86"/>
        <v>0</v>
      </c>
      <c r="AA110" s="105">
        <f t="shared" si="86"/>
        <v>0</v>
      </c>
      <c r="AB110" s="106">
        <f t="shared" si="86"/>
        <v>0</v>
      </c>
      <c r="AC110" s="297">
        <f>G110+M110+S110+Y110</f>
        <v>335150</v>
      </c>
      <c r="AD110" s="302">
        <f>J110+P110+V110+AB110</f>
        <v>334786</v>
      </c>
      <c r="AE110" s="297">
        <f t="shared" si="77"/>
        <v>364</v>
      </c>
      <c r="AF110" s="298">
        <f t="shared" si="78"/>
        <v>1.0860808593167238E-3</v>
      </c>
      <c r="AG110" s="299"/>
      <c r="AH110" s="112"/>
      <c r="AI110" s="112"/>
    </row>
    <row r="111" spans="1:35" ht="30" customHeight="1">
      <c r="A111" s="339" t="s">
        <v>99</v>
      </c>
      <c r="B111" s="465" t="s">
        <v>100</v>
      </c>
      <c r="C111" s="457" t="s">
        <v>419</v>
      </c>
      <c r="D111" s="473"/>
      <c r="E111" s="470"/>
      <c r="F111" s="467"/>
      <c r="G111" s="474">
        <f t="shared" ref="G111:G121" si="87">E111*F111</f>
        <v>0</v>
      </c>
      <c r="H111" s="421"/>
      <c r="I111" s="422"/>
      <c r="J111" s="423"/>
      <c r="K111" s="189"/>
      <c r="L111" s="118"/>
      <c r="M111" s="131"/>
      <c r="N111" s="117"/>
      <c r="O111" s="118"/>
      <c r="P111" s="131"/>
      <c r="Q111" s="189"/>
      <c r="R111" s="118"/>
      <c r="S111" s="131"/>
      <c r="T111" s="117"/>
      <c r="U111" s="118"/>
      <c r="V111" s="131"/>
      <c r="W111" s="189"/>
      <c r="X111" s="118"/>
      <c r="Y111" s="131"/>
      <c r="Z111" s="117"/>
      <c r="AA111" s="118"/>
      <c r="AB111" s="119"/>
      <c r="AC111" s="120">
        <f>G111+M111+S111+Y111</f>
        <v>0</v>
      </c>
      <c r="AD111" s="276">
        <f>J111+P111+V111+AB111</f>
        <v>0</v>
      </c>
      <c r="AE111" s="120">
        <f t="shared" si="77"/>
        <v>0</v>
      </c>
      <c r="AF111" s="237" t="e">
        <f t="shared" si="78"/>
        <v>#DIV/0!</v>
      </c>
      <c r="AG111" s="238"/>
      <c r="AH111" s="99"/>
      <c r="AI111" s="99"/>
    </row>
    <row r="112" spans="1:35" ht="30" customHeight="1">
      <c r="A112" s="339" t="s">
        <v>99</v>
      </c>
      <c r="B112" s="465" t="s">
        <v>103</v>
      </c>
      <c r="C112" s="457" t="s">
        <v>420</v>
      </c>
      <c r="D112" s="473"/>
      <c r="E112" s="470"/>
      <c r="F112" s="467"/>
      <c r="G112" s="474">
        <f t="shared" si="87"/>
        <v>0</v>
      </c>
      <c r="H112" s="417"/>
      <c r="I112" s="415"/>
      <c r="J112" s="363"/>
      <c r="K112" s="189"/>
      <c r="L112" s="118"/>
      <c r="M112" s="131"/>
      <c r="N112" s="117"/>
      <c r="O112" s="118"/>
      <c r="P112" s="131"/>
      <c r="Q112" s="189"/>
      <c r="R112" s="118"/>
      <c r="S112" s="131"/>
      <c r="T112" s="117"/>
      <c r="U112" s="118"/>
      <c r="V112" s="131"/>
      <c r="W112" s="189"/>
      <c r="X112" s="118"/>
      <c r="Y112" s="131"/>
      <c r="Z112" s="117"/>
      <c r="AA112" s="118"/>
      <c r="AB112" s="119"/>
      <c r="AC112" s="120">
        <f>G112+M112+S112+Y112</f>
        <v>0</v>
      </c>
      <c r="AD112" s="276">
        <f>J112+P112+V112+AB112</f>
        <v>0</v>
      </c>
      <c r="AE112" s="120">
        <f t="shared" si="77"/>
        <v>0</v>
      </c>
      <c r="AF112" s="237" t="e">
        <f t="shared" si="78"/>
        <v>#DIV/0!</v>
      </c>
      <c r="AG112" s="238"/>
      <c r="AH112" s="99"/>
      <c r="AI112" s="99"/>
    </row>
    <row r="113" spans="1:35" ht="30" customHeight="1">
      <c r="A113" s="339" t="s">
        <v>99</v>
      </c>
      <c r="B113" s="465" t="s">
        <v>104</v>
      </c>
      <c r="C113" s="457" t="s">
        <v>421</v>
      </c>
      <c r="D113" s="473" t="s">
        <v>189</v>
      </c>
      <c r="E113" s="470">
        <v>50</v>
      </c>
      <c r="F113" s="467">
        <v>3</v>
      </c>
      <c r="G113" s="474">
        <f t="shared" si="87"/>
        <v>150</v>
      </c>
      <c r="H113" s="470">
        <v>5</v>
      </c>
      <c r="I113" s="467">
        <f>J113/H113</f>
        <v>37.200000000000003</v>
      </c>
      <c r="J113" s="445">
        <v>186</v>
      </c>
      <c r="K113" s="189"/>
      <c r="L113" s="118"/>
      <c r="M113" s="131"/>
      <c r="N113" s="117"/>
      <c r="O113" s="118"/>
      <c r="P113" s="131"/>
      <c r="Q113" s="189"/>
      <c r="R113" s="118"/>
      <c r="S113" s="131"/>
      <c r="T113" s="117"/>
      <c r="U113" s="118"/>
      <c r="V113" s="131"/>
      <c r="W113" s="189"/>
      <c r="X113" s="118"/>
      <c r="Y113" s="131"/>
      <c r="Z113" s="117"/>
      <c r="AA113" s="118"/>
      <c r="AB113" s="119"/>
      <c r="AC113" s="120">
        <f>G113+M113+S113+Y113</f>
        <v>150</v>
      </c>
      <c r="AD113" s="276">
        <f>J113+P113+V113+AB113</f>
        <v>186</v>
      </c>
      <c r="AE113" s="120">
        <f t="shared" si="77"/>
        <v>-36</v>
      </c>
      <c r="AF113" s="237">
        <f t="shared" si="78"/>
        <v>-0.24</v>
      </c>
      <c r="AG113" s="238"/>
      <c r="AH113" s="99"/>
      <c r="AI113" s="99"/>
    </row>
    <row r="114" spans="1:35" ht="30" customHeight="1">
      <c r="A114" s="339" t="s">
        <v>99</v>
      </c>
      <c r="B114" s="465" t="s">
        <v>168</v>
      </c>
      <c r="C114" s="457" t="s">
        <v>422</v>
      </c>
      <c r="D114" s="473" t="s">
        <v>423</v>
      </c>
      <c r="E114" s="470">
        <v>5</v>
      </c>
      <c r="F114" s="467">
        <v>100</v>
      </c>
      <c r="G114" s="474">
        <f t="shared" si="87"/>
        <v>500</v>
      </c>
      <c r="H114" s="470">
        <v>2</v>
      </c>
      <c r="I114" s="467">
        <v>50</v>
      </c>
      <c r="J114" s="507">
        <f t="shared" ref="J114:J121" si="88">H114*I114</f>
        <v>100</v>
      </c>
      <c r="K114" s="189"/>
      <c r="L114" s="118"/>
      <c r="M114" s="131"/>
      <c r="N114" s="117"/>
      <c r="O114" s="118"/>
      <c r="P114" s="131"/>
      <c r="Q114" s="189"/>
      <c r="R114" s="118"/>
      <c r="S114" s="131"/>
      <c r="T114" s="117"/>
      <c r="U114" s="118"/>
      <c r="V114" s="131"/>
      <c r="W114" s="189"/>
      <c r="X114" s="118"/>
      <c r="Y114" s="131"/>
      <c r="Z114" s="117"/>
      <c r="AA114" s="118"/>
      <c r="AB114" s="119"/>
      <c r="AC114" s="120">
        <f>G114+M114+S114+Y114</f>
        <v>500</v>
      </c>
      <c r="AD114" s="276">
        <f>J114+P114+V114+AB114</f>
        <v>100</v>
      </c>
      <c r="AE114" s="120">
        <f t="shared" si="77"/>
        <v>400</v>
      </c>
      <c r="AF114" s="237">
        <f t="shared" si="78"/>
        <v>0.8</v>
      </c>
      <c r="AG114" s="238"/>
      <c r="AH114" s="99"/>
      <c r="AI114" s="99"/>
    </row>
    <row r="115" spans="1:35" s="451" customFormat="1" ht="30" customHeight="1">
      <c r="A115" s="339" t="s">
        <v>99</v>
      </c>
      <c r="B115" s="465" t="s">
        <v>417</v>
      </c>
      <c r="C115" s="457" t="s">
        <v>424</v>
      </c>
      <c r="D115" s="473"/>
      <c r="E115" s="470"/>
      <c r="F115" s="467"/>
      <c r="G115" s="474">
        <f t="shared" si="87"/>
        <v>0</v>
      </c>
      <c r="H115" s="417"/>
      <c r="I115" s="415"/>
      <c r="J115" s="445">
        <f t="shared" si="88"/>
        <v>0</v>
      </c>
      <c r="K115" s="189"/>
      <c r="L115" s="118"/>
      <c r="M115" s="131"/>
      <c r="N115" s="117"/>
      <c r="O115" s="118"/>
      <c r="P115" s="131"/>
      <c r="Q115" s="189"/>
      <c r="R115" s="118"/>
      <c r="S115" s="131"/>
      <c r="T115" s="117"/>
      <c r="U115" s="118"/>
      <c r="V115" s="131"/>
      <c r="W115" s="189"/>
      <c r="X115" s="118"/>
      <c r="Y115" s="131"/>
      <c r="Z115" s="117"/>
      <c r="AA115" s="118"/>
      <c r="AB115" s="119"/>
      <c r="AC115" s="120">
        <f>G115+M115+S115+Y115</f>
        <v>0</v>
      </c>
      <c r="AD115" s="276">
        <f>J115+P115+V115+AB115</f>
        <v>0</v>
      </c>
      <c r="AE115" s="120">
        <f t="shared" ref="AE115:AE120" si="89">AC115-AD115</f>
        <v>0</v>
      </c>
      <c r="AF115" s="237" t="e">
        <f t="shared" ref="AF115:AF120" si="90">AE115/AC115</f>
        <v>#DIV/0!</v>
      </c>
      <c r="AG115" s="238"/>
      <c r="AH115" s="99"/>
      <c r="AI115" s="99"/>
    </row>
    <row r="116" spans="1:35" s="451" customFormat="1" ht="30" customHeight="1" thickBot="1">
      <c r="A116" s="339" t="s">
        <v>99</v>
      </c>
      <c r="B116" s="504" t="s">
        <v>169</v>
      </c>
      <c r="C116" s="457" t="s">
        <v>425</v>
      </c>
      <c r="D116" s="461" t="s">
        <v>102</v>
      </c>
      <c r="E116" s="467">
        <v>5</v>
      </c>
      <c r="F116" s="467">
        <v>18500</v>
      </c>
      <c r="G116" s="507">
        <f t="shared" si="87"/>
        <v>92500</v>
      </c>
      <c r="H116" s="467">
        <v>5</v>
      </c>
      <c r="I116" s="467">
        <v>18500</v>
      </c>
      <c r="J116" s="507">
        <f t="shared" si="88"/>
        <v>92500</v>
      </c>
      <c r="K116" s="189"/>
      <c r="L116" s="118"/>
      <c r="M116" s="131"/>
      <c r="N116" s="117"/>
      <c r="O116" s="118"/>
      <c r="P116" s="131"/>
      <c r="Q116" s="189"/>
      <c r="R116" s="118"/>
      <c r="S116" s="131"/>
      <c r="T116" s="117"/>
      <c r="U116" s="118"/>
      <c r="V116" s="131"/>
      <c r="W116" s="189"/>
      <c r="X116" s="118"/>
      <c r="Y116" s="131"/>
      <c r="Z116" s="117"/>
      <c r="AA116" s="118"/>
      <c r="AB116" s="119"/>
      <c r="AC116" s="120">
        <f>G116+M116+S116+Y116</f>
        <v>92500</v>
      </c>
      <c r="AD116" s="276">
        <f>J116+P116+V116+AB116</f>
        <v>92500</v>
      </c>
      <c r="AE116" s="120">
        <f t="shared" si="89"/>
        <v>0</v>
      </c>
      <c r="AF116" s="237">
        <f t="shared" si="90"/>
        <v>0</v>
      </c>
      <c r="AG116" s="238"/>
      <c r="AH116" s="99"/>
      <c r="AI116" s="99"/>
    </row>
    <row r="117" spans="1:35" s="451" customFormat="1" ht="30" customHeight="1" thickBot="1">
      <c r="A117" s="339" t="s">
        <v>99</v>
      </c>
      <c r="B117" s="504" t="s">
        <v>170</v>
      </c>
      <c r="C117" s="457" t="s">
        <v>426</v>
      </c>
      <c r="D117" s="461" t="s">
        <v>102</v>
      </c>
      <c r="E117" s="467">
        <v>5</v>
      </c>
      <c r="F117" s="467">
        <v>12000</v>
      </c>
      <c r="G117" s="507">
        <f t="shared" si="87"/>
        <v>60000</v>
      </c>
      <c r="H117" s="467">
        <v>5</v>
      </c>
      <c r="I117" s="467">
        <v>12000</v>
      </c>
      <c r="J117" s="507">
        <f t="shared" si="88"/>
        <v>60000</v>
      </c>
      <c r="K117" s="189"/>
      <c r="L117" s="118"/>
      <c r="M117" s="131"/>
      <c r="N117" s="117"/>
      <c r="O117" s="118"/>
      <c r="P117" s="131"/>
      <c r="Q117" s="189"/>
      <c r="R117" s="118"/>
      <c r="S117" s="131"/>
      <c r="T117" s="117"/>
      <c r="U117" s="118"/>
      <c r="V117" s="131"/>
      <c r="W117" s="189"/>
      <c r="X117" s="118"/>
      <c r="Y117" s="131"/>
      <c r="Z117" s="117"/>
      <c r="AA117" s="118"/>
      <c r="AB117" s="119"/>
      <c r="AC117" s="120">
        <f>G117+M117+S117+Y117</f>
        <v>60000</v>
      </c>
      <c r="AD117" s="276">
        <f>J117+P117+V117+AB117</f>
        <v>60000</v>
      </c>
      <c r="AE117" s="120">
        <f t="shared" si="89"/>
        <v>0</v>
      </c>
      <c r="AF117" s="237">
        <f t="shared" si="90"/>
        <v>0</v>
      </c>
      <c r="AG117" s="238"/>
      <c r="AH117" s="99"/>
      <c r="AI117" s="99"/>
    </row>
    <row r="118" spans="1:35" s="451" customFormat="1" ht="30" customHeight="1">
      <c r="A118" s="339" t="s">
        <v>99</v>
      </c>
      <c r="B118" s="465" t="s">
        <v>171</v>
      </c>
      <c r="C118" s="457" t="s">
        <v>427</v>
      </c>
      <c r="D118" s="473" t="s">
        <v>102</v>
      </c>
      <c r="E118" s="467">
        <v>2</v>
      </c>
      <c r="F118" s="467">
        <v>7500</v>
      </c>
      <c r="G118" s="474">
        <f t="shared" si="87"/>
        <v>15000</v>
      </c>
      <c r="H118" s="467">
        <v>2</v>
      </c>
      <c r="I118" s="467">
        <v>7500</v>
      </c>
      <c r="J118" s="474">
        <f t="shared" si="88"/>
        <v>15000</v>
      </c>
      <c r="K118" s="189"/>
      <c r="L118" s="118"/>
      <c r="M118" s="131"/>
      <c r="N118" s="117"/>
      <c r="O118" s="118"/>
      <c r="P118" s="131"/>
      <c r="Q118" s="189"/>
      <c r="R118" s="118"/>
      <c r="S118" s="131"/>
      <c r="T118" s="117"/>
      <c r="U118" s="118"/>
      <c r="V118" s="131"/>
      <c r="W118" s="189"/>
      <c r="X118" s="118"/>
      <c r="Y118" s="131"/>
      <c r="Z118" s="117"/>
      <c r="AA118" s="118"/>
      <c r="AB118" s="119"/>
      <c r="AC118" s="120">
        <f>G118+M118+S118+Y118</f>
        <v>15000</v>
      </c>
      <c r="AD118" s="276">
        <f>J118+P118+V118+AB118</f>
        <v>15000</v>
      </c>
      <c r="AE118" s="120">
        <f t="shared" si="89"/>
        <v>0</v>
      </c>
      <c r="AF118" s="237">
        <f t="shared" si="90"/>
        <v>0</v>
      </c>
      <c r="AG118" s="238"/>
      <c r="AH118" s="99"/>
      <c r="AI118" s="99"/>
    </row>
    <row r="119" spans="1:35" s="451" customFormat="1" ht="30" customHeight="1">
      <c r="A119" s="339" t="s">
        <v>99</v>
      </c>
      <c r="B119" s="465" t="s">
        <v>172</v>
      </c>
      <c r="C119" s="457" t="s">
        <v>428</v>
      </c>
      <c r="D119" s="473" t="s">
        <v>102</v>
      </c>
      <c r="E119" s="467">
        <v>5</v>
      </c>
      <c r="F119" s="467">
        <v>6000</v>
      </c>
      <c r="G119" s="474">
        <f t="shared" si="87"/>
        <v>30000</v>
      </c>
      <c r="H119" s="467">
        <v>5</v>
      </c>
      <c r="I119" s="467">
        <v>6000</v>
      </c>
      <c r="J119" s="474">
        <f t="shared" si="88"/>
        <v>30000</v>
      </c>
      <c r="K119" s="189"/>
      <c r="L119" s="118"/>
      <c r="M119" s="131"/>
      <c r="N119" s="117"/>
      <c r="O119" s="118"/>
      <c r="P119" s="131"/>
      <c r="Q119" s="189"/>
      <c r="R119" s="118"/>
      <c r="S119" s="131"/>
      <c r="T119" s="117"/>
      <c r="U119" s="118"/>
      <c r="V119" s="131"/>
      <c r="W119" s="189"/>
      <c r="X119" s="118"/>
      <c r="Y119" s="131"/>
      <c r="Z119" s="117"/>
      <c r="AA119" s="118"/>
      <c r="AB119" s="119"/>
      <c r="AC119" s="120">
        <f>G119+M119+S119+Y119</f>
        <v>30000</v>
      </c>
      <c r="AD119" s="276">
        <f>J119+P119+V119+AB119</f>
        <v>30000</v>
      </c>
      <c r="AE119" s="120">
        <f t="shared" si="89"/>
        <v>0</v>
      </c>
      <c r="AF119" s="237">
        <f t="shared" si="90"/>
        <v>0</v>
      </c>
      <c r="AG119" s="238"/>
      <c r="AH119" s="99"/>
      <c r="AI119" s="99"/>
    </row>
    <row r="120" spans="1:35" s="451" customFormat="1" ht="30" customHeight="1">
      <c r="A120" s="339" t="s">
        <v>99</v>
      </c>
      <c r="B120" s="469" t="s">
        <v>173</v>
      </c>
      <c r="C120" s="508" t="s">
        <v>429</v>
      </c>
      <c r="D120" s="466" t="s">
        <v>430</v>
      </c>
      <c r="E120" s="462">
        <v>5</v>
      </c>
      <c r="F120" s="463">
        <v>9400</v>
      </c>
      <c r="G120" s="474">
        <f t="shared" si="87"/>
        <v>47000</v>
      </c>
      <c r="H120" s="462">
        <v>5</v>
      </c>
      <c r="I120" s="463">
        <v>9400</v>
      </c>
      <c r="J120" s="474">
        <f t="shared" si="88"/>
        <v>47000</v>
      </c>
      <c r="K120" s="189"/>
      <c r="L120" s="118"/>
      <c r="M120" s="131"/>
      <c r="N120" s="117"/>
      <c r="O120" s="118"/>
      <c r="P120" s="131"/>
      <c r="Q120" s="189"/>
      <c r="R120" s="118"/>
      <c r="S120" s="131"/>
      <c r="T120" s="117"/>
      <c r="U120" s="118"/>
      <c r="V120" s="131"/>
      <c r="W120" s="189"/>
      <c r="X120" s="118"/>
      <c r="Y120" s="131"/>
      <c r="Z120" s="117"/>
      <c r="AA120" s="118"/>
      <c r="AB120" s="119"/>
      <c r="AC120" s="120">
        <f>G120+M120+S120+Y120</f>
        <v>47000</v>
      </c>
      <c r="AD120" s="276">
        <f>J120+P120+V120+AB120</f>
        <v>47000</v>
      </c>
      <c r="AE120" s="120">
        <f t="shared" si="89"/>
        <v>0</v>
      </c>
      <c r="AF120" s="237">
        <f t="shared" si="90"/>
        <v>0</v>
      </c>
      <c r="AG120" s="238"/>
      <c r="AH120" s="99"/>
      <c r="AI120" s="99"/>
    </row>
    <row r="121" spans="1:35" ht="30" customHeight="1" thickBot="1">
      <c r="A121" s="339" t="s">
        <v>99</v>
      </c>
      <c r="B121" s="459" t="s">
        <v>174</v>
      </c>
      <c r="C121" s="457" t="s">
        <v>384</v>
      </c>
      <c r="D121" s="461" t="s">
        <v>189</v>
      </c>
      <c r="E121" s="495">
        <v>5</v>
      </c>
      <c r="F121" s="496">
        <v>18000</v>
      </c>
      <c r="G121" s="464">
        <f t="shared" si="87"/>
        <v>90000</v>
      </c>
      <c r="H121" s="495">
        <v>5</v>
      </c>
      <c r="I121" s="496">
        <v>18000</v>
      </c>
      <c r="J121" s="464">
        <f t="shared" si="88"/>
        <v>90000</v>
      </c>
      <c r="K121" s="189"/>
      <c r="L121" s="118"/>
      <c r="M121" s="131"/>
      <c r="N121" s="117"/>
      <c r="O121" s="118"/>
      <c r="P121" s="131"/>
      <c r="Q121" s="189"/>
      <c r="R121" s="118"/>
      <c r="S121" s="131"/>
      <c r="T121" s="117"/>
      <c r="U121" s="118"/>
      <c r="V121" s="131"/>
      <c r="W121" s="189"/>
      <c r="X121" s="118"/>
      <c r="Y121" s="131"/>
      <c r="Z121" s="117"/>
      <c r="AA121" s="118"/>
      <c r="AB121" s="119"/>
      <c r="AC121" s="120">
        <f>G121+M121+S121+Y121</f>
        <v>90000</v>
      </c>
      <c r="AD121" s="276">
        <f>J121+P121+V121+AB121</f>
        <v>90000</v>
      </c>
      <c r="AE121" s="120">
        <f t="shared" si="77"/>
        <v>0</v>
      </c>
      <c r="AF121" s="237">
        <f t="shared" si="78"/>
        <v>0</v>
      </c>
      <c r="AG121" s="238"/>
      <c r="AH121" s="99"/>
      <c r="AI121" s="99"/>
    </row>
    <row r="122" spans="1:35" ht="15.75" customHeight="1" thickBot="1">
      <c r="A122" s="599" t="s">
        <v>202</v>
      </c>
      <c r="B122" s="587"/>
      <c r="C122" s="600"/>
      <c r="D122" s="303"/>
      <c r="E122" s="264">
        <f t="shared" ref="E122:AB122" si="91">E110+E108+E106+E99</f>
        <v>119</v>
      </c>
      <c r="F122" s="264">
        <f t="shared" si="91"/>
        <v>140503</v>
      </c>
      <c r="G122" s="264">
        <f t="shared" si="91"/>
        <v>772150</v>
      </c>
      <c r="H122" s="283">
        <f t="shared" si="91"/>
        <v>71</v>
      </c>
      <c r="I122" s="283">
        <f t="shared" si="91"/>
        <v>140487.20000000001</v>
      </c>
      <c r="J122" s="283">
        <f t="shared" si="91"/>
        <v>777686</v>
      </c>
      <c r="K122" s="304">
        <f t="shared" si="91"/>
        <v>0</v>
      </c>
      <c r="L122" s="264">
        <f t="shared" si="91"/>
        <v>5000</v>
      </c>
      <c r="M122" s="264">
        <f t="shared" si="91"/>
        <v>0</v>
      </c>
      <c r="N122" s="264">
        <f t="shared" si="91"/>
        <v>0</v>
      </c>
      <c r="O122" s="264">
        <f t="shared" si="91"/>
        <v>0</v>
      </c>
      <c r="P122" s="264">
        <f t="shared" si="91"/>
        <v>0</v>
      </c>
      <c r="Q122" s="304">
        <f t="shared" si="91"/>
        <v>1</v>
      </c>
      <c r="R122" s="264">
        <f t="shared" si="91"/>
        <v>5000</v>
      </c>
      <c r="S122" s="264">
        <f t="shared" si="91"/>
        <v>5000</v>
      </c>
      <c r="T122" s="264">
        <f t="shared" si="91"/>
        <v>1</v>
      </c>
      <c r="U122" s="264">
        <f t="shared" si="91"/>
        <v>2500</v>
      </c>
      <c r="V122" s="264">
        <f t="shared" si="91"/>
        <v>2500</v>
      </c>
      <c r="W122" s="304">
        <f t="shared" si="91"/>
        <v>0</v>
      </c>
      <c r="X122" s="264">
        <f t="shared" si="91"/>
        <v>0</v>
      </c>
      <c r="Y122" s="264">
        <f t="shared" si="91"/>
        <v>0</v>
      </c>
      <c r="Z122" s="264">
        <f t="shared" si="91"/>
        <v>0</v>
      </c>
      <c r="AA122" s="264">
        <f t="shared" si="91"/>
        <v>0</v>
      </c>
      <c r="AB122" s="264">
        <f t="shared" si="91"/>
        <v>0</v>
      </c>
      <c r="AC122" s="246">
        <f>G122+M122+S122+Y122</f>
        <v>777150</v>
      </c>
      <c r="AD122" s="286">
        <f>J122+P122+V122+AB122</f>
        <v>780186</v>
      </c>
      <c r="AE122" s="292">
        <f t="shared" si="77"/>
        <v>-3036</v>
      </c>
      <c r="AF122" s="305">
        <f t="shared" si="78"/>
        <v>-3.9065817409766456E-3</v>
      </c>
      <c r="AG122" s="306"/>
      <c r="AH122" s="99"/>
      <c r="AI122" s="99"/>
    </row>
    <row r="123" spans="1:35" ht="15.75" customHeight="1" thickBot="1">
      <c r="A123" s="307" t="s">
        <v>203</v>
      </c>
      <c r="B123" s="308"/>
      <c r="C123" s="309"/>
      <c r="D123" s="310"/>
      <c r="E123" s="311"/>
      <c r="F123" s="311"/>
      <c r="G123" s="312">
        <f>G23+G30+G38+G44+G56+G61+G69+G73+G79+G83+G86+G92+G97+G122</f>
        <v>946205</v>
      </c>
      <c r="H123" s="313"/>
      <c r="I123" s="313"/>
      <c r="J123" s="312">
        <f>J23+J30+J38+J44+J56+J61+J69+J73+J79+J83+J86+J92+J97+J122</f>
        <v>946156.58000000007</v>
      </c>
      <c r="K123" s="311"/>
      <c r="L123" s="311"/>
      <c r="M123" s="312">
        <f>M23+M30+M38+M44+M56+M61+M69+M73+M79+M83+M86+M92+M97+M122</f>
        <v>0</v>
      </c>
      <c r="N123" s="311"/>
      <c r="O123" s="311"/>
      <c r="P123" s="312">
        <f>P23+P30+P38+P44+P56+P61+P69+P73+P79+P83+P86+P92+P97+P122</f>
        <v>0</v>
      </c>
      <c r="Q123" s="311"/>
      <c r="R123" s="311"/>
      <c r="S123" s="312">
        <f>S23+S30+S38+S44+S56+S61+S69+S73+S79+S83+S86+S92+S97+S122</f>
        <v>5000</v>
      </c>
      <c r="T123" s="311"/>
      <c r="U123" s="311"/>
      <c r="V123" s="312">
        <f>V23+V30+V38+V44+V56+V61+V69+V73+V79+V83+V86+V92+V97+V122</f>
        <v>2500</v>
      </c>
      <c r="W123" s="311"/>
      <c r="X123" s="311"/>
      <c r="Y123" s="312">
        <f>Y23+Y30+Y38+Y44+Y56+Y61+Y69+Y73+Y79+Y83+Y86+Y92+Y97+Y122</f>
        <v>0</v>
      </c>
      <c r="Z123" s="311"/>
      <c r="AA123" s="311"/>
      <c r="AB123" s="312">
        <f>AB23+AB30+AB38+AB44+AB56+AB61+AB69+AB73+AB79+AB83+AB86+AB92+AB97+AB122</f>
        <v>0</v>
      </c>
      <c r="AC123" s="312">
        <f>AC23+AC30+AC38+AC44+AC56+AC61+AC69+AC73+AC79+AC83+AC86+AC92+AC97+AC122</f>
        <v>951205</v>
      </c>
      <c r="AD123" s="312">
        <f>AD23+AD30+AD38+AD44+AD56+AD61+AD69+AD73+AD79+AD83+AD86+AD92+AD97+AD122</f>
        <v>948656.58000000007</v>
      </c>
      <c r="AE123" s="312">
        <f t="shared" si="77"/>
        <v>2548.4199999999255</v>
      </c>
      <c r="AF123" s="314">
        <f t="shared" si="78"/>
        <v>2.679149079325619E-3</v>
      </c>
      <c r="AG123" s="315"/>
      <c r="AH123" s="316"/>
      <c r="AI123" s="316"/>
    </row>
    <row r="124" spans="1:35" ht="15.75" customHeight="1" thickBot="1">
      <c r="A124" s="601"/>
      <c r="B124" s="570"/>
      <c r="C124" s="570"/>
      <c r="D124" s="317"/>
      <c r="E124" s="318"/>
      <c r="F124" s="318"/>
      <c r="G124" s="318"/>
      <c r="H124" s="318"/>
      <c r="I124" s="318"/>
      <c r="J124" s="318"/>
      <c r="K124" s="318"/>
      <c r="L124" s="318"/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8"/>
      <c r="AA124" s="318"/>
      <c r="AB124" s="318"/>
      <c r="AC124" s="319"/>
      <c r="AD124" s="319"/>
      <c r="AE124" s="319"/>
      <c r="AF124" s="320"/>
      <c r="AG124" s="321"/>
      <c r="AH124" s="3"/>
      <c r="AI124" s="3"/>
    </row>
    <row r="125" spans="1:35" ht="15.75" customHeight="1" thickBot="1">
      <c r="A125" s="602" t="s">
        <v>204</v>
      </c>
      <c r="B125" s="587"/>
      <c r="C125" s="588"/>
      <c r="D125" s="322"/>
      <c r="E125" s="323"/>
      <c r="F125" s="323"/>
      <c r="G125" s="323">
        <f>Фінансування!C20-Витрати!G123</f>
        <v>0</v>
      </c>
      <c r="H125" s="323"/>
      <c r="I125" s="323"/>
      <c r="J125" s="323">
        <f>Фінансування!C21-Витрати!J123</f>
        <v>0</v>
      </c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  <c r="AC125" s="323">
        <f>Фінансування!N20-Витрати!AC123</f>
        <v>0</v>
      </c>
      <c r="AD125" s="323">
        <f>Фінансування!N21-Витрати!AD123</f>
        <v>0</v>
      </c>
      <c r="AE125" s="324"/>
      <c r="AF125" s="325"/>
      <c r="AG125" s="326"/>
      <c r="AH125" s="3"/>
      <c r="AI125" s="3"/>
    </row>
    <row r="126" spans="1:35" ht="15.75" customHeight="1">
      <c r="A126" s="13"/>
      <c r="B126" s="327"/>
      <c r="C126" s="328"/>
      <c r="D126" s="13"/>
      <c r="E126" s="13"/>
      <c r="F126" s="13"/>
      <c r="G126" s="13"/>
      <c r="H126" s="13"/>
      <c r="I126" s="13"/>
      <c r="J126" s="13"/>
      <c r="K126" s="329"/>
      <c r="L126" s="329"/>
      <c r="M126" s="329"/>
      <c r="N126" s="329"/>
      <c r="O126" s="329"/>
      <c r="P126" s="329"/>
      <c r="Q126" s="329"/>
      <c r="R126" s="329"/>
      <c r="S126" s="329"/>
      <c r="T126" s="329"/>
      <c r="U126" s="329"/>
      <c r="V126" s="329"/>
      <c r="W126" s="329"/>
      <c r="X126" s="329"/>
      <c r="Y126" s="329"/>
      <c r="Z126" s="329"/>
      <c r="AA126" s="329"/>
      <c r="AB126" s="329"/>
      <c r="AC126" s="330"/>
      <c r="AD126" s="330"/>
      <c r="AE126" s="330"/>
      <c r="AF126" s="330"/>
      <c r="AG126" s="331"/>
    </row>
    <row r="127" spans="1:35" ht="15.75" customHeight="1">
      <c r="A127" s="13"/>
      <c r="B127" s="327"/>
      <c r="C127" s="328"/>
      <c r="D127" s="13"/>
      <c r="E127" s="13"/>
      <c r="F127" s="13"/>
      <c r="G127" s="13"/>
      <c r="H127" s="9"/>
      <c r="I127" s="9"/>
      <c r="J127" s="9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1"/>
      <c r="AD127" s="11"/>
      <c r="AE127" s="11"/>
      <c r="AF127" s="11"/>
      <c r="AG127" s="48"/>
    </row>
    <row r="128" spans="1:35" ht="15.75" customHeight="1">
      <c r="A128" s="13"/>
      <c r="B128" s="327"/>
      <c r="C128" s="328"/>
      <c r="D128" s="13"/>
      <c r="E128" s="13"/>
      <c r="F128" s="13"/>
      <c r="G128" s="13"/>
      <c r="H128" s="13"/>
      <c r="I128" s="13"/>
      <c r="J128" s="9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1"/>
      <c r="AD128" s="11"/>
      <c r="AE128" s="11"/>
      <c r="AF128" s="11"/>
      <c r="AG128" s="48"/>
    </row>
    <row r="129" spans="1:33" ht="15.75" customHeight="1">
      <c r="A129" s="13"/>
      <c r="B129" s="327"/>
      <c r="C129" s="328"/>
      <c r="D129" s="13"/>
      <c r="E129" s="13"/>
      <c r="F129" s="13"/>
      <c r="G129" s="13"/>
      <c r="H129" s="13"/>
      <c r="I129" s="13"/>
      <c r="J129" s="9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1"/>
      <c r="AD129" s="11"/>
      <c r="AE129" s="11"/>
      <c r="AF129" s="11"/>
      <c r="AG129" s="48"/>
    </row>
    <row r="130" spans="1:33" ht="15.75" customHeight="1">
      <c r="A130" s="13"/>
      <c r="B130" s="327"/>
      <c r="C130" s="332" t="s">
        <v>205</v>
      </c>
      <c r="D130" s="333" t="s">
        <v>470</v>
      </c>
      <c r="E130" s="333"/>
      <c r="G130" s="333"/>
      <c r="H130" s="333"/>
      <c r="I130" s="33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1"/>
      <c r="AD130" s="11"/>
      <c r="AE130" s="11"/>
      <c r="AF130" s="11"/>
      <c r="AG130" s="48"/>
    </row>
    <row r="131" spans="1:33" ht="15.75" customHeight="1">
      <c r="A131" s="13"/>
      <c r="B131" s="327"/>
      <c r="D131" s="332" t="s">
        <v>34</v>
      </c>
      <c r="G131" s="332" t="s">
        <v>35</v>
      </c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1"/>
      <c r="AD131" s="11"/>
      <c r="AE131" s="11"/>
      <c r="AF131" s="11"/>
      <c r="AG131" s="48"/>
    </row>
    <row r="132" spans="1:33" ht="15.75" customHeight="1">
      <c r="A132" s="13"/>
      <c r="B132" s="327"/>
      <c r="C132" s="328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1"/>
      <c r="AD132" s="11"/>
      <c r="AE132" s="11"/>
      <c r="AF132" s="11"/>
      <c r="AG132" s="48"/>
    </row>
    <row r="133" spans="1:33" ht="15.75" customHeight="1">
      <c r="A133" s="13"/>
      <c r="B133" s="327"/>
      <c r="C133" s="328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1"/>
      <c r="AD133" s="11"/>
      <c r="AE133" s="11"/>
      <c r="AF133" s="11"/>
      <c r="AG133" s="48"/>
    </row>
    <row r="134" spans="1:33" ht="15.75" customHeight="1">
      <c r="A134" s="46"/>
      <c r="B134" s="334"/>
      <c r="C134" s="335"/>
      <c r="AG134" s="335"/>
    </row>
    <row r="135" spans="1:33" ht="15.75" customHeight="1">
      <c r="A135" s="46"/>
      <c r="B135" s="334"/>
      <c r="C135" s="335"/>
      <c r="AG135" s="335"/>
    </row>
    <row r="136" spans="1:33" ht="15.75" customHeight="1">
      <c r="A136" s="46"/>
      <c r="B136" s="334"/>
      <c r="C136" s="335"/>
      <c r="AG136" s="335"/>
    </row>
    <row r="137" spans="1:33" ht="15.75" customHeight="1">
      <c r="A137" s="46"/>
      <c r="B137" s="334"/>
      <c r="C137" s="335"/>
      <c r="AG137" s="335"/>
    </row>
    <row r="138" spans="1:33" ht="15.75" customHeight="1">
      <c r="A138" s="46"/>
      <c r="B138" s="334"/>
      <c r="C138" s="335"/>
      <c r="AG138" s="335"/>
    </row>
    <row r="139" spans="1:33" ht="15.75" customHeight="1">
      <c r="A139" s="46"/>
      <c r="B139" s="334"/>
      <c r="C139" s="335"/>
      <c r="AG139" s="335"/>
    </row>
    <row r="140" spans="1:33" ht="15.75" customHeight="1">
      <c r="A140" s="46"/>
      <c r="B140" s="334"/>
      <c r="C140" s="335"/>
      <c r="AG140" s="335"/>
    </row>
    <row r="141" spans="1:33" ht="15.75" customHeight="1">
      <c r="A141" s="46"/>
      <c r="B141" s="334"/>
      <c r="C141" s="335"/>
      <c r="AG141" s="335"/>
    </row>
    <row r="142" spans="1:33" ht="15.75" customHeight="1">
      <c r="A142" s="46"/>
      <c r="B142" s="334"/>
      <c r="C142" s="335"/>
      <c r="AG142" s="335"/>
    </row>
    <row r="143" spans="1:33" ht="15.75" customHeight="1">
      <c r="A143" s="46"/>
      <c r="B143" s="334"/>
      <c r="C143" s="335"/>
      <c r="AG143" s="335"/>
    </row>
    <row r="144" spans="1:33" ht="15.75" customHeight="1">
      <c r="A144" s="46"/>
      <c r="B144" s="334"/>
      <c r="C144" s="335"/>
      <c r="AG144" s="335"/>
    </row>
    <row r="145" spans="1:33" ht="15.75" customHeight="1">
      <c r="A145" s="46"/>
      <c r="B145" s="334"/>
      <c r="C145" s="335"/>
      <c r="AG145" s="335"/>
    </row>
    <row r="146" spans="1:33" ht="15.75" customHeight="1">
      <c r="A146" s="46"/>
      <c r="B146" s="334"/>
      <c r="C146" s="335"/>
      <c r="AG146" s="335"/>
    </row>
    <row r="147" spans="1:33" ht="15.75" customHeight="1">
      <c r="A147" s="46"/>
      <c r="B147" s="334"/>
      <c r="C147" s="335"/>
      <c r="AG147" s="335"/>
    </row>
    <row r="148" spans="1:33" ht="15.75" customHeight="1">
      <c r="A148" s="46"/>
      <c r="B148" s="334"/>
      <c r="C148" s="335"/>
      <c r="AG148" s="335"/>
    </row>
    <row r="149" spans="1:33" ht="15.75" customHeight="1">
      <c r="A149" s="46"/>
      <c r="B149" s="334"/>
      <c r="C149" s="335"/>
      <c r="AG149" s="335"/>
    </row>
    <row r="150" spans="1:33" ht="15.75" customHeight="1">
      <c r="A150" s="46"/>
      <c r="B150" s="334"/>
      <c r="C150" s="335"/>
      <c r="AG150" s="335"/>
    </row>
    <row r="151" spans="1:33" ht="15.75" customHeight="1">
      <c r="A151" s="46"/>
      <c r="B151" s="334"/>
      <c r="C151" s="335"/>
      <c r="AG151" s="335"/>
    </row>
    <row r="152" spans="1:33" ht="15.75" customHeight="1">
      <c r="A152" s="46"/>
      <c r="B152" s="334"/>
      <c r="C152" s="335"/>
      <c r="AG152" s="335"/>
    </row>
    <row r="153" spans="1:33" ht="15.75" customHeight="1">
      <c r="A153" s="46"/>
      <c r="B153" s="334"/>
      <c r="C153" s="335"/>
      <c r="AG153" s="335"/>
    </row>
    <row r="154" spans="1:33" ht="15.75" customHeight="1">
      <c r="A154" s="46"/>
      <c r="B154" s="334"/>
      <c r="C154" s="335"/>
      <c r="AG154" s="335"/>
    </row>
    <row r="155" spans="1:33" ht="15.75" customHeight="1">
      <c r="A155" s="46"/>
      <c r="B155" s="334"/>
      <c r="C155" s="335"/>
      <c r="AG155" s="335"/>
    </row>
    <row r="156" spans="1:33" ht="15.75" customHeight="1">
      <c r="A156" s="46"/>
      <c r="B156" s="334"/>
      <c r="C156" s="335"/>
      <c r="AG156" s="335"/>
    </row>
    <row r="157" spans="1:33" ht="15.75" customHeight="1">
      <c r="A157" s="46"/>
      <c r="B157" s="334"/>
      <c r="C157" s="335"/>
      <c r="AG157" s="335"/>
    </row>
    <row r="158" spans="1:33" ht="15.75" customHeight="1">
      <c r="A158" s="46"/>
      <c r="B158" s="334"/>
      <c r="C158" s="335"/>
      <c r="AG158" s="335"/>
    </row>
    <row r="159" spans="1:33" ht="15.75" customHeight="1">
      <c r="A159" s="46"/>
      <c r="B159" s="334"/>
      <c r="C159" s="335"/>
      <c r="AG159" s="335"/>
    </row>
    <row r="160" spans="1:33" ht="15.75" customHeight="1">
      <c r="A160" s="46"/>
      <c r="B160" s="334"/>
      <c r="C160" s="335"/>
      <c r="AG160" s="335"/>
    </row>
    <row r="161" spans="1:33" ht="15.75" customHeight="1">
      <c r="A161" s="46"/>
      <c r="B161" s="334"/>
      <c r="C161" s="335"/>
      <c r="AG161" s="335"/>
    </row>
    <row r="162" spans="1:33" ht="15.75" customHeight="1">
      <c r="A162" s="46"/>
      <c r="B162" s="334"/>
      <c r="C162" s="335"/>
      <c r="AG162" s="335"/>
    </row>
    <row r="163" spans="1:33" ht="15.75" customHeight="1">
      <c r="A163" s="46"/>
      <c r="B163" s="334"/>
      <c r="C163" s="335"/>
      <c r="AG163" s="335"/>
    </row>
    <row r="164" spans="1:33" ht="15.75" customHeight="1">
      <c r="A164" s="46"/>
      <c r="B164" s="334"/>
      <c r="C164" s="335"/>
      <c r="AG164" s="335"/>
    </row>
    <row r="165" spans="1:33" ht="15.75" customHeight="1">
      <c r="A165" s="46"/>
      <c r="B165" s="334"/>
      <c r="C165" s="335"/>
      <c r="AG165" s="335"/>
    </row>
    <row r="166" spans="1:33" ht="15.75" customHeight="1">
      <c r="A166" s="46"/>
      <c r="B166" s="334"/>
      <c r="C166" s="335"/>
      <c r="AG166" s="335"/>
    </row>
    <row r="167" spans="1:33" ht="15.75" customHeight="1">
      <c r="A167" s="46"/>
      <c r="B167" s="334"/>
      <c r="C167" s="335"/>
      <c r="AG167" s="335"/>
    </row>
    <row r="168" spans="1:33" ht="15.75" customHeight="1">
      <c r="A168" s="46"/>
      <c r="B168" s="334"/>
      <c r="C168" s="335"/>
      <c r="AG168" s="335"/>
    </row>
    <row r="169" spans="1:33" ht="15.75" customHeight="1">
      <c r="A169" s="46"/>
      <c r="B169" s="334"/>
      <c r="C169" s="335"/>
      <c r="AG169" s="335"/>
    </row>
    <row r="170" spans="1:33" ht="15.75" customHeight="1">
      <c r="A170" s="46"/>
      <c r="B170" s="334"/>
      <c r="C170" s="335"/>
      <c r="AG170" s="335"/>
    </row>
    <row r="171" spans="1:33" ht="15.75" customHeight="1">
      <c r="A171" s="46"/>
      <c r="B171" s="334"/>
      <c r="C171" s="335"/>
      <c r="AG171" s="335"/>
    </row>
    <row r="172" spans="1:33" ht="15.75" customHeight="1">
      <c r="A172" s="46"/>
      <c r="B172" s="334"/>
      <c r="C172" s="335"/>
      <c r="AG172" s="335"/>
    </row>
    <row r="173" spans="1:33" ht="15.75" customHeight="1">
      <c r="A173" s="46"/>
      <c r="B173" s="334"/>
      <c r="C173" s="335"/>
      <c r="AG173" s="335"/>
    </row>
    <row r="174" spans="1:33" ht="15.75" customHeight="1">
      <c r="A174" s="46"/>
      <c r="B174" s="334"/>
      <c r="C174" s="335"/>
      <c r="AG174" s="335"/>
    </row>
    <row r="175" spans="1:33" ht="15.75" customHeight="1">
      <c r="A175" s="46"/>
      <c r="B175" s="334"/>
      <c r="C175" s="335"/>
      <c r="AG175" s="335"/>
    </row>
    <row r="176" spans="1:33" ht="15.75" customHeight="1">
      <c r="A176" s="46"/>
      <c r="B176" s="334"/>
      <c r="C176" s="335"/>
      <c r="AG176" s="335"/>
    </row>
    <row r="177" spans="1:33" ht="15.75" customHeight="1">
      <c r="A177" s="46"/>
      <c r="B177" s="334"/>
      <c r="C177" s="335"/>
      <c r="AG177" s="335"/>
    </row>
    <row r="178" spans="1:33" ht="15.75" customHeight="1">
      <c r="A178" s="46"/>
      <c r="B178" s="334"/>
      <c r="C178" s="335"/>
      <c r="AG178" s="335"/>
    </row>
    <row r="179" spans="1:33" ht="15.75" customHeight="1">
      <c r="A179" s="46"/>
      <c r="B179" s="334"/>
      <c r="C179" s="335"/>
      <c r="AG179" s="335"/>
    </row>
    <row r="180" spans="1:33" ht="15.75" customHeight="1">
      <c r="A180" s="46"/>
      <c r="B180" s="334"/>
      <c r="C180" s="335"/>
      <c r="AG180" s="335"/>
    </row>
    <row r="181" spans="1:33" ht="15.75" customHeight="1">
      <c r="A181" s="46"/>
      <c r="B181" s="334"/>
      <c r="C181" s="335"/>
      <c r="AG181" s="335"/>
    </row>
    <row r="182" spans="1:33" ht="15.75" customHeight="1">
      <c r="A182" s="46"/>
      <c r="B182" s="334"/>
      <c r="C182" s="335"/>
      <c r="AG182" s="335"/>
    </row>
    <row r="183" spans="1:33" ht="15.75" customHeight="1">
      <c r="A183" s="46"/>
      <c r="B183" s="334"/>
      <c r="C183" s="335"/>
      <c r="AG183" s="335"/>
    </row>
    <row r="184" spans="1:33" ht="15.75" customHeight="1">
      <c r="A184" s="46"/>
      <c r="B184" s="334"/>
      <c r="C184" s="335"/>
      <c r="AG184" s="335"/>
    </row>
    <row r="185" spans="1:33" ht="15.75" customHeight="1">
      <c r="A185" s="46"/>
      <c r="B185" s="334"/>
      <c r="C185" s="335"/>
      <c r="AG185" s="335"/>
    </row>
    <row r="186" spans="1:33" ht="15.75" customHeight="1">
      <c r="A186" s="46"/>
      <c r="B186" s="334"/>
      <c r="C186" s="335"/>
      <c r="AG186" s="335"/>
    </row>
    <row r="187" spans="1:33" ht="15.75" customHeight="1">
      <c r="A187" s="46"/>
      <c r="B187" s="334"/>
      <c r="C187" s="335"/>
      <c r="AG187" s="335"/>
    </row>
    <row r="188" spans="1:33" ht="15.75" customHeight="1">
      <c r="A188" s="46"/>
      <c r="B188" s="334"/>
      <c r="C188" s="335"/>
      <c r="AG188" s="335"/>
    </row>
    <row r="189" spans="1:33" ht="15.75" customHeight="1">
      <c r="A189" s="46"/>
      <c r="B189" s="334"/>
      <c r="C189" s="335"/>
      <c r="AG189" s="335"/>
    </row>
    <row r="190" spans="1:33" ht="15.75" customHeight="1">
      <c r="A190" s="46"/>
      <c r="B190" s="334"/>
      <c r="C190" s="335"/>
      <c r="AG190" s="335"/>
    </row>
    <row r="191" spans="1:33" ht="15.75" customHeight="1">
      <c r="A191" s="46"/>
      <c r="B191" s="334"/>
      <c r="C191" s="335"/>
      <c r="AG191" s="335"/>
    </row>
    <row r="192" spans="1:33" ht="15.75" customHeight="1">
      <c r="A192" s="46"/>
      <c r="B192" s="334"/>
      <c r="C192" s="335"/>
      <c r="AG192" s="335"/>
    </row>
    <row r="193" spans="1:33" ht="15.75" customHeight="1">
      <c r="A193" s="46"/>
      <c r="B193" s="334"/>
      <c r="C193" s="335"/>
      <c r="AG193" s="335"/>
    </row>
    <row r="194" spans="1:33" ht="15.75" customHeight="1">
      <c r="A194" s="46"/>
      <c r="B194" s="334"/>
      <c r="C194" s="335"/>
      <c r="AG194" s="335"/>
    </row>
    <row r="195" spans="1:33" ht="15.75" customHeight="1">
      <c r="A195" s="46"/>
      <c r="B195" s="334"/>
      <c r="C195" s="335"/>
      <c r="AG195" s="335"/>
    </row>
    <row r="196" spans="1:33" ht="15.75" customHeight="1">
      <c r="A196" s="46"/>
      <c r="B196" s="334"/>
      <c r="C196" s="335"/>
      <c r="AG196" s="335"/>
    </row>
    <row r="197" spans="1:33" ht="15.75" customHeight="1">
      <c r="A197" s="46"/>
      <c r="B197" s="334"/>
      <c r="C197" s="335"/>
      <c r="AG197" s="335"/>
    </row>
    <row r="198" spans="1:33" ht="15.75" customHeight="1">
      <c r="A198" s="46"/>
      <c r="B198" s="334"/>
      <c r="C198" s="335"/>
      <c r="AG198" s="335"/>
    </row>
    <row r="199" spans="1:33" ht="15.75" customHeight="1">
      <c r="A199" s="46"/>
      <c r="B199" s="334"/>
      <c r="C199" s="335"/>
      <c r="AG199" s="335"/>
    </row>
    <row r="200" spans="1:33" ht="15.75" customHeight="1">
      <c r="A200" s="46"/>
      <c r="B200" s="334"/>
      <c r="C200" s="335"/>
      <c r="AG200" s="335"/>
    </row>
    <row r="201" spans="1:33" ht="15.75" customHeight="1">
      <c r="A201" s="46"/>
      <c r="B201" s="334"/>
      <c r="C201" s="335"/>
      <c r="AG201" s="335"/>
    </row>
    <row r="202" spans="1:33" ht="15.75" customHeight="1">
      <c r="A202" s="46"/>
      <c r="B202" s="334"/>
      <c r="C202" s="335"/>
      <c r="AG202" s="335"/>
    </row>
    <row r="203" spans="1:33" ht="15.75" customHeight="1">
      <c r="A203" s="46"/>
      <c r="B203" s="334"/>
      <c r="C203" s="335"/>
      <c r="AG203" s="335"/>
    </row>
    <row r="204" spans="1:33" ht="15.75" customHeight="1">
      <c r="A204" s="46"/>
      <c r="B204" s="334"/>
      <c r="C204" s="335"/>
      <c r="AG204" s="335"/>
    </row>
    <row r="205" spans="1:33" ht="15.75" customHeight="1">
      <c r="A205" s="46"/>
      <c r="B205" s="334"/>
      <c r="C205" s="335"/>
      <c r="AG205" s="335"/>
    </row>
    <row r="206" spans="1:33" ht="15.75" customHeight="1">
      <c r="A206" s="46"/>
      <c r="B206" s="334"/>
      <c r="C206" s="335"/>
      <c r="AG206" s="335"/>
    </row>
    <row r="207" spans="1:33" ht="15.75" customHeight="1">
      <c r="A207" s="46"/>
      <c r="B207" s="334"/>
      <c r="C207" s="335"/>
      <c r="AG207" s="335"/>
    </row>
    <row r="208" spans="1:33" ht="15.75" customHeight="1">
      <c r="A208" s="46"/>
      <c r="B208" s="334"/>
      <c r="C208" s="335"/>
      <c r="AG208" s="335"/>
    </row>
    <row r="209" spans="1:33" ht="15.75" customHeight="1">
      <c r="A209" s="46"/>
      <c r="B209" s="334"/>
      <c r="C209" s="335"/>
      <c r="AG209" s="335"/>
    </row>
    <row r="210" spans="1:33" ht="15.75" customHeight="1">
      <c r="A210" s="46"/>
      <c r="B210" s="334"/>
      <c r="C210" s="335"/>
      <c r="AG210" s="335"/>
    </row>
    <row r="211" spans="1:33" ht="15.75" customHeight="1">
      <c r="A211" s="46"/>
      <c r="B211" s="334"/>
      <c r="C211" s="335"/>
      <c r="AG211" s="335"/>
    </row>
    <row r="212" spans="1:33" ht="15.75" customHeight="1">
      <c r="A212" s="46"/>
      <c r="B212" s="334"/>
      <c r="C212" s="335"/>
      <c r="AG212" s="335"/>
    </row>
    <row r="213" spans="1:33" ht="15.75" customHeight="1">
      <c r="A213" s="46"/>
      <c r="B213" s="334"/>
      <c r="C213" s="335"/>
      <c r="AG213" s="335"/>
    </row>
    <row r="214" spans="1:33" ht="15.75" customHeight="1">
      <c r="A214" s="46"/>
      <c r="B214" s="334"/>
      <c r="C214" s="335"/>
      <c r="AG214" s="335"/>
    </row>
    <row r="215" spans="1:33" ht="15.75" customHeight="1">
      <c r="A215" s="46"/>
      <c r="B215" s="334"/>
      <c r="C215" s="335"/>
      <c r="AG215" s="335"/>
    </row>
    <row r="216" spans="1:33" ht="15.75" customHeight="1">
      <c r="A216" s="46"/>
      <c r="B216" s="334"/>
      <c r="C216" s="335"/>
      <c r="AG216" s="335"/>
    </row>
    <row r="217" spans="1:33" ht="15.75" customHeight="1">
      <c r="A217" s="46"/>
      <c r="B217" s="334"/>
      <c r="C217" s="335"/>
      <c r="AG217" s="335"/>
    </row>
    <row r="218" spans="1:33" ht="15.75" customHeight="1">
      <c r="A218" s="46"/>
      <c r="B218" s="334"/>
      <c r="C218" s="335"/>
      <c r="AG218" s="335"/>
    </row>
    <row r="219" spans="1:33" ht="15.75" customHeight="1">
      <c r="A219" s="46"/>
      <c r="B219" s="334"/>
      <c r="C219" s="335"/>
      <c r="AG219" s="335"/>
    </row>
    <row r="220" spans="1:33" ht="15.75" customHeight="1">
      <c r="A220" s="46"/>
      <c r="B220" s="334"/>
      <c r="C220" s="335"/>
      <c r="AG220" s="335"/>
    </row>
    <row r="221" spans="1:33" ht="15.75" customHeight="1">
      <c r="A221" s="46"/>
      <c r="B221" s="334"/>
      <c r="C221" s="335"/>
      <c r="AG221" s="335"/>
    </row>
    <row r="222" spans="1:33" ht="15.75" customHeight="1">
      <c r="A222" s="46"/>
      <c r="B222" s="334"/>
      <c r="C222" s="335"/>
      <c r="AG222" s="335"/>
    </row>
    <row r="223" spans="1:33" ht="15.75" customHeight="1">
      <c r="A223" s="46"/>
      <c r="B223" s="334"/>
      <c r="C223" s="335"/>
      <c r="AG223" s="335"/>
    </row>
    <row r="224" spans="1:33" ht="15.75" customHeight="1">
      <c r="A224" s="46"/>
      <c r="B224" s="334"/>
      <c r="C224" s="335"/>
      <c r="AG224" s="335"/>
    </row>
    <row r="225" spans="1:33" ht="15.75" customHeight="1">
      <c r="A225" s="46"/>
      <c r="B225" s="334"/>
      <c r="C225" s="335"/>
      <c r="AG225" s="335"/>
    </row>
    <row r="226" spans="1:33" ht="15.75" customHeight="1">
      <c r="A226" s="46"/>
      <c r="B226" s="334"/>
      <c r="C226" s="335"/>
      <c r="AG226" s="335"/>
    </row>
    <row r="227" spans="1:33" ht="15.75" customHeight="1">
      <c r="A227" s="46"/>
      <c r="B227" s="334"/>
      <c r="C227" s="335"/>
      <c r="AG227" s="335"/>
    </row>
    <row r="228" spans="1:33" ht="15.75" customHeight="1">
      <c r="A228" s="46"/>
      <c r="B228" s="334"/>
      <c r="C228" s="335"/>
      <c r="AG228" s="335"/>
    </row>
    <row r="229" spans="1:33" ht="15.75" customHeight="1">
      <c r="A229" s="46"/>
      <c r="B229" s="334"/>
      <c r="C229" s="335"/>
      <c r="AG229" s="335"/>
    </row>
    <row r="230" spans="1:33" ht="15.75" customHeight="1">
      <c r="A230" s="46"/>
      <c r="B230" s="334"/>
      <c r="C230" s="335"/>
      <c r="AG230" s="335"/>
    </row>
    <row r="231" spans="1:33" ht="15.75" customHeight="1">
      <c r="A231" s="46"/>
      <c r="B231" s="334"/>
      <c r="C231" s="335"/>
      <c r="AG231" s="335"/>
    </row>
    <row r="232" spans="1:33" ht="15.75" customHeight="1">
      <c r="A232" s="46"/>
      <c r="B232" s="334"/>
      <c r="C232" s="335"/>
      <c r="AG232" s="335"/>
    </row>
    <row r="233" spans="1:33" ht="15.75" customHeight="1">
      <c r="A233" s="46"/>
      <c r="B233" s="334"/>
      <c r="C233" s="335"/>
      <c r="AG233" s="335"/>
    </row>
    <row r="234" spans="1:33" ht="15.75" customHeight="1">
      <c r="A234" s="46"/>
      <c r="B234" s="334"/>
      <c r="C234" s="335"/>
      <c r="AG234" s="335"/>
    </row>
    <row r="235" spans="1:33" ht="15.75" customHeight="1">
      <c r="A235" s="46"/>
      <c r="B235" s="334"/>
      <c r="C235" s="335"/>
      <c r="AG235" s="335"/>
    </row>
    <row r="236" spans="1:33" ht="15.75" customHeight="1">
      <c r="A236" s="46"/>
      <c r="B236" s="334"/>
      <c r="C236" s="335"/>
      <c r="AG236" s="335"/>
    </row>
    <row r="237" spans="1:33" ht="15.75" customHeight="1">
      <c r="A237" s="46"/>
      <c r="B237" s="334"/>
      <c r="C237" s="335"/>
      <c r="AG237" s="335"/>
    </row>
    <row r="238" spans="1:33" ht="15.75" customHeight="1">
      <c r="A238" s="46"/>
      <c r="B238" s="334"/>
      <c r="C238" s="335"/>
      <c r="AG238" s="335"/>
    </row>
    <row r="239" spans="1:33" ht="15.75" customHeight="1">
      <c r="A239" s="46"/>
      <c r="B239" s="334"/>
      <c r="C239" s="335"/>
      <c r="AG239" s="335"/>
    </row>
    <row r="240" spans="1:33" ht="15.75" customHeight="1">
      <c r="A240" s="46"/>
      <c r="B240" s="334"/>
      <c r="C240" s="335"/>
      <c r="AG240" s="335"/>
    </row>
    <row r="241" spans="1:33" ht="15.75" customHeight="1">
      <c r="A241" s="46"/>
      <c r="B241" s="334"/>
      <c r="C241" s="335"/>
      <c r="AG241" s="335"/>
    </row>
    <row r="242" spans="1:33" ht="15.75" customHeight="1">
      <c r="A242" s="46"/>
      <c r="B242" s="334"/>
      <c r="C242" s="335"/>
      <c r="AG242" s="335"/>
    </row>
    <row r="243" spans="1:33" ht="15.75" customHeight="1">
      <c r="A243" s="46"/>
      <c r="B243" s="334"/>
      <c r="C243" s="335"/>
      <c r="AG243" s="335"/>
    </row>
    <row r="244" spans="1:33" ht="15.75" customHeight="1">
      <c r="A244" s="46"/>
      <c r="B244" s="334"/>
      <c r="C244" s="335"/>
      <c r="AG244" s="335"/>
    </row>
    <row r="245" spans="1:33" ht="15.75" customHeight="1">
      <c r="A245" s="46"/>
      <c r="B245" s="334"/>
      <c r="C245" s="335"/>
      <c r="AG245" s="335"/>
    </row>
    <row r="246" spans="1:33" ht="15.75" customHeight="1">
      <c r="A246" s="46"/>
      <c r="B246" s="334"/>
      <c r="C246" s="335"/>
      <c r="AG246" s="335"/>
    </row>
    <row r="247" spans="1:33" ht="15.75" customHeight="1">
      <c r="A247" s="46"/>
      <c r="B247" s="334"/>
      <c r="C247" s="335"/>
      <c r="AG247" s="335"/>
    </row>
    <row r="248" spans="1:33" ht="15.75" customHeight="1">
      <c r="A248" s="46"/>
      <c r="B248" s="334"/>
      <c r="C248" s="335"/>
      <c r="AG248" s="335"/>
    </row>
    <row r="249" spans="1:33" ht="15.75" customHeight="1">
      <c r="A249" s="46"/>
      <c r="B249" s="334"/>
      <c r="C249" s="335"/>
      <c r="AG249" s="335"/>
    </row>
    <row r="250" spans="1:33" ht="15.75" customHeight="1">
      <c r="A250" s="46"/>
      <c r="B250" s="334"/>
      <c r="C250" s="335"/>
      <c r="AG250" s="335"/>
    </row>
    <row r="251" spans="1:33" ht="15.75" customHeight="1">
      <c r="A251" s="46"/>
      <c r="B251" s="334"/>
      <c r="C251" s="335"/>
      <c r="AG251" s="335"/>
    </row>
    <row r="252" spans="1:33" ht="15.75" customHeight="1">
      <c r="A252" s="46"/>
      <c r="B252" s="334"/>
      <c r="C252" s="335"/>
      <c r="AG252" s="335"/>
    </row>
    <row r="253" spans="1:33" ht="15.75" customHeight="1">
      <c r="A253" s="46"/>
      <c r="B253" s="334"/>
      <c r="C253" s="335"/>
      <c r="AG253" s="335"/>
    </row>
    <row r="254" spans="1:33" ht="15.75" customHeight="1">
      <c r="A254" s="46"/>
      <c r="B254" s="334"/>
      <c r="C254" s="335"/>
      <c r="AG254" s="335"/>
    </row>
    <row r="255" spans="1:33" ht="15.75" customHeight="1">
      <c r="A255" s="46"/>
      <c r="B255" s="334"/>
      <c r="C255" s="335"/>
      <c r="AG255" s="335"/>
    </row>
    <row r="256" spans="1:33" ht="15.75" customHeight="1">
      <c r="A256" s="46"/>
      <c r="B256" s="334"/>
      <c r="C256" s="335"/>
      <c r="AG256" s="335"/>
    </row>
    <row r="257" spans="1:33" ht="15.75" customHeight="1">
      <c r="A257" s="46"/>
      <c r="B257" s="334"/>
      <c r="C257" s="335"/>
      <c r="AG257" s="335"/>
    </row>
    <row r="258" spans="1:33" ht="15.75" customHeight="1">
      <c r="A258" s="46"/>
      <c r="B258" s="334"/>
      <c r="C258" s="335"/>
      <c r="AG258" s="335"/>
    </row>
    <row r="259" spans="1:33" ht="15.75" customHeight="1">
      <c r="A259" s="46"/>
      <c r="B259" s="334"/>
      <c r="C259" s="335"/>
      <c r="AG259" s="335"/>
    </row>
    <row r="260" spans="1:33" ht="15.75" customHeight="1">
      <c r="A260" s="46"/>
      <c r="B260" s="334"/>
      <c r="C260" s="335"/>
      <c r="AG260" s="335"/>
    </row>
    <row r="261" spans="1:33" ht="15.75" customHeight="1">
      <c r="A261" s="46"/>
      <c r="B261" s="334"/>
      <c r="C261" s="335"/>
      <c r="AG261" s="335"/>
    </row>
    <row r="262" spans="1:33" ht="15.75" customHeight="1">
      <c r="A262" s="46"/>
      <c r="B262" s="334"/>
      <c r="C262" s="335"/>
      <c r="AG262" s="335"/>
    </row>
    <row r="263" spans="1:33" ht="15.75" customHeight="1">
      <c r="A263" s="46"/>
      <c r="B263" s="334"/>
      <c r="C263" s="335"/>
      <c r="AG263" s="335"/>
    </row>
    <row r="264" spans="1:33" ht="15.75" customHeight="1">
      <c r="A264" s="46"/>
      <c r="B264" s="334"/>
      <c r="C264" s="335"/>
      <c r="AG264" s="335"/>
    </row>
    <row r="265" spans="1:33" ht="15.75" customHeight="1">
      <c r="A265" s="46"/>
      <c r="B265" s="334"/>
      <c r="C265" s="335"/>
      <c r="AG265" s="335"/>
    </row>
    <row r="266" spans="1:33" ht="15.75" customHeight="1">
      <c r="A266" s="46"/>
      <c r="B266" s="334"/>
      <c r="C266" s="335"/>
      <c r="AG266" s="335"/>
    </row>
    <row r="267" spans="1:33" ht="15.75" customHeight="1">
      <c r="A267" s="46"/>
      <c r="B267" s="334"/>
      <c r="C267" s="335"/>
      <c r="AG267" s="335"/>
    </row>
    <row r="268" spans="1:33" ht="15.75" customHeight="1">
      <c r="A268" s="46"/>
      <c r="B268" s="334"/>
      <c r="C268" s="335"/>
      <c r="AG268" s="335"/>
    </row>
    <row r="269" spans="1:33" ht="15.75" customHeight="1">
      <c r="A269" s="46"/>
      <c r="B269" s="334"/>
      <c r="C269" s="335"/>
      <c r="AG269" s="335"/>
    </row>
    <row r="270" spans="1:33" ht="15.75" customHeight="1">
      <c r="A270" s="46"/>
      <c r="B270" s="334"/>
      <c r="C270" s="335"/>
      <c r="AG270" s="335"/>
    </row>
    <row r="271" spans="1:33" ht="15.75" customHeight="1">
      <c r="A271" s="46"/>
      <c r="B271" s="334"/>
      <c r="C271" s="335"/>
      <c r="AG271" s="335"/>
    </row>
    <row r="272" spans="1:33" ht="15.75" customHeight="1">
      <c r="A272" s="46"/>
      <c r="B272" s="334"/>
      <c r="C272" s="335"/>
      <c r="AG272" s="335"/>
    </row>
    <row r="273" spans="1:33" ht="15.75" customHeight="1">
      <c r="A273" s="46"/>
      <c r="B273" s="334"/>
      <c r="C273" s="335"/>
      <c r="AG273" s="335"/>
    </row>
    <row r="274" spans="1:33" ht="15.75" customHeight="1">
      <c r="A274" s="46"/>
      <c r="B274" s="334"/>
      <c r="C274" s="335"/>
      <c r="AG274" s="335"/>
    </row>
    <row r="275" spans="1:33" ht="15.75" customHeight="1">
      <c r="A275" s="46"/>
      <c r="B275" s="334"/>
      <c r="C275" s="335"/>
      <c r="AG275" s="335"/>
    </row>
    <row r="276" spans="1:33" ht="15.75" customHeight="1">
      <c r="A276" s="46"/>
      <c r="B276" s="334"/>
      <c r="C276" s="335"/>
      <c r="AG276" s="335"/>
    </row>
    <row r="277" spans="1:33" ht="15.75" customHeight="1">
      <c r="A277" s="46"/>
      <c r="B277" s="334"/>
      <c r="C277" s="335"/>
      <c r="AG277" s="335"/>
    </row>
    <row r="278" spans="1:33" ht="15.75" customHeight="1">
      <c r="A278" s="46"/>
      <c r="B278" s="334"/>
      <c r="C278" s="335"/>
      <c r="AG278" s="335"/>
    </row>
    <row r="279" spans="1:33" ht="15.75" customHeight="1">
      <c r="A279" s="46"/>
      <c r="B279" s="334"/>
      <c r="C279" s="335"/>
      <c r="AG279" s="335"/>
    </row>
    <row r="280" spans="1:33" ht="15.75" customHeight="1">
      <c r="A280" s="46"/>
      <c r="B280" s="334"/>
      <c r="C280" s="335"/>
      <c r="AG280" s="335"/>
    </row>
    <row r="281" spans="1:33" ht="15.75" customHeight="1">
      <c r="A281" s="46"/>
      <c r="B281" s="334"/>
      <c r="C281" s="335"/>
      <c r="AG281" s="335"/>
    </row>
    <row r="282" spans="1:33" ht="15.75" customHeight="1">
      <c r="A282" s="46"/>
      <c r="B282" s="334"/>
      <c r="C282" s="335"/>
      <c r="AG282" s="335"/>
    </row>
    <row r="283" spans="1:33" ht="15.75" customHeight="1">
      <c r="A283" s="46"/>
      <c r="B283" s="334"/>
      <c r="C283" s="335"/>
      <c r="AG283" s="335"/>
    </row>
    <row r="284" spans="1:33" ht="15.75" customHeight="1">
      <c r="A284" s="46"/>
      <c r="B284" s="334"/>
      <c r="C284" s="335"/>
      <c r="AG284" s="335"/>
    </row>
    <row r="285" spans="1:33" ht="15.75" customHeight="1">
      <c r="A285" s="46"/>
      <c r="B285" s="334"/>
      <c r="C285" s="335"/>
      <c r="AG285" s="335"/>
    </row>
    <row r="286" spans="1:33" ht="15.75" customHeight="1">
      <c r="A286" s="46"/>
      <c r="B286" s="334"/>
      <c r="C286" s="335"/>
      <c r="AG286" s="335"/>
    </row>
    <row r="287" spans="1:33" ht="15.75" customHeight="1">
      <c r="A287" s="46"/>
      <c r="B287" s="334"/>
      <c r="C287" s="335"/>
      <c r="AG287" s="335"/>
    </row>
    <row r="288" spans="1:33" ht="15.75" customHeight="1">
      <c r="A288" s="46"/>
      <c r="B288" s="334"/>
      <c r="C288" s="335"/>
      <c r="AG288" s="335"/>
    </row>
    <row r="289" spans="1:33" ht="15.75" customHeight="1">
      <c r="A289" s="46"/>
      <c r="B289" s="334"/>
      <c r="C289" s="335"/>
      <c r="AG289" s="335"/>
    </row>
    <row r="290" spans="1:33" ht="15.75" customHeight="1">
      <c r="A290" s="46"/>
      <c r="B290" s="334"/>
      <c r="C290" s="335"/>
      <c r="AG290" s="335"/>
    </row>
    <row r="291" spans="1:33" ht="15.75" customHeight="1">
      <c r="A291" s="46"/>
      <c r="B291" s="334"/>
      <c r="C291" s="335"/>
      <c r="AG291" s="335"/>
    </row>
    <row r="292" spans="1:33" ht="15.75" customHeight="1">
      <c r="A292" s="46"/>
      <c r="B292" s="334"/>
      <c r="C292" s="335"/>
      <c r="AG292" s="335"/>
    </row>
    <row r="293" spans="1:33" ht="15.75" customHeight="1">
      <c r="A293" s="46"/>
      <c r="B293" s="334"/>
      <c r="C293" s="335"/>
      <c r="AG293" s="335"/>
    </row>
    <row r="294" spans="1:33" ht="15.75" customHeight="1">
      <c r="A294" s="46"/>
      <c r="B294" s="334"/>
      <c r="C294" s="335"/>
      <c r="AG294" s="335"/>
    </row>
    <row r="295" spans="1:33" ht="15.75" customHeight="1">
      <c r="A295" s="46"/>
      <c r="B295" s="334"/>
      <c r="C295" s="335"/>
      <c r="AG295" s="335"/>
    </row>
    <row r="296" spans="1:33" ht="15.75" customHeight="1">
      <c r="A296" s="46"/>
      <c r="B296" s="334"/>
      <c r="C296" s="335"/>
      <c r="AG296" s="335"/>
    </row>
    <row r="297" spans="1:33" ht="15.75" customHeight="1">
      <c r="A297" s="46"/>
      <c r="B297" s="334"/>
      <c r="C297" s="335"/>
      <c r="AG297" s="335"/>
    </row>
    <row r="298" spans="1:33" ht="15.75" customHeight="1">
      <c r="A298" s="46"/>
      <c r="B298" s="334"/>
      <c r="C298" s="335"/>
      <c r="AG298" s="335"/>
    </row>
    <row r="299" spans="1:33" ht="15.75" customHeight="1">
      <c r="A299" s="46"/>
      <c r="B299" s="334"/>
      <c r="C299" s="335"/>
      <c r="AG299" s="335"/>
    </row>
    <row r="300" spans="1:33" ht="15.75" customHeight="1">
      <c r="A300" s="46"/>
      <c r="B300" s="334"/>
      <c r="C300" s="335"/>
      <c r="AG300" s="335"/>
    </row>
    <row r="301" spans="1:33" ht="15.75" customHeight="1">
      <c r="A301" s="46"/>
      <c r="B301" s="334"/>
      <c r="C301" s="335"/>
      <c r="AG301" s="335"/>
    </row>
    <row r="302" spans="1:33" ht="15.75" customHeight="1">
      <c r="A302" s="46"/>
      <c r="B302" s="334"/>
      <c r="C302" s="335"/>
      <c r="AG302" s="335"/>
    </row>
    <row r="303" spans="1:33" ht="15.75" customHeight="1">
      <c r="A303" s="46"/>
      <c r="B303" s="334"/>
      <c r="C303" s="335"/>
      <c r="AG303" s="335"/>
    </row>
    <row r="304" spans="1:33" ht="15.75" customHeight="1">
      <c r="A304" s="46"/>
      <c r="B304" s="334"/>
      <c r="C304" s="335"/>
      <c r="AG304" s="335"/>
    </row>
    <row r="305" spans="1:33" ht="15.75" customHeight="1">
      <c r="A305" s="46"/>
      <c r="B305" s="334"/>
      <c r="C305" s="335"/>
      <c r="AG305" s="335"/>
    </row>
    <row r="306" spans="1:33" ht="15.75" customHeight="1">
      <c r="A306" s="46"/>
      <c r="B306" s="334"/>
      <c r="C306" s="335"/>
      <c r="AG306" s="335"/>
    </row>
    <row r="307" spans="1:33" ht="15.75" customHeight="1">
      <c r="A307" s="46"/>
      <c r="B307" s="334"/>
      <c r="C307" s="335"/>
      <c r="AG307" s="335"/>
    </row>
    <row r="308" spans="1:33" ht="15.75" customHeight="1">
      <c r="A308" s="46"/>
      <c r="B308" s="334"/>
      <c r="C308" s="335"/>
      <c r="AG308" s="335"/>
    </row>
    <row r="309" spans="1:33" ht="15.75" customHeight="1">
      <c r="A309" s="46"/>
      <c r="B309" s="334"/>
      <c r="C309" s="335"/>
      <c r="AG309" s="335"/>
    </row>
    <row r="310" spans="1:33" ht="15.75" customHeight="1">
      <c r="A310" s="46"/>
      <c r="B310" s="334"/>
      <c r="C310" s="335"/>
      <c r="AG310" s="335"/>
    </row>
    <row r="311" spans="1:33" ht="15.75" customHeight="1">
      <c r="A311" s="46"/>
      <c r="B311" s="334"/>
      <c r="C311" s="335"/>
      <c r="AG311" s="335"/>
    </row>
    <row r="312" spans="1:33" ht="15.75" customHeight="1">
      <c r="A312" s="46"/>
      <c r="B312" s="334"/>
      <c r="C312" s="335"/>
      <c r="AG312" s="335"/>
    </row>
    <row r="313" spans="1:33" ht="15.75" customHeight="1">
      <c r="A313" s="46"/>
      <c r="B313" s="334"/>
      <c r="C313" s="335"/>
      <c r="AG313" s="335"/>
    </row>
    <row r="314" spans="1:33" ht="15.75" customHeight="1">
      <c r="A314" s="46"/>
      <c r="B314" s="334"/>
      <c r="C314" s="335"/>
      <c r="AG314" s="335"/>
    </row>
    <row r="315" spans="1:33" ht="15.75" customHeight="1">
      <c r="A315" s="46"/>
      <c r="B315" s="334"/>
      <c r="C315" s="335"/>
      <c r="AG315" s="335"/>
    </row>
    <row r="316" spans="1:33" ht="15.75" customHeight="1">
      <c r="A316" s="46"/>
      <c r="B316" s="334"/>
      <c r="C316" s="335"/>
      <c r="AG316" s="335"/>
    </row>
    <row r="317" spans="1:33" ht="15.75" customHeight="1">
      <c r="A317" s="46"/>
      <c r="B317" s="334"/>
      <c r="C317" s="335"/>
      <c r="AG317" s="335"/>
    </row>
    <row r="318" spans="1:33" ht="15.75" customHeight="1">
      <c r="A318" s="46"/>
      <c r="B318" s="334"/>
      <c r="C318" s="335"/>
      <c r="AG318" s="335"/>
    </row>
    <row r="319" spans="1:33" ht="15.75" customHeight="1">
      <c r="A319" s="46"/>
      <c r="B319" s="334"/>
      <c r="C319" s="335"/>
      <c r="AG319" s="335"/>
    </row>
    <row r="320" spans="1:33" ht="15.75" customHeight="1">
      <c r="A320" s="46"/>
      <c r="B320" s="334"/>
      <c r="C320" s="335"/>
      <c r="AG320" s="335"/>
    </row>
    <row r="321" spans="1:33" ht="15.75" customHeight="1">
      <c r="A321" s="46"/>
      <c r="B321" s="334"/>
      <c r="C321" s="335"/>
      <c r="AG321" s="335"/>
    </row>
    <row r="322" spans="1:33" ht="15.75" customHeight="1">
      <c r="A322" s="46"/>
      <c r="B322" s="334"/>
      <c r="C322" s="335"/>
      <c r="AG322" s="335"/>
    </row>
    <row r="323" spans="1:33" ht="15.75" customHeight="1">
      <c r="A323" s="46"/>
      <c r="B323" s="334"/>
      <c r="C323" s="335"/>
      <c r="AG323" s="335"/>
    </row>
    <row r="324" spans="1:33" ht="15.75" customHeight="1">
      <c r="A324" s="46"/>
      <c r="B324" s="334"/>
      <c r="C324" s="335"/>
      <c r="AG324" s="335"/>
    </row>
    <row r="325" spans="1:33" ht="15.75" customHeight="1">
      <c r="A325" s="46"/>
      <c r="B325" s="334"/>
      <c r="C325" s="335"/>
      <c r="AG325" s="335"/>
    </row>
    <row r="326" spans="1:33" ht="15.75" customHeight="1">
      <c r="A326" s="46"/>
      <c r="B326" s="334"/>
      <c r="C326" s="335"/>
      <c r="AG326" s="335"/>
    </row>
    <row r="327" spans="1:33" ht="15.75" customHeight="1">
      <c r="A327" s="46"/>
      <c r="B327" s="334"/>
      <c r="C327" s="335"/>
      <c r="AG327" s="335"/>
    </row>
    <row r="328" spans="1:33" ht="15.75" customHeight="1">
      <c r="A328" s="46"/>
      <c r="B328" s="334"/>
      <c r="C328" s="335"/>
      <c r="AG328" s="335"/>
    </row>
    <row r="329" spans="1:33" ht="15.75" customHeight="1">
      <c r="A329" s="46"/>
      <c r="B329" s="334"/>
      <c r="C329" s="335"/>
      <c r="AG329" s="335"/>
    </row>
    <row r="330" spans="1:33" ht="15.75" customHeight="1">
      <c r="A330" s="46"/>
      <c r="B330" s="334"/>
      <c r="C330" s="335"/>
      <c r="AG330" s="335"/>
    </row>
    <row r="331" spans="1:33" ht="15.75" customHeight="1">
      <c r="A331" s="46"/>
      <c r="B331" s="334"/>
      <c r="C331" s="335"/>
      <c r="AG331" s="335"/>
    </row>
    <row r="332" spans="1:33" ht="15.75" customHeight="1">
      <c r="A332" s="46"/>
      <c r="B332" s="334"/>
      <c r="C332" s="335"/>
      <c r="AG332" s="335"/>
    </row>
    <row r="333" spans="1:33" ht="15.75" customHeight="1">
      <c r="A333" s="46"/>
      <c r="B333" s="334"/>
      <c r="C333" s="335"/>
      <c r="AG333" s="335"/>
    </row>
    <row r="334" spans="1:33" ht="15.75" customHeight="1">
      <c r="A334" s="46"/>
      <c r="B334" s="334"/>
      <c r="C334" s="335"/>
      <c r="AG334" s="335"/>
    </row>
    <row r="335" spans="1:33" ht="15.75" customHeight="1">
      <c r="A335" s="46"/>
      <c r="B335" s="334"/>
      <c r="C335" s="335"/>
      <c r="AG335" s="335"/>
    </row>
    <row r="336" spans="1:33" ht="15.75" customHeight="1">
      <c r="A336" s="46"/>
      <c r="B336" s="334"/>
      <c r="C336" s="335"/>
      <c r="AG336" s="335"/>
    </row>
    <row r="337" spans="1:33" ht="15.75" customHeight="1">
      <c r="A337" s="46"/>
      <c r="B337" s="334"/>
      <c r="C337" s="335"/>
      <c r="AG337" s="335"/>
    </row>
    <row r="338" spans="1:33" ht="15.75" customHeight="1">
      <c r="A338" s="46"/>
      <c r="B338" s="334"/>
      <c r="C338" s="335"/>
      <c r="AG338" s="335"/>
    </row>
    <row r="339" spans="1:33" ht="15.75" customHeight="1">
      <c r="A339" s="46"/>
      <c r="B339" s="334"/>
      <c r="C339" s="335"/>
      <c r="AG339" s="335"/>
    </row>
    <row r="340" spans="1:33" ht="15.75" customHeight="1">
      <c r="A340" s="46"/>
      <c r="B340" s="334"/>
      <c r="C340" s="335"/>
      <c r="AG340" s="335"/>
    </row>
    <row r="341" spans="1:33" ht="15.75" customHeight="1">
      <c r="A341" s="46"/>
      <c r="B341" s="334"/>
      <c r="C341" s="335"/>
      <c r="AG341" s="335"/>
    </row>
    <row r="342" spans="1:33" ht="15.75" customHeight="1">
      <c r="A342" s="46"/>
      <c r="B342" s="334"/>
      <c r="C342" s="335"/>
      <c r="AG342" s="335"/>
    </row>
    <row r="343" spans="1:33" ht="15.75" customHeight="1">
      <c r="A343" s="46"/>
      <c r="B343" s="334"/>
      <c r="C343" s="335"/>
      <c r="AG343" s="335"/>
    </row>
    <row r="344" spans="1:33" ht="15.75" customHeight="1">
      <c r="A344" s="46"/>
      <c r="B344" s="334"/>
      <c r="C344" s="335"/>
      <c r="AG344" s="335"/>
    </row>
    <row r="345" spans="1:33" ht="15.75" customHeight="1">
      <c r="A345" s="46"/>
      <c r="B345" s="334"/>
      <c r="C345" s="335"/>
      <c r="AG345" s="335"/>
    </row>
    <row r="346" spans="1:33" ht="15.75" customHeight="1">
      <c r="A346" s="46"/>
      <c r="B346" s="334"/>
      <c r="C346" s="335"/>
      <c r="AG346" s="335"/>
    </row>
    <row r="347" spans="1:33" ht="15.75" customHeight="1">
      <c r="A347" s="46"/>
      <c r="B347" s="334"/>
      <c r="C347" s="335"/>
      <c r="AG347" s="335"/>
    </row>
    <row r="348" spans="1:33" ht="15.75" customHeight="1">
      <c r="A348" s="46"/>
      <c r="B348" s="334"/>
      <c r="C348" s="335"/>
      <c r="AG348" s="335"/>
    </row>
    <row r="349" spans="1:33" ht="15.75" customHeight="1">
      <c r="A349" s="46"/>
      <c r="B349" s="334"/>
      <c r="C349" s="335"/>
      <c r="AG349" s="335"/>
    </row>
    <row r="350" spans="1:33" ht="15.75" customHeight="1">
      <c r="A350" s="46"/>
      <c r="B350" s="334"/>
      <c r="C350" s="335"/>
      <c r="AG350" s="335"/>
    </row>
    <row r="351" spans="1:33" ht="15.75" customHeight="1">
      <c r="A351" s="46"/>
      <c r="B351" s="334"/>
      <c r="C351" s="335"/>
      <c r="AG351" s="335"/>
    </row>
    <row r="352" spans="1:33" ht="15.75" customHeight="1">
      <c r="A352" s="46"/>
      <c r="B352" s="334"/>
      <c r="C352" s="335"/>
      <c r="AG352" s="335"/>
    </row>
    <row r="353" spans="1:33" ht="15.75" customHeight="1">
      <c r="A353" s="46"/>
      <c r="B353" s="334"/>
      <c r="C353" s="335"/>
      <c r="AG353" s="335"/>
    </row>
    <row r="354" spans="1:33" ht="15.75" customHeight="1">
      <c r="A354" s="46"/>
      <c r="B354" s="334"/>
      <c r="C354" s="335"/>
      <c r="AG354" s="335"/>
    </row>
    <row r="355" spans="1:33" ht="15.75" customHeight="1">
      <c r="A355" s="46"/>
      <c r="B355" s="334"/>
      <c r="C355" s="335"/>
      <c r="AG355" s="335"/>
    </row>
    <row r="356" spans="1:33" ht="15.75" customHeight="1">
      <c r="A356" s="46"/>
      <c r="B356" s="334"/>
      <c r="C356" s="335"/>
      <c r="AG356" s="335"/>
    </row>
    <row r="357" spans="1:33" ht="15.75" customHeight="1">
      <c r="A357" s="46"/>
      <c r="B357" s="334"/>
      <c r="C357" s="335"/>
      <c r="AG357" s="335"/>
    </row>
    <row r="358" spans="1:33" ht="15.75" customHeight="1">
      <c r="A358" s="46"/>
      <c r="B358" s="334"/>
      <c r="C358" s="335"/>
      <c r="AG358" s="335"/>
    </row>
    <row r="359" spans="1:33" ht="15.75" customHeight="1">
      <c r="A359" s="46"/>
      <c r="B359" s="334"/>
      <c r="C359" s="335"/>
      <c r="AG359" s="335"/>
    </row>
    <row r="360" spans="1:33" ht="15.75" customHeight="1">
      <c r="A360" s="46"/>
      <c r="B360" s="334"/>
      <c r="C360" s="335"/>
      <c r="AG360" s="335"/>
    </row>
    <row r="361" spans="1:33" ht="15.75" customHeight="1">
      <c r="A361" s="46"/>
      <c r="B361" s="334"/>
      <c r="C361" s="335"/>
      <c r="AG361" s="335"/>
    </row>
    <row r="362" spans="1:33" ht="15.75" customHeight="1">
      <c r="A362" s="46"/>
      <c r="B362" s="334"/>
      <c r="C362" s="335"/>
      <c r="AG362" s="335"/>
    </row>
    <row r="363" spans="1:33" ht="15.75" customHeight="1">
      <c r="A363" s="46"/>
      <c r="B363" s="334"/>
      <c r="C363" s="335"/>
      <c r="AG363" s="335"/>
    </row>
    <row r="364" spans="1:33" ht="15.75" customHeight="1">
      <c r="A364" s="46"/>
      <c r="B364" s="334"/>
      <c r="C364" s="335"/>
      <c r="AG364" s="335"/>
    </row>
    <row r="365" spans="1:33" ht="15.75" customHeight="1">
      <c r="A365" s="46"/>
      <c r="B365" s="334"/>
      <c r="C365" s="335"/>
      <c r="AG365" s="335"/>
    </row>
    <row r="366" spans="1:33" ht="15.75" customHeight="1">
      <c r="A366" s="46"/>
      <c r="B366" s="334"/>
      <c r="C366" s="335"/>
      <c r="AG366" s="335"/>
    </row>
    <row r="367" spans="1:33" ht="15.75" customHeight="1">
      <c r="A367" s="46"/>
      <c r="B367" s="334"/>
      <c r="C367" s="335"/>
      <c r="AG367" s="335"/>
    </row>
    <row r="368" spans="1:33" ht="15.75" customHeight="1">
      <c r="A368" s="46"/>
      <c r="B368" s="334"/>
      <c r="C368" s="335"/>
      <c r="AG368" s="335"/>
    </row>
    <row r="369" spans="1:33" ht="15.75" customHeight="1">
      <c r="A369" s="46"/>
      <c r="B369" s="334"/>
      <c r="C369" s="335"/>
      <c r="AG369" s="335"/>
    </row>
    <row r="370" spans="1:33" ht="15.75" customHeight="1">
      <c r="A370" s="46"/>
      <c r="B370" s="334"/>
      <c r="C370" s="335"/>
      <c r="AG370" s="335"/>
    </row>
    <row r="371" spans="1:33" ht="15.75" customHeight="1">
      <c r="A371" s="46"/>
      <c r="B371" s="334"/>
      <c r="C371" s="335"/>
      <c r="AG371" s="335"/>
    </row>
    <row r="372" spans="1:33" ht="15.75" customHeight="1">
      <c r="A372" s="46"/>
      <c r="B372" s="334"/>
      <c r="C372" s="335"/>
      <c r="AG372" s="335"/>
    </row>
    <row r="373" spans="1:33" ht="15.75" customHeight="1">
      <c r="A373" s="46"/>
      <c r="B373" s="334"/>
      <c r="C373" s="335"/>
      <c r="AG373" s="335"/>
    </row>
    <row r="374" spans="1:33" ht="15.75" customHeight="1">
      <c r="A374" s="46"/>
      <c r="B374" s="334"/>
      <c r="C374" s="335"/>
      <c r="AG374" s="335"/>
    </row>
    <row r="375" spans="1:33" ht="15.75" customHeight="1">
      <c r="A375" s="46"/>
      <c r="B375" s="334"/>
      <c r="C375" s="335"/>
      <c r="AG375" s="335"/>
    </row>
    <row r="376" spans="1:33" ht="15.75" customHeight="1">
      <c r="A376" s="46"/>
      <c r="B376" s="334"/>
      <c r="C376" s="335"/>
      <c r="AG376" s="335"/>
    </row>
    <row r="377" spans="1:33" ht="15.75" customHeight="1">
      <c r="A377" s="46"/>
      <c r="B377" s="334"/>
      <c r="C377" s="335"/>
      <c r="AG377" s="335"/>
    </row>
    <row r="378" spans="1:33" ht="15.75" customHeight="1">
      <c r="A378" s="46"/>
      <c r="B378" s="334"/>
      <c r="C378" s="335"/>
      <c r="AG378" s="335"/>
    </row>
    <row r="379" spans="1:33" ht="15.75" customHeight="1">
      <c r="A379" s="46"/>
      <c r="B379" s="334"/>
      <c r="C379" s="335"/>
      <c r="AG379" s="335"/>
    </row>
    <row r="380" spans="1:33" ht="15.75" customHeight="1">
      <c r="A380" s="46"/>
      <c r="B380" s="334"/>
      <c r="C380" s="335"/>
      <c r="AG380" s="335"/>
    </row>
    <row r="381" spans="1:33" ht="15.75" customHeight="1">
      <c r="A381" s="46"/>
      <c r="B381" s="334"/>
      <c r="C381" s="335"/>
      <c r="AG381" s="335"/>
    </row>
    <row r="382" spans="1:33" ht="15.75" customHeight="1">
      <c r="A382" s="46"/>
      <c r="B382" s="334"/>
      <c r="C382" s="335"/>
      <c r="AG382" s="335"/>
    </row>
    <row r="383" spans="1:33" ht="15.75" customHeight="1">
      <c r="A383" s="46"/>
      <c r="B383" s="334"/>
      <c r="C383" s="335"/>
      <c r="AG383" s="335"/>
    </row>
    <row r="384" spans="1:33" ht="15.75" customHeight="1">
      <c r="A384" s="46"/>
      <c r="B384" s="334"/>
      <c r="C384" s="335"/>
      <c r="AG384" s="335"/>
    </row>
    <row r="385" spans="1:33" ht="15.75" customHeight="1">
      <c r="A385" s="46"/>
      <c r="B385" s="334"/>
      <c r="C385" s="335"/>
      <c r="AG385" s="335"/>
    </row>
    <row r="386" spans="1:33" ht="15.75" customHeight="1">
      <c r="A386" s="46"/>
      <c r="B386" s="334"/>
      <c r="C386" s="335"/>
      <c r="AG386" s="335"/>
    </row>
    <row r="387" spans="1:33" ht="15.75" customHeight="1">
      <c r="A387" s="46"/>
      <c r="B387" s="334"/>
      <c r="C387" s="335"/>
      <c r="AG387" s="335"/>
    </row>
    <row r="388" spans="1:33" ht="15.75" customHeight="1">
      <c r="A388" s="46"/>
      <c r="B388" s="334"/>
      <c r="C388" s="335"/>
      <c r="AG388" s="335"/>
    </row>
    <row r="389" spans="1:33" ht="15.75" customHeight="1">
      <c r="A389" s="46"/>
      <c r="B389" s="334"/>
      <c r="C389" s="335"/>
      <c r="AG389" s="335"/>
    </row>
    <row r="390" spans="1:33" ht="15.75" customHeight="1">
      <c r="A390" s="46"/>
      <c r="B390" s="334"/>
      <c r="C390" s="335"/>
      <c r="AG390" s="335"/>
    </row>
    <row r="391" spans="1:33" ht="15.75" customHeight="1">
      <c r="A391" s="46"/>
      <c r="B391" s="334"/>
      <c r="C391" s="335"/>
      <c r="AG391" s="335"/>
    </row>
    <row r="392" spans="1:33" ht="15.75" customHeight="1">
      <c r="A392" s="46"/>
      <c r="B392" s="334"/>
      <c r="C392" s="335"/>
      <c r="AG392" s="335"/>
    </row>
    <row r="393" spans="1:33" ht="15.75" customHeight="1">
      <c r="A393" s="46"/>
      <c r="B393" s="334"/>
      <c r="C393" s="335"/>
      <c r="AG393" s="335"/>
    </row>
    <row r="394" spans="1:33" ht="15.75" customHeight="1">
      <c r="A394" s="46"/>
      <c r="B394" s="334"/>
      <c r="C394" s="335"/>
      <c r="AG394" s="335"/>
    </row>
    <row r="395" spans="1:33" ht="15.75" customHeight="1">
      <c r="A395" s="46"/>
      <c r="B395" s="334"/>
      <c r="C395" s="335"/>
      <c r="AG395" s="335"/>
    </row>
    <row r="396" spans="1:33" ht="15.75" customHeight="1">
      <c r="A396" s="46"/>
      <c r="B396" s="334"/>
      <c r="C396" s="335"/>
      <c r="AG396" s="335"/>
    </row>
    <row r="397" spans="1:33" ht="15.75" customHeight="1">
      <c r="A397" s="46"/>
      <c r="B397" s="334"/>
      <c r="C397" s="335"/>
      <c r="AG397" s="335"/>
    </row>
    <row r="398" spans="1:33" ht="15.75" customHeight="1">
      <c r="A398" s="46"/>
      <c r="B398" s="334"/>
      <c r="C398" s="335"/>
      <c r="AG398" s="335"/>
    </row>
    <row r="399" spans="1:33" ht="15.75" customHeight="1">
      <c r="A399" s="46"/>
      <c r="B399" s="334"/>
      <c r="C399" s="335"/>
      <c r="AG399" s="335"/>
    </row>
    <row r="400" spans="1:33" ht="15.75" customHeight="1">
      <c r="A400" s="46"/>
      <c r="B400" s="334"/>
      <c r="C400" s="335"/>
      <c r="AG400" s="335"/>
    </row>
    <row r="401" spans="1:33" ht="15.75" customHeight="1">
      <c r="A401" s="46"/>
      <c r="B401" s="334"/>
      <c r="C401" s="335"/>
      <c r="AG401" s="335"/>
    </row>
    <row r="402" spans="1:33" ht="15.75" customHeight="1">
      <c r="A402" s="46"/>
      <c r="B402" s="334"/>
      <c r="C402" s="335"/>
      <c r="AG402" s="335"/>
    </row>
    <row r="403" spans="1:33" ht="15.75" customHeight="1">
      <c r="A403" s="46"/>
      <c r="B403" s="334"/>
      <c r="C403" s="335"/>
      <c r="AG403" s="335"/>
    </row>
    <row r="404" spans="1:33" ht="15.75" customHeight="1">
      <c r="A404" s="46"/>
      <c r="B404" s="334"/>
      <c r="C404" s="335"/>
      <c r="AG404" s="335"/>
    </row>
    <row r="405" spans="1:33" ht="15.75" customHeight="1">
      <c r="A405" s="46"/>
      <c r="B405" s="334"/>
      <c r="C405" s="335"/>
      <c r="AG405" s="335"/>
    </row>
    <row r="406" spans="1:33" ht="15.75" customHeight="1">
      <c r="A406" s="46"/>
      <c r="B406" s="334"/>
      <c r="C406" s="335"/>
      <c r="AG406" s="335"/>
    </row>
    <row r="407" spans="1:33" ht="15.75" customHeight="1">
      <c r="A407" s="46"/>
      <c r="B407" s="334"/>
      <c r="C407" s="335"/>
      <c r="AG407" s="335"/>
    </row>
    <row r="408" spans="1:33" ht="15.75" customHeight="1">
      <c r="A408" s="46"/>
      <c r="B408" s="334"/>
      <c r="C408" s="335"/>
      <c r="AG408" s="335"/>
    </row>
    <row r="409" spans="1:33" ht="15.75" customHeight="1">
      <c r="A409" s="46"/>
      <c r="B409" s="334"/>
      <c r="C409" s="335"/>
      <c r="AG409" s="335"/>
    </row>
    <row r="410" spans="1:33" ht="15.75" customHeight="1">
      <c r="A410" s="46"/>
      <c r="B410" s="334"/>
      <c r="C410" s="335"/>
      <c r="AG410" s="335"/>
    </row>
    <row r="411" spans="1:33" ht="15.75" customHeight="1">
      <c r="A411" s="46"/>
      <c r="B411" s="334"/>
      <c r="C411" s="335"/>
      <c r="AG411" s="335"/>
    </row>
    <row r="412" spans="1:33" ht="15.75" customHeight="1">
      <c r="A412" s="46"/>
      <c r="B412" s="334"/>
      <c r="C412" s="335"/>
      <c r="AG412" s="335"/>
    </row>
    <row r="413" spans="1:33" ht="15.75" customHeight="1">
      <c r="A413" s="46"/>
      <c r="B413" s="334"/>
      <c r="C413" s="335"/>
      <c r="AG413" s="335"/>
    </row>
    <row r="414" spans="1:33" ht="15.75" customHeight="1">
      <c r="A414" s="46"/>
      <c r="B414" s="334"/>
      <c r="C414" s="335"/>
      <c r="AG414" s="335"/>
    </row>
    <row r="415" spans="1:33" ht="15.75" customHeight="1">
      <c r="A415" s="46"/>
      <c r="B415" s="334"/>
      <c r="C415" s="335"/>
      <c r="AG415" s="335"/>
    </row>
    <row r="416" spans="1:33" ht="15.75" customHeight="1">
      <c r="A416" s="46"/>
      <c r="B416" s="334"/>
      <c r="C416" s="335"/>
      <c r="AG416" s="335"/>
    </row>
    <row r="417" spans="1:33" ht="15.75" customHeight="1">
      <c r="A417" s="46"/>
      <c r="B417" s="334"/>
      <c r="C417" s="335"/>
      <c r="AG417" s="335"/>
    </row>
    <row r="418" spans="1:33" ht="15.75" customHeight="1">
      <c r="A418" s="46"/>
      <c r="B418" s="334"/>
      <c r="C418" s="335"/>
      <c r="AG418" s="335"/>
    </row>
    <row r="419" spans="1:33" ht="15.75" customHeight="1">
      <c r="A419" s="46"/>
      <c r="B419" s="334"/>
      <c r="C419" s="335"/>
      <c r="AG419" s="335"/>
    </row>
    <row r="420" spans="1:33" ht="15.75" customHeight="1">
      <c r="A420" s="46"/>
      <c r="B420" s="334"/>
      <c r="C420" s="335"/>
      <c r="AG420" s="335"/>
    </row>
    <row r="421" spans="1:33" ht="15.75" customHeight="1">
      <c r="A421" s="46"/>
      <c r="B421" s="334"/>
      <c r="C421" s="335"/>
      <c r="AG421" s="335"/>
    </row>
    <row r="422" spans="1:33" ht="15.75" customHeight="1">
      <c r="A422" s="46"/>
      <c r="B422" s="334"/>
      <c r="C422" s="335"/>
      <c r="AG422" s="335"/>
    </row>
    <row r="423" spans="1:33" ht="15.75" customHeight="1">
      <c r="A423" s="46"/>
      <c r="B423" s="334"/>
      <c r="C423" s="335"/>
      <c r="AG423" s="335"/>
    </row>
    <row r="424" spans="1:33" ht="15.75" customHeight="1">
      <c r="A424" s="46"/>
      <c r="B424" s="334"/>
      <c r="C424" s="335"/>
      <c r="AG424" s="335"/>
    </row>
    <row r="425" spans="1:33" ht="15.75" customHeight="1">
      <c r="A425" s="46"/>
      <c r="B425" s="334"/>
      <c r="C425" s="335"/>
      <c r="AG425" s="335"/>
    </row>
    <row r="426" spans="1:33" ht="15.75" customHeight="1">
      <c r="A426" s="46"/>
      <c r="B426" s="334"/>
      <c r="C426" s="335"/>
      <c r="AG426" s="335"/>
    </row>
    <row r="427" spans="1:33" ht="15.75" customHeight="1">
      <c r="A427" s="46"/>
      <c r="B427" s="334"/>
      <c r="C427" s="335"/>
      <c r="AG427" s="335"/>
    </row>
    <row r="428" spans="1:33" ht="15.75" customHeight="1">
      <c r="A428" s="46"/>
      <c r="B428" s="334"/>
      <c r="C428" s="335"/>
      <c r="AG428" s="335"/>
    </row>
    <row r="429" spans="1:33" ht="15.75" customHeight="1">
      <c r="A429" s="46"/>
      <c r="B429" s="334"/>
      <c r="C429" s="335"/>
      <c r="AG429" s="335"/>
    </row>
    <row r="430" spans="1:33" ht="15.75" customHeight="1">
      <c r="A430" s="46"/>
      <c r="B430" s="334"/>
      <c r="C430" s="335"/>
      <c r="AG430" s="335"/>
    </row>
    <row r="431" spans="1:33" ht="15.75" customHeight="1">
      <c r="A431" s="46"/>
      <c r="B431" s="334"/>
      <c r="C431" s="335"/>
      <c r="AG431" s="335"/>
    </row>
    <row r="432" spans="1:33" ht="15.75" customHeight="1">
      <c r="A432" s="46"/>
      <c r="B432" s="334"/>
      <c r="C432" s="335"/>
      <c r="AG432" s="335"/>
    </row>
    <row r="433" spans="1:33" ht="15.75" customHeight="1">
      <c r="A433" s="46"/>
      <c r="B433" s="334"/>
      <c r="C433" s="335"/>
      <c r="AG433" s="335"/>
    </row>
    <row r="434" spans="1:33" ht="15.75" customHeight="1">
      <c r="A434" s="46"/>
      <c r="B434" s="334"/>
      <c r="C434" s="335"/>
      <c r="AG434" s="335"/>
    </row>
    <row r="435" spans="1:33" ht="15.75" customHeight="1">
      <c r="A435" s="46"/>
      <c r="B435" s="334"/>
      <c r="C435" s="335"/>
      <c r="AG435" s="335"/>
    </row>
    <row r="436" spans="1:33" ht="15.75" customHeight="1">
      <c r="A436" s="46"/>
      <c r="B436" s="334"/>
      <c r="C436" s="335"/>
      <c r="AG436" s="335"/>
    </row>
    <row r="437" spans="1:33" ht="15.75" customHeight="1">
      <c r="A437" s="46"/>
      <c r="B437" s="334"/>
      <c r="C437" s="335"/>
      <c r="AG437" s="335"/>
    </row>
    <row r="438" spans="1:33" ht="15.75" customHeight="1">
      <c r="A438" s="46"/>
      <c r="B438" s="334"/>
      <c r="C438" s="335"/>
      <c r="AG438" s="335"/>
    </row>
    <row r="439" spans="1:33" ht="15.75" customHeight="1">
      <c r="A439" s="46"/>
      <c r="B439" s="334"/>
      <c r="C439" s="335"/>
      <c r="AG439" s="335"/>
    </row>
    <row r="440" spans="1:33" ht="15.75" customHeight="1">
      <c r="A440" s="46"/>
      <c r="B440" s="334"/>
      <c r="C440" s="335"/>
      <c r="AG440" s="335"/>
    </row>
    <row r="441" spans="1:33" ht="15.75" customHeight="1">
      <c r="A441" s="46"/>
      <c r="B441" s="334"/>
      <c r="C441" s="335"/>
      <c r="AG441" s="335"/>
    </row>
    <row r="442" spans="1:33" ht="15.75" customHeight="1">
      <c r="A442" s="46"/>
      <c r="B442" s="334"/>
      <c r="C442" s="335"/>
      <c r="AG442" s="335"/>
    </row>
    <row r="443" spans="1:33" ht="15.75" customHeight="1">
      <c r="A443" s="46"/>
      <c r="B443" s="334"/>
      <c r="C443" s="335"/>
      <c r="AG443" s="335"/>
    </row>
    <row r="444" spans="1:33" ht="15.75" customHeight="1">
      <c r="A444" s="46"/>
      <c r="B444" s="334"/>
      <c r="C444" s="335"/>
      <c r="AG444" s="335"/>
    </row>
    <row r="445" spans="1:33" ht="15.75" customHeight="1">
      <c r="A445" s="46"/>
      <c r="B445" s="334"/>
      <c r="C445" s="335"/>
      <c r="AG445" s="335"/>
    </row>
    <row r="446" spans="1:33" ht="15.75" customHeight="1">
      <c r="A446" s="46"/>
      <c r="B446" s="334"/>
      <c r="C446" s="335"/>
      <c r="AG446" s="335"/>
    </row>
    <row r="447" spans="1:33" ht="15.75" customHeight="1">
      <c r="A447" s="46"/>
      <c r="B447" s="334"/>
      <c r="C447" s="335"/>
      <c r="AG447" s="335"/>
    </row>
    <row r="448" spans="1:33" ht="15.75" customHeight="1">
      <c r="A448" s="46"/>
      <c r="B448" s="334"/>
      <c r="C448" s="335"/>
      <c r="AG448" s="335"/>
    </row>
    <row r="449" spans="1:33" ht="15.75" customHeight="1">
      <c r="A449" s="46"/>
      <c r="B449" s="334"/>
      <c r="C449" s="335"/>
      <c r="AG449" s="335"/>
    </row>
    <row r="450" spans="1:33" ht="15.75" customHeight="1">
      <c r="A450" s="46"/>
      <c r="B450" s="334"/>
      <c r="C450" s="335"/>
      <c r="AG450" s="335"/>
    </row>
    <row r="451" spans="1:33" ht="15.75" customHeight="1">
      <c r="A451" s="46"/>
      <c r="B451" s="334"/>
      <c r="C451" s="335"/>
      <c r="AG451" s="335"/>
    </row>
    <row r="452" spans="1:33" ht="15.75" customHeight="1">
      <c r="A452" s="46"/>
      <c r="B452" s="334"/>
      <c r="C452" s="335"/>
      <c r="AG452" s="335"/>
    </row>
    <row r="453" spans="1:33" ht="15.75" customHeight="1">
      <c r="A453" s="46"/>
      <c r="B453" s="334"/>
      <c r="C453" s="335"/>
      <c r="AG453" s="335"/>
    </row>
    <row r="454" spans="1:33" ht="15.75" customHeight="1">
      <c r="A454" s="46"/>
      <c r="B454" s="334"/>
      <c r="C454" s="335"/>
      <c r="AG454" s="335"/>
    </row>
    <row r="455" spans="1:33" ht="15.75" customHeight="1">
      <c r="A455" s="46"/>
      <c r="B455" s="334"/>
      <c r="C455" s="335"/>
      <c r="AG455" s="335"/>
    </row>
    <row r="456" spans="1:33" ht="15.75" customHeight="1">
      <c r="A456" s="46"/>
      <c r="B456" s="334"/>
      <c r="C456" s="335"/>
      <c r="AG456" s="335"/>
    </row>
    <row r="457" spans="1:33" ht="15.75" customHeight="1">
      <c r="A457" s="46"/>
      <c r="B457" s="334"/>
      <c r="C457" s="335"/>
      <c r="AG457" s="335"/>
    </row>
    <row r="458" spans="1:33" ht="15.75" customHeight="1">
      <c r="A458" s="46"/>
      <c r="B458" s="334"/>
      <c r="C458" s="335"/>
      <c r="AG458" s="335"/>
    </row>
    <row r="459" spans="1:33" ht="15.75" customHeight="1">
      <c r="A459" s="46"/>
      <c r="B459" s="334"/>
      <c r="C459" s="335"/>
      <c r="AG459" s="335"/>
    </row>
    <row r="460" spans="1:33" ht="15.75" customHeight="1">
      <c r="A460" s="46"/>
      <c r="B460" s="334"/>
      <c r="C460" s="335"/>
      <c r="AG460" s="335"/>
    </row>
    <row r="461" spans="1:33" ht="15.75" customHeight="1">
      <c r="A461" s="46"/>
      <c r="B461" s="334"/>
      <c r="C461" s="335"/>
      <c r="AG461" s="335"/>
    </row>
    <row r="462" spans="1:33" ht="15.75" customHeight="1">
      <c r="A462" s="46"/>
      <c r="B462" s="334"/>
      <c r="C462" s="335"/>
      <c r="AG462" s="335"/>
    </row>
    <row r="463" spans="1:33" ht="15.75" customHeight="1">
      <c r="A463" s="46"/>
      <c r="B463" s="334"/>
      <c r="C463" s="335"/>
      <c r="AG463" s="335"/>
    </row>
    <row r="464" spans="1:33" ht="15.75" customHeight="1">
      <c r="A464" s="46"/>
      <c r="B464" s="334"/>
      <c r="C464" s="335"/>
      <c r="AG464" s="335"/>
    </row>
    <row r="465" spans="1:33" ht="15.75" customHeight="1">
      <c r="A465" s="46"/>
      <c r="B465" s="334"/>
      <c r="C465" s="335"/>
      <c r="AG465" s="335"/>
    </row>
    <row r="466" spans="1:33" ht="15.75" customHeight="1">
      <c r="A466" s="46"/>
      <c r="B466" s="334"/>
      <c r="C466" s="335"/>
      <c r="AG466" s="335"/>
    </row>
    <row r="467" spans="1:33" ht="15.75" customHeight="1">
      <c r="A467" s="46"/>
      <c r="B467" s="334"/>
      <c r="C467" s="335"/>
      <c r="AG467" s="335"/>
    </row>
    <row r="468" spans="1:33" ht="15.75" customHeight="1">
      <c r="A468" s="46"/>
      <c r="B468" s="334"/>
      <c r="C468" s="335"/>
      <c r="AG468" s="335"/>
    </row>
    <row r="469" spans="1:33" ht="15.75" customHeight="1">
      <c r="A469" s="46"/>
      <c r="B469" s="334"/>
      <c r="C469" s="335"/>
      <c r="AG469" s="335"/>
    </row>
    <row r="470" spans="1:33" ht="15.75" customHeight="1">
      <c r="A470" s="46"/>
      <c r="B470" s="334"/>
      <c r="C470" s="335"/>
      <c r="AG470" s="335"/>
    </row>
    <row r="471" spans="1:33" ht="15.75" customHeight="1">
      <c r="A471" s="46"/>
      <c r="B471" s="334"/>
      <c r="C471" s="335"/>
      <c r="AG471" s="335"/>
    </row>
    <row r="472" spans="1:33" ht="15.75" customHeight="1">
      <c r="A472" s="46"/>
      <c r="B472" s="334"/>
      <c r="C472" s="335"/>
      <c r="AG472" s="335"/>
    </row>
    <row r="473" spans="1:33" ht="15.75" customHeight="1">
      <c r="A473" s="46"/>
      <c r="B473" s="334"/>
      <c r="C473" s="335"/>
      <c r="AG473" s="335"/>
    </row>
    <row r="474" spans="1:33" ht="15.75" customHeight="1">
      <c r="A474" s="46"/>
      <c r="B474" s="334"/>
      <c r="C474" s="335"/>
      <c r="AG474" s="335"/>
    </row>
    <row r="475" spans="1:33" ht="15.75" customHeight="1">
      <c r="A475" s="46"/>
      <c r="B475" s="334"/>
      <c r="C475" s="335"/>
      <c r="AG475" s="335"/>
    </row>
    <row r="476" spans="1:33" ht="15.75" customHeight="1">
      <c r="A476" s="46"/>
      <c r="B476" s="334"/>
      <c r="C476" s="335"/>
      <c r="AG476" s="335"/>
    </row>
    <row r="477" spans="1:33" ht="15.75" customHeight="1">
      <c r="A477" s="46"/>
      <c r="B477" s="334"/>
      <c r="C477" s="335"/>
      <c r="AG477" s="335"/>
    </row>
    <row r="478" spans="1:33" ht="15.75" customHeight="1">
      <c r="A478" s="46"/>
      <c r="B478" s="334"/>
      <c r="C478" s="335"/>
      <c r="AG478" s="335"/>
    </row>
    <row r="479" spans="1:33" ht="15.75" customHeight="1">
      <c r="A479" s="46"/>
      <c r="B479" s="334"/>
      <c r="C479" s="335"/>
      <c r="AG479" s="335"/>
    </row>
    <row r="480" spans="1:33" ht="15.75" customHeight="1">
      <c r="A480" s="46"/>
      <c r="B480" s="334"/>
      <c r="C480" s="335"/>
      <c r="AG480" s="335"/>
    </row>
    <row r="481" spans="1:33" ht="15.75" customHeight="1">
      <c r="A481" s="46"/>
      <c r="B481" s="334"/>
      <c r="C481" s="335"/>
      <c r="AG481" s="335"/>
    </row>
    <row r="482" spans="1:33" ht="15.75" customHeight="1">
      <c r="A482" s="46"/>
      <c r="B482" s="334"/>
      <c r="C482" s="335"/>
      <c r="AG482" s="335"/>
    </row>
    <row r="483" spans="1:33" ht="15.75" customHeight="1">
      <c r="A483" s="46"/>
      <c r="B483" s="334"/>
      <c r="C483" s="335"/>
      <c r="AG483" s="335"/>
    </row>
    <row r="484" spans="1:33" ht="15.75" customHeight="1">
      <c r="A484" s="46"/>
      <c r="B484" s="334"/>
      <c r="C484" s="335"/>
      <c r="AG484" s="335"/>
    </row>
    <row r="485" spans="1:33" ht="15.75" customHeight="1">
      <c r="A485" s="46"/>
      <c r="B485" s="334"/>
      <c r="C485" s="335"/>
      <c r="AG485" s="335"/>
    </row>
    <row r="486" spans="1:33" ht="15.75" customHeight="1">
      <c r="A486" s="46"/>
      <c r="B486" s="334"/>
      <c r="C486" s="335"/>
      <c r="AG486" s="335"/>
    </row>
    <row r="487" spans="1:33" ht="15.75" customHeight="1">
      <c r="A487" s="46"/>
      <c r="B487" s="334"/>
      <c r="C487" s="335"/>
      <c r="AG487" s="335"/>
    </row>
    <row r="488" spans="1:33" ht="15.75" customHeight="1">
      <c r="A488" s="46"/>
      <c r="B488" s="334"/>
      <c r="C488" s="335"/>
      <c r="AG488" s="335"/>
    </row>
    <row r="489" spans="1:33" ht="15.75" customHeight="1">
      <c r="A489" s="46"/>
      <c r="B489" s="334"/>
      <c r="C489" s="335"/>
      <c r="AG489" s="335"/>
    </row>
    <row r="490" spans="1:33" ht="15.75" customHeight="1">
      <c r="A490" s="46"/>
      <c r="B490" s="334"/>
      <c r="C490" s="335"/>
      <c r="AG490" s="335"/>
    </row>
    <row r="491" spans="1:33" ht="15.75" customHeight="1">
      <c r="A491" s="46"/>
      <c r="B491" s="334"/>
      <c r="C491" s="335"/>
      <c r="AG491" s="335"/>
    </row>
    <row r="492" spans="1:33" ht="15.75" customHeight="1">
      <c r="A492" s="46"/>
      <c r="B492" s="334"/>
      <c r="C492" s="335"/>
      <c r="AG492" s="335"/>
    </row>
    <row r="493" spans="1:33" ht="15.75" customHeight="1">
      <c r="A493" s="46"/>
      <c r="B493" s="334"/>
      <c r="C493" s="335"/>
      <c r="AG493" s="335"/>
    </row>
    <row r="494" spans="1:33" ht="15.75" customHeight="1">
      <c r="A494" s="46"/>
      <c r="B494" s="334"/>
      <c r="C494" s="335"/>
      <c r="AG494" s="335"/>
    </row>
    <row r="495" spans="1:33" ht="15.75" customHeight="1">
      <c r="A495" s="46"/>
      <c r="B495" s="334"/>
      <c r="C495" s="335"/>
      <c r="AG495" s="335"/>
    </row>
    <row r="496" spans="1:33" ht="15.75" customHeight="1">
      <c r="A496" s="46"/>
      <c r="B496" s="334"/>
      <c r="C496" s="335"/>
      <c r="AG496" s="335"/>
    </row>
    <row r="497" spans="1:33" ht="15.75" customHeight="1">
      <c r="A497" s="46"/>
      <c r="B497" s="334"/>
      <c r="C497" s="335"/>
      <c r="AG497" s="335"/>
    </row>
    <row r="498" spans="1:33" ht="15.75" customHeight="1">
      <c r="A498" s="46"/>
      <c r="B498" s="334"/>
      <c r="C498" s="335"/>
      <c r="AG498" s="335"/>
    </row>
    <row r="499" spans="1:33" ht="15.75" customHeight="1">
      <c r="A499" s="46"/>
      <c r="B499" s="334"/>
      <c r="C499" s="335"/>
      <c r="AG499" s="335"/>
    </row>
    <row r="500" spans="1:33" ht="15.75" customHeight="1">
      <c r="A500" s="46"/>
      <c r="B500" s="334"/>
      <c r="C500" s="335"/>
      <c r="AG500" s="335"/>
    </row>
    <row r="501" spans="1:33" ht="15.75" customHeight="1">
      <c r="A501" s="46"/>
      <c r="B501" s="334"/>
      <c r="C501" s="335"/>
      <c r="AG501" s="335"/>
    </row>
    <row r="502" spans="1:33" ht="15.75" customHeight="1">
      <c r="A502" s="46"/>
      <c r="B502" s="334"/>
      <c r="C502" s="335"/>
      <c r="AG502" s="335"/>
    </row>
    <row r="503" spans="1:33" ht="15.75" customHeight="1">
      <c r="A503" s="46"/>
      <c r="B503" s="334"/>
      <c r="C503" s="335"/>
      <c r="AG503" s="335"/>
    </row>
    <row r="504" spans="1:33" ht="15.75" customHeight="1">
      <c r="A504" s="46"/>
      <c r="B504" s="334"/>
      <c r="C504" s="335"/>
      <c r="AG504" s="335"/>
    </row>
    <row r="505" spans="1:33" ht="15.75" customHeight="1">
      <c r="A505" s="46"/>
      <c r="B505" s="334"/>
      <c r="C505" s="335"/>
      <c r="AG505" s="335"/>
    </row>
    <row r="506" spans="1:33" ht="15.75" customHeight="1">
      <c r="A506" s="46"/>
      <c r="B506" s="334"/>
      <c r="C506" s="335"/>
      <c r="AG506" s="335"/>
    </row>
    <row r="507" spans="1:33" ht="15.75" customHeight="1">
      <c r="A507" s="46"/>
      <c r="B507" s="334"/>
      <c r="C507" s="335"/>
      <c r="AG507" s="335"/>
    </row>
    <row r="508" spans="1:33" ht="15.75" customHeight="1">
      <c r="A508" s="46"/>
      <c r="B508" s="334"/>
      <c r="C508" s="335"/>
      <c r="AG508" s="335"/>
    </row>
    <row r="509" spans="1:33" ht="15.75" customHeight="1">
      <c r="A509" s="46"/>
      <c r="B509" s="334"/>
      <c r="C509" s="335"/>
      <c r="AG509" s="335"/>
    </row>
    <row r="510" spans="1:33" ht="15.75" customHeight="1">
      <c r="A510" s="46"/>
      <c r="B510" s="334"/>
      <c r="C510" s="335"/>
      <c r="AG510" s="335"/>
    </row>
    <row r="511" spans="1:33" ht="15.75" customHeight="1">
      <c r="A511" s="46"/>
      <c r="B511" s="334"/>
      <c r="C511" s="335"/>
      <c r="AG511" s="335"/>
    </row>
    <row r="512" spans="1:33" ht="15.75" customHeight="1">
      <c r="A512" s="46"/>
      <c r="B512" s="334"/>
      <c r="C512" s="335"/>
      <c r="AG512" s="335"/>
    </row>
    <row r="513" spans="1:33" ht="15.75" customHeight="1">
      <c r="A513" s="46"/>
      <c r="B513" s="334"/>
      <c r="C513" s="335"/>
      <c r="AG513" s="335"/>
    </row>
    <row r="514" spans="1:33" ht="15.75" customHeight="1">
      <c r="A514" s="46"/>
      <c r="B514" s="334"/>
      <c r="C514" s="335"/>
      <c r="AG514" s="335"/>
    </row>
    <row r="515" spans="1:33" ht="15.75" customHeight="1">
      <c r="A515" s="46"/>
      <c r="B515" s="334"/>
      <c r="C515" s="335"/>
      <c r="AG515" s="335"/>
    </row>
    <row r="516" spans="1:33" ht="15.75" customHeight="1">
      <c r="A516" s="46"/>
      <c r="B516" s="334"/>
      <c r="C516" s="335"/>
      <c r="AG516" s="335"/>
    </row>
    <row r="517" spans="1:33" ht="15.75" customHeight="1">
      <c r="A517" s="46"/>
      <c r="B517" s="334"/>
      <c r="C517" s="335"/>
      <c r="AG517" s="335"/>
    </row>
    <row r="518" spans="1:33" ht="15.75" customHeight="1">
      <c r="A518" s="46"/>
      <c r="B518" s="334"/>
      <c r="C518" s="335"/>
      <c r="AG518" s="335"/>
    </row>
    <row r="519" spans="1:33" ht="15.75" customHeight="1">
      <c r="A519" s="46"/>
      <c r="B519" s="334"/>
      <c r="C519" s="335"/>
      <c r="AG519" s="335"/>
    </row>
    <row r="520" spans="1:33" ht="15.75" customHeight="1">
      <c r="A520" s="46"/>
      <c r="B520" s="334"/>
      <c r="C520" s="335"/>
      <c r="AG520" s="335"/>
    </row>
    <row r="521" spans="1:33" ht="15.75" customHeight="1">
      <c r="A521" s="46"/>
      <c r="B521" s="334"/>
      <c r="C521" s="335"/>
      <c r="AG521" s="335"/>
    </row>
    <row r="522" spans="1:33" ht="15.75" customHeight="1">
      <c r="A522" s="46"/>
      <c r="B522" s="334"/>
      <c r="C522" s="335"/>
      <c r="AG522" s="335"/>
    </row>
    <row r="523" spans="1:33" ht="15.75" customHeight="1">
      <c r="A523" s="46"/>
      <c r="B523" s="334"/>
      <c r="C523" s="335"/>
      <c r="AG523" s="335"/>
    </row>
    <row r="524" spans="1:33" ht="15.75" customHeight="1">
      <c r="A524" s="46"/>
      <c r="B524" s="334"/>
      <c r="C524" s="335"/>
      <c r="AG524" s="335"/>
    </row>
    <row r="525" spans="1:33" ht="15.75" customHeight="1">
      <c r="A525" s="46"/>
      <c r="B525" s="334"/>
      <c r="C525" s="335"/>
      <c r="AG525" s="335"/>
    </row>
    <row r="526" spans="1:33" ht="15.75" customHeight="1">
      <c r="A526" s="46"/>
      <c r="B526" s="334"/>
      <c r="C526" s="335"/>
      <c r="AG526" s="335"/>
    </row>
    <row r="527" spans="1:33" ht="15.75" customHeight="1">
      <c r="A527" s="46"/>
      <c r="B527" s="334"/>
      <c r="C527" s="335"/>
      <c r="AG527" s="335"/>
    </row>
    <row r="528" spans="1:33" ht="15.75" customHeight="1">
      <c r="A528" s="46"/>
      <c r="B528" s="334"/>
      <c r="C528" s="335"/>
      <c r="AG528" s="335"/>
    </row>
    <row r="529" spans="1:33" ht="15.75" customHeight="1">
      <c r="A529" s="46"/>
      <c r="B529" s="334"/>
      <c r="C529" s="335"/>
      <c r="AG529" s="335"/>
    </row>
    <row r="530" spans="1:33" ht="15.75" customHeight="1">
      <c r="A530" s="46"/>
      <c r="B530" s="334"/>
      <c r="C530" s="335"/>
      <c r="AG530" s="335"/>
    </row>
    <row r="531" spans="1:33" ht="15.75" customHeight="1">
      <c r="A531" s="46"/>
      <c r="B531" s="334"/>
      <c r="C531" s="335"/>
      <c r="AG531" s="335"/>
    </row>
    <row r="532" spans="1:33" ht="15.75" customHeight="1">
      <c r="A532" s="46"/>
      <c r="B532" s="334"/>
      <c r="C532" s="335"/>
      <c r="AG532" s="335"/>
    </row>
    <row r="533" spans="1:33" ht="15.75" customHeight="1">
      <c r="A533" s="46"/>
      <c r="B533" s="334"/>
      <c r="C533" s="335"/>
      <c r="AG533" s="335"/>
    </row>
    <row r="534" spans="1:33" ht="15.75" customHeight="1">
      <c r="A534" s="46"/>
      <c r="B534" s="334"/>
      <c r="C534" s="335"/>
      <c r="AG534" s="335"/>
    </row>
    <row r="535" spans="1:33" ht="15.75" customHeight="1">
      <c r="A535" s="46"/>
      <c r="B535" s="334"/>
      <c r="C535" s="335"/>
      <c r="AG535" s="335"/>
    </row>
    <row r="536" spans="1:33" ht="15.75" customHeight="1">
      <c r="A536" s="46"/>
      <c r="B536" s="334"/>
      <c r="C536" s="335"/>
      <c r="AG536" s="335"/>
    </row>
    <row r="537" spans="1:33" ht="15.75" customHeight="1">
      <c r="A537" s="46"/>
      <c r="B537" s="334"/>
      <c r="C537" s="335"/>
      <c r="AG537" s="335"/>
    </row>
    <row r="538" spans="1:33" ht="15.75" customHeight="1">
      <c r="A538" s="46"/>
      <c r="B538" s="334"/>
      <c r="C538" s="335"/>
      <c r="AG538" s="335"/>
    </row>
    <row r="539" spans="1:33" ht="15.75" customHeight="1">
      <c r="A539" s="46"/>
      <c r="B539" s="334"/>
      <c r="C539" s="335"/>
      <c r="AG539" s="335"/>
    </row>
    <row r="540" spans="1:33" ht="15.75" customHeight="1">
      <c r="A540" s="46"/>
      <c r="B540" s="334"/>
      <c r="C540" s="335"/>
      <c r="AG540" s="335"/>
    </row>
    <row r="541" spans="1:33" ht="15.75" customHeight="1">
      <c r="A541" s="46"/>
      <c r="B541" s="334"/>
      <c r="C541" s="335"/>
      <c r="AG541" s="335"/>
    </row>
    <row r="542" spans="1:33" ht="15.75" customHeight="1">
      <c r="A542" s="46"/>
      <c r="B542" s="334"/>
      <c r="C542" s="335"/>
      <c r="AG542" s="335"/>
    </row>
    <row r="543" spans="1:33" ht="15.75" customHeight="1">
      <c r="A543" s="46"/>
      <c r="B543" s="334"/>
      <c r="C543" s="335"/>
      <c r="AG543" s="335"/>
    </row>
    <row r="544" spans="1:33" ht="15.75" customHeight="1">
      <c r="A544" s="46"/>
      <c r="B544" s="334"/>
      <c r="C544" s="335"/>
      <c r="AG544" s="335"/>
    </row>
    <row r="545" spans="1:33" ht="15.75" customHeight="1">
      <c r="A545" s="46"/>
      <c r="B545" s="334"/>
      <c r="C545" s="335"/>
      <c r="AG545" s="335"/>
    </row>
    <row r="546" spans="1:33" ht="15.75" customHeight="1">
      <c r="A546" s="46"/>
      <c r="B546" s="334"/>
      <c r="C546" s="335"/>
      <c r="AG546" s="335"/>
    </row>
    <row r="547" spans="1:33" ht="15.75" customHeight="1">
      <c r="A547" s="46"/>
      <c r="B547" s="334"/>
      <c r="C547" s="335"/>
      <c r="AG547" s="335"/>
    </row>
    <row r="548" spans="1:33" ht="15.75" customHeight="1">
      <c r="A548" s="46"/>
      <c r="B548" s="334"/>
      <c r="C548" s="335"/>
      <c r="AG548" s="335"/>
    </row>
    <row r="549" spans="1:33" ht="15.75" customHeight="1">
      <c r="A549" s="46"/>
      <c r="B549" s="334"/>
      <c r="C549" s="335"/>
      <c r="AG549" s="335"/>
    </row>
    <row r="550" spans="1:33" ht="15.75" customHeight="1">
      <c r="A550" s="46"/>
      <c r="B550" s="334"/>
      <c r="C550" s="335"/>
      <c r="AG550" s="335"/>
    </row>
    <row r="551" spans="1:33" ht="15.75" customHeight="1">
      <c r="A551" s="46"/>
      <c r="B551" s="334"/>
      <c r="C551" s="335"/>
      <c r="AG551" s="335"/>
    </row>
    <row r="552" spans="1:33" ht="15.75" customHeight="1">
      <c r="A552" s="46"/>
      <c r="B552" s="334"/>
      <c r="C552" s="335"/>
      <c r="AG552" s="335"/>
    </row>
    <row r="553" spans="1:33" ht="15.75" customHeight="1">
      <c r="A553" s="46"/>
      <c r="B553" s="334"/>
      <c r="C553" s="335"/>
      <c r="AG553" s="335"/>
    </row>
    <row r="554" spans="1:33" ht="15.75" customHeight="1">
      <c r="A554" s="46"/>
      <c r="B554" s="334"/>
      <c r="C554" s="335"/>
      <c r="AG554" s="335"/>
    </row>
    <row r="555" spans="1:33" ht="15.75" customHeight="1">
      <c r="A555" s="46"/>
      <c r="B555" s="334"/>
      <c r="C555" s="335"/>
      <c r="AG555" s="335"/>
    </row>
    <row r="556" spans="1:33" ht="15.75" customHeight="1">
      <c r="A556" s="46"/>
      <c r="B556" s="334"/>
      <c r="C556" s="335"/>
      <c r="AG556" s="335"/>
    </row>
    <row r="557" spans="1:33" ht="15.75" customHeight="1">
      <c r="A557" s="46"/>
      <c r="B557" s="334"/>
      <c r="C557" s="335"/>
      <c r="AG557" s="335"/>
    </row>
    <row r="558" spans="1:33" ht="15.75" customHeight="1">
      <c r="A558" s="46"/>
      <c r="B558" s="334"/>
      <c r="C558" s="335"/>
      <c r="AG558" s="335"/>
    </row>
    <row r="559" spans="1:33" ht="15.75" customHeight="1">
      <c r="A559" s="46"/>
      <c r="B559" s="334"/>
      <c r="C559" s="335"/>
      <c r="AG559" s="335"/>
    </row>
    <row r="560" spans="1:33" ht="15.75" customHeight="1">
      <c r="A560" s="46"/>
      <c r="B560" s="334"/>
      <c r="C560" s="335"/>
      <c r="AG560" s="335"/>
    </row>
    <row r="561" spans="1:33" ht="15.75" customHeight="1">
      <c r="A561" s="46"/>
      <c r="B561" s="334"/>
      <c r="C561" s="335"/>
      <c r="AG561" s="335"/>
    </row>
    <row r="562" spans="1:33" ht="15.75" customHeight="1">
      <c r="A562" s="46"/>
      <c r="B562" s="334"/>
      <c r="C562" s="335"/>
      <c r="AG562" s="335"/>
    </row>
    <row r="563" spans="1:33" ht="15.75" customHeight="1">
      <c r="A563" s="46"/>
      <c r="B563" s="334"/>
      <c r="C563" s="335"/>
      <c r="AG563" s="335"/>
    </row>
    <row r="564" spans="1:33" ht="15.75" customHeight="1">
      <c r="A564" s="46"/>
      <c r="B564" s="334"/>
      <c r="C564" s="335"/>
      <c r="AG564" s="335"/>
    </row>
    <row r="565" spans="1:33" ht="15.75" customHeight="1">
      <c r="A565" s="46"/>
      <c r="B565" s="334"/>
      <c r="C565" s="335"/>
      <c r="AG565" s="335"/>
    </row>
    <row r="566" spans="1:33" ht="15.75" customHeight="1">
      <c r="A566" s="46"/>
      <c r="B566" s="334"/>
      <c r="C566" s="335"/>
      <c r="AG566" s="335"/>
    </row>
    <row r="567" spans="1:33" ht="15.75" customHeight="1">
      <c r="A567" s="46"/>
      <c r="B567" s="334"/>
      <c r="C567" s="335"/>
      <c r="AG567" s="335"/>
    </row>
    <row r="568" spans="1:33" ht="15.75" customHeight="1">
      <c r="A568" s="46"/>
      <c r="B568" s="334"/>
      <c r="C568" s="335"/>
      <c r="AG568" s="335"/>
    </row>
    <row r="569" spans="1:33" ht="15.75" customHeight="1">
      <c r="A569" s="46"/>
      <c r="B569" s="334"/>
      <c r="C569" s="335"/>
      <c r="AG569" s="335"/>
    </row>
    <row r="570" spans="1:33" ht="15.75" customHeight="1">
      <c r="A570" s="46"/>
      <c r="B570" s="334"/>
      <c r="C570" s="335"/>
      <c r="AG570" s="335"/>
    </row>
    <row r="571" spans="1:33" ht="15.75" customHeight="1">
      <c r="A571" s="46"/>
      <c r="B571" s="334"/>
      <c r="C571" s="335"/>
      <c r="AG571" s="335"/>
    </row>
    <row r="572" spans="1:33" ht="15.75" customHeight="1">
      <c r="A572" s="46"/>
      <c r="B572" s="334"/>
      <c r="C572" s="335"/>
      <c r="AG572" s="335"/>
    </row>
    <row r="573" spans="1:33" ht="15.75" customHeight="1">
      <c r="A573" s="46"/>
      <c r="B573" s="334"/>
      <c r="C573" s="335"/>
      <c r="AG573" s="335"/>
    </row>
    <row r="574" spans="1:33" ht="15.75" customHeight="1">
      <c r="A574" s="46"/>
      <c r="B574" s="334"/>
      <c r="C574" s="335"/>
      <c r="AG574" s="335"/>
    </row>
    <row r="575" spans="1:33" ht="15.75" customHeight="1">
      <c r="A575" s="46"/>
      <c r="B575" s="334"/>
      <c r="C575" s="335"/>
      <c r="AG575" s="335"/>
    </row>
    <row r="576" spans="1:33" ht="15.75" customHeight="1">
      <c r="A576" s="46"/>
      <c r="B576" s="334"/>
      <c r="C576" s="335"/>
      <c r="AG576" s="335"/>
    </row>
    <row r="577" spans="1:33" ht="15.75" customHeight="1">
      <c r="A577" s="46"/>
      <c r="B577" s="334"/>
      <c r="C577" s="335"/>
      <c r="AG577" s="335"/>
    </row>
    <row r="578" spans="1:33" ht="15.75" customHeight="1">
      <c r="A578" s="46"/>
      <c r="B578" s="334"/>
      <c r="C578" s="335"/>
      <c r="AG578" s="335"/>
    </row>
    <row r="579" spans="1:33" ht="15.75" customHeight="1">
      <c r="A579" s="46"/>
      <c r="B579" s="334"/>
      <c r="C579" s="335"/>
      <c r="AG579" s="335"/>
    </row>
    <row r="580" spans="1:33" ht="15.75" customHeight="1">
      <c r="A580" s="46"/>
      <c r="B580" s="334"/>
      <c r="C580" s="335"/>
      <c r="AG580" s="335"/>
    </row>
    <row r="581" spans="1:33" ht="15.75" customHeight="1">
      <c r="A581" s="46"/>
      <c r="B581" s="334"/>
      <c r="C581" s="335"/>
      <c r="AG581" s="335"/>
    </row>
    <row r="582" spans="1:33" ht="15.75" customHeight="1">
      <c r="A582" s="46"/>
      <c r="B582" s="334"/>
      <c r="C582" s="335"/>
      <c r="AG582" s="335"/>
    </row>
    <row r="583" spans="1:33" ht="15.75" customHeight="1">
      <c r="A583" s="46"/>
      <c r="B583" s="334"/>
      <c r="C583" s="335"/>
      <c r="AG583" s="335"/>
    </row>
    <row r="584" spans="1:33" ht="15.75" customHeight="1">
      <c r="A584" s="46"/>
      <c r="B584" s="334"/>
      <c r="C584" s="335"/>
      <c r="AG584" s="335"/>
    </row>
    <row r="585" spans="1:33" ht="15.75" customHeight="1">
      <c r="A585" s="46"/>
      <c r="B585" s="334"/>
      <c r="C585" s="335"/>
      <c r="AG585" s="335"/>
    </row>
    <row r="586" spans="1:33" ht="15.75" customHeight="1">
      <c r="A586" s="46"/>
      <c r="B586" s="334"/>
      <c r="C586" s="335"/>
      <c r="AG586" s="335"/>
    </row>
    <row r="587" spans="1:33" ht="15.75" customHeight="1">
      <c r="A587" s="46"/>
      <c r="B587" s="334"/>
      <c r="C587" s="335"/>
      <c r="AG587" s="335"/>
    </row>
    <row r="588" spans="1:33" ht="15.75" customHeight="1">
      <c r="A588" s="46"/>
      <c r="B588" s="334"/>
      <c r="C588" s="335"/>
      <c r="AG588" s="335"/>
    </row>
    <row r="589" spans="1:33" ht="15.75" customHeight="1">
      <c r="A589" s="46"/>
      <c r="B589" s="334"/>
      <c r="C589" s="335"/>
      <c r="AG589" s="335"/>
    </row>
    <row r="590" spans="1:33" ht="15.75" customHeight="1">
      <c r="A590" s="46"/>
      <c r="B590" s="334"/>
      <c r="C590" s="335"/>
      <c r="AG590" s="335"/>
    </row>
    <row r="591" spans="1:33" ht="15.75" customHeight="1">
      <c r="A591" s="46"/>
      <c r="B591" s="334"/>
      <c r="C591" s="335"/>
      <c r="AG591" s="335"/>
    </row>
    <row r="592" spans="1:33" ht="15.75" customHeight="1">
      <c r="A592" s="46"/>
      <c r="B592" s="334"/>
      <c r="C592" s="335"/>
      <c r="AG592" s="335"/>
    </row>
    <row r="593" spans="1:33" ht="15.75" customHeight="1">
      <c r="A593" s="46"/>
      <c r="B593" s="334"/>
      <c r="C593" s="335"/>
      <c r="AG593" s="335"/>
    </row>
    <row r="594" spans="1:33" ht="15.75" customHeight="1">
      <c r="A594" s="46"/>
      <c r="B594" s="334"/>
      <c r="C594" s="335"/>
      <c r="AG594" s="335"/>
    </row>
    <row r="595" spans="1:33" ht="15.75" customHeight="1">
      <c r="A595" s="46"/>
      <c r="B595" s="334"/>
      <c r="C595" s="335"/>
      <c r="AG595" s="335"/>
    </row>
    <row r="596" spans="1:33" ht="15.75" customHeight="1">
      <c r="A596" s="46"/>
      <c r="B596" s="334"/>
      <c r="C596" s="335"/>
      <c r="AG596" s="335"/>
    </row>
    <row r="597" spans="1:33" ht="15.75" customHeight="1">
      <c r="A597" s="46"/>
      <c r="B597" s="334"/>
      <c r="C597" s="335"/>
      <c r="AG597" s="335"/>
    </row>
    <row r="598" spans="1:33" ht="15.75" customHeight="1">
      <c r="A598" s="46"/>
      <c r="B598" s="334"/>
      <c r="C598" s="335"/>
      <c r="AG598" s="335"/>
    </row>
    <row r="599" spans="1:33" ht="15.75" customHeight="1">
      <c r="A599" s="46"/>
      <c r="B599" s="334"/>
      <c r="C599" s="335"/>
      <c r="AG599" s="335"/>
    </row>
    <row r="600" spans="1:33" ht="15.75" customHeight="1">
      <c r="A600" s="46"/>
      <c r="B600" s="334"/>
      <c r="C600" s="335"/>
      <c r="AG600" s="335"/>
    </row>
    <row r="601" spans="1:33" ht="15.75" customHeight="1">
      <c r="A601" s="46"/>
      <c r="B601" s="334"/>
      <c r="C601" s="335"/>
      <c r="AG601" s="335"/>
    </row>
    <row r="602" spans="1:33" ht="15.75" customHeight="1">
      <c r="A602" s="46"/>
      <c r="B602" s="334"/>
      <c r="C602" s="335"/>
      <c r="AG602" s="335"/>
    </row>
    <row r="603" spans="1:33" ht="15.75" customHeight="1">
      <c r="A603" s="46"/>
      <c r="B603" s="334"/>
      <c r="C603" s="335"/>
      <c r="AG603" s="335"/>
    </row>
    <row r="604" spans="1:33" ht="15.75" customHeight="1">
      <c r="A604" s="46"/>
      <c r="B604" s="334"/>
      <c r="C604" s="335"/>
      <c r="AG604" s="335"/>
    </row>
    <row r="605" spans="1:33" ht="15.75" customHeight="1">
      <c r="A605" s="46"/>
      <c r="B605" s="334"/>
      <c r="C605" s="335"/>
      <c r="AG605" s="335"/>
    </row>
    <row r="606" spans="1:33" ht="15.75" customHeight="1">
      <c r="A606" s="46"/>
      <c r="B606" s="334"/>
      <c r="C606" s="335"/>
      <c r="AG606" s="335"/>
    </row>
    <row r="607" spans="1:33" ht="15.75" customHeight="1">
      <c r="A607" s="46"/>
      <c r="B607" s="334"/>
      <c r="C607" s="335"/>
      <c r="AG607" s="335"/>
    </row>
    <row r="608" spans="1:33" ht="15.75" customHeight="1">
      <c r="A608" s="46"/>
      <c r="B608" s="334"/>
      <c r="C608" s="335"/>
      <c r="AG608" s="335"/>
    </row>
    <row r="609" spans="1:33" ht="15.75" customHeight="1">
      <c r="A609" s="46"/>
      <c r="B609" s="334"/>
      <c r="C609" s="335"/>
      <c r="AG609" s="335"/>
    </row>
    <row r="610" spans="1:33" ht="15.75" customHeight="1">
      <c r="A610" s="46"/>
      <c r="B610" s="334"/>
      <c r="C610" s="335"/>
      <c r="AG610" s="335"/>
    </row>
    <row r="611" spans="1:33" ht="15.75" customHeight="1">
      <c r="A611" s="46"/>
      <c r="B611" s="334"/>
      <c r="C611" s="335"/>
      <c r="AG611" s="335"/>
    </row>
    <row r="612" spans="1:33" ht="15.75" customHeight="1">
      <c r="A612" s="46"/>
      <c r="B612" s="334"/>
      <c r="C612" s="335"/>
      <c r="AG612" s="335"/>
    </row>
    <row r="613" spans="1:33" ht="15.75" customHeight="1">
      <c r="A613" s="46"/>
      <c r="B613" s="334"/>
      <c r="C613" s="335"/>
      <c r="AG613" s="335"/>
    </row>
    <row r="614" spans="1:33" ht="15.75" customHeight="1">
      <c r="A614" s="46"/>
      <c r="B614" s="334"/>
      <c r="C614" s="335"/>
      <c r="AG614" s="335"/>
    </row>
    <row r="615" spans="1:33" ht="15.75" customHeight="1">
      <c r="A615" s="46"/>
      <c r="B615" s="334"/>
      <c r="C615" s="335"/>
      <c r="AG615" s="335"/>
    </row>
    <row r="616" spans="1:33" ht="15.75" customHeight="1">
      <c r="A616" s="46"/>
      <c r="B616" s="334"/>
      <c r="C616" s="335"/>
      <c r="AG616" s="335"/>
    </row>
    <row r="617" spans="1:33" ht="15.75" customHeight="1">
      <c r="A617" s="46"/>
      <c r="B617" s="334"/>
      <c r="C617" s="335"/>
      <c r="AG617" s="335"/>
    </row>
    <row r="618" spans="1:33" ht="15.75" customHeight="1">
      <c r="A618" s="46"/>
      <c r="B618" s="334"/>
      <c r="C618" s="335"/>
      <c r="AG618" s="335"/>
    </row>
    <row r="619" spans="1:33" ht="15.75" customHeight="1">
      <c r="A619" s="46"/>
      <c r="B619" s="334"/>
      <c r="C619" s="335"/>
      <c r="AG619" s="335"/>
    </row>
    <row r="620" spans="1:33" ht="15.75" customHeight="1">
      <c r="A620" s="46"/>
      <c r="B620" s="334"/>
      <c r="C620" s="335"/>
      <c r="AG620" s="335"/>
    </row>
    <row r="621" spans="1:33" ht="15.75" customHeight="1">
      <c r="A621" s="46"/>
      <c r="B621" s="334"/>
      <c r="C621" s="335"/>
      <c r="AG621" s="335"/>
    </row>
    <row r="622" spans="1:33" ht="15.75" customHeight="1">
      <c r="A622" s="46"/>
      <c r="B622" s="334"/>
      <c r="C622" s="335"/>
      <c r="AG622" s="335"/>
    </row>
    <row r="623" spans="1:33" ht="15.75" customHeight="1">
      <c r="A623" s="46"/>
      <c r="B623" s="334"/>
      <c r="C623" s="335"/>
      <c r="AG623" s="335"/>
    </row>
    <row r="624" spans="1:33" ht="15.75" customHeight="1">
      <c r="A624" s="46"/>
      <c r="B624" s="334"/>
      <c r="C624" s="335"/>
      <c r="AG624" s="335"/>
    </row>
    <row r="625" spans="1:33" ht="15.75" customHeight="1">
      <c r="A625" s="46"/>
      <c r="B625" s="334"/>
      <c r="C625" s="335"/>
      <c r="AG625" s="335"/>
    </row>
    <row r="626" spans="1:33" ht="15.75" customHeight="1">
      <c r="A626" s="46"/>
      <c r="B626" s="334"/>
      <c r="C626" s="335"/>
      <c r="AG626" s="335"/>
    </row>
    <row r="627" spans="1:33" ht="15.75" customHeight="1">
      <c r="A627" s="46"/>
      <c r="B627" s="334"/>
      <c r="C627" s="335"/>
      <c r="AG627" s="335"/>
    </row>
    <row r="628" spans="1:33" ht="15.75" customHeight="1">
      <c r="A628" s="46"/>
      <c r="B628" s="334"/>
      <c r="C628" s="335"/>
      <c r="AG628" s="335"/>
    </row>
    <row r="629" spans="1:33" ht="15.75" customHeight="1">
      <c r="A629" s="46"/>
      <c r="B629" s="334"/>
      <c r="C629" s="335"/>
      <c r="AG629" s="335"/>
    </row>
    <row r="630" spans="1:33" ht="15.75" customHeight="1">
      <c r="A630" s="46"/>
      <c r="B630" s="334"/>
      <c r="C630" s="335"/>
      <c r="AG630" s="335"/>
    </row>
    <row r="631" spans="1:33" ht="15.75" customHeight="1">
      <c r="A631" s="46"/>
      <c r="B631" s="334"/>
      <c r="C631" s="335"/>
      <c r="AG631" s="335"/>
    </row>
    <row r="632" spans="1:33" ht="15.75" customHeight="1">
      <c r="A632" s="46"/>
      <c r="B632" s="334"/>
      <c r="C632" s="335"/>
      <c r="AG632" s="335"/>
    </row>
    <row r="633" spans="1:33" ht="15.75" customHeight="1">
      <c r="A633" s="46"/>
      <c r="B633" s="334"/>
      <c r="C633" s="335"/>
      <c r="AG633" s="335"/>
    </row>
    <row r="634" spans="1:33" ht="15.75" customHeight="1">
      <c r="A634" s="46"/>
      <c r="B634" s="334"/>
      <c r="C634" s="335"/>
      <c r="AG634" s="335"/>
    </row>
    <row r="635" spans="1:33" ht="15.75" customHeight="1">
      <c r="A635" s="46"/>
      <c r="B635" s="334"/>
      <c r="C635" s="335"/>
      <c r="AG635" s="335"/>
    </row>
    <row r="636" spans="1:33" ht="15.75" customHeight="1">
      <c r="A636" s="46"/>
      <c r="B636" s="334"/>
      <c r="C636" s="335"/>
      <c r="AG636" s="335"/>
    </row>
    <row r="637" spans="1:33" ht="15.75" customHeight="1">
      <c r="A637" s="46"/>
      <c r="B637" s="334"/>
      <c r="C637" s="335"/>
      <c r="AG637" s="335"/>
    </row>
    <row r="638" spans="1:33" ht="15.75" customHeight="1">
      <c r="A638" s="46"/>
      <c r="B638" s="334"/>
      <c r="C638" s="335"/>
      <c r="AG638" s="335"/>
    </row>
    <row r="639" spans="1:33" ht="15.75" customHeight="1">
      <c r="A639" s="46"/>
      <c r="B639" s="334"/>
      <c r="C639" s="335"/>
      <c r="AG639" s="335"/>
    </row>
    <row r="640" spans="1:33" ht="15.75" customHeight="1">
      <c r="A640" s="46"/>
      <c r="B640" s="334"/>
      <c r="C640" s="335"/>
      <c r="AG640" s="335"/>
    </row>
    <row r="641" spans="1:33" ht="15.75" customHeight="1">
      <c r="A641" s="46"/>
      <c r="B641" s="334"/>
      <c r="C641" s="335"/>
      <c r="AG641" s="335"/>
    </row>
    <row r="642" spans="1:33" ht="15.75" customHeight="1">
      <c r="A642" s="46"/>
      <c r="B642" s="334"/>
      <c r="C642" s="335"/>
      <c r="AG642" s="335"/>
    </row>
    <row r="643" spans="1:33" ht="15.75" customHeight="1">
      <c r="A643" s="46"/>
      <c r="B643" s="334"/>
      <c r="C643" s="335"/>
      <c r="AG643" s="335"/>
    </row>
    <row r="644" spans="1:33" ht="15.75" customHeight="1">
      <c r="A644" s="46"/>
      <c r="B644" s="334"/>
      <c r="C644" s="335"/>
      <c r="AG644" s="335"/>
    </row>
    <row r="645" spans="1:33" ht="15.75" customHeight="1">
      <c r="A645" s="46"/>
      <c r="B645" s="334"/>
      <c r="C645" s="335"/>
      <c r="AG645" s="335"/>
    </row>
    <row r="646" spans="1:33" ht="15.75" customHeight="1">
      <c r="A646" s="46"/>
      <c r="B646" s="334"/>
      <c r="C646" s="335"/>
      <c r="AG646" s="335"/>
    </row>
    <row r="647" spans="1:33" ht="15.75" customHeight="1">
      <c r="A647" s="46"/>
      <c r="B647" s="334"/>
      <c r="C647" s="335"/>
      <c r="AG647" s="335"/>
    </row>
    <row r="648" spans="1:33" ht="15.75" customHeight="1">
      <c r="A648" s="46"/>
      <c r="B648" s="334"/>
      <c r="C648" s="335"/>
      <c r="AG648" s="335"/>
    </row>
    <row r="649" spans="1:33" ht="15.75" customHeight="1">
      <c r="A649" s="46"/>
      <c r="B649" s="334"/>
      <c r="C649" s="335"/>
      <c r="AG649" s="335"/>
    </row>
    <row r="650" spans="1:33" ht="15.75" customHeight="1">
      <c r="A650" s="46"/>
      <c r="B650" s="334"/>
      <c r="C650" s="335"/>
      <c r="AG650" s="335"/>
    </row>
    <row r="651" spans="1:33" ht="15.75" customHeight="1">
      <c r="A651" s="46"/>
      <c r="B651" s="334"/>
      <c r="C651" s="335"/>
      <c r="AG651" s="335"/>
    </row>
    <row r="652" spans="1:33" ht="15.75" customHeight="1">
      <c r="A652" s="46"/>
      <c r="B652" s="334"/>
      <c r="C652" s="335"/>
      <c r="AG652" s="335"/>
    </row>
    <row r="653" spans="1:33" ht="15.75" customHeight="1">
      <c r="A653" s="46"/>
      <c r="B653" s="334"/>
      <c r="C653" s="335"/>
      <c r="AG653" s="335"/>
    </row>
    <row r="654" spans="1:33" ht="15.75" customHeight="1">
      <c r="A654" s="46"/>
      <c r="B654" s="334"/>
      <c r="C654" s="335"/>
      <c r="AG654" s="335"/>
    </row>
    <row r="655" spans="1:33" ht="15.75" customHeight="1">
      <c r="A655" s="46"/>
      <c r="B655" s="334"/>
      <c r="C655" s="335"/>
      <c r="AG655" s="335"/>
    </row>
    <row r="656" spans="1:33" ht="15.75" customHeight="1">
      <c r="A656" s="46"/>
      <c r="B656" s="334"/>
      <c r="C656" s="335"/>
      <c r="AG656" s="335"/>
    </row>
    <row r="657" spans="1:33" ht="15.75" customHeight="1">
      <c r="A657" s="46"/>
      <c r="B657" s="334"/>
      <c r="C657" s="335"/>
      <c r="AG657" s="335"/>
    </row>
    <row r="658" spans="1:33" ht="15.75" customHeight="1">
      <c r="A658" s="46"/>
      <c r="B658" s="334"/>
      <c r="C658" s="335"/>
      <c r="AG658" s="335"/>
    </row>
    <row r="659" spans="1:33" ht="15.75" customHeight="1">
      <c r="A659" s="46"/>
      <c r="B659" s="334"/>
      <c r="C659" s="335"/>
      <c r="AG659" s="335"/>
    </row>
    <row r="660" spans="1:33" ht="15.75" customHeight="1">
      <c r="A660" s="46"/>
      <c r="B660" s="334"/>
      <c r="C660" s="335"/>
      <c r="AG660" s="335"/>
    </row>
    <row r="661" spans="1:33" ht="15.75" customHeight="1">
      <c r="A661" s="46"/>
      <c r="B661" s="334"/>
      <c r="C661" s="335"/>
      <c r="AG661" s="335"/>
    </row>
    <row r="662" spans="1:33" ht="15.75" customHeight="1">
      <c r="A662" s="46"/>
      <c r="B662" s="334"/>
      <c r="C662" s="335"/>
      <c r="AG662" s="335"/>
    </row>
    <row r="663" spans="1:33" ht="15.75" customHeight="1">
      <c r="A663" s="46"/>
      <c r="B663" s="334"/>
      <c r="C663" s="335"/>
      <c r="AG663" s="335"/>
    </row>
    <row r="664" spans="1:33" ht="15.75" customHeight="1">
      <c r="A664" s="46"/>
      <c r="B664" s="334"/>
      <c r="C664" s="335"/>
      <c r="AG664" s="335"/>
    </row>
    <row r="665" spans="1:33" ht="15.75" customHeight="1">
      <c r="A665" s="46"/>
      <c r="B665" s="334"/>
      <c r="C665" s="335"/>
      <c r="AG665" s="335"/>
    </row>
    <row r="666" spans="1:33" ht="15.75" customHeight="1">
      <c r="A666" s="46"/>
      <c r="B666" s="334"/>
      <c r="C666" s="335"/>
      <c r="AG666" s="335"/>
    </row>
    <row r="667" spans="1:33" ht="15.75" customHeight="1">
      <c r="A667" s="46"/>
      <c r="B667" s="334"/>
      <c r="C667" s="335"/>
      <c r="AG667" s="335"/>
    </row>
    <row r="668" spans="1:33" ht="15.75" customHeight="1">
      <c r="A668" s="46"/>
      <c r="B668" s="334"/>
      <c r="C668" s="335"/>
      <c r="AG668" s="335"/>
    </row>
    <row r="669" spans="1:33" ht="15.75" customHeight="1">
      <c r="A669" s="46"/>
      <c r="B669" s="334"/>
      <c r="C669" s="335"/>
      <c r="AG669" s="335"/>
    </row>
    <row r="670" spans="1:33" ht="15.75" customHeight="1">
      <c r="A670" s="46"/>
      <c r="B670" s="334"/>
      <c r="C670" s="335"/>
      <c r="AG670" s="335"/>
    </row>
    <row r="671" spans="1:33" ht="15.75" customHeight="1">
      <c r="A671" s="46"/>
      <c r="B671" s="334"/>
      <c r="C671" s="335"/>
      <c r="AG671" s="335"/>
    </row>
    <row r="672" spans="1:33" ht="15.75" customHeight="1">
      <c r="A672" s="46"/>
      <c r="B672" s="334"/>
      <c r="C672" s="335"/>
      <c r="AG672" s="335"/>
    </row>
    <row r="673" spans="1:33" ht="15.75" customHeight="1">
      <c r="A673" s="46"/>
      <c r="B673" s="334"/>
      <c r="C673" s="335"/>
      <c r="AG673" s="335"/>
    </row>
    <row r="674" spans="1:33" ht="15.75" customHeight="1">
      <c r="A674" s="46"/>
      <c r="B674" s="334"/>
      <c r="C674" s="335"/>
      <c r="AG674" s="335"/>
    </row>
    <row r="675" spans="1:33" ht="15.75" customHeight="1">
      <c r="A675" s="46"/>
      <c r="B675" s="334"/>
      <c r="C675" s="335"/>
      <c r="AG675" s="335"/>
    </row>
    <row r="676" spans="1:33" ht="15.75" customHeight="1">
      <c r="A676" s="46"/>
      <c r="B676" s="334"/>
      <c r="C676" s="335"/>
      <c r="AG676" s="335"/>
    </row>
    <row r="677" spans="1:33" ht="15.75" customHeight="1">
      <c r="A677" s="46"/>
      <c r="B677" s="334"/>
      <c r="C677" s="335"/>
      <c r="AG677" s="335"/>
    </row>
    <row r="678" spans="1:33" ht="15.75" customHeight="1">
      <c r="A678" s="46"/>
      <c r="B678" s="334"/>
      <c r="C678" s="335"/>
      <c r="AG678" s="335"/>
    </row>
    <row r="679" spans="1:33" ht="15.75" customHeight="1">
      <c r="A679" s="46"/>
      <c r="B679" s="334"/>
      <c r="C679" s="335"/>
      <c r="AG679" s="335"/>
    </row>
    <row r="680" spans="1:33" ht="15.75" customHeight="1">
      <c r="A680" s="46"/>
      <c r="B680" s="334"/>
      <c r="C680" s="335"/>
      <c r="AG680" s="335"/>
    </row>
    <row r="681" spans="1:33" ht="15.75" customHeight="1">
      <c r="A681" s="46"/>
      <c r="B681" s="334"/>
      <c r="C681" s="335"/>
      <c r="AG681" s="335"/>
    </row>
    <row r="682" spans="1:33" ht="15.75" customHeight="1">
      <c r="A682" s="46"/>
      <c r="B682" s="334"/>
      <c r="C682" s="335"/>
      <c r="AG682" s="335"/>
    </row>
    <row r="683" spans="1:33" ht="15.75" customHeight="1">
      <c r="A683" s="46"/>
      <c r="B683" s="334"/>
      <c r="C683" s="335"/>
      <c r="AG683" s="335"/>
    </row>
    <row r="684" spans="1:33" ht="15.75" customHeight="1">
      <c r="A684" s="46"/>
      <c r="B684" s="334"/>
      <c r="C684" s="335"/>
      <c r="AG684" s="335"/>
    </row>
    <row r="685" spans="1:33" ht="15.75" customHeight="1">
      <c r="A685" s="46"/>
      <c r="B685" s="334"/>
      <c r="C685" s="335"/>
      <c r="AG685" s="335"/>
    </row>
    <row r="686" spans="1:33" ht="15.75" customHeight="1">
      <c r="A686" s="46"/>
      <c r="B686" s="334"/>
      <c r="C686" s="335"/>
      <c r="AG686" s="335"/>
    </row>
    <row r="687" spans="1:33" ht="15.75" customHeight="1">
      <c r="A687" s="46"/>
      <c r="B687" s="334"/>
      <c r="C687" s="335"/>
      <c r="AG687" s="335"/>
    </row>
    <row r="688" spans="1:33" ht="15.75" customHeight="1">
      <c r="A688" s="46"/>
      <c r="B688" s="334"/>
      <c r="C688" s="335"/>
      <c r="AG688" s="335"/>
    </row>
    <row r="689" spans="1:33" ht="15.75" customHeight="1">
      <c r="A689" s="46"/>
      <c r="B689" s="334"/>
      <c r="C689" s="335"/>
      <c r="AG689" s="335"/>
    </row>
    <row r="690" spans="1:33" ht="15.75" customHeight="1">
      <c r="A690" s="46"/>
      <c r="B690" s="334"/>
      <c r="C690" s="335"/>
      <c r="AG690" s="335"/>
    </row>
    <row r="691" spans="1:33" ht="15.75" customHeight="1">
      <c r="A691" s="46"/>
      <c r="B691" s="334"/>
      <c r="C691" s="335"/>
      <c r="AG691" s="335"/>
    </row>
    <row r="692" spans="1:33" ht="15.75" customHeight="1">
      <c r="A692" s="46"/>
      <c r="B692" s="334"/>
      <c r="C692" s="335"/>
      <c r="AG692" s="335"/>
    </row>
    <row r="693" spans="1:33" ht="15.75" customHeight="1">
      <c r="A693" s="46"/>
      <c r="B693" s="334"/>
      <c r="C693" s="335"/>
      <c r="AG693" s="335"/>
    </row>
    <row r="694" spans="1:33" ht="15.75" customHeight="1">
      <c r="A694" s="46"/>
      <c r="B694" s="334"/>
      <c r="C694" s="335"/>
      <c r="AG694" s="335"/>
    </row>
    <row r="695" spans="1:33" ht="15.75" customHeight="1">
      <c r="A695" s="46"/>
      <c r="B695" s="334"/>
      <c r="C695" s="335"/>
      <c r="AG695" s="335"/>
    </row>
    <row r="696" spans="1:33" ht="15.75" customHeight="1">
      <c r="A696" s="46"/>
      <c r="B696" s="334"/>
      <c r="C696" s="335"/>
      <c r="AG696" s="335"/>
    </row>
    <row r="697" spans="1:33" ht="15.75" customHeight="1">
      <c r="A697" s="46"/>
      <c r="B697" s="334"/>
      <c r="C697" s="335"/>
      <c r="AG697" s="335"/>
    </row>
    <row r="698" spans="1:33" ht="15.75" customHeight="1">
      <c r="A698" s="46"/>
      <c r="B698" s="334"/>
      <c r="C698" s="335"/>
      <c r="AG698" s="335"/>
    </row>
    <row r="699" spans="1:33" ht="15.75" customHeight="1">
      <c r="A699" s="46"/>
      <c r="B699" s="334"/>
      <c r="C699" s="335"/>
      <c r="AG699" s="335"/>
    </row>
    <row r="700" spans="1:33" ht="15.75" customHeight="1">
      <c r="A700" s="46"/>
      <c r="B700" s="334"/>
      <c r="C700" s="335"/>
      <c r="AG700" s="335"/>
    </row>
    <row r="701" spans="1:33" ht="15.75" customHeight="1">
      <c r="A701" s="46"/>
      <c r="B701" s="334"/>
      <c r="C701" s="335"/>
      <c r="AG701" s="335"/>
    </row>
    <row r="702" spans="1:33" ht="15.75" customHeight="1">
      <c r="A702" s="46"/>
      <c r="B702" s="334"/>
      <c r="C702" s="335"/>
      <c r="AG702" s="335"/>
    </row>
    <row r="703" spans="1:33" ht="15.75" customHeight="1">
      <c r="A703" s="46"/>
      <c r="B703" s="334"/>
      <c r="C703" s="335"/>
      <c r="AG703" s="335"/>
    </row>
    <row r="704" spans="1:33" ht="15.75" customHeight="1">
      <c r="A704" s="46"/>
      <c r="B704" s="334"/>
      <c r="C704" s="335"/>
      <c r="AG704" s="335"/>
    </row>
    <row r="705" spans="1:33" ht="15.75" customHeight="1">
      <c r="A705" s="46"/>
      <c r="B705" s="334"/>
      <c r="C705" s="335"/>
      <c r="AG705" s="335"/>
    </row>
    <row r="706" spans="1:33" ht="15.75" customHeight="1">
      <c r="A706" s="46"/>
      <c r="B706" s="334"/>
      <c r="C706" s="335"/>
      <c r="AG706" s="335"/>
    </row>
    <row r="707" spans="1:33" ht="15.75" customHeight="1">
      <c r="A707" s="46"/>
      <c r="B707" s="334"/>
      <c r="C707" s="335"/>
      <c r="AG707" s="335"/>
    </row>
    <row r="708" spans="1:33" ht="15.75" customHeight="1">
      <c r="A708" s="46"/>
      <c r="B708" s="334"/>
      <c r="C708" s="335"/>
      <c r="AG708" s="335"/>
    </row>
    <row r="709" spans="1:33" ht="15.75" customHeight="1">
      <c r="A709" s="46"/>
      <c r="B709" s="334"/>
      <c r="C709" s="335"/>
      <c r="AG709" s="335"/>
    </row>
    <row r="710" spans="1:33" ht="15.75" customHeight="1">
      <c r="A710" s="46"/>
      <c r="B710" s="334"/>
      <c r="C710" s="335"/>
      <c r="AG710" s="335"/>
    </row>
    <row r="711" spans="1:33" ht="15.75" customHeight="1">
      <c r="A711" s="46"/>
      <c r="B711" s="334"/>
      <c r="C711" s="335"/>
      <c r="AG711" s="335"/>
    </row>
    <row r="712" spans="1:33" ht="15.75" customHeight="1">
      <c r="A712" s="46"/>
      <c r="B712" s="334"/>
      <c r="C712" s="335"/>
      <c r="AG712" s="335"/>
    </row>
    <row r="713" spans="1:33" ht="15.75" customHeight="1">
      <c r="A713" s="46"/>
      <c r="B713" s="334"/>
      <c r="C713" s="335"/>
      <c r="AG713" s="335"/>
    </row>
    <row r="714" spans="1:33" ht="15.75" customHeight="1">
      <c r="A714" s="46"/>
      <c r="B714" s="334"/>
      <c r="C714" s="335"/>
      <c r="AG714" s="335"/>
    </row>
    <row r="715" spans="1:33" ht="15.75" customHeight="1">
      <c r="A715" s="46"/>
      <c r="B715" s="334"/>
      <c r="C715" s="335"/>
      <c r="AG715" s="335"/>
    </row>
    <row r="716" spans="1:33" ht="15.75" customHeight="1">
      <c r="A716" s="46"/>
      <c r="B716" s="334"/>
      <c r="C716" s="335"/>
      <c r="AG716" s="335"/>
    </row>
    <row r="717" spans="1:33" ht="15.75" customHeight="1">
      <c r="A717" s="46"/>
      <c r="B717" s="334"/>
      <c r="C717" s="335"/>
      <c r="AG717" s="335"/>
    </row>
    <row r="718" spans="1:33" ht="15.75" customHeight="1">
      <c r="A718" s="46"/>
      <c r="B718" s="334"/>
      <c r="C718" s="335"/>
      <c r="AG718" s="335"/>
    </row>
    <row r="719" spans="1:33" ht="15.75" customHeight="1">
      <c r="A719" s="46"/>
      <c r="B719" s="334"/>
      <c r="C719" s="335"/>
      <c r="AG719" s="335"/>
    </row>
    <row r="720" spans="1:33" ht="15.75" customHeight="1">
      <c r="A720" s="46"/>
      <c r="B720" s="334"/>
      <c r="C720" s="335"/>
      <c r="AG720" s="335"/>
    </row>
    <row r="721" spans="1:33" ht="15.75" customHeight="1">
      <c r="A721" s="46"/>
      <c r="B721" s="334"/>
      <c r="C721" s="335"/>
      <c r="AG721" s="335"/>
    </row>
    <row r="722" spans="1:33" ht="15.75" customHeight="1">
      <c r="A722" s="46"/>
      <c r="B722" s="334"/>
      <c r="C722" s="335"/>
      <c r="AG722" s="335"/>
    </row>
    <row r="723" spans="1:33" ht="15.75" customHeight="1">
      <c r="A723" s="46"/>
      <c r="B723" s="334"/>
      <c r="C723" s="335"/>
      <c r="AG723" s="335"/>
    </row>
    <row r="724" spans="1:33" ht="15.75" customHeight="1">
      <c r="A724" s="46"/>
      <c r="B724" s="334"/>
      <c r="C724" s="335"/>
      <c r="AG724" s="335"/>
    </row>
    <row r="725" spans="1:33" ht="15.75" customHeight="1">
      <c r="A725" s="46"/>
      <c r="B725" s="334"/>
      <c r="C725" s="335"/>
      <c r="AG725" s="335"/>
    </row>
    <row r="726" spans="1:33" ht="15.75" customHeight="1">
      <c r="A726" s="46"/>
      <c r="B726" s="334"/>
      <c r="C726" s="335"/>
      <c r="AG726" s="335"/>
    </row>
    <row r="727" spans="1:33" ht="15.75" customHeight="1">
      <c r="A727" s="46"/>
      <c r="B727" s="334"/>
      <c r="C727" s="335"/>
      <c r="AG727" s="335"/>
    </row>
    <row r="728" spans="1:33" ht="15.75" customHeight="1">
      <c r="A728" s="46"/>
      <c r="B728" s="334"/>
      <c r="C728" s="335"/>
      <c r="AG728" s="335"/>
    </row>
    <row r="729" spans="1:33" ht="15.75" customHeight="1">
      <c r="A729" s="46"/>
      <c r="B729" s="334"/>
      <c r="C729" s="335"/>
      <c r="AG729" s="335"/>
    </row>
    <row r="730" spans="1:33" ht="15.75" customHeight="1">
      <c r="A730" s="46"/>
      <c r="B730" s="334"/>
      <c r="C730" s="335"/>
      <c r="AG730" s="335"/>
    </row>
    <row r="731" spans="1:33" ht="15.75" customHeight="1">
      <c r="A731" s="46"/>
      <c r="B731" s="334"/>
      <c r="C731" s="335"/>
      <c r="AG731" s="335"/>
    </row>
    <row r="732" spans="1:33" ht="15.75" customHeight="1">
      <c r="A732" s="46"/>
      <c r="B732" s="334"/>
      <c r="C732" s="335"/>
      <c r="AG732" s="335"/>
    </row>
    <row r="733" spans="1:33" ht="15.75" customHeight="1">
      <c r="A733" s="46"/>
      <c r="B733" s="334"/>
      <c r="C733" s="335"/>
      <c r="AG733" s="335"/>
    </row>
    <row r="734" spans="1:33" ht="15.75" customHeight="1">
      <c r="A734" s="46"/>
      <c r="B734" s="334"/>
      <c r="C734" s="335"/>
      <c r="AG734" s="335"/>
    </row>
    <row r="735" spans="1:33" ht="15.75" customHeight="1">
      <c r="A735" s="46"/>
      <c r="B735" s="334"/>
      <c r="C735" s="335"/>
      <c r="AG735" s="335"/>
    </row>
    <row r="736" spans="1:33" ht="15.75" customHeight="1">
      <c r="A736" s="46"/>
      <c r="B736" s="334"/>
      <c r="C736" s="335"/>
      <c r="AG736" s="335"/>
    </row>
    <row r="737" spans="1:33" ht="15.75" customHeight="1">
      <c r="A737" s="46"/>
      <c r="B737" s="334"/>
      <c r="C737" s="335"/>
      <c r="AG737" s="335"/>
    </row>
    <row r="738" spans="1:33" ht="15.75" customHeight="1">
      <c r="A738" s="46"/>
      <c r="B738" s="334"/>
      <c r="C738" s="335"/>
      <c r="AG738" s="335"/>
    </row>
    <row r="739" spans="1:33" ht="15.75" customHeight="1">
      <c r="A739" s="46"/>
      <c r="B739" s="334"/>
      <c r="C739" s="335"/>
      <c r="AG739" s="335"/>
    </row>
    <row r="740" spans="1:33" ht="15.75" customHeight="1">
      <c r="A740" s="46"/>
      <c r="B740" s="334"/>
      <c r="C740" s="335"/>
      <c r="AG740" s="335"/>
    </row>
    <row r="741" spans="1:33" ht="15.75" customHeight="1">
      <c r="A741" s="46"/>
      <c r="B741" s="334"/>
      <c r="C741" s="335"/>
      <c r="AG741" s="335"/>
    </row>
    <row r="742" spans="1:33" ht="15.75" customHeight="1">
      <c r="A742" s="46"/>
      <c r="B742" s="334"/>
      <c r="C742" s="335"/>
      <c r="AG742" s="335"/>
    </row>
    <row r="743" spans="1:33" ht="15.75" customHeight="1">
      <c r="A743" s="46"/>
      <c r="B743" s="334"/>
      <c r="C743" s="335"/>
      <c r="AG743" s="335"/>
    </row>
    <row r="744" spans="1:33" ht="15.75" customHeight="1">
      <c r="A744" s="46"/>
      <c r="B744" s="334"/>
      <c r="C744" s="335"/>
      <c r="AG744" s="335"/>
    </row>
    <row r="745" spans="1:33" ht="15.75" customHeight="1">
      <c r="A745" s="46"/>
      <c r="B745" s="334"/>
      <c r="C745" s="335"/>
      <c r="AG745" s="335"/>
    </row>
    <row r="746" spans="1:33" ht="15.75" customHeight="1">
      <c r="A746" s="46"/>
      <c r="B746" s="334"/>
      <c r="C746" s="335"/>
      <c r="AG746" s="335"/>
    </row>
    <row r="747" spans="1:33" ht="15.75" customHeight="1">
      <c r="A747" s="46"/>
      <c r="B747" s="334"/>
      <c r="C747" s="335"/>
      <c r="AG747" s="335"/>
    </row>
    <row r="748" spans="1:33" ht="15.75" customHeight="1">
      <c r="A748" s="46"/>
      <c r="B748" s="334"/>
      <c r="C748" s="335"/>
      <c r="AG748" s="335"/>
    </row>
    <row r="749" spans="1:33" ht="15.75" customHeight="1">
      <c r="A749" s="46"/>
      <c r="B749" s="334"/>
      <c r="C749" s="335"/>
      <c r="AG749" s="335"/>
    </row>
    <row r="750" spans="1:33" ht="15.75" customHeight="1">
      <c r="A750" s="46"/>
      <c r="B750" s="334"/>
      <c r="C750" s="335"/>
      <c r="AG750" s="335"/>
    </row>
    <row r="751" spans="1:33" ht="15.75" customHeight="1">
      <c r="A751" s="46"/>
      <c r="B751" s="334"/>
      <c r="C751" s="335"/>
      <c r="AG751" s="335"/>
    </row>
    <row r="752" spans="1:33" ht="15.75" customHeight="1">
      <c r="A752" s="46"/>
      <c r="B752" s="334"/>
      <c r="C752" s="335"/>
      <c r="AG752" s="335"/>
    </row>
    <row r="753" spans="1:33" ht="15.75" customHeight="1">
      <c r="A753" s="46"/>
      <c r="B753" s="334"/>
      <c r="C753" s="335"/>
      <c r="AG753" s="335"/>
    </row>
    <row r="754" spans="1:33" ht="15.75" customHeight="1">
      <c r="A754" s="46"/>
      <c r="B754" s="334"/>
      <c r="C754" s="335"/>
      <c r="AG754" s="335"/>
    </row>
    <row r="755" spans="1:33" ht="15.75" customHeight="1">
      <c r="A755" s="46"/>
      <c r="B755" s="334"/>
      <c r="C755" s="335"/>
      <c r="AG755" s="335"/>
    </row>
    <row r="756" spans="1:33" ht="15.75" customHeight="1">
      <c r="A756" s="46"/>
      <c r="B756" s="334"/>
      <c r="C756" s="335"/>
      <c r="AG756" s="335"/>
    </row>
    <row r="757" spans="1:33" ht="15.75" customHeight="1">
      <c r="A757" s="46"/>
      <c r="B757" s="334"/>
      <c r="C757" s="335"/>
      <c r="AG757" s="335"/>
    </row>
    <row r="758" spans="1:33" ht="15.75" customHeight="1">
      <c r="A758" s="46"/>
      <c r="B758" s="334"/>
      <c r="C758" s="335"/>
      <c r="AG758" s="335"/>
    </row>
    <row r="759" spans="1:33" ht="15.75" customHeight="1">
      <c r="A759" s="46"/>
      <c r="B759" s="334"/>
      <c r="C759" s="335"/>
      <c r="AG759" s="335"/>
    </row>
    <row r="760" spans="1:33" ht="15.75" customHeight="1">
      <c r="A760" s="46"/>
      <c r="B760" s="334"/>
      <c r="C760" s="335"/>
      <c r="AG760" s="335"/>
    </row>
    <row r="761" spans="1:33" ht="15.75" customHeight="1">
      <c r="A761" s="46"/>
      <c r="B761" s="334"/>
      <c r="C761" s="335"/>
      <c r="AG761" s="335"/>
    </row>
    <row r="762" spans="1:33" ht="15.75" customHeight="1">
      <c r="A762" s="46"/>
      <c r="B762" s="334"/>
      <c r="C762" s="335"/>
      <c r="AG762" s="335"/>
    </row>
    <row r="763" spans="1:33" ht="15.75" customHeight="1">
      <c r="A763" s="46"/>
      <c r="B763" s="334"/>
      <c r="C763" s="335"/>
      <c r="AG763" s="335"/>
    </row>
    <row r="764" spans="1:33" ht="15.75" customHeight="1">
      <c r="A764" s="46"/>
      <c r="B764" s="334"/>
      <c r="C764" s="335"/>
      <c r="AG764" s="335"/>
    </row>
    <row r="765" spans="1:33" ht="15.75" customHeight="1">
      <c r="A765" s="46"/>
      <c r="B765" s="334"/>
      <c r="C765" s="335"/>
      <c r="AG765" s="335"/>
    </row>
    <row r="766" spans="1:33" ht="15.75" customHeight="1">
      <c r="A766" s="46"/>
      <c r="B766" s="334"/>
      <c r="C766" s="335"/>
      <c r="AG766" s="335"/>
    </row>
    <row r="767" spans="1:33" ht="15.75" customHeight="1">
      <c r="A767" s="46"/>
      <c r="B767" s="334"/>
      <c r="C767" s="335"/>
      <c r="AG767" s="335"/>
    </row>
    <row r="768" spans="1:33" ht="15.75" customHeight="1">
      <c r="A768" s="46"/>
      <c r="B768" s="334"/>
      <c r="C768" s="335"/>
      <c r="AG768" s="335"/>
    </row>
    <row r="769" spans="1:33" ht="15.75" customHeight="1">
      <c r="A769" s="46"/>
      <c r="B769" s="334"/>
      <c r="C769" s="335"/>
      <c r="AG769" s="335"/>
    </row>
    <row r="770" spans="1:33" ht="15.75" customHeight="1">
      <c r="A770" s="46"/>
      <c r="B770" s="334"/>
      <c r="C770" s="335"/>
      <c r="AG770" s="335"/>
    </row>
    <row r="771" spans="1:33" ht="15.75" customHeight="1">
      <c r="A771" s="46"/>
      <c r="B771" s="334"/>
      <c r="C771" s="335"/>
      <c r="AG771" s="335"/>
    </row>
    <row r="772" spans="1:33" ht="15.75" customHeight="1">
      <c r="A772" s="46"/>
      <c r="B772" s="334"/>
      <c r="C772" s="335"/>
      <c r="AG772" s="335"/>
    </row>
    <row r="773" spans="1:33" ht="15.75" customHeight="1">
      <c r="A773" s="46"/>
      <c r="B773" s="334"/>
      <c r="C773" s="335"/>
      <c r="AG773" s="335"/>
    </row>
    <row r="774" spans="1:33" ht="15.75" customHeight="1">
      <c r="A774" s="46"/>
      <c r="B774" s="334"/>
      <c r="C774" s="335"/>
      <c r="AG774" s="335"/>
    </row>
    <row r="775" spans="1:33" ht="15.75" customHeight="1">
      <c r="A775" s="46"/>
      <c r="B775" s="334"/>
      <c r="C775" s="335"/>
      <c r="AG775" s="335"/>
    </row>
    <row r="776" spans="1:33" ht="15.75" customHeight="1">
      <c r="A776" s="46"/>
      <c r="B776" s="334"/>
      <c r="C776" s="335"/>
      <c r="AG776" s="335"/>
    </row>
    <row r="777" spans="1:33" ht="15.75" customHeight="1">
      <c r="A777" s="46"/>
      <c r="B777" s="334"/>
      <c r="C777" s="335"/>
      <c r="AG777" s="335"/>
    </row>
    <row r="778" spans="1:33" ht="15.75" customHeight="1">
      <c r="A778" s="46"/>
      <c r="B778" s="334"/>
      <c r="C778" s="335"/>
      <c r="AG778" s="335"/>
    </row>
    <row r="779" spans="1:33" ht="15.75" customHeight="1">
      <c r="A779" s="46"/>
      <c r="B779" s="334"/>
      <c r="C779" s="335"/>
      <c r="AG779" s="335"/>
    </row>
    <row r="780" spans="1:33" ht="15.75" customHeight="1">
      <c r="A780" s="46"/>
      <c r="B780" s="334"/>
      <c r="C780" s="335"/>
      <c r="AG780" s="335"/>
    </row>
    <row r="781" spans="1:33" ht="15.75" customHeight="1">
      <c r="A781" s="46"/>
      <c r="B781" s="334"/>
      <c r="C781" s="335"/>
      <c r="AG781" s="335"/>
    </row>
    <row r="782" spans="1:33" ht="15.75" customHeight="1">
      <c r="A782" s="46"/>
      <c r="B782" s="334"/>
      <c r="C782" s="335"/>
      <c r="AG782" s="335"/>
    </row>
    <row r="783" spans="1:33" ht="15.75" customHeight="1">
      <c r="A783" s="46"/>
      <c r="B783" s="334"/>
      <c r="C783" s="335"/>
      <c r="AG783" s="335"/>
    </row>
    <row r="784" spans="1:33" ht="15.75" customHeight="1">
      <c r="A784" s="46"/>
      <c r="B784" s="334"/>
      <c r="C784" s="335"/>
      <c r="AG784" s="335"/>
    </row>
    <row r="785" spans="1:33" ht="15.75" customHeight="1">
      <c r="A785" s="46"/>
      <c r="B785" s="334"/>
      <c r="C785" s="335"/>
      <c r="AG785" s="335"/>
    </row>
    <row r="786" spans="1:33" ht="15.75" customHeight="1">
      <c r="A786" s="46"/>
      <c r="B786" s="334"/>
      <c r="C786" s="335"/>
      <c r="AG786" s="335"/>
    </row>
    <row r="787" spans="1:33" ht="15.75" customHeight="1">
      <c r="A787" s="46"/>
      <c r="B787" s="334"/>
      <c r="C787" s="335"/>
      <c r="AG787" s="335"/>
    </row>
    <row r="788" spans="1:33" ht="15.75" customHeight="1">
      <c r="A788" s="46"/>
      <c r="B788" s="334"/>
      <c r="C788" s="335"/>
      <c r="AG788" s="335"/>
    </row>
    <row r="789" spans="1:33" ht="15.75" customHeight="1">
      <c r="A789" s="46"/>
      <c r="B789" s="334"/>
      <c r="C789" s="335"/>
      <c r="AG789" s="335"/>
    </row>
    <row r="790" spans="1:33" ht="15.75" customHeight="1">
      <c r="A790" s="46"/>
      <c r="B790" s="334"/>
      <c r="C790" s="335"/>
      <c r="AG790" s="335"/>
    </row>
    <row r="791" spans="1:33" ht="15.75" customHeight="1">
      <c r="A791" s="46"/>
      <c r="B791" s="334"/>
      <c r="C791" s="335"/>
      <c r="AG791" s="335"/>
    </row>
    <row r="792" spans="1:33" ht="15.75" customHeight="1">
      <c r="A792" s="46"/>
      <c r="B792" s="334"/>
      <c r="C792" s="335"/>
      <c r="AG792" s="335"/>
    </row>
    <row r="793" spans="1:33" ht="15.75" customHeight="1">
      <c r="A793" s="46"/>
      <c r="B793" s="334"/>
      <c r="C793" s="335"/>
      <c r="AG793" s="335"/>
    </row>
    <row r="794" spans="1:33" ht="15.75" customHeight="1">
      <c r="A794" s="46"/>
      <c r="B794" s="334"/>
      <c r="C794" s="335"/>
      <c r="AG794" s="335"/>
    </row>
    <row r="795" spans="1:33" ht="15.75" customHeight="1">
      <c r="A795" s="46"/>
      <c r="B795" s="334"/>
      <c r="C795" s="335"/>
      <c r="AG795" s="335"/>
    </row>
    <row r="796" spans="1:33" ht="15.75" customHeight="1">
      <c r="A796" s="46"/>
      <c r="B796" s="334"/>
      <c r="C796" s="335"/>
      <c r="AG796" s="335"/>
    </row>
    <row r="797" spans="1:33" ht="15.75" customHeight="1">
      <c r="A797" s="46"/>
      <c r="B797" s="334"/>
      <c r="C797" s="335"/>
      <c r="AG797" s="335"/>
    </row>
    <row r="798" spans="1:33" ht="15.75" customHeight="1">
      <c r="A798" s="46"/>
      <c r="B798" s="334"/>
      <c r="C798" s="335"/>
      <c r="AG798" s="335"/>
    </row>
    <row r="799" spans="1:33" ht="15.75" customHeight="1">
      <c r="A799" s="46"/>
      <c r="B799" s="334"/>
      <c r="C799" s="335"/>
      <c r="AG799" s="335"/>
    </row>
    <row r="800" spans="1:33" ht="15.75" customHeight="1">
      <c r="A800" s="46"/>
      <c r="B800" s="334"/>
      <c r="C800" s="335"/>
      <c r="AG800" s="335"/>
    </row>
    <row r="801" spans="1:33" ht="15.75" customHeight="1">
      <c r="A801" s="46"/>
      <c r="B801" s="334"/>
      <c r="C801" s="335"/>
      <c r="AG801" s="335"/>
    </row>
    <row r="802" spans="1:33" ht="15.75" customHeight="1">
      <c r="A802" s="46"/>
      <c r="B802" s="334"/>
      <c r="C802" s="335"/>
      <c r="AG802" s="335"/>
    </row>
    <row r="803" spans="1:33" ht="15.75" customHeight="1">
      <c r="A803" s="46"/>
      <c r="B803" s="334"/>
      <c r="C803" s="335"/>
      <c r="AG803" s="335"/>
    </row>
    <row r="804" spans="1:33" ht="15.75" customHeight="1">
      <c r="A804" s="46"/>
      <c r="B804" s="334"/>
      <c r="C804" s="335"/>
      <c r="AG804" s="335"/>
    </row>
    <row r="805" spans="1:33" ht="15.75" customHeight="1">
      <c r="A805" s="46"/>
      <c r="B805" s="334"/>
      <c r="C805" s="335"/>
      <c r="AG805" s="335"/>
    </row>
    <row r="806" spans="1:33" ht="15.75" customHeight="1">
      <c r="A806" s="46"/>
      <c r="B806" s="334"/>
      <c r="C806" s="335"/>
      <c r="AG806" s="335"/>
    </row>
    <row r="807" spans="1:33" ht="15.75" customHeight="1">
      <c r="A807" s="46"/>
      <c r="B807" s="334"/>
      <c r="C807" s="335"/>
      <c r="AG807" s="335"/>
    </row>
    <row r="808" spans="1:33" ht="15.75" customHeight="1">
      <c r="A808" s="46"/>
      <c r="B808" s="334"/>
      <c r="C808" s="335"/>
      <c r="AG808" s="335"/>
    </row>
    <row r="809" spans="1:33" ht="15.75" customHeight="1">
      <c r="A809" s="46"/>
      <c r="B809" s="334"/>
      <c r="C809" s="335"/>
      <c r="AG809" s="335"/>
    </row>
    <row r="810" spans="1:33" ht="15.75" customHeight="1">
      <c r="A810" s="46"/>
      <c r="B810" s="334"/>
      <c r="C810" s="335"/>
      <c r="AG810" s="335"/>
    </row>
    <row r="811" spans="1:33" ht="15.75" customHeight="1">
      <c r="A811" s="46"/>
      <c r="B811" s="334"/>
      <c r="C811" s="335"/>
      <c r="AG811" s="335"/>
    </row>
    <row r="812" spans="1:33" ht="15.75" customHeight="1">
      <c r="A812" s="46"/>
      <c r="B812" s="334"/>
      <c r="C812" s="335"/>
      <c r="AG812" s="335"/>
    </row>
    <row r="813" spans="1:33" ht="15.75" customHeight="1">
      <c r="A813" s="46"/>
      <c r="B813" s="334"/>
      <c r="C813" s="335"/>
      <c r="AG813" s="335"/>
    </row>
    <row r="814" spans="1:33" ht="15.75" customHeight="1">
      <c r="A814" s="46"/>
      <c r="B814" s="334"/>
      <c r="C814" s="335"/>
      <c r="AG814" s="335"/>
    </row>
    <row r="815" spans="1:33" ht="15.75" customHeight="1">
      <c r="A815" s="46"/>
      <c r="B815" s="334"/>
      <c r="C815" s="335"/>
      <c r="AG815" s="335"/>
    </row>
    <row r="816" spans="1:33" ht="15.75" customHeight="1">
      <c r="A816" s="46"/>
      <c r="B816" s="334"/>
      <c r="C816" s="335"/>
      <c r="AG816" s="335"/>
    </row>
    <row r="817" spans="1:33" ht="15.75" customHeight="1">
      <c r="A817" s="46"/>
      <c r="B817" s="334"/>
      <c r="C817" s="335"/>
      <c r="AG817" s="335"/>
    </row>
    <row r="818" spans="1:33" ht="15.75" customHeight="1">
      <c r="A818" s="46"/>
      <c r="B818" s="334"/>
      <c r="C818" s="335"/>
      <c r="AG818" s="335"/>
    </row>
    <row r="819" spans="1:33" ht="15.75" customHeight="1">
      <c r="A819" s="46"/>
      <c r="B819" s="334"/>
      <c r="C819" s="335"/>
      <c r="AG819" s="335"/>
    </row>
    <row r="820" spans="1:33" ht="15.75" customHeight="1">
      <c r="A820" s="46"/>
      <c r="B820" s="334"/>
      <c r="C820" s="335"/>
      <c r="AG820" s="335"/>
    </row>
    <row r="821" spans="1:33" ht="15.75" customHeight="1">
      <c r="A821" s="46"/>
      <c r="B821" s="334"/>
      <c r="C821" s="335"/>
      <c r="AG821" s="335"/>
    </row>
    <row r="822" spans="1:33" ht="15.75" customHeight="1">
      <c r="A822" s="46"/>
      <c r="B822" s="334"/>
      <c r="C822" s="335"/>
      <c r="AG822" s="335"/>
    </row>
    <row r="823" spans="1:33" ht="15.75" customHeight="1">
      <c r="A823" s="46"/>
      <c r="B823" s="334"/>
      <c r="C823" s="335"/>
      <c r="AG823" s="335"/>
    </row>
    <row r="824" spans="1:33" ht="15.75" customHeight="1">
      <c r="A824" s="46"/>
      <c r="B824" s="334"/>
      <c r="C824" s="335"/>
      <c r="AG824" s="335"/>
    </row>
    <row r="825" spans="1:33" ht="15.75" customHeight="1">
      <c r="A825" s="46"/>
      <c r="B825" s="334"/>
      <c r="C825" s="335"/>
      <c r="AG825" s="335"/>
    </row>
    <row r="826" spans="1:33" ht="15.75" customHeight="1">
      <c r="A826" s="46"/>
      <c r="B826" s="334"/>
      <c r="C826" s="335"/>
      <c r="AG826" s="335"/>
    </row>
    <row r="827" spans="1:33" ht="15.75" customHeight="1">
      <c r="A827" s="46"/>
      <c r="B827" s="334"/>
      <c r="C827" s="335"/>
      <c r="AG827" s="335"/>
    </row>
    <row r="828" spans="1:33" ht="15.75" customHeight="1">
      <c r="A828" s="46"/>
      <c r="B828" s="334"/>
      <c r="C828" s="335"/>
      <c r="AG828" s="335"/>
    </row>
    <row r="829" spans="1:33" ht="15.75" customHeight="1">
      <c r="A829" s="46"/>
      <c r="B829" s="334"/>
      <c r="C829" s="335"/>
      <c r="AG829" s="335"/>
    </row>
    <row r="830" spans="1:33" ht="15.75" customHeight="1">
      <c r="A830" s="46"/>
      <c r="B830" s="334"/>
      <c r="C830" s="335"/>
      <c r="AG830" s="335"/>
    </row>
    <row r="831" spans="1:33" ht="15.75" customHeight="1">
      <c r="A831" s="46"/>
      <c r="B831" s="334"/>
      <c r="C831" s="335"/>
      <c r="AG831" s="335"/>
    </row>
    <row r="832" spans="1:33" ht="15.75" customHeight="1">
      <c r="A832" s="46"/>
      <c r="B832" s="334"/>
      <c r="C832" s="335"/>
      <c r="AG832" s="335"/>
    </row>
    <row r="833" spans="1:33" ht="15.75" customHeight="1">
      <c r="A833" s="46"/>
      <c r="B833" s="334"/>
      <c r="C833" s="335"/>
      <c r="AG833" s="335"/>
    </row>
    <row r="834" spans="1:33" ht="15.75" customHeight="1">
      <c r="A834" s="46"/>
      <c r="B834" s="334"/>
      <c r="C834" s="335"/>
      <c r="AG834" s="335"/>
    </row>
    <row r="835" spans="1:33" ht="15.75" customHeight="1">
      <c r="A835" s="46"/>
      <c r="B835" s="334"/>
      <c r="C835" s="335"/>
      <c r="AG835" s="335"/>
    </row>
    <row r="836" spans="1:33" ht="15.75" customHeight="1">
      <c r="A836" s="46"/>
      <c r="B836" s="334"/>
      <c r="C836" s="335"/>
      <c r="AG836" s="335"/>
    </row>
    <row r="837" spans="1:33" ht="15.75" customHeight="1">
      <c r="A837" s="46"/>
      <c r="B837" s="334"/>
      <c r="C837" s="335"/>
      <c r="AG837" s="335"/>
    </row>
    <row r="838" spans="1:33" ht="15.75" customHeight="1">
      <c r="A838" s="46"/>
      <c r="B838" s="334"/>
      <c r="C838" s="335"/>
      <c r="AG838" s="335"/>
    </row>
    <row r="839" spans="1:33" ht="15.75" customHeight="1">
      <c r="A839" s="46"/>
      <c r="B839" s="334"/>
      <c r="C839" s="335"/>
      <c r="AG839" s="335"/>
    </row>
    <row r="840" spans="1:33" ht="15.75" customHeight="1">
      <c r="A840" s="46"/>
      <c r="B840" s="334"/>
      <c r="C840" s="335"/>
      <c r="AG840" s="335"/>
    </row>
    <row r="841" spans="1:33" ht="15.75" customHeight="1">
      <c r="A841" s="46"/>
      <c r="B841" s="334"/>
      <c r="C841" s="335"/>
      <c r="AG841" s="335"/>
    </row>
    <row r="842" spans="1:33" ht="15.75" customHeight="1">
      <c r="A842" s="46"/>
      <c r="B842" s="334"/>
      <c r="C842" s="335"/>
      <c r="AG842" s="335"/>
    </row>
    <row r="843" spans="1:33" ht="15.75" customHeight="1">
      <c r="A843" s="46"/>
      <c r="B843" s="334"/>
      <c r="C843" s="335"/>
      <c r="AG843" s="335"/>
    </row>
    <row r="844" spans="1:33" ht="15.75" customHeight="1">
      <c r="A844" s="46"/>
      <c r="B844" s="334"/>
      <c r="C844" s="335"/>
      <c r="AG844" s="335"/>
    </row>
    <row r="845" spans="1:33" ht="15.75" customHeight="1">
      <c r="A845" s="46"/>
      <c r="B845" s="334"/>
      <c r="C845" s="335"/>
      <c r="AG845" s="335"/>
    </row>
    <row r="846" spans="1:33" ht="15.75" customHeight="1">
      <c r="A846" s="46"/>
      <c r="B846" s="334"/>
      <c r="C846" s="335"/>
      <c r="AG846" s="335"/>
    </row>
    <row r="847" spans="1:33" ht="15.75" customHeight="1">
      <c r="A847" s="46"/>
      <c r="B847" s="334"/>
      <c r="C847" s="335"/>
      <c r="AG847" s="335"/>
    </row>
    <row r="848" spans="1:33" ht="15.75" customHeight="1">
      <c r="A848" s="46"/>
      <c r="B848" s="334"/>
      <c r="C848" s="335"/>
      <c r="AG848" s="335"/>
    </row>
    <row r="849" spans="1:33" ht="15.75" customHeight="1">
      <c r="A849" s="46"/>
      <c r="B849" s="334"/>
      <c r="C849" s="335"/>
      <c r="AG849" s="335"/>
    </row>
    <row r="850" spans="1:33" ht="15.75" customHeight="1">
      <c r="A850" s="46"/>
      <c r="B850" s="334"/>
      <c r="C850" s="335"/>
      <c r="AG850" s="335"/>
    </row>
    <row r="851" spans="1:33" ht="15.75" customHeight="1">
      <c r="A851" s="46"/>
      <c r="B851" s="334"/>
      <c r="C851" s="335"/>
      <c r="AG851" s="335"/>
    </row>
    <row r="852" spans="1:33" ht="15.75" customHeight="1">
      <c r="A852" s="46"/>
      <c r="B852" s="334"/>
      <c r="C852" s="335"/>
      <c r="AG852" s="335"/>
    </row>
    <row r="853" spans="1:33" ht="15.75" customHeight="1">
      <c r="A853" s="46"/>
      <c r="B853" s="334"/>
      <c r="C853" s="335"/>
      <c r="AG853" s="335"/>
    </row>
    <row r="854" spans="1:33" ht="15.75" customHeight="1">
      <c r="A854" s="46"/>
      <c r="B854" s="334"/>
      <c r="C854" s="335"/>
      <c r="AG854" s="335"/>
    </row>
    <row r="855" spans="1:33" ht="15.75" customHeight="1">
      <c r="A855" s="46"/>
      <c r="B855" s="334"/>
      <c r="C855" s="335"/>
      <c r="AG855" s="335"/>
    </row>
    <row r="856" spans="1:33" ht="15.75" customHeight="1">
      <c r="A856" s="46"/>
      <c r="B856" s="334"/>
      <c r="C856" s="335"/>
      <c r="AG856" s="335"/>
    </row>
    <row r="857" spans="1:33" ht="15.75" customHeight="1">
      <c r="A857" s="46"/>
      <c r="B857" s="334"/>
      <c r="C857" s="335"/>
      <c r="AG857" s="335"/>
    </row>
    <row r="858" spans="1:33" ht="15.75" customHeight="1">
      <c r="A858" s="46"/>
      <c r="B858" s="334"/>
      <c r="C858" s="335"/>
      <c r="AG858" s="335"/>
    </row>
    <row r="859" spans="1:33" ht="15.75" customHeight="1">
      <c r="A859" s="46"/>
      <c r="B859" s="334"/>
      <c r="C859" s="335"/>
      <c r="AG859" s="335"/>
    </row>
    <row r="860" spans="1:33" ht="15.75" customHeight="1">
      <c r="A860" s="46"/>
      <c r="B860" s="334"/>
      <c r="C860" s="335"/>
      <c r="AG860" s="335"/>
    </row>
    <row r="861" spans="1:33" ht="15.75" customHeight="1">
      <c r="A861" s="46"/>
      <c r="B861" s="334"/>
      <c r="C861" s="335"/>
      <c r="AG861" s="335"/>
    </row>
    <row r="862" spans="1:33" ht="15.75" customHeight="1">
      <c r="A862" s="46"/>
      <c r="B862" s="334"/>
      <c r="C862" s="335"/>
      <c r="AG862" s="335"/>
    </row>
    <row r="863" spans="1:33" ht="15.75" customHeight="1">
      <c r="A863" s="46"/>
      <c r="B863" s="334"/>
      <c r="C863" s="335"/>
      <c r="AG863" s="335"/>
    </row>
    <row r="864" spans="1:33" ht="15.75" customHeight="1">
      <c r="A864" s="46"/>
      <c r="B864" s="334"/>
      <c r="C864" s="335"/>
      <c r="AG864" s="335"/>
    </row>
    <row r="865" spans="1:33" ht="15.75" customHeight="1">
      <c r="A865" s="46"/>
      <c r="B865" s="334"/>
      <c r="C865" s="335"/>
      <c r="AG865" s="335"/>
    </row>
    <row r="866" spans="1:33" ht="15.75" customHeight="1">
      <c r="A866" s="46"/>
      <c r="B866" s="334"/>
      <c r="C866" s="335"/>
      <c r="AG866" s="335"/>
    </row>
    <row r="867" spans="1:33" ht="15.75" customHeight="1">
      <c r="A867" s="46"/>
      <c r="B867" s="334"/>
      <c r="C867" s="335"/>
      <c r="AG867" s="335"/>
    </row>
    <row r="868" spans="1:33" ht="15.75" customHeight="1">
      <c r="A868" s="46"/>
      <c r="B868" s="334"/>
      <c r="C868" s="335"/>
      <c r="AG868" s="335"/>
    </row>
    <row r="869" spans="1:33" ht="15.75" customHeight="1">
      <c r="A869" s="46"/>
      <c r="B869" s="334"/>
      <c r="C869" s="335"/>
      <c r="AG869" s="335"/>
    </row>
    <row r="870" spans="1:33" ht="15.75" customHeight="1">
      <c r="A870" s="46"/>
      <c r="B870" s="334"/>
      <c r="C870" s="335"/>
      <c r="AG870" s="335"/>
    </row>
    <row r="871" spans="1:33" ht="15.75" customHeight="1">
      <c r="A871" s="46"/>
      <c r="B871" s="334"/>
      <c r="C871" s="335"/>
      <c r="AG871" s="335"/>
    </row>
    <row r="872" spans="1:33" ht="15.75" customHeight="1">
      <c r="A872" s="46"/>
      <c r="B872" s="334"/>
      <c r="C872" s="335"/>
      <c r="AG872" s="335"/>
    </row>
    <row r="873" spans="1:33" ht="15.75" customHeight="1">
      <c r="A873" s="46"/>
      <c r="B873" s="334"/>
      <c r="C873" s="335"/>
      <c r="AG873" s="335"/>
    </row>
    <row r="874" spans="1:33" ht="15.75" customHeight="1">
      <c r="A874" s="46"/>
      <c r="B874" s="334"/>
      <c r="C874" s="335"/>
      <c r="AG874" s="335"/>
    </row>
    <row r="875" spans="1:33" ht="15.75" customHeight="1">
      <c r="A875" s="46"/>
      <c r="B875" s="334"/>
      <c r="C875" s="335"/>
      <c r="AG875" s="335"/>
    </row>
    <row r="876" spans="1:33" ht="15.75" customHeight="1">
      <c r="A876" s="46"/>
      <c r="B876" s="334"/>
      <c r="C876" s="335"/>
      <c r="AG876" s="335"/>
    </row>
    <row r="877" spans="1:33" ht="15.75" customHeight="1">
      <c r="A877" s="46"/>
      <c r="B877" s="334"/>
      <c r="C877" s="335"/>
      <c r="AG877" s="335"/>
    </row>
    <row r="878" spans="1:33" ht="15.75" customHeight="1">
      <c r="A878" s="46"/>
      <c r="B878" s="334"/>
      <c r="C878" s="335"/>
      <c r="AG878" s="335"/>
    </row>
    <row r="879" spans="1:33" ht="15.75" customHeight="1">
      <c r="A879" s="46"/>
      <c r="B879" s="334"/>
      <c r="C879" s="335"/>
      <c r="AG879" s="335"/>
    </row>
    <row r="880" spans="1:33" ht="15.75" customHeight="1">
      <c r="A880" s="46"/>
      <c r="B880" s="334"/>
      <c r="C880" s="335"/>
      <c r="AG880" s="335"/>
    </row>
    <row r="881" spans="1:33" ht="15.75" customHeight="1">
      <c r="A881" s="46"/>
      <c r="B881" s="334"/>
      <c r="C881" s="335"/>
      <c r="AG881" s="335"/>
    </row>
    <row r="882" spans="1:33" ht="15.75" customHeight="1">
      <c r="A882" s="46"/>
      <c r="B882" s="334"/>
      <c r="C882" s="335"/>
      <c r="AG882" s="335"/>
    </row>
    <row r="883" spans="1:33" ht="15.75" customHeight="1">
      <c r="A883" s="46"/>
      <c r="B883" s="334"/>
      <c r="C883" s="335"/>
      <c r="AG883" s="335"/>
    </row>
    <row r="884" spans="1:33" ht="15.75" customHeight="1">
      <c r="A884" s="46"/>
      <c r="B884" s="334"/>
      <c r="C884" s="335"/>
      <c r="AG884" s="335"/>
    </row>
    <row r="885" spans="1:33" ht="15.75" customHeight="1">
      <c r="A885" s="46"/>
      <c r="B885" s="334"/>
      <c r="C885" s="335"/>
      <c r="AG885" s="335"/>
    </row>
    <row r="886" spans="1:33" ht="15.75" customHeight="1">
      <c r="A886" s="46"/>
      <c r="B886" s="334"/>
      <c r="C886" s="335"/>
      <c r="AG886" s="335"/>
    </row>
    <row r="887" spans="1:33" ht="15.75" customHeight="1">
      <c r="A887" s="46"/>
      <c r="B887" s="334"/>
      <c r="C887" s="335"/>
      <c r="AG887" s="335"/>
    </row>
    <row r="888" spans="1:33" ht="15.75" customHeight="1">
      <c r="A888" s="46"/>
      <c r="B888" s="334"/>
      <c r="C888" s="335"/>
      <c r="AG888" s="335"/>
    </row>
    <row r="889" spans="1:33" ht="15.75" customHeight="1">
      <c r="A889" s="46"/>
      <c r="B889" s="334"/>
      <c r="C889" s="335"/>
      <c r="AG889" s="335"/>
    </row>
    <row r="890" spans="1:33" ht="15.75" customHeight="1">
      <c r="A890" s="46"/>
      <c r="B890" s="334"/>
      <c r="C890" s="335"/>
      <c r="AG890" s="335"/>
    </row>
    <row r="891" spans="1:33" ht="15.75" customHeight="1">
      <c r="A891" s="46"/>
      <c r="B891" s="334"/>
      <c r="C891" s="335"/>
      <c r="AG891" s="335"/>
    </row>
    <row r="892" spans="1:33" ht="15.75" customHeight="1">
      <c r="A892" s="46"/>
      <c r="B892" s="334"/>
      <c r="C892" s="335"/>
      <c r="AG892" s="335"/>
    </row>
    <row r="893" spans="1:33" ht="15.75" customHeight="1">
      <c r="A893" s="46"/>
      <c r="B893" s="334"/>
      <c r="C893" s="335"/>
      <c r="AG893" s="335"/>
    </row>
    <row r="894" spans="1:33" ht="15.75" customHeight="1">
      <c r="A894" s="46"/>
      <c r="B894" s="334"/>
      <c r="C894" s="335"/>
      <c r="AG894" s="335"/>
    </row>
    <row r="895" spans="1:33" ht="15.75" customHeight="1">
      <c r="A895" s="46"/>
      <c r="B895" s="334"/>
      <c r="C895" s="335"/>
      <c r="AG895" s="335"/>
    </row>
    <row r="896" spans="1:33" ht="15.75" customHeight="1">
      <c r="A896" s="46"/>
      <c r="B896" s="334"/>
      <c r="C896" s="335"/>
      <c r="AG896" s="335"/>
    </row>
    <row r="897" spans="1:33" ht="15.75" customHeight="1">
      <c r="A897" s="46"/>
      <c r="B897" s="334"/>
      <c r="C897" s="335"/>
      <c r="AG897" s="335"/>
    </row>
    <row r="898" spans="1:33" ht="15.75" customHeight="1">
      <c r="A898" s="46"/>
      <c r="B898" s="334"/>
      <c r="C898" s="335"/>
      <c r="AG898" s="335"/>
    </row>
    <row r="899" spans="1:33" ht="15.75" customHeight="1">
      <c r="A899" s="46"/>
      <c r="B899" s="334"/>
      <c r="C899" s="335"/>
      <c r="AG899" s="335"/>
    </row>
    <row r="900" spans="1:33" ht="15.75" customHeight="1">
      <c r="A900" s="46"/>
      <c r="B900" s="334"/>
      <c r="C900" s="335"/>
      <c r="AG900" s="335"/>
    </row>
    <row r="901" spans="1:33" ht="15.75" customHeight="1">
      <c r="A901" s="46"/>
      <c r="B901" s="334"/>
      <c r="C901" s="335"/>
      <c r="AG901" s="335"/>
    </row>
    <row r="902" spans="1:33" ht="15.75" customHeight="1">
      <c r="A902" s="46"/>
      <c r="B902" s="334"/>
      <c r="C902" s="335"/>
      <c r="AG902" s="335"/>
    </row>
    <row r="903" spans="1:33" ht="15.75" customHeight="1">
      <c r="A903" s="46"/>
      <c r="B903" s="334"/>
      <c r="C903" s="335"/>
      <c r="AG903" s="335"/>
    </row>
    <row r="904" spans="1:33" ht="15.75" customHeight="1">
      <c r="A904" s="46"/>
      <c r="B904" s="334"/>
      <c r="C904" s="335"/>
      <c r="AG904" s="335"/>
    </row>
    <row r="905" spans="1:33" ht="15.75" customHeight="1">
      <c r="A905" s="46"/>
      <c r="B905" s="334"/>
      <c r="C905" s="335"/>
      <c r="AG905" s="335"/>
    </row>
    <row r="906" spans="1:33" ht="15.75" customHeight="1">
      <c r="A906" s="46"/>
      <c r="B906" s="334"/>
      <c r="C906" s="335"/>
      <c r="AG906" s="335"/>
    </row>
    <row r="907" spans="1:33" ht="15.75" customHeight="1">
      <c r="A907" s="46"/>
      <c r="B907" s="334"/>
      <c r="C907" s="335"/>
      <c r="AG907" s="335"/>
    </row>
    <row r="908" spans="1:33" ht="15.75" customHeight="1">
      <c r="A908" s="46"/>
      <c r="B908" s="334"/>
      <c r="C908" s="335"/>
      <c r="AG908" s="335"/>
    </row>
    <row r="909" spans="1:33" ht="15.75" customHeight="1">
      <c r="A909" s="46"/>
      <c r="B909" s="334"/>
      <c r="C909" s="335"/>
      <c r="AG909" s="335"/>
    </row>
    <row r="910" spans="1:33" ht="15.75" customHeight="1">
      <c r="A910" s="46"/>
      <c r="B910" s="334"/>
      <c r="C910" s="335"/>
      <c r="AG910" s="335"/>
    </row>
    <row r="911" spans="1:33" ht="15.75" customHeight="1">
      <c r="A911" s="46"/>
      <c r="B911" s="334"/>
      <c r="C911" s="335"/>
      <c r="AG911" s="335"/>
    </row>
    <row r="912" spans="1:33" ht="15.75" customHeight="1">
      <c r="A912" s="46"/>
      <c r="B912" s="334"/>
      <c r="C912" s="335"/>
      <c r="AG912" s="335"/>
    </row>
    <row r="913" spans="1:33" ht="15.75" customHeight="1">
      <c r="A913" s="46"/>
      <c r="B913" s="334"/>
      <c r="C913" s="335"/>
      <c r="AG913" s="335"/>
    </row>
    <row r="914" spans="1:33" ht="15.75" customHeight="1">
      <c r="A914" s="46"/>
      <c r="B914" s="334"/>
      <c r="C914" s="335"/>
      <c r="AG914" s="335"/>
    </row>
    <row r="915" spans="1:33" ht="15.75" customHeight="1">
      <c r="A915" s="46"/>
      <c r="B915" s="334"/>
      <c r="C915" s="335"/>
      <c r="AG915" s="335"/>
    </row>
    <row r="916" spans="1:33" ht="15.75" customHeight="1">
      <c r="A916" s="46"/>
      <c r="B916" s="334"/>
      <c r="C916" s="335"/>
      <c r="AG916" s="335"/>
    </row>
    <row r="917" spans="1:33" ht="15.75" customHeight="1">
      <c r="A917" s="46"/>
      <c r="B917" s="334"/>
      <c r="C917" s="335"/>
      <c r="AG917" s="335"/>
    </row>
    <row r="918" spans="1:33" ht="15.75" customHeight="1">
      <c r="A918" s="46"/>
      <c r="B918" s="334"/>
      <c r="C918" s="335"/>
      <c r="AG918" s="335"/>
    </row>
    <row r="919" spans="1:33" ht="15.75" customHeight="1">
      <c r="A919" s="46"/>
      <c r="B919" s="334"/>
      <c r="C919" s="335"/>
      <c r="AG919" s="335"/>
    </row>
    <row r="920" spans="1:33" ht="15.75" customHeight="1">
      <c r="A920" s="46"/>
      <c r="B920" s="334"/>
      <c r="C920" s="335"/>
      <c r="AG920" s="335"/>
    </row>
    <row r="921" spans="1:33" ht="15.75" customHeight="1">
      <c r="A921" s="46"/>
      <c r="B921" s="334"/>
      <c r="C921" s="335"/>
      <c r="AG921" s="335"/>
    </row>
    <row r="922" spans="1:33" ht="15.75" customHeight="1">
      <c r="A922" s="46"/>
      <c r="B922" s="334"/>
      <c r="C922" s="335"/>
      <c r="AG922" s="335"/>
    </row>
    <row r="923" spans="1:33" ht="15.75" customHeight="1">
      <c r="A923" s="46"/>
      <c r="B923" s="334"/>
      <c r="C923" s="335"/>
      <c r="AG923" s="335"/>
    </row>
    <row r="924" spans="1:33" ht="15.75" customHeight="1">
      <c r="A924" s="46"/>
      <c r="B924" s="334"/>
      <c r="C924" s="335"/>
      <c r="AG924" s="335"/>
    </row>
    <row r="925" spans="1:33" ht="15.75" customHeight="1">
      <c r="A925" s="46"/>
      <c r="B925" s="334"/>
      <c r="C925" s="335"/>
      <c r="AG925" s="335"/>
    </row>
    <row r="926" spans="1:33" ht="15.75" customHeight="1">
      <c r="A926" s="46"/>
      <c r="B926" s="334"/>
      <c r="C926" s="335"/>
      <c r="AG926" s="335"/>
    </row>
    <row r="927" spans="1:33" ht="15.75" customHeight="1">
      <c r="A927" s="46"/>
      <c r="B927" s="334"/>
      <c r="C927" s="335"/>
      <c r="AG927" s="335"/>
    </row>
    <row r="928" spans="1:33" ht="15.75" customHeight="1">
      <c r="A928" s="46"/>
      <c r="B928" s="334"/>
      <c r="C928" s="335"/>
      <c r="AG928" s="335"/>
    </row>
    <row r="929" spans="1:33" ht="15.75" customHeight="1">
      <c r="A929" s="46"/>
      <c r="B929" s="334"/>
      <c r="C929" s="335"/>
      <c r="AG929" s="335"/>
    </row>
    <row r="930" spans="1:33" ht="15.75" customHeight="1">
      <c r="A930" s="46"/>
      <c r="B930" s="334"/>
      <c r="C930" s="335"/>
      <c r="AG930" s="335"/>
    </row>
    <row r="931" spans="1:33" ht="15.75" customHeight="1">
      <c r="A931" s="46"/>
      <c r="B931" s="334"/>
      <c r="C931" s="335"/>
      <c r="AG931" s="335"/>
    </row>
    <row r="932" spans="1:33" ht="15.75" customHeight="1">
      <c r="A932" s="46"/>
      <c r="B932" s="334"/>
      <c r="C932" s="335"/>
      <c r="AG932" s="335"/>
    </row>
    <row r="933" spans="1:33" ht="15.75" customHeight="1">
      <c r="A933" s="46"/>
      <c r="B933" s="334"/>
      <c r="C933" s="335"/>
      <c r="AG933" s="335"/>
    </row>
    <row r="934" spans="1:33" ht="15.75" customHeight="1">
      <c r="A934" s="46"/>
      <c r="B934" s="334"/>
      <c r="C934" s="335"/>
      <c r="AG934" s="335"/>
    </row>
    <row r="935" spans="1:33" ht="15.75" customHeight="1">
      <c r="A935" s="46"/>
      <c r="B935" s="334"/>
      <c r="C935" s="335"/>
      <c r="AG935" s="335"/>
    </row>
    <row r="936" spans="1:33" ht="15.75" customHeight="1">
      <c r="A936" s="46"/>
      <c r="B936" s="334"/>
      <c r="C936" s="335"/>
      <c r="AG936" s="335"/>
    </row>
    <row r="937" spans="1:33" ht="15.75" customHeight="1">
      <c r="A937" s="46"/>
      <c r="B937" s="334"/>
      <c r="C937" s="335"/>
      <c r="AG937" s="335"/>
    </row>
    <row r="938" spans="1:33" ht="15.75" customHeight="1">
      <c r="A938" s="46"/>
      <c r="B938" s="334"/>
      <c r="C938" s="335"/>
      <c r="AG938" s="335"/>
    </row>
    <row r="939" spans="1:33" ht="15.75" customHeight="1">
      <c r="A939" s="46"/>
      <c r="B939" s="334"/>
      <c r="C939" s="335"/>
      <c r="AG939" s="335"/>
    </row>
    <row r="940" spans="1:33" ht="15.75" customHeight="1">
      <c r="A940" s="46"/>
      <c r="B940" s="334"/>
      <c r="C940" s="335"/>
      <c r="AG940" s="335"/>
    </row>
    <row r="941" spans="1:33" ht="15.75" customHeight="1">
      <c r="A941" s="46"/>
      <c r="B941" s="334"/>
      <c r="C941" s="335"/>
      <c r="AG941" s="335"/>
    </row>
    <row r="942" spans="1:33" ht="15.75" customHeight="1">
      <c r="A942" s="46"/>
      <c r="B942" s="334"/>
      <c r="C942" s="335"/>
      <c r="AG942" s="335"/>
    </row>
    <row r="943" spans="1:33" ht="15.75" customHeight="1">
      <c r="A943" s="46"/>
      <c r="B943" s="334"/>
      <c r="C943" s="335"/>
      <c r="AG943" s="335"/>
    </row>
    <row r="944" spans="1:33" ht="15.75" customHeight="1">
      <c r="A944" s="46"/>
      <c r="B944" s="334"/>
      <c r="C944" s="335"/>
      <c r="AG944" s="335"/>
    </row>
    <row r="945" spans="1:33" ht="15.75" customHeight="1">
      <c r="A945" s="46"/>
      <c r="B945" s="334"/>
      <c r="C945" s="335"/>
      <c r="AG945" s="335"/>
    </row>
    <row r="946" spans="1:33" ht="15.75" customHeight="1">
      <c r="A946" s="46"/>
      <c r="B946" s="334"/>
      <c r="C946" s="335"/>
      <c r="AG946" s="335"/>
    </row>
    <row r="947" spans="1:33" ht="15.75" customHeight="1">
      <c r="A947" s="46"/>
      <c r="B947" s="334"/>
      <c r="C947" s="335"/>
      <c r="AG947" s="335"/>
    </row>
    <row r="948" spans="1:33" ht="15.75" customHeight="1">
      <c r="A948" s="46"/>
      <c r="B948" s="334"/>
      <c r="C948" s="335"/>
      <c r="AG948" s="335"/>
    </row>
    <row r="949" spans="1:33" ht="15.75" customHeight="1">
      <c r="A949" s="46"/>
      <c r="B949" s="334"/>
      <c r="C949" s="335"/>
      <c r="AG949" s="335"/>
    </row>
    <row r="950" spans="1:33" ht="15.75" customHeight="1">
      <c r="A950" s="46"/>
      <c r="B950" s="334"/>
      <c r="C950" s="335"/>
      <c r="AG950" s="335"/>
    </row>
    <row r="951" spans="1:33" ht="15.75" customHeight="1">
      <c r="A951" s="46"/>
      <c r="B951" s="334"/>
      <c r="C951" s="335"/>
      <c r="AG951" s="335"/>
    </row>
    <row r="952" spans="1:33" ht="15.75" customHeight="1">
      <c r="A952" s="46"/>
      <c r="B952" s="334"/>
      <c r="C952" s="335"/>
      <c r="AG952" s="335"/>
    </row>
    <row r="953" spans="1:33" ht="15.75" customHeight="1">
      <c r="A953" s="46"/>
      <c r="B953" s="334"/>
      <c r="C953" s="335"/>
      <c r="AG953" s="335"/>
    </row>
    <row r="954" spans="1:33" ht="15.75" customHeight="1">
      <c r="A954" s="46"/>
      <c r="B954" s="334"/>
      <c r="C954" s="335"/>
      <c r="AG954" s="335"/>
    </row>
    <row r="955" spans="1:33" ht="15.75" customHeight="1">
      <c r="A955" s="46"/>
      <c r="B955" s="334"/>
      <c r="C955" s="335"/>
      <c r="AG955" s="335"/>
    </row>
    <row r="956" spans="1:33" ht="15.75" customHeight="1">
      <c r="A956" s="46"/>
      <c r="B956" s="334"/>
      <c r="C956" s="335"/>
      <c r="AG956" s="335"/>
    </row>
    <row r="957" spans="1:33" ht="15.75" customHeight="1">
      <c r="A957" s="46"/>
      <c r="B957" s="334"/>
      <c r="C957" s="335"/>
      <c r="AG957" s="335"/>
    </row>
    <row r="958" spans="1:33" ht="15.75" customHeight="1">
      <c r="A958" s="46"/>
      <c r="B958" s="334"/>
      <c r="C958" s="335"/>
      <c r="AG958" s="335"/>
    </row>
    <row r="959" spans="1:33" ht="15.75" customHeight="1">
      <c r="A959" s="46"/>
      <c r="B959" s="334"/>
      <c r="C959" s="335"/>
      <c r="AG959" s="335"/>
    </row>
    <row r="960" spans="1:33" ht="15.75" customHeight="1">
      <c r="A960" s="46"/>
      <c r="B960" s="334"/>
      <c r="C960" s="335"/>
      <c r="AG960" s="335"/>
    </row>
    <row r="961" spans="1:33" ht="15.75" customHeight="1">
      <c r="A961" s="46"/>
      <c r="B961" s="334"/>
      <c r="C961" s="335"/>
      <c r="AG961" s="335"/>
    </row>
    <row r="962" spans="1:33" ht="15.75" customHeight="1">
      <c r="A962" s="46"/>
      <c r="B962" s="334"/>
      <c r="C962" s="335"/>
      <c r="AG962" s="335"/>
    </row>
    <row r="963" spans="1:33" ht="15.75" customHeight="1">
      <c r="A963" s="46"/>
      <c r="B963" s="334"/>
      <c r="C963" s="335"/>
      <c r="AG963" s="335"/>
    </row>
    <row r="964" spans="1:33" ht="15.75" customHeight="1">
      <c r="A964" s="46"/>
      <c r="B964" s="334"/>
      <c r="C964" s="335"/>
      <c r="AG964" s="335"/>
    </row>
    <row r="965" spans="1:33" ht="15.75" customHeight="1">
      <c r="A965" s="46"/>
      <c r="B965" s="334"/>
      <c r="C965" s="335"/>
      <c r="AG965" s="335"/>
    </row>
    <row r="966" spans="1:33" ht="15.75" customHeight="1">
      <c r="A966" s="46"/>
      <c r="B966" s="334"/>
      <c r="C966" s="335"/>
      <c r="AG966" s="335"/>
    </row>
  </sheetData>
  <autoFilter ref="A9:AF9" xr:uid="{00000000-0009-0000-0000-000001000000}"/>
  <mergeCells count="27">
    <mergeCell ref="AG6:AG8"/>
    <mergeCell ref="W7:Y7"/>
    <mergeCell ref="Z7:AB7"/>
    <mergeCell ref="AC7:AC8"/>
    <mergeCell ref="AD7:AD8"/>
    <mergeCell ref="AE7:AF7"/>
    <mergeCell ref="W6:AB6"/>
    <mergeCell ref="AC6:AF6"/>
    <mergeCell ref="A122:C122"/>
    <mergeCell ref="A124:C124"/>
    <mergeCell ref="A125:C125"/>
    <mergeCell ref="E7:G7"/>
    <mergeCell ref="H7:J7"/>
    <mergeCell ref="A86:C86"/>
    <mergeCell ref="A92:C92"/>
    <mergeCell ref="A97:C97"/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N7:P7"/>
    <mergeCell ref="K7:M7"/>
  </mergeCells>
  <pageMargins left="0" right="0" top="0.35433070866141736" bottom="0.35433070866141736" header="0" footer="0"/>
  <pageSetup paperSize="9" scale="2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96"/>
  <sheetViews>
    <sheetView topLeftCell="B1" zoomScale="107" workbookViewId="0">
      <selection activeCell="C11" sqref="C11"/>
    </sheetView>
  </sheetViews>
  <sheetFormatPr baseColWidth="10" defaultColWidth="12.6640625" defaultRowHeight="15" customHeight="1"/>
  <cols>
    <col min="1" max="1" width="16.83203125" hidden="1" customWidth="1"/>
    <col min="2" max="2" width="10" style="429" customWidth="1"/>
    <col min="3" max="3" width="42" style="456" customWidth="1"/>
    <col min="4" max="4" width="10" style="429" customWidth="1"/>
    <col min="5" max="5" width="18" style="426" customWidth="1"/>
    <col min="6" max="6" width="16.33203125" style="429" customWidth="1"/>
    <col min="7" max="7" width="16" style="429" customWidth="1"/>
    <col min="8" max="8" width="19.6640625" style="429" customWidth="1"/>
    <col min="9" max="9" width="13.6640625" style="429" customWidth="1"/>
    <col min="10" max="10" width="20.5" style="429" customWidth="1"/>
    <col min="11" max="11" width="7.6640625" customWidth="1"/>
    <col min="12" max="12" width="12" customWidth="1"/>
  </cols>
  <sheetData>
    <row r="1" spans="1:12">
      <c r="A1" s="335"/>
      <c r="B1" s="426"/>
      <c r="C1" s="453"/>
      <c r="D1" s="430"/>
      <c r="F1" s="430"/>
      <c r="G1" s="426"/>
      <c r="H1" s="426"/>
      <c r="J1" s="428" t="s">
        <v>206</v>
      </c>
      <c r="K1" s="46"/>
      <c r="L1" s="46"/>
    </row>
    <row r="2" spans="1:12" ht="66.75" customHeight="1">
      <c r="A2" s="335"/>
      <c r="B2" s="426"/>
      <c r="C2" s="453"/>
      <c r="D2" s="430"/>
      <c r="F2" s="430"/>
      <c r="G2" s="426"/>
      <c r="H2" s="619" t="s">
        <v>207</v>
      </c>
      <c r="I2" s="620"/>
      <c r="J2" s="620"/>
      <c r="K2" s="46"/>
      <c r="L2" s="46"/>
    </row>
    <row r="3" spans="1:12">
      <c r="A3" s="335"/>
      <c r="B3" s="426"/>
      <c r="C3" s="453"/>
      <c r="D3" s="430"/>
      <c r="F3" s="430"/>
      <c r="G3" s="426"/>
      <c r="H3" s="426"/>
      <c r="K3" s="46"/>
      <c r="L3" s="46"/>
    </row>
    <row r="4" spans="1:12">
      <c r="A4" s="335"/>
      <c r="B4" s="621" t="s">
        <v>208</v>
      </c>
      <c r="C4" s="622"/>
      <c r="D4" s="622"/>
      <c r="E4" s="622"/>
      <c r="F4" s="622"/>
      <c r="G4" s="622"/>
      <c r="H4" s="622"/>
      <c r="I4" s="622"/>
      <c r="J4" s="622"/>
      <c r="K4" s="46"/>
      <c r="L4" s="46"/>
    </row>
    <row r="5" spans="1:12">
      <c r="A5" s="335"/>
      <c r="B5" s="621" t="s">
        <v>436</v>
      </c>
      <c r="C5" s="622"/>
      <c r="D5" s="622"/>
      <c r="E5" s="622"/>
      <c r="F5" s="622"/>
      <c r="G5" s="622"/>
      <c r="H5" s="622"/>
      <c r="I5" s="622"/>
      <c r="J5" s="622"/>
      <c r="K5" s="46"/>
      <c r="L5" s="46"/>
    </row>
    <row r="6" spans="1:12" ht="20.25" customHeight="1">
      <c r="A6" s="335"/>
      <c r="B6" s="623" t="s">
        <v>209</v>
      </c>
      <c r="C6" s="622"/>
      <c r="D6" s="622"/>
      <c r="E6" s="622"/>
      <c r="F6" s="622"/>
      <c r="G6" s="622"/>
      <c r="H6" s="622"/>
      <c r="I6" s="622"/>
      <c r="J6" s="622"/>
      <c r="K6" s="46"/>
      <c r="L6" s="46"/>
    </row>
    <row r="7" spans="1:12">
      <c r="A7" s="335"/>
      <c r="B7" s="621" t="s">
        <v>468</v>
      </c>
      <c r="C7" s="622"/>
      <c r="D7" s="622"/>
      <c r="E7" s="622"/>
      <c r="F7" s="622"/>
      <c r="G7" s="622"/>
      <c r="H7" s="622"/>
      <c r="I7" s="622"/>
      <c r="J7" s="622"/>
      <c r="K7" s="46"/>
      <c r="L7" s="46"/>
    </row>
    <row r="8" spans="1:12">
      <c r="A8" s="335"/>
      <c r="B8" s="426"/>
      <c r="C8" s="453"/>
      <c r="D8" s="430"/>
      <c r="F8" s="430"/>
      <c r="G8" s="426"/>
      <c r="H8" s="426"/>
      <c r="K8" s="46"/>
      <c r="L8" s="46"/>
    </row>
    <row r="9" spans="1:12">
      <c r="A9" s="15"/>
      <c r="B9" s="614" t="s">
        <v>210</v>
      </c>
      <c r="C9" s="613"/>
      <c r="D9" s="615"/>
      <c r="E9" s="616" t="s">
        <v>211</v>
      </c>
      <c r="F9" s="617"/>
      <c r="G9" s="617"/>
      <c r="H9" s="617"/>
      <c r="I9" s="617"/>
      <c r="J9" s="618"/>
      <c r="K9" s="15"/>
      <c r="L9" s="15"/>
    </row>
    <row r="10" spans="1:12" ht="64">
      <c r="A10" s="336" t="s">
        <v>212</v>
      </c>
      <c r="B10" s="424" t="s">
        <v>213</v>
      </c>
      <c r="C10" s="454" t="s">
        <v>40</v>
      </c>
      <c r="D10" s="425" t="s">
        <v>214</v>
      </c>
      <c r="E10" s="424" t="s">
        <v>215</v>
      </c>
      <c r="F10" s="425" t="s">
        <v>214</v>
      </c>
      <c r="G10" s="424" t="s">
        <v>216</v>
      </c>
      <c r="H10" s="424" t="s">
        <v>217</v>
      </c>
      <c r="I10" s="424" t="s">
        <v>218</v>
      </c>
      <c r="J10" s="424" t="s">
        <v>219</v>
      </c>
      <c r="K10" s="15"/>
      <c r="L10" s="15"/>
    </row>
    <row r="11" spans="1:12" s="399" customFormat="1" ht="32">
      <c r="A11" s="337"/>
      <c r="B11" s="534" t="s">
        <v>239</v>
      </c>
      <c r="C11" s="535" t="s">
        <v>253</v>
      </c>
      <c r="D11" s="536">
        <v>1544.87</v>
      </c>
      <c r="E11" s="537" t="s">
        <v>252</v>
      </c>
      <c r="F11" s="536">
        <v>1544.87</v>
      </c>
      <c r="G11" s="538"/>
      <c r="H11" s="538"/>
      <c r="I11" s="536">
        <v>1544.87</v>
      </c>
      <c r="J11" s="521" t="s">
        <v>251</v>
      </c>
      <c r="K11" s="398"/>
      <c r="L11" s="3"/>
    </row>
    <row r="12" spans="1:12" s="437" customFormat="1" ht="32">
      <c r="A12" s="337"/>
      <c r="B12" s="534" t="s">
        <v>239</v>
      </c>
      <c r="C12" s="535" t="s">
        <v>254</v>
      </c>
      <c r="D12" s="536">
        <v>128.74</v>
      </c>
      <c r="E12" s="537" t="s">
        <v>252</v>
      </c>
      <c r="F12" s="536">
        <v>128.74</v>
      </c>
      <c r="G12" s="538"/>
      <c r="H12" s="538"/>
      <c r="I12" s="536">
        <v>128.74</v>
      </c>
      <c r="J12" s="521" t="s">
        <v>249</v>
      </c>
      <c r="K12" s="398"/>
      <c r="L12" s="3"/>
    </row>
    <row r="13" spans="1:12" s="437" customFormat="1" ht="32">
      <c r="A13" s="337"/>
      <c r="B13" s="534" t="s">
        <v>239</v>
      </c>
      <c r="C13" s="535" t="s">
        <v>255</v>
      </c>
      <c r="D13" s="536">
        <v>6909</v>
      </c>
      <c r="E13" s="537" t="s">
        <v>252</v>
      </c>
      <c r="F13" s="536">
        <v>6909</v>
      </c>
      <c r="G13" s="538"/>
      <c r="H13" s="538"/>
      <c r="I13" s="536">
        <v>6909</v>
      </c>
      <c r="J13" s="521" t="s">
        <v>250</v>
      </c>
      <c r="K13" s="398"/>
      <c r="L13" s="3"/>
    </row>
    <row r="14" spans="1:12" s="399" customFormat="1" ht="32">
      <c r="A14" s="337"/>
      <c r="B14" s="534" t="s">
        <v>239</v>
      </c>
      <c r="C14" s="535" t="s">
        <v>240</v>
      </c>
      <c r="D14" s="536">
        <v>1269</v>
      </c>
      <c r="E14" s="537" t="s">
        <v>252</v>
      </c>
      <c r="F14" s="536">
        <v>1269</v>
      </c>
      <c r="G14" s="538"/>
      <c r="H14" s="538"/>
      <c r="I14" s="536">
        <v>1269</v>
      </c>
      <c r="J14" s="521" t="s">
        <v>256</v>
      </c>
      <c r="K14" s="398"/>
      <c r="L14" s="3"/>
    </row>
    <row r="15" spans="1:12" s="437" customFormat="1" ht="32">
      <c r="A15" s="337"/>
      <c r="B15" s="534" t="s">
        <v>239</v>
      </c>
      <c r="C15" s="535" t="s">
        <v>241</v>
      </c>
      <c r="D15" s="536">
        <v>105.75</v>
      </c>
      <c r="E15" s="537" t="s">
        <v>252</v>
      </c>
      <c r="F15" s="536">
        <v>105.75</v>
      </c>
      <c r="G15" s="538"/>
      <c r="H15" s="538"/>
      <c r="I15" s="536">
        <v>105.75</v>
      </c>
      <c r="J15" s="521" t="s">
        <v>257</v>
      </c>
      <c r="K15" s="398"/>
      <c r="L15" s="3"/>
    </row>
    <row r="16" spans="1:12" s="437" customFormat="1" ht="32">
      <c r="A16" s="337"/>
      <c r="B16" s="534" t="s">
        <v>239</v>
      </c>
      <c r="C16" s="535" t="s">
        <v>265</v>
      </c>
      <c r="D16" s="536">
        <v>5675.25</v>
      </c>
      <c r="E16" s="537" t="s">
        <v>252</v>
      </c>
      <c r="F16" s="536">
        <v>5675.25</v>
      </c>
      <c r="G16" s="538"/>
      <c r="H16" s="538"/>
      <c r="I16" s="536">
        <v>5675.25</v>
      </c>
      <c r="J16" s="521" t="s">
        <v>258</v>
      </c>
      <c r="K16" s="398"/>
      <c r="L16" s="3"/>
    </row>
    <row r="17" spans="1:12" s="399" customFormat="1" ht="32">
      <c r="A17" s="337"/>
      <c r="B17" s="534" t="s">
        <v>239</v>
      </c>
      <c r="C17" s="535" t="s">
        <v>242</v>
      </c>
      <c r="D17" s="536">
        <v>1269</v>
      </c>
      <c r="E17" s="537" t="s">
        <v>252</v>
      </c>
      <c r="F17" s="536">
        <v>1269</v>
      </c>
      <c r="G17" s="538"/>
      <c r="H17" s="538"/>
      <c r="I17" s="536">
        <v>1269</v>
      </c>
      <c r="J17" s="521" t="s">
        <v>260</v>
      </c>
      <c r="K17" s="398"/>
      <c r="L17" s="3"/>
    </row>
    <row r="18" spans="1:12" s="399" customFormat="1" ht="32">
      <c r="A18" s="337"/>
      <c r="B18" s="534" t="s">
        <v>239</v>
      </c>
      <c r="C18" s="535" t="s">
        <v>243</v>
      </c>
      <c r="D18" s="536">
        <v>105.75</v>
      </c>
      <c r="E18" s="537" t="s">
        <v>252</v>
      </c>
      <c r="F18" s="536">
        <v>105.75</v>
      </c>
      <c r="G18" s="539"/>
      <c r="H18" s="539"/>
      <c r="I18" s="536">
        <v>105.75</v>
      </c>
      <c r="J18" s="521" t="s">
        <v>259</v>
      </c>
      <c r="K18" s="398"/>
      <c r="L18" s="3"/>
    </row>
    <row r="19" spans="1:12" s="437" customFormat="1" ht="32">
      <c r="A19" s="434"/>
      <c r="B19" s="534" t="s">
        <v>239</v>
      </c>
      <c r="C19" s="535" t="s">
        <v>261</v>
      </c>
      <c r="D19" s="536">
        <v>5675.25</v>
      </c>
      <c r="E19" s="537" t="s">
        <v>252</v>
      </c>
      <c r="F19" s="536">
        <v>5675.25</v>
      </c>
      <c r="G19" s="539"/>
      <c r="H19" s="539"/>
      <c r="I19" s="536">
        <v>5675.25</v>
      </c>
      <c r="J19" s="521" t="s">
        <v>262</v>
      </c>
      <c r="K19" s="398"/>
      <c r="L19" s="3"/>
    </row>
    <row r="20" spans="1:12" s="399" customFormat="1" ht="32">
      <c r="A20" s="434"/>
      <c r="B20" s="534" t="s">
        <v>239</v>
      </c>
      <c r="C20" s="535" t="s">
        <v>244</v>
      </c>
      <c r="D20" s="536">
        <v>1269</v>
      </c>
      <c r="E20" s="537" t="s">
        <v>252</v>
      </c>
      <c r="F20" s="536">
        <v>1269</v>
      </c>
      <c r="G20" s="516"/>
      <c r="H20" s="516"/>
      <c r="I20" s="536">
        <v>1269</v>
      </c>
      <c r="J20" s="521" t="s">
        <v>266</v>
      </c>
      <c r="K20" s="398"/>
      <c r="L20" s="3"/>
    </row>
    <row r="21" spans="1:12" s="437" customFormat="1" ht="32">
      <c r="A21" s="434"/>
      <c r="B21" s="534" t="s">
        <v>239</v>
      </c>
      <c r="C21" s="535" t="s">
        <v>245</v>
      </c>
      <c r="D21" s="536">
        <v>105.75</v>
      </c>
      <c r="E21" s="537" t="s">
        <v>252</v>
      </c>
      <c r="F21" s="536">
        <v>105.75</v>
      </c>
      <c r="G21" s="516"/>
      <c r="H21" s="516"/>
      <c r="I21" s="536">
        <v>105.75</v>
      </c>
      <c r="J21" s="521" t="s">
        <v>263</v>
      </c>
      <c r="K21" s="398"/>
      <c r="L21" s="3"/>
    </row>
    <row r="22" spans="1:12" s="437" customFormat="1" ht="32">
      <c r="A22" s="434"/>
      <c r="B22" s="534" t="s">
        <v>239</v>
      </c>
      <c r="C22" s="535" t="s">
        <v>264</v>
      </c>
      <c r="D22" s="536">
        <v>5675.25</v>
      </c>
      <c r="E22" s="537" t="s">
        <v>252</v>
      </c>
      <c r="F22" s="536">
        <v>5675.25</v>
      </c>
      <c r="G22" s="516"/>
      <c r="H22" s="516"/>
      <c r="I22" s="536">
        <v>5675.25</v>
      </c>
      <c r="J22" s="521" t="s">
        <v>267</v>
      </c>
      <c r="K22" s="398"/>
      <c r="L22" s="3"/>
    </row>
    <row r="23" spans="1:12" s="437" customFormat="1" ht="32">
      <c r="A23" s="434"/>
      <c r="B23" s="534" t="s">
        <v>239</v>
      </c>
      <c r="C23" s="535" t="s">
        <v>271</v>
      </c>
      <c r="D23" s="536">
        <v>1269</v>
      </c>
      <c r="E23" s="537" t="s">
        <v>252</v>
      </c>
      <c r="F23" s="536">
        <v>1269</v>
      </c>
      <c r="G23" s="516"/>
      <c r="H23" s="516"/>
      <c r="I23" s="536">
        <v>1269</v>
      </c>
      <c r="J23" s="525" t="s">
        <v>269</v>
      </c>
      <c r="K23" s="398"/>
      <c r="L23" s="3"/>
    </row>
    <row r="24" spans="1:12" s="399" customFormat="1" ht="32">
      <c r="A24" s="434"/>
      <c r="B24" s="534" t="s">
        <v>239</v>
      </c>
      <c r="C24" s="535" t="s">
        <v>272</v>
      </c>
      <c r="D24" s="536">
        <v>105.75</v>
      </c>
      <c r="E24" s="537" t="s">
        <v>252</v>
      </c>
      <c r="F24" s="536">
        <v>105.75</v>
      </c>
      <c r="G24" s="516"/>
      <c r="H24" s="516"/>
      <c r="I24" s="536">
        <v>105.75</v>
      </c>
      <c r="J24" s="525" t="s">
        <v>268</v>
      </c>
      <c r="K24" s="398"/>
      <c r="L24" s="3"/>
    </row>
    <row r="25" spans="1:12" s="451" customFormat="1" ht="32">
      <c r="A25" s="434"/>
      <c r="B25" s="534" t="s">
        <v>239</v>
      </c>
      <c r="C25" s="535" t="s">
        <v>273</v>
      </c>
      <c r="D25" s="536">
        <v>5675.25</v>
      </c>
      <c r="E25" s="537" t="s">
        <v>252</v>
      </c>
      <c r="F25" s="536">
        <v>5675.25</v>
      </c>
      <c r="G25" s="538"/>
      <c r="H25" s="538"/>
      <c r="I25" s="536">
        <v>5675.25</v>
      </c>
      <c r="J25" s="525" t="s">
        <v>270</v>
      </c>
      <c r="K25" s="398"/>
      <c r="L25" s="3"/>
    </row>
    <row r="26" spans="1:12" s="437" customFormat="1" ht="32">
      <c r="A26" s="434"/>
      <c r="B26" s="534" t="s">
        <v>239</v>
      </c>
      <c r="C26" s="535" t="s">
        <v>274</v>
      </c>
      <c r="D26" s="536">
        <v>1269</v>
      </c>
      <c r="E26" s="537" t="s">
        <v>252</v>
      </c>
      <c r="F26" s="536">
        <v>1269</v>
      </c>
      <c r="G26" s="516"/>
      <c r="H26" s="516"/>
      <c r="I26" s="536">
        <v>1269</v>
      </c>
      <c r="J26" s="525" t="s">
        <v>277</v>
      </c>
      <c r="K26" s="398"/>
      <c r="L26" s="3"/>
    </row>
    <row r="27" spans="1:12" s="399" customFormat="1" ht="32">
      <c r="A27" s="434"/>
      <c r="B27" s="534" t="s">
        <v>239</v>
      </c>
      <c r="C27" s="535" t="s">
        <v>275</v>
      </c>
      <c r="D27" s="536">
        <v>105.75</v>
      </c>
      <c r="E27" s="537" t="s">
        <v>252</v>
      </c>
      <c r="F27" s="536">
        <v>105.75</v>
      </c>
      <c r="G27" s="540"/>
      <c r="H27" s="540"/>
      <c r="I27" s="536">
        <v>105.75</v>
      </c>
      <c r="J27" s="525" t="s">
        <v>278</v>
      </c>
      <c r="K27" s="398"/>
      <c r="L27" s="3"/>
    </row>
    <row r="28" spans="1:12" s="437" customFormat="1" ht="32">
      <c r="A28" s="434"/>
      <c r="B28" s="534" t="s">
        <v>239</v>
      </c>
      <c r="C28" s="535" t="s">
        <v>276</v>
      </c>
      <c r="D28" s="536">
        <v>5675.25</v>
      </c>
      <c r="E28" s="537" t="s">
        <v>252</v>
      </c>
      <c r="F28" s="536">
        <v>5675.25</v>
      </c>
      <c r="G28" s="538"/>
      <c r="H28" s="538"/>
      <c r="I28" s="536">
        <v>5675.25</v>
      </c>
      <c r="J28" s="525" t="s">
        <v>279</v>
      </c>
      <c r="K28" s="398"/>
      <c r="L28" s="3"/>
    </row>
    <row r="29" spans="1:12" s="399" customFormat="1" ht="32">
      <c r="A29" s="434"/>
      <c r="B29" s="534" t="s">
        <v>239</v>
      </c>
      <c r="C29" s="535" t="s">
        <v>246</v>
      </c>
      <c r="D29" s="536">
        <v>1861.2</v>
      </c>
      <c r="E29" s="537" t="s">
        <v>252</v>
      </c>
      <c r="F29" s="536">
        <v>1861.2</v>
      </c>
      <c r="G29" s="538"/>
      <c r="H29" s="538"/>
      <c r="I29" s="536">
        <v>1861.2</v>
      </c>
      <c r="J29" s="521" t="s">
        <v>281</v>
      </c>
      <c r="K29" s="398"/>
      <c r="L29" s="3"/>
    </row>
    <row r="30" spans="1:12" s="399" customFormat="1" ht="32">
      <c r="A30" s="434"/>
      <c r="B30" s="534" t="s">
        <v>239</v>
      </c>
      <c r="C30" s="535" t="s">
        <v>247</v>
      </c>
      <c r="D30" s="536">
        <v>155.1</v>
      </c>
      <c r="E30" s="537" t="s">
        <v>252</v>
      </c>
      <c r="F30" s="536">
        <v>155.1</v>
      </c>
      <c r="G30" s="538"/>
      <c r="H30" s="538"/>
      <c r="I30" s="536">
        <v>155.1</v>
      </c>
      <c r="J30" s="521" t="s">
        <v>280</v>
      </c>
      <c r="K30" s="398"/>
      <c r="L30" s="3"/>
    </row>
    <row r="31" spans="1:12" s="437" customFormat="1" ht="32">
      <c r="A31" s="434"/>
      <c r="B31" s="541" t="s">
        <v>239</v>
      </c>
      <c r="C31" s="542" t="s">
        <v>248</v>
      </c>
      <c r="D31" s="543">
        <v>8323.7000000000007</v>
      </c>
      <c r="E31" s="544" t="s">
        <v>252</v>
      </c>
      <c r="F31" s="543">
        <v>8323.7000000000007</v>
      </c>
      <c r="G31" s="538"/>
      <c r="H31" s="538"/>
      <c r="I31" s="543">
        <v>8323.7000000000007</v>
      </c>
      <c r="J31" s="538" t="s">
        <v>282</v>
      </c>
      <c r="K31" s="398"/>
      <c r="L31" s="3"/>
    </row>
    <row r="32" spans="1:12" s="451" customFormat="1" ht="53" customHeight="1">
      <c r="A32" s="434"/>
      <c r="B32" s="534" t="s">
        <v>225</v>
      </c>
      <c r="C32" s="518" t="s">
        <v>298</v>
      </c>
      <c r="D32" s="545">
        <v>7000</v>
      </c>
      <c r="E32" s="546" t="s">
        <v>305</v>
      </c>
      <c r="F32" s="545">
        <v>7000</v>
      </c>
      <c r="G32" s="516" t="s">
        <v>300</v>
      </c>
      <c r="H32" s="516" t="s">
        <v>228</v>
      </c>
      <c r="I32" s="545">
        <v>7000</v>
      </c>
      <c r="J32" s="516" t="s">
        <v>301</v>
      </c>
      <c r="K32" s="398"/>
      <c r="L32" s="3"/>
    </row>
    <row r="33" spans="1:12" s="451" customFormat="1" ht="48">
      <c r="A33" s="434"/>
      <c r="B33" s="534" t="s">
        <v>226</v>
      </c>
      <c r="C33" s="518" t="s">
        <v>299</v>
      </c>
      <c r="D33" s="545">
        <v>7000</v>
      </c>
      <c r="E33" s="546" t="s">
        <v>304</v>
      </c>
      <c r="F33" s="545">
        <v>7000</v>
      </c>
      <c r="G33" s="516" t="s">
        <v>303</v>
      </c>
      <c r="H33" s="516" t="s">
        <v>228</v>
      </c>
      <c r="I33" s="545">
        <v>7000</v>
      </c>
      <c r="J33" s="516" t="s">
        <v>302</v>
      </c>
      <c r="K33" s="398"/>
      <c r="L33" s="3"/>
    </row>
    <row r="34" spans="1:12" s="399" customFormat="1" ht="32">
      <c r="A34" s="434"/>
      <c r="B34" s="534" t="s">
        <v>297</v>
      </c>
      <c r="C34" s="547" t="s">
        <v>283</v>
      </c>
      <c r="D34" s="545">
        <v>1888.17</v>
      </c>
      <c r="E34" s="546" t="s">
        <v>252</v>
      </c>
      <c r="F34" s="545">
        <v>1888.17</v>
      </c>
      <c r="G34" s="516"/>
      <c r="H34" s="516"/>
      <c r="I34" s="545">
        <v>1888.17</v>
      </c>
      <c r="J34" s="516" t="s">
        <v>290</v>
      </c>
      <c r="K34" s="398"/>
      <c r="L34" s="3"/>
    </row>
    <row r="35" spans="1:12" s="399" customFormat="1" ht="32">
      <c r="A35" s="434"/>
      <c r="B35" s="534" t="s">
        <v>297</v>
      </c>
      <c r="C35" s="547" t="s">
        <v>284</v>
      </c>
      <c r="D35" s="545">
        <v>1551</v>
      </c>
      <c r="E35" s="546" t="s">
        <v>252</v>
      </c>
      <c r="F35" s="545">
        <v>1551</v>
      </c>
      <c r="G35" s="516"/>
      <c r="H35" s="516"/>
      <c r="I35" s="545">
        <v>1551</v>
      </c>
      <c r="J35" s="516" t="s">
        <v>291</v>
      </c>
      <c r="K35" s="398"/>
      <c r="L35" s="3"/>
    </row>
    <row r="36" spans="1:12" s="399" customFormat="1" ht="32">
      <c r="A36" s="434"/>
      <c r="B36" s="534" t="s">
        <v>297</v>
      </c>
      <c r="C36" s="547" t="s">
        <v>285</v>
      </c>
      <c r="D36" s="545">
        <v>1551</v>
      </c>
      <c r="E36" s="546" t="s">
        <v>252</v>
      </c>
      <c r="F36" s="545">
        <v>1551</v>
      </c>
      <c r="G36" s="516"/>
      <c r="H36" s="516"/>
      <c r="I36" s="545">
        <v>1551</v>
      </c>
      <c r="J36" s="516" t="s">
        <v>292</v>
      </c>
      <c r="K36" s="398"/>
      <c r="L36" s="3"/>
    </row>
    <row r="37" spans="1:12" s="446" customFormat="1" ht="32">
      <c r="A37" s="447"/>
      <c r="B37" s="534" t="s">
        <v>297</v>
      </c>
      <c r="C37" s="547" t="s">
        <v>286</v>
      </c>
      <c r="D37" s="545">
        <v>1551</v>
      </c>
      <c r="E37" s="546" t="s">
        <v>252</v>
      </c>
      <c r="F37" s="545">
        <v>1551</v>
      </c>
      <c r="G37" s="516"/>
      <c r="H37" s="516"/>
      <c r="I37" s="545">
        <v>1551</v>
      </c>
      <c r="J37" s="516" t="s">
        <v>293</v>
      </c>
      <c r="K37" s="398"/>
      <c r="L37" s="3"/>
    </row>
    <row r="38" spans="1:12" s="446" customFormat="1" ht="32">
      <c r="A38" s="447"/>
      <c r="B38" s="534" t="s">
        <v>297</v>
      </c>
      <c r="C38" s="547" t="s">
        <v>287</v>
      </c>
      <c r="D38" s="545">
        <v>1551</v>
      </c>
      <c r="E38" s="546" t="s">
        <v>252</v>
      </c>
      <c r="F38" s="545">
        <v>1551</v>
      </c>
      <c r="G38" s="516"/>
      <c r="H38" s="516"/>
      <c r="I38" s="545">
        <v>1551</v>
      </c>
      <c r="J38" s="516" t="s">
        <v>294</v>
      </c>
      <c r="K38" s="398"/>
      <c r="L38" s="3"/>
    </row>
    <row r="39" spans="1:12" s="448" customFormat="1" ht="32">
      <c r="A39" s="434"/>
      <c r="B39" s="534" t="s">
        <v>297</v>
      </c>
      <c r="C39" s="547" t="s">
        <v>288</v>
      </c>
      <c r="D39" s="545">
        <v>1551</v>
      </c>
      <c r="E39" s="546" t="s">
        <v>252</v>
      </c>
      <c r="F39" s="545">
        <v>1551</v>
      </c>
      <c r="G39" s="516"/>
      <c r="H39" s="516"/>
      <c r="I39" s="545">
        <v>1551</v>
      </c>
      <c r="J39" s="516" t="s">
        <v>295</v>
      </c>
      <c r="K39" s="398"/>
      <c r="L39" s="3"/>
    </row>
    <row r="40" spans="1:12" ht="32">
      <c r="A40" s="434"/>
      <c r="B40" s="534" t="s">
        <v>297</v>
      </c>
      <c r="C40" s="547" t="s">
        <v>289</v>
      </c>
      <c r="D40" s="545">
        <v>2274.8000000000002</v>
      </c>
      <c r="E40" s="546" t="s">
        <v>252</v>
      </c>
      <c r="F40" s="545">
        <v>2274.8000000000002</v>
      </c>
      <c r="G40" s="516"/>
      <c r="H40" s="516"/>
      <c r="I40" s="545">
        <v>2274.8000000000002</v>
      </c>
      <c r="J40" s="516" t="s">
        <v>296</v>
      </c>
      <c r="K40" s="398"/>
      <c r="L40" s="3"/>
    </row>
    <row r="41" spans="1:12" ht="32">
      <c r="A41" s="443"/>
      <c r="B41" s="534" t="s">
        <v>306</v>
      </c>
      <c r="C41" s="518" t="s">
        <v>298</v>
      </c>
      <c r="D41" s="545">
        <v>1540</v>
      </c>
      <c r="E41" s="546" t="s">
        <v>305</v>
      </c>
      <c r="F41" s="545">
        <v>1540</v>
      </c>
      <c r="G41" s="516" t="s">
        <v>300</v>
      </c>
      <c r="H41" s="516" t="s">
        <v>228</v>
      </c>
      <c r="I41" s="545">
        <v>1540</v>
      </c>
      <c r="J41" s="516" t="s">
        <v>308</v>
      </c>
      <c r="K41" s="398"/>
      <c r="L41" s="3"/>
    </row>
    <row r="42" spans="1:12" ht="32">
      <c r="A42" s="434"/>
      <c r="B42" s="534" t="s">
        <v>307</v>
      </c>
      <c r="C42" s="518" t="s">
        <v>299</v>
      </c>
      <c r="D42" s="545">
        <v>1540</v>
      </c>
      <c r="E42" s="546" t="s">
        <v>304</v>
      </c>
      <c r="F42" s="545">
        <v>1540</v>
      </c>
      <c r="G42" s="516" t="s">
        <v>303</v>
      </c>
      <c r="H42" s="516" t="s">
        <v>228</v>
      </c>
      <c r="I42" s="545">
        <v>1540</v>
      </c>
      <c r="J42" s="516" t="s">
        <v>309</v>
      </c>
      <c r="K42" s="398"/>
      <c r="L42" s="3"/>
    </row>
    <row r="43" spans="1:12" s="437" customFormat="1" ht="31" customHeight="1">
      <c r="A43" s="337"/>
      <c r="B43" s="513" t="s">
        <v>310</v>
      </c>
      <c r="C43" s="514" t="s">
        <v>311</v>
      </c>
      <c r="D43" s="526">
        <v>17150</v>
      </c>
      <c r="E43" s="548" t="s">
        <v>447</v>
      </c>
      <c r="F43" s="526">
        <v>17150</v>
      </c>
      <c r="G43" s="516" t="s">
        <v>448</v>
      </c>
      <c r="H43" s="521" t="s">
        <v>449</v>
      </c>
      <c r="I43" s="526"/>
      <c r="J43" s="521"/>
      <c r="K43" s="398"/>
      <c r="L43" s="3"/>
    </row>
    <row r="44" spans="1:12" s="437" customFormat="1" ht="35" customHeight="1">
      <c r="A44" s="337"/>
      <c r="B44" s="513" t="s">
        <v>312</v>
      </c>
      <c r="C44" s="518" t="s">
        <v>460</v>
      </c>
      <c r="D44" s="526">
        <v>3250</v>
      </c>
      <c r="E44" s="548" t="s">
        <v>459</v>
      </c>
      <c r="F44" s="526">
        <v>3250</v>
      </c>
      <c r="G44" s="516" t="s">
        <v>315</v>
      </c>
      <c r="H44" s="521" t="s">
        <v>449</v>
      </c>
      <c r="I44" s="526"/>
      <c r="J44" s="521"/>
      <c r="K44" s="398"/>
      <c r="L44" s="3"/>
    </row>
    <row r="45" spans="1:12" s="437" customFormat="1" ht="32">
      <c r="A45" s="512"/>
      <c r="B45" s="549" t="s">
        <v>238</v>
      </c>
      <c r="C45" s="550" t="s">
        <v>317</v>
      </c>
      <c r="D45" s="551">
        <v>27500</v>
      </c>
      <c r="E45" s="521" t="s">
        <v>318</v>
      </c>
      <c r="F45" s="551">
        <v>27500</v>
      </c>
      <c r="G45" s="516" t="s">
        <v>319</v>
      </c>
      <c r="H45" s="521" t="s">
        <v>230</v>
      </c>
      <c r="I45" s="551">
        <v>27500</v>
      </c>
      <c r="J45" s="521" t="s">
        <v>320</v>
      </c>
      <c r="K45" s="398"/>
      <c r="L45" s="3"/>
    </row>
    <row r="46" spans="1:12" s="437" customFormat="1" ht="48">
      <c r="A46" s="337"/>
      <c r="B46" s="549" t="s">
        <v>227</v>
      </c>
      <c r="C46" s="518" t="s">
        <v>321</v>
      </c>
      <c r="D46" s="526">
        <v>8400</v>
      </c>
      <c r="E46" s="521" t="s">
        <v>452</v>
      </c>
      <c r="F46" s="526">
        <v>8400</v>
      </c>
      <c r="G46" s="521" t="s">
        <v>451</v>
      </c>
      <c r="H46" s="521" t="s">
        <v>230</v>
      </c>
      <c r="I46" s="526"/>
      <c r="J46" s="521"/>
      <c r="K46" s="398"/>
      <c r="L46" s="3"/>
    </row>
    <row r="47" spans="1:12" s="437" customFormat="1" ht="32">
      <c r="A47" s="566"/>
      <c r="B47" s="549" t="s">
        <v>233</v>
      </c>
      <c r="C47" s="518" t="s">
        <v>322</v>
      </c>
      <c r="D47" s="567">
        <v>29000</v>
      </c>
      <c r="E47" s="538" t="s">
        <v>467</v>
      </c>
      <c r="F47" s="567">
        <v>29000</v>
      </c>
      <c r="G47" s="538" t="s">
        <v>465</v>
      </c>
      <c r="H47" s="538" t="s">
        <v>466</v>
      </c>
      <c r="I47" s="567"/>
      <c r="J47" s="538"/>
      <c r="K47" s="398"/>
      <c r="L47" s="3"/>
    </row>
    <row r="48" spans="1:12" s="446" customFormat="1" ht="32">
      <c r="A48" s="447"/>
      <c r="B48" s="513" t="s">
        <v>234</v>
      </c>
      <c r="C48" s="514" t="s">
        <v>323</v>
      </c>
      <c r="D48" s="515">
        <v>50000</v>
      </c>
      <c r="E48" s="516" t="s">
        <v>324</v>
      </c>
      <c r="F48" s="515">
        <v>50000</v>
      </c>
      <c r="G48" s="516" t="s">
        <v>446</v>
      </c>
      <c r="H48" s="516" t="s">
        <v>230</v>
      </c>
      <c r="I48" s="515">
        <v>50000</v>
      </c>
      <c r="J48" s="516" t="s">
        <v>325</v>
      </c>
      <c r="K48" s="398"/>
      <c r="L48" s="3"/>
    </row>
    <row r="49" spans="1:12" s="446" customFormat="1" ht="32">
      <c r="A49" s="447"/>
      <c r="B49" s="513" t="s">
        <v>234</v>
      </c>
      <c r="C49" s="514" t="s">
        <v>323</v>
      </c>
      <c r="D49" s="515">
        <v>60000</v>
      </c>
      <c r="E49" s="516" t="s">
        <v>450</v>
      </c>
      <c r="F49" s="515">
        <v>60000</v>
      </c>
      <c r="G49" s="516" t="s">
        <v>458</v>
      </c>
      <c r="H49" s="516" t="s">
        <v>230</v>
      </c>
      <c r="I49" s="515"/>
      <c r="J49" s="516"/>
      <c r="K49" s="398"/>
      <c r="L49" s="511"/>
    </row>
    <row r="50" spans="1:12" s="446" customFormat="1" ht="48">
      <c r="A50" s="447"/>
      <c r="B50" s="513" t="s">
        <v>236</v>
      </c>
      <c r="C50" s="514" t="s">
        <v>326</v>
      </c>
      <c r="D50" s="515">
        <v>25000</v>
      </c>
      <c r="E50" s="516" t="s">
        <v>443</v>
      </c>
      <c r="F50" s="515">
        <v>25000</v>
      </c>
      <c r="G50" s="516" t="s">
        <v>442</v>
      </c>
      <c r="H50" s="516" t="s">
        <v>441</v>
      </c>
      <c r="I50" s="515"/>
      <c r="J50" s="516"/>
      <c r="K50" s="398"/>
      <c r="L50" s="3"/>
    </row>
    <row r="51" spans="1:12" s="446" customFormat="1" ht="48">
      <c r="A51" s="447"/>
      <c r="B51" s="513" t="s">
        <v>235</v>
      </c>
      <c r="C51" s="514" t="s">
        <v>327</v>
      </c>
      <c r="D51" s="515">
        <v>25000</v>
      </c>
      <c r="E51" s="516" t="s">
        <v>444</v>
      </c>
      <c r="F51" s="515">
        <v>25000</v>
      </c>
      <c r="G51" s="516" t="s">
        <v>445</v>
      </c>
      <c r="H51" s="516" t="s">
        <v>441</v>
      </c>
      <c r="I51" s="515"/>
      <c r="J51" s="516"/>
      <c r="K51" s="398"/>
      <c r="L51" s="3"/>
    </row>
    <row r="52" spans="1:12" s="446" customFormat="1" ht="32">
      <c r="A52" s="447"/>
      <c r="B52" s="513" t="s">
        <v>237</v>
      </c>
      <c r="C52" s="514" t="s">
        <v>332</v>
      </c>
      <c r="D52" s="515">
        <v>7000</v>
      </c>
      <c r="E52" s="516" t="s">
        <v>329</v>
      </c>
      <c r="F52" s="515">
        <v>7000</v>
      </c>
      <c r="G52" s="516" t="s">
        <v>328</v>
      </c>
      <c r="H52" s="516" t="s">
        <v>330</v>
      </c>
      <c r="I52" s="515">
        <v>7000</v>
      </c>
      <c r="J52" s="516" t="s">
        <v>331</v>
      </c>
      <c r="K52" s="398"/>
      <c r="L52" s="3"/>
    </row>
    <row r="53" spans="1:12" s="446" customFormat="1" ht="32">
      <c r="A53" s="447"/>
      <c r="B53" s="513" t="s">
        <v>333</v>
      </c>
      <c r="C53" s="517" t="s">
        <v>337</v>
      </c>
      <c r="D53" s="515">
        <v>125900</v>
      </c>
      <c r="E53" s="516" t="s">
        <v>335</v>
      </c>
      <c r="F53" s="515">
        <v>125900</v>
      </c>
      <c r="G53" s="516" t="s">
        <v>334</v>
      </c>
      <c r="H53" s="516" t="s">
        <v>441</v>
      </c>
      <c r="I53" s="515">
        <v>89654.91</v>
      </c>
      <c r="J53" s="516" t="s">
        <v>336</v>
      </c>
      <c r="K53" s="398"/>
      <c r="L53" s="3"/>
    </row>
    <row r="54" spans="1:12" s="446" customFormat="1" ht="32">
      <c r="A54" s="447"/>
      <c r="B54" s="513" t="s">
        <v>339</v>
      </c>
      <c r="C54" s="518" t="s">
        <v>338</v>
      </c>
      <c r="D54" s="519">
        <v>20000</v>
      </c>
      <c r="E54" s="520" t="s">
        <v>342</v>
      </c>
      <c r="F54" s="519">
        <v>20000</v>
      </c>
      <c r="G54" s="516" t="s">
        <v>341</v>
      </c>
      <c r="H54" s="521" t="s">
        <v>230</v>
      </c>
      <c r="I54" s="519">
        <v>20000</v>
      </c>
      <c r="J54" s="521" t="s">
        <v>340</v>
      </c>
      <c r="K54" s="398"/>
      <c r="L54" s="3"/>
    </row>
    <row r="55" spans="1:12" s="446" customFormat="1" ht="32">
      <c r="A55" s="447"/>
      <c r="B55" s="513" t="s">
        <v>339</v>
      </c>
      <c r="C55" s="518" t="s">
        <v>338</v>
      </c>
      <c r="D55" s="519">
        <v>130000</v>
      </c>
      <c r="E55" s="516" t="s">
        <v>345</v>
      </c>
      <c r="F55" s="519">
        <v>130000</v>
      </c>
      <c r="G55" s="521" t="s">
        <v>344</v>
      </c>
      <c r="H55" s="516" t="s">
        <v>343</v>
      </c>
      <c r="I55" s="519">
        <v>130000</v>
      </c>
      <c r="J55" s="516" t="s">
        <v>346</v>
      </c>
      <c r="K55" s="398"/>
      <c r="L55" s="3"/>
    </row>
    <row r="56" spans="1:12" s="446" customFormat="1" ht="48">
      <c r="A56" s="447"/>
      <c r="B56" s="513" t="s">
        <v>457</v>
      </c>
      <c r="C56" s="514" t="s">
        <v>347</v>
      </c>
      <c r="D56" s="522">
        <v>9</v>
      </c>
      <c r="E56" s="516" t="s">
        <v>352</v>
      </c>
      <c r="F56" s="522">
        <v>9</v>
      </c>
      <c r="G56" s="516"/>
      <c r="H56" s="516"/>
      <c r="I56" s="522">
        <v>9</v>
      </c>
      <c r="J56" s="516" t="s">
        <v>348</v>
      </c>
      <c r="K56" s="398"/>
      <c r="L56" s="3"/>
    </row>
    <row r="57" spans="1:12" s="446" customFormat="1" ht="48">
      <c r="A57" s="447"/>
      <c r="B57" s="513" t="s">
        <v>457</v>
      </c>
      <c r="C57" s="514" t="s">
        <v>347</v>
      </c>
      <c r="D57" s="523">
        <v>12</v>
      </c>
      <c r="E57" s="516" t="s">
        <v>352</v>
      </c>
      <c r="F57" s="523">
        <v>12</v>
      </c>
      <c r="G57" s="524"/>
      <c r="H57" s="516"/>
      <c r="I57" s="523">
        <v>12</v>
      </c>
      <c r="J57" s="516" t="s">
        <v>349</v>
      </c>
      <c r="K57" s="398"/>
      <c r="L57" s="3"/>
    </row>
    <row r="58" spans="1:12" s="399" customFormat="1" ht="48">
      <c r="A58" s="434"/>
      <c r="B58" s="513" t="s">
        <v>457</v>
      </c>
      <c r="C58" s="514" t="s">
        <v>347</v>
      </c>
      <c r="D58" s="523">
        <v>162</v>
      </c>
      <c r="E58" s="516" t="s">
        <v>352</v>
      </c>
      <c r="F58" s="523">
        <v>162</v>
      </c>
      <c r="G58" s="525"/>
      <c r="H58" s="525"/>
      <c r="I58" s="523">
        <v>162</v>
      </c>
      <c r="J58" s="516" t="s">
        <v>350</v>
      </c>
      <c r="K58" s="398"/>
      <c r="L58" s="3"/>
    </row>
    <row r="59" spans="1:12" s="437" customFormat="1" ht="48">
      <c r="A59" s="434"/>
      <c r="B59" s="513" t="s">
        <v>457</v>
      </c>
      <c r="C59" s="514" t="s">
        <v>347</v>
      </c>
      <c r="D59" s="523">
        <v>3</v>
      </c>
      <c r="E59" s="516" t="s">
        <v>352</v>
      </c>
      <c r="F59" s="523">
        <v>3</v>
      </c>
      <c r="G59" s="521"/>
      <c r="H59" s="521"/>
      <c r="I59" s="523">
        <v>3</v>
      </c>
      <c r="J59" s="516" t="s">
        <v>351</v>
      </c>
      <c r="K59" s="398"/>
      <c r="L59" s="3"/>
    </row>
    <row r="60" spans="1:12" s="446" customFormat="1" ht="48">
      <c r="A60" s="447"/>
      <c r="B60" s="513" t="s">
        <v>231</v>
      </c>
      <c r="C60" s="514" t="s">
        <v>454</v>
      </c>
      <c r="D60" s="523">
        <v>50</v>
      </c>
      <c r="E60" s="516" t="s">
        <v>352</v>
      </c>
      <c r="F60" s="523">
        <v>50</v>
      </c>
      <c r="G60" s="525"/>
      <c r="H60" s="525"/>
      <c r="I60" s="523">
        <v>50</v>
      </c>
      <c r="J60" s="516" t="s">
        <v>453</v>
      </c>
      <c r="K60" s="398"/>
      <c r="L60" s="511"/>
    </row>
    <row r="61" spans="1:12" s="446" customFormat="1" ht="48">
      <c r="A61" s="447"/>
      <c r="B61" s="513" t="s">
        <v>231</v>
      </c>
      <c r="C61" s="514" t="s">
        <v>456</v>
      </c>
      <c r="D61" s="523">
        <v>50</v>
      </c>
      <c r="E61" s="516" t="s">
        <v>352</v>
      </c>
      <c r="F61" s="523">
        <v>50</v>
      </c>
      <c r="G61" s="521"/>
      <c r="H61" s="521"/>
      <c r="I61" s="523">
        <v>50</v>
      </c>
      <c r="J61" s="516" t="s">
        <v>455</v>
      </c>
      <c r="K61" s="398"/>
      <c r="L61" s="511"/>
    </row>
    <row r="62" spans="1:12" s="437" customFormat="1" ht="48">
      <c r="A62" s="434"/>
      <c r="B62" s="513" t="s">
        <v>224</v>
      </c>
      <c r="C62" s="514" t="s">
        <v>355</v>
      </c>
      <c r="D62" s="526">
        <v>55500</v>
      </c>
      <c r="E62" s="527" t="s">
        <v>354</v>
      </c>
      <c r="F62" s="526">
        <v>55500</v>
      </c>
      <c r="G62" s="521" t="s">
        <v>353</v>
      </c>
      <c r="H62" s="521" t="s">
        <v>229</v>
      </c>
      <c r="I62" s="526">
        <v>55500</v>
      </c>
      <c r="J62" s="521" t="s">
        <v>356</v>
      </c>
      <c r="K62" s="398"/>
      <c r="L62" s="3"/>
    </row>
    <row r="63" spans="1:12" s="437" customFormat="1" ht="32">
      <c r="A63" s="434"/>
      <c r="B63" s="513" t="s">
        <v>224</v>
      </c>
      <c r="C63" s="514" t="s">
        <v>358</v>
      </c>
      <c r="D63" s="528">
        <v>18500</v>
      </c>
      <c r="E63" s="527" t="s">
        <v>354</v>
      </c>
      <c r="F63" s="528">
        <v>18500</v>
      </c>
      <c r="G63" s="521" t="s">
        <v>353</v>
      </c>
      <c r="H63" s="521" t="s">
        <v>357</v>
      </c>
      <c r="I63" s="528">
        <v>18500</v>
      </c>
      <c r="J63" s="521" t="s">
        <v>359</v>
      </c>
      <c r="K63" s="398"/>
      <c r="L63" s="3"/>
    </row>
    <row r="64" spans="1:12" s="437" customFormat="1" ht="32">
      <c r="A64" s="434"/>
      <c r="B64" s="513" t="s">
        <v>224</v>
      </c>
      <c r="C64" s="514" t="s">
        <v>360</v>
      </c>
      <c r="D64" s="528">
        <v>18500</v>
      </c>
      <c r="E64" s="527" t="s">
        <v>354</v>
      </c>
      <c r="F64" s="528">
        <v>18500</v>
      </c>
      <c r="G64" s="521" t="s">
        <v>353</v>
      </c>
      <c r="H64" s="521" t="s">
        <v>232</v>
      </c>
      <c r="I64" s="528">
        <v>18500</v>
      </c>
      <c r="J64" s="521" t="s">
        <v>361</v>
      </c>
      <c r="K64" s="398"/>
      <c r="L64" s="3"/>
    </row>
    <row r="65" spans="1:15" s="437" customFormat="1" ht="32">
      <c r="A65" s="434"/>
      <c r="B65" s="513" t="s">
        <v>362</v>
      </c>
      <c r="C65" s="514" t="s">
        <v>366</v>
      </c>
      <c r="D65" s="515">
        <v>20000</v>
      </c>
      <c r="E65" s="529" t="s">
        <v>364</v>
      </c>
      <c r="F65" s="515">
        <v>20000</v>
      </c>
      <c r="G65" s="521" t="s">
        <v>363</v>
      </c>
      <c r="H65" s="521" t="s">
        <v>365</v>
      </c>
      <c r="I65" s="515">
        <v>20000</v>
      </c>
      <c r="J65" s="521" t="s">
        <v>367</v>
      </c>
      <c r="K65" s="398"/>
      <c r="L65" s="3"/>
    </row>
    <row r="66" spans="1:15" s="437" customFormat="1" ht="32">
      <c r="A66" s="434"/>
      <c r="B66" s="513" t="s">
        <v>362</v>
      </c>
      <c r="C66" s="514" t="s">
        <v>369</v>
      </c>
      <c r="D66" s="515">
        <v>20000</v>
      </c>
      <c r="E66" s="529" t="s">
        <v>364</v>
      </c>
      <c r="F66" s="515">
        <v>20000</v>
      </c>
      <c r="G66" s="521" t="s">
        <v>363</v>
      </c>
      <c r="H66" s="521" t="s">
        <v>357</v>
      </c>
      <c r="I66" s="515">
        <v>20000</v>
      </c>
      <c r="J66" s="521" t="s">
        <v>368</v>
      </c>
      <c r="K66" s="398"/>
      <c r="L66" s="3"/>
    </row>
    <row r="67" spans="1:15" s="437" customFormat="1" ht="32">
      <c r="A67" s="434"/>
      <c r="B67" s="513" t="s">
        <v>362</v>
      </c>
      <c r="C67" s="514" t="s">
        <v>369</v>
      </c>
      <c r="D67" s="515">
        <v>20000</v>
      </c>
      <c r="E67" s="529" t="s">
        <v>364</v>
      </c>
      <c r="F67" s="515">
        <v>20000</v>
      </c>
      <c r="G67" s="521" t="s">
        <v>363</v>
      </c>
      <c r="H67" s="521" t="s">
        <v>232</v>
      </c>
      <c r="I67" s="515">
        <v>20000</v>
      </c>
      <c r="J67" s="521" t="s">
        <v>370</v>
      </c>
      <c r="K67" s="398"/>
      <c r="L67" s="3"/>
    </row>
    <row r="68" spans="1:15" s="399" customFormat="1" ht="32">
      <c r="A68" s="434"/>
      <c r="B68" s="513" t="s">
        <v>371</v>
      </c>
      <c r="C68" s="514" t="s">
        <v>373</v>
      </c>
      <c r="D68" s="526">
        <v>15000</v>
      </c>
      <c r="E68" s="529" t="s">
        <v>372</v>
      </c>
      <c r="F68" s="526">
        <v>15000</v>
      </c>
      <c r="G68" s="521" t="s">
        <v>374</v>
      </c>
      <c r="H68" s="521" t="s">
        <v>230</v>
      </c>
      <c r="I68" s="526">
        <v>15000</v>
      </c>
      <c r="J68" s="521" t="s">
        <v>375</v>
      </c>
      <c r="K68" s="398"/>
      <c r="L68" s="3"/>
    </row>
    <row r="69" spans="1:15" s="399" customFormat="1" ht="32">
      <c r="A69" s="434"/>
      <c r="B69" s="530" t="s">
        <v>376</v>
      </c>
      <c r="C69" s="531" t="s">
        <v>377</v>
      </c>
      <c r="D69" s="532">
        <v>30000</v>
      </c>
      <c r="E69" s="516" t="s">
        <v>379</v>
      </c>
      <c r="F69" s="532">
        <v>30000</v>
      </c>
      <c r="G69" s="521" t="s">
        <v>380</v>
      </c>
      <c r="H69" s="521" t="s">
        <v>381</v>
      </c>
      <c r="I69" s="532">
        <v>30000</v>
      </c>
      <c r="J69" s="521" t="s">
        <v>378</v>
      </c>
      <c r="K69" s="398"/>
      <c r="L69" s="3"/>
    </row>
    <row r="70" spans="1:15" s="399" customFormat="1" ht="32">
      <c r="A70" s="434"/>
      <c r="B70" s="513" t="s">
        <v>382</v>
      </c>
      <c r="C70" s="533" t="s">
        <v>389</v>
      </c>
      <c r="D70" s="526">
        <v>31500</v>
      </c>
      <c r="E70" s="516" t="s">
        <v>386</v>
      </c>
      <c r="F70" s="526">
        <v>31500</v>
      </c>
      <c r="G70" s="521" t="s">
        <v>385</v>
      </c>
      <c r="H70" s="521" t="s">
        <v>388</v>
      </c>
      <c r="I70" s="526">
        <v>31500</v>
      </c>
      <c r="J70" s="521" t="s">
        <v>390</v>
      </c>
      <c r="K70" s="398"/>
      <c r="L70" s="3"/>
    </row>
    <row r="71" spans="1:15" s="399" customFormat="1" ht="32">
      <c r="A71" s="434"/>
      <c r="B71" s="513" t="s">
        <v>382</v>
      </c>
      <c r="C71" s="533" t="s">
        <v>389</v>
      </c>
      <c r="D71" s="526">
        <v>15500</v>
      </c>
      <c r="E71" s="516" t="s">
        <v>386</v>
      </c>
      <c r="F71" s="526">
        <v>15500</v>
      </c>
      <c r="G71" s="521" t="s">
        <v>385</v>
      </c>
      <c r="H71" s="521" t="s">
        <v>392</v>
      </c>
      <c r="I71" s="526">
        <v>15500</v>
      </c>
      <c r="J71" s="521" t="s">
        <v>391</v>
      </c>
      <c r="K71" s="398"/>
      <c r="L71" s="3"/>
    </row>
    <row r="72" spans="1:15" s="399" customFormat="1" ht="32">
      <c r="A72" s="434"/>
      <c r="B72" s="513" t="s">
        <v>383</v>
      </c>
      <c r="C72" s="518" t="s">
        <v>387</v>
      </c>
      <c r="D72" s="526">
        <v>90000</v>
      </c>
      <c r="E72" s="516" t="s">
        <v>394</v>
      </c>
      <c r="F72" s="526">
        <v>90000</v>
      </c>
      <c r="G72" s="521" t="s">
        <v>393</v>
      </c>
      <c r="H72" s="521" t="s">
        <v>316</v>
      </c>
      <c r="I72" s="526">
        <v>90000</v>
      </c>
      <c r="J72" s="521" t="s">
        <v>395</v>
      </c>
      <c r="K72" s="398"/>
      <c r="L72" s="3"/>
      <c r="M72" s="450"/>
    </row>
    <row r="73" spans="1:15" ht="15" customHeight="1">
      <c r="A73" s="338"/>
      <c r="B73" s="612" t="s">
        <v>220</v>
      </c>
      <c r="C73" s="613"/>
      <c r="D73" s="435">
        <f>SUM(D11:D72)</f>
        <v>946156.58000000007</v>
      </c>
      <c r="E73" s="431"/>
      <c r="F73" s="435">
        <f>SUM(F11:F72)</f>
        <v>946156.58000000007</v>
      </c>
      <c r="G73" s="431"/>
      <c r="H73" s="431"/>
      <c r="I73" s="435">
        <f>SUM(I11:I72)</f>
        <v>742111.49</v>
      </c>
      <c r="J73" s="431"/>
      <c r="K73" s="1"/>
      <c r="L73" s="449"/>
      <c r="M73" s="450"/>
      <c r="N73" s="450"/>
      <c r="O73" s="450"/>
    </row>
    <row r="74" spans="1:15">
      <c r="A74" s="335"/>
      <c r="B74" s="426"/>
      <c r="C74" s="453"/>
      <c r="D74" s="430"/>
      <c r="F74" s="430"/>
      <c r="G74" s="426"/>
      <c r="H74" s="426"/>
      <c r="K74" s="46"/>
      <c r="L74" s="46"/>
      <c r="N74" s="450"/>
    </row>
    <row r="75" spans="1:15">
      <c r="A75" s="15"/>
      <c r="B75" s="614" t="s">
        <v>221</v>
      </c>
      <c r="C75" s="613"/>
      <c r="D75" s="615"/>
      <c r="E75" s="616" t="s">
        <v>211</v>
      </c>
      <c r="F75" s="617"/>
      <c r="G75" s="617"/>
      <c r="H75" s="617"/>
      <c r="I75" s="617"/>
      <c r="J75" s="618"/>
      <c r="K75" s="15"/>
      <c r="L75" s="15"/>
    </row>
    <row r="76" spans="1:15" ht="64">
      <c r="A76" s="336" t="s">
        <v>212</v>
      </c>
      <c r="B76" s="424" t="s">
        <v>213</v>
      </c>
      <c r="C76" s="454" t="s">
        <v>40</v>
      </c>
      <c r="D76" s="425" t="s">
        <v>214</v>
      </c>
      <c r="E76" s="424" t="s">
        <v>215</v>
      </c>
      <c r="F76" s="425" t="s">
        <v>214</v>
      </c>
      <c r="G76" s="424" t="s">
        <v>216</v>
      </c>
      <c r="H76" s="424" t="s">
        <v>217</v>
      </c>
      <c r="I76" s="424" t="s">
        <v>218</v>
      </c>
      <c r="J76" s="424" t="s">
        <v>219</v>
      </c>
      <c r="K76" s="15"/>
      <c r="L76" s="15"/>
    </row>
    <row r="77" spans="1:15" ht="48" customHeight="1">
      <c r="A77" s="337"/>
      <c r="B77" s="427" t="s">
        <v>195</v>
      </c>
      <c r="C77" s="455" t="s">
        <v>464</v>
      </c>
      <c r="D77" s="433">
        <v>2500</v>
      </c>
      <c r="E77" s="432" t="s">
        <v>462</v>
      </c>
      <c r="F77" s="433">
        <v>2500</v>
      </c>
      <c r="G77" s="432" t="s">
        <v>463</v>
      </c>
      <c r="H77" s="432"/>
      <c r="I77" s="433">
        <v>2500</v>
      </c>
      <c r="J77" s="432" t="s">
        <v>461</v>
      </c>
      <c r="K77" s="46"/>
      <c r="L77" s="46"/>
    </row>
    <row r="78" spans="1:15" ht="15" customHeight="1">
      <c r="A78" s="338"/>
      <c r="B78" s="612" t="s">
        <v>220</v>
      </c>
      <c r="C78" s="613"/>
      <c r="D78" s="435">
        <f>D77</f>
        <v>2500</v>
      </c>
      <c r="E78" s="431"/>
      <c r="F78" s="435">
        <f>F77</f>
        <v>2500</v>
      </c>
      <c r="G78" s="431"/>
      <c r="H78" s="431"/>
      <c r="I78" s="435">
        <f>I77</f>
        <v>2500</v>
      </c>
      <c r="J78" s="431"/>
      <c r="K78" s="1"/>
      <c r="L78" s="1"/>
    </row>
    <row r="79" spans="1:15" ht="15.75" customHeight="1">
      <c r="A79" s="335"/>
      <c r="B79" s="426"/>
      <c r="C79" s="453"/>
      <c r="D79" s="430"/>
      <c r="F79" s="430"/>
      <c r="G79" s="426"/>
      <c r="H79" s="426"/>
      <c r="K79" s="46"/>
      <c r="L79" s="46"/>
    </row>
    <row r="80" spans="1:15" ht="15.75" customHeight="1">
      <c r="A80" s="335"/>
      <c r="B80" s="426"/>
      <c r="C80" s="453"/>
      <c r="D80" s="430"/>
      <c r="F80" s="430"/>
      <c r="G80" s="426"/>
      <c r="H80" s="426"/>
      <c r="K80" s="46"/>
      <c r="L80" s="46"/>
    </row>
    <row r="81" spans="1:12" ht="15.75" customHeight="1">
      <c r="A81" s="335"/>
      <c r="B81" s="426"/>
      <c r="C81" s="453"/>
      <c r="D81" s="430"/>
      <c r="F81" s="430"/>
      <c r="G81" s="426"/>
      <c r="H81" s="426"/>
      <c r="K81" s="46"/>
      <c r="L81" s="46"/>
    </row>
    <row r="82" spans="1:12" ht="15.75" customHeight="1">
      <c r="A82" s="335"/>
      <c r="B82" s="426"/>
      <c r="C82" s="453"/>
      <c r="D82" s="430"/>
      <c r="F82" s="430"/>
      <c r="G82" s="426"/>
      <c r="H82" s="426"/>
      <c r="K82" s="46"/>
      <c r="L82" s="46"/>
    </row>
    <row r="83" spans="1:12" ht="15.75" customHeight="1">
      <c r="A83" s="335"/>
      <c r="B83" s="426"/>
      <c r="C83" s="453"/>
      <c r="D83" s="430"/>
      <c r="F83" s="430"/>
      <c r="G83" s="426"/>
      <c r="H83" s="426"/>
      <c r="K83" s="46"/>
      <c r="L83" s="46"/>
    </row>
    <row r="84" spans="1:12" ht="15.75" customHeight="1">
      <c r="A84" s="335"/>
      <c r="B84" s="426"/>
      <c r="C84" s="453"/>
      <c r="D84" s="430"/>
      <c r="F84" s="430"/>
      <c r="G84" s="426"/>
      <c r="H84" s="426"/>
      <c r="K84" s="46"/>
      <c r="L84" s="46"/>
    </row>
    <row r="85" spans="1:12" ht="15.75" customHeight="1">
      <c r="A85" s="335"/>
      <c r="B85" s="426"/>
      <c r="C85" s="453"/>
      <c r="D85" s="430"/>
      <c r="F85" s="430"/>
      <c r="G85" s="426"/>
      <c r="H85" s="426"/>
      <c r="K85" s="46"/>
      <c r="L85" s="46"/>
    </row>
    <row r="86" spans="1:12" ht="15.75" customHeight="1">
      <c r="A86" s="335"/>
      <c r="B86" s="426"/>
      <c r="C86" s="453"/>
      <c r="D86" s="430"/>
      <c r="F86" s="430"/>
      <c r="G86" s="426"/>
      <c r="H86" s="426"/>
      <c r="K86" s="46"/>
      <c r="L86" s="46"/>
    </row>
    <row r="87" spans="1:12" ht="15.75" customHeight="1">
      <c r="A87" s="335"/>
      <c r="B87" s="426"/>
      <c r="C87" s="453"/>
      <c r="D87" s="430"/>
      <c r="F87" s="430"/>
      <c r="G87" s="426"/>
      <c r="H87" s="426"/>
      <c r="K87" s="46"/>
      <c r="L87" s="46"/>
    </row>
    <row r="88" spans="1:12" ht="15.75" customHeight="1">
      <c r="A88" s="335"/>
      <c r="B88" s="426"/>
      <c r="C88" s="453"/>
      <c r="D88" s="430"/>
      <c r="F88" s="430"/>
      <c r="G88" s="426"/>
      <c r="H88" s="426"/>
      <c r="K88" s="46"/>
      <c r="L88" s="46"/>
    </row>
    <row r="89" spans="1:12" ht="15.75" customHeight="1">
      <c r="A89" s="335"/>
      <c r="B89" s="426"/>
      <c r="C89" s="453"/>
      <c r="D89" s="430"/>
      <c r="F89" s="430"/>
      <c r="G89" s="426"/>
      <c r="H89" s="426"/>
      <c r="K89" s="46"/>
      <c r="L89" s="46"/>
    </row>
    <row r="90" spans="1:12" ht="15.75" customHeight="1">
      <c r="A90" s="335"/>
      <c r="B90" s="426"/>
      <c r="C90" s="453"/>
      <c r="D90" s="430"/>
      <c r="F90" s="430"/>
      <c r="G90" s="426"/>
      <c r="H90" s="426"/>
      <c r="K90" s="46"/>
      <c r="L90" s="46"/>
    </row>
    <row r="91" spans="1:12" ht="15.75" customHeight="1">
      <c r="A91" s="335"/>
      <c r="B91" s="426"/>
      <c r="C91" s="453"/>
      <c r="D91" s="430"/>
      <c r="F91" s="430"/>
      <c r="G91" s="426"/>
      <c r="H91" s="426"/>
      <c r="K91" s="46"/>
      <c r="L91" s="46"/>
    </row>
    <row r="92" spans="1:12" ht="15.75" customHeight="1">
      <c r="A92" s="335"/>
      <c r="B92" s="426"/>
      <c r="C92" s="453"/>
      <c r="D92" s="430"/>
      <c r="F92" s="430"/>
      <c r="G92" s="426"/>
      <c r="H92" s="426"/>
      <c r="K92" s="46"/>
      <c r="L92" s="46"/>
    </row>
    <row r="93" spans="1:12" ht="15.75" customHeight="1">
      <c r="A93" s="335"/>
      <c r="B93" s="426"/>
      <c r="C93" s="453"/>
      <c r="D93" s="430"/>
      <c r="F93" s="430"/>
      <c r="G93" s="426"/>
      <c r="H93" s="426"/>
      <c r="K93" s="46"/>
      <c r="L93" s="46"/>
    </row>
    <row r="94" spans="1:12" ht="15.75" customHeight="1">
      <c r="A94" s="335"/>
      <c r="B94" s="426"/>
      <c r="C94" s="453"/>
      <c r="D94" s="430"/>
      <c r="F94" s="430"/>
      <c r="G94" s="426"/>
      <c r="H94" s="426"/>
      <c r="K94" s="46"/>
      <c r="L94" s="46"/>
    </row>
    <row r="95" spans="1:12" ht="15.75" customHeight="1">
      <c r="A95" s="335"/>
      <c r="B95" s="426"/>
      <c r="C95" s="453"/>
      <c r="D95" s="430"/>
      <c r="F95" s="430"/>
      <c r="G95" s="426"/>
      <c r="H95" s="426"/>
      <c r="K95" s="46"/>
      <c r="L95" s="46"/>
    </row>
    <row r="96" spans="1:12" ht="15.75" customHeight="1">
      <c r="A96" s="335"/>
      <c r="B96" s="426"/>
      <c r="C96" s="453"/>
      <c r="D96" s="430"/>
      <c r="F96" s="430"/>
      <c r="G96" s="426"/>
      <c r="H96" s="426"/>
      <c r="K96" s="46"/>
      <c r="L96" s="46"/>
    </row>
    <row r="97" spans="1:12" ht="15.75" customHeight="1">
      <c r="A97" s="335"/>
      <c r="B97" s="426"/>
      <c r="C97" s="453"/>
      <c r="D97" s="430"/>
      <c r="F97" s="430"/>
      <c r="G97" s="426"/>
      <c r="H97" s="426"/>
      <c r="K97" s="46"/>
      <c r="L97" s="46"/>
    </row>
    <row r="98" spans="1:12" ht="15.75" customHeight="1">
      <c r="A98" s="335"/>
      <c r="B98" s="426"/>
      <c r="C98" s="453"/>
      <c r="D98" s="430"/>
      <c r="F98" s="430"/>
      <c r="G98" s="426"/>
      <c r="H98" s="426"/>
      <c r="K98" s="46"/>
      <c r="L98" s="46"/>
    </row>
    <row r="99" spans="1:12" ht="15.75" customHeight="1">
      <c r="A99" s="335"/>
      <c r="B99" s="426"/>
      <c r="C99" s="453"/>
      <c r="D99" s="430"/>
      <c r="F99" s="430"/>
      <c r="G99" s="426"/>
      <c r="H99" s="426"/>
      <c r="K99" s="46"/>
      <c r="L99" s="46"/>
    </row>
    <row r="100" spans="1:12" ht="15.75" customHeight="1">
      <c r="A100" s="335"/>
      <c r="B100" s="426"/>
      <c r="C100" s="453"/>
      <c r="D100" s="430"/>
      <c r="F100" s="430"/>
      <c r="G100" s="426"/>
      <c r="H100" s="426"/>
      <c r="K100" s="46"/>
      <c r="L100" s="46"/>
    </row>
    <row r="101" spans="1:12" ht="15.75" customHeight="1">
      <c r="A101" s="335"/>
      <c r="B101" s="426"/>
      <c r="C101" s="453"/>
      <c r="D101" s="430"/>
      <c r="F101" s="430"/>
      <c r="G101" s="426"/>
      <c r="H101" s="426"/>
      <c r="K101" s="46"/>
      <c r="L101" s="46"/>
    </row>
    <row r="102" spans="1:12" ht="15.75" customHeight="1">
      <c r="A102" s="335"/>
      <c r="B102" s="426"/>
      <c r="C102" s="453"/>
      <c r="D102" s="430"/>
      <c r="F102" s="430"/>
      <c r="G102" s="426"/>
      <c r="H102" s="426"/>
      <c r="K102" s="46"/>
      <c r="L102" s="46"/>
    </row>
    <row r="103" spans="1:12" ht="15.75" customHeight="1">
      <c r="A103" s="335"/>
      <c r="B103" s="426"/>
      <c r="C103" s="453"/>
      <c r="D103" s="430"/>
      <c r="F103" s="430"/>
      <c r="G103" s="426"/>
      <c r="H103" s="426"/>
      <c r="K103" s="46"/>
      <c r="L103" s="46"/>
    </row>
    <row r="104" spans="1:12" ht="15.75" customHeight="1">
      <c r="A104" s="335"/>
      <c r="B104" s="426"/>
      <c r="C104" s="453"/>
      <c r="D104" s="430"/>
      <c r="F104" s="430"/>
      <c r="G104" s="426"/>
      <c r="H104" s="426"/>
      <c r="K104" s="46"/>
      <c r="L104" s="46"/>
    </row>
    <row r="105" spans="1:12" ht="15.75" customHeight="1">
      <c r="A105" s="335"/>
      <c r="B105" s="426"/>
      <c r="C105" s="453"/>
      <c r="D105" s="430"/>
      <c r="F105" s="430"/>
      <c r="G105" s="426"/>
      <c r="H105" s="426"/>
      <c r="K105" s="46"/>
      <c r="L105" s="46"/>
    </row>
    <row r="106" spans="1:12" ht="15.75" customHeight="1">
      <c r="A106" s="335"/>
      <c r="B106" s="426"/>
      <c r="C106" s="453"/>
      <c r="D106" s="430"/>
      <c r="F106" s="430"/>
      <c r="G106" s="426"/>
      <c r="H106" s="426"/>
      <c r="K106" s="46"/>
      <c r="L106" s="46"/>
    </row>
    <row r="107" spans="1:12" ht="15.75" customHeight="1">
      <c r="A107" s="335"/>
      <c r="B107" s="426"/>
      <c r="C107" s="453"/>
      <c r="D107" s="430"/>
      <c r="F107" s="430"/>
      <c r="G107" s="426"/>
      <c r="H107" s="426"/>
      <c r="K107" s="46"/>
      <c r="L107" s="46"/>
    </row>
    <row r="108" spans="1:12" ht="15.75" customHeight="1">
      <c r="A108" s="335"/>
      <c r="B108" s="426"/>
      <c r="C108" s="453"/>
      <c r="D108" s="430"/>
      <c r="F108" s="430"/>
      <c r="G108" s="426"/>
      <c r="H108" s="426"/>
      <c r="K108" s="46"/>
      <c r="L108" s="46"/>
    </row>
    <row r="109" spans="1:12" ht="15.75" customHeight="1">
      <c r="A109" s="335"/>
      <c r="B109" s="426"/>
      <c r="C109" s="453"/>
      <c r="D109" s="430"/>
      <c r="F109" s="430"/>
      <c r="G109" s="426"/>
      <c r="H109" s="426"/>
      <c r="K109" s="46"/>
      <c r="L109" s="46"/>
    </row>
    <row r="110" spans="1:12" ht="15.75" customHeight="1">
      <c r="A110" s="335"/>
      <c r="B110" s="426"/>
      <c r="C110" s="453"/>
      <c r="D110" s="430"/>
      <c r="F110" s="430"/>
      <c r="G110" s="426"/>
      <c r="H110" s="426"/>
      <c r="K110" s="46"/>
      <c r="L110" s="46"/>
    </row>
    <row r="111" spans="1:12" ht="15.75" customHeight="1">
      <c r="A111" s="335"/>
      <c r="B111" s="426"/>
      <c r="C111" s="453"/>
      <c r="D111" s="430"/>
      <c r="F111" s="430"/>
      <c r="G111" s="426"/>
      <c r="H111" s="426"/>
      <c r="K111" s="46"/>
      <c r="L111" s="46"/>
    </row>
    <row r="112" spans="1:12" ht="15.75" customHeight="1">
      <c r="A112" s="335"/>
      <c r="B112" s="426"/>
      <c r="C112" s="453"/>
      <c r="D112" s="430"/>
      <c r="F112" s="430"/>
      <c r="G112" s="426"/>
      <c r="H112" s="426"/>
      <c r="K112" s="46"/>
      <c r="L112" s="46"/>
    </row>
    <row r="113" spans="1:12" ht="15.75" customHeight="1">
      <c r="A113" s="335"/>
      <c r="B113" s="426"/>
      <c r="C113" s="453"/>
      <c r="D113" s="430"/>
      <c r="F113" s="430"/>
      <c r="G113" s="426"/>
      <c r="H113" s="426"/>
      <c r="K113" s="46"/>
      <c r="L113" s="46"/>
    </row>
    <row r="114" spans="1:12" ht="15.75" customHeight="1">
      <c r="A114" s="335"/>
      <c r="B114" s="426"/>
      <c r="C114" s="453"/>
      <c r="D114" s="430"/>
      <c r="F114" s="430"/>
      <c r="G114" s="426"/>
      <c r="H114" s="426"/>
      <c r="K114" s="46"/>
      <c r="L114" s="46"/>
    </row>
    <row r="115" spans="1:12" ht="15.75" customHeight="1">
      <c r="A115" s="335"/>
      <c r="B115" s="426"/>
      <c r="C115" s="453"/>
      <c r="D115" s="430"/>
      <c r="F115" s="430"/>
      <c r="G115" s="426"/>
      <c r="H115" s="426"/>
      <c r="K115" s="46"/>
      <c r="L115" s="46"/>
    </row>
    <row r="116" spans="1:12" ht="15.75" customHeight="1">
      <c r="A116" s="335"/>
      <c r="B116" s="426"/>
      <c r="C116" s="453"/>
      <c r="D116" s="430"/>
      <c r="F116" s="430"/>
      <c r="G116" s="426"/>
      <c r="H116" s="426"/>
      <c r="K116" s="46"/>
      <c r="L116" s="46"/>
    </row>
    <row r="117" spans="1:12" ht="15.75" customHeight="1">
      <c r="A117" s="335"/>
      <c r="B117" s="426"/>
      <c r="C117" s="453"/>
      <c r="D117" s="430"/>
      <c r="F117" s="430"/>
      <c r="G117" s="426"/>
      <c r="H117" s="426"/>
      <c r="K117" s="46"/>
      <c r="L117" s="46"/>
    </row>
    <row r="118" spans="1:12" ht="15.75" customHeight="1">
      <c r="A118" s="335"/>
      <c r="B118" s="426"/>
      <c r="C118" s="453"/>
      <c r="D118" s="430"/>
      <c r="F118" s="430"/>
      <c r="G118" s="426"/>
      <c r="H118" s="426"/>
      <c r="K118" s="46"/>
      <c r="L118" s="46"/>
    </row>
    <row r="119" spans="1:12" ht="15.75" customHeight="1">
      <c r="A119" s="335"/>
      <c r="B119" s="426"/>
      <c r="C119" s="453"/>
      <c r="D119" s="430"/>
      <c r="F119" s="430"/>
      <c r="G119" s="426"/>
      <c r="H119" s="426"/>
      <c r="K119" s="46"/>
      <c r="L119" s="46"/>
    </row>
    <row r="120" spans="1:12" ht="15.75" customHeight="1">
      <c r="A120" s="335"/>
      <c r="B120" s="426"/>
      <c r="C120" s="453"/>
      <c r="D120" s="430"/>
      <c r="F120" s="430"/>
      <c r="G120" s="426"/>
      <c r="H120" s="426"/>
      <c r="K120" s="46"/>
      <c r="L120" s="46"/>
    </row>
    <row r="121" spans="1:12" ht="15.75" customHeight="1">
      <c r="A121" s="335"/>
      <c r="B121" s="426"/>
      <c r="C121" s="453"/>
      <c r="D121" s="430"/>
      <c r="F121" s="430"/>
      <c r="G121" s="426"/>
      <c r="H121" s="426"/>
      <c r="K121" s="46"/>
      <c r="L121" s="46"/>
    </row>
    <row r="122" spans="1:12" ht="15.75" customHeight="1">
      <c r="A122" s="335"/>
      <c r="B122" s="426"/>
      <c r="C122" s="453"/>
      <c r="D122" s="430"/>
      <c r="F122" s="430"/>
      <c r="G122" s="426"/>
      <c r="H122" s="426"/>
      <c r="K122" s="46"/>
      <c r="L122" s="46"/>
    </row>
    <row r="123" spans="1:12" ht="15.75" customHeight="1">
      <c r="A123" s="335"/>
      <c r="B123" s="426"/>
      <c r="C123" s="453"/>
      <c r="D123" s="430"/>
      <c r="F123" s="430"/>
      <c r="G123" s="426"/>
      <c r="H123" s="426"/>
      <c r="K123" s="46"/>
      <c r="L123" s="46"/>
    </row>
    <row r="124" spans="1:12" ht="15.75" customHeight="1">
      <c r="A124" s="335"/>
      <c r="B124" s="426"/>
      <c r="C124" s="453"/>
      <c r="D124" s="430"/>
      <c r="F124" s="430"/>
      <c r="G124" s="426"/>
      <c r="H124" s="426"/>
      <c r="K124" s="46"/>
      <c r="L124" s="46"/>
    </row>
    <row r="125" spans="1:12" ht="15.75" customHeight="1">
      <c r="A125" s="335"/>
      <c r="B125" s="426"/>
      <c r="C125" s="453"/>
      <c r="D125" s="430"/>
      <c r="F125" s="430"/>
      <c r="G125" s="426"/>
      <c r="H125" s="426"/>
      <c r="K125" s="46"/>
      <c r="L125" s="46"/>
    </row>
    <row r="126" spans="1:12" ht="15.75" customHeight="1">
      <c r="A126" s="335"/>
      <c r="B126" s="426"/>
      <c r="C126" s="453"/>
      <c r="D126" s="430"/>
      <c r="F126" s="430"/>
      <c r="G126" s="426"/>
      <c r="H126" s="426"/>
      <c r="K126" s="46"/>
      <c r="L126" s="46"/>
    </row>
    <row r="127" spans="1:12" ht="15.75" customHeight="1">
      <c r="A127" s="335"/>
      <c r="B127" s="426"/>
      <c r="C127" s="453"/>
      <c r="D127" s="430"/>
      <c r="F127" s="430"/>
      <c r="G127" s="426"/>
      <c r="H127" s="426"/>
      <c r="K127" s="46"/>
      <c r="L127" s="46"/>
    </row>
    <row r="128" spans="1:12" ht="15.75" customHeight="1">
      <c r="A128" s="335"/>
      <c r="B128" s="426"/>
      <c r="C128" s="453"/>
      <c r="D128" s="430"/>
      <c r="F128" s="430"/>
      <c r="G128" s="426"/>
      <c r="H128" s="426"/>
      <c r="K128" s="46"/>
      <c r="L128" s="46"/>
    </row>
    <row r="129" spans="1:12" ht="15.75" customHeight="1">
      <c r="A129" s="335"/>
      <c r="B129" s="426"/>
      <c r="C129" s="453"/>
      <c r="D129" s="430"/>
      <c r="F129" s="430"/>
      <c r="G129" s="426"/>
      <c r="H129" s="426"/>
      <c r="K129" s="46"/>
      <c r="L129" s="46"/>
    </row>
    <row r="130" spans="1:12" ht="15.75" customHeight="1">
      <c r="A130" s="335"/>
      <c r="B130" s="426"/>
      <c r="C130" s="453"/>
      <c r="D130" s="430"/>
      <c r="F130" s="430"/>
      <c r="G130" s="426"/>
      <c r="H130" s="426"/>
      <c r="K130" s="46"/>
      <c r="L130" s="46"/>
    </row>
    <row r="131" spans="1:12" ht="15.75" customHeight="1">
      <c r="A131" s="335"/>
      <c r="B131" s="426"/>
      <c r="C131" s="453"/>
      <c r="D131" s="430"/>
      <c r="F131" s="430"/>
      <c r="G131" s="426"/>
      <c r="H131" s="426"/>
      <c r="K131" s="46"/>
      <c r="L131" s="46"/>
    </row>
    <row r="132" spans="1:12" ht="15.75" customHeight="1">
      <c r="A132" s="335"/>
      <c r="B132" s="426"/>
      <c r="C132" s="453"/>
      <c r="D132" s="430"/>
      <c r="F132" s="430"/>
      <c r="G132" s="426"/>
      <c r="H132" s="426"/>
      <c r="K132" s="46"/>
      <c r="L132" s="46"/>
    </row>
    <row r="133" spans="1:12" ht="15.75" customHeight="1">
      <c r="A133" s="335"/>
      <c r="B133" s="426"/>
      <c r="C133" s="453"/>
      <c r="D133" s="430"/>
      <c r="F133" s="430"/>
      <c r="G133" s="426"/>
      <c r="H133" s="426"/>
      <c r="K133" s="46"/>
      <c r="L133" s="46"/>
    </row>
    <row r="134" spans="1:12" ht="15.75" customHeight="1">
      <c r="A134" s="335"/>
      <c r="B134" s="426"/>
      <c r="C134" s="453"/>
      <c r="D134" s="430"/>
      <c r="F134" s="430"/>
      <c r="G134" s="426"/>
      <c r="H134" s="426"/>
      <c r="K134" s="46"/>
      <c r="L134" s="46"/>
    </row>
    <row r="135" spans="1:12" ht="15.75" customHeight="1">
      <c r="A135" s="335"/>
      <c r="B135" s="426"/>
      <c r="C135" s="453"/>
      <c r="D135" s="430"/>
      <c r="F135" s="430"/>
      <c r="G135" s="426"/>
      <c r="H135" s="426"/>
      <c r="K135" s="46"/>
      <c r="L135" s="46"/>
    </row>
    <row r="136" spans="1:12" ht="15.75" customHeight="1">
      <c r="A136" s="335"/>
      <c r="B136" s="426"/>
      <c r="C136" s="453"/>
      <c r="D136" s="430"/>
      <c r="F136" s="430"/>
      <c r="G136" s="426"/>
      <c r="H136" s="426"/>
      <c r="K136" s="46"/>
      <c r="L136" s="46"/>
    </row>
    <row r="137" spans="1:12" ht="15.75" customHeight="1">
      <c r="A137" s="335"/>
      <c r="B137" s="426"/>
      <c r="C137" s="453"/>
      <c r="D137" s="430"/>
      <c r="F137" s="430"/>
      <c r="G137" s="426"/>
      <c r="H137" s="426"/>
      <c r="K137" s="46"/>
      <c r="L137" s="46"/>
    </row>
    <row r="138" spans="1:12" ht="15.75" customHeight="1">
      <c r="A138" s="335"/>
      <c r="B138" s="426"/>
      <c r="C138" s="453"/>
      <c r="D138" s="430"/>
      <c r="F138" s="430"/>
      <c r="G138" s="426"/>
      <c r="H138" s="426"/>
      <c r="K138" s="46"/>
      <c r="L138" s="46"/>
    </row>
    <row r="139" spans="1:12" ht="15.75" customHeight="1">
      <c r="A139" s="335"/>
      <c r="B139" s="426"/>
      <c r="C139" s="453"/>
      <c r="D139" s="430"/>
      <c r="F139" s="430"/>
      <c r="G139" s="426"/>
      <c r="H139" s="426"/>
      <c r="K139" s="46"/>
      <c r="L139" s="46"/>
    </row>
    <row r="140" spans="1:12" ht="15.75" customHeight="1">
      <c r="A140" s="335"/>
      <c r="B140" s="426"/>
      <c r="C140" s="453"/>
      <c r="D140" s="430"/>
      <c r="F140" s="430"/>
      <c r="G140" s="426"/>
      <c r="H140" s="426"/>
      <c r="K140" s="46"/>
      <c r="L140" s="46"/>
    </row>
    <row r="141" spans="1:12" ht="15.75" customHeight="1">
      <c r="A141" s="335"/>
      <c r="B141" s="426"/>
      <c r="C141" s="453"/>
      <c r="D141" s="430"/>
      <c r="F141" s="430"/>
      <c r="G141" s="426"/>
      <c r="H141" s="426"/>
      <c r="K141" s="46"/>
      <c r="L141" s="46"/>
    </row>
    <row r="142" spans="1:12" ht="15.75" customHeight="1">
      <c r="A142" s="335"/>
      <c r="B142" s="426"/>
      <c r="C142" s="453"/>
      <c r="D142" s="430"/>
      <c r="F142" s="430"/>
      <c r="G142" s="426"/>
      <c r="H142" s="426"/>
      <c r="K142" s="46"/>
      <c r="L142" s="46"/>
    </row>
    <row r="143" spans="1:12" ht="15.75" customHeight="1">
      <c r="A143" s="335"/>
      <c r="B143" s="426"/>
      <c r="C143" s="453"/>
      <c r="D143" s="430"/>
      <c r="F143" s="430"/>
      <c r="G143" s="426"/>
      <c r="H143" s="426"/>
      <c r="K143" s="46"/>
      <c r="L143" s="46"/>
    </row>
    <row r="144" spans="1:12" ht="15.75" customHeight="1">
      <c r="A144" s="335"/>
      <c r="B144" s="426"/>
      <c r="C144" s="453"/>
      <c r="D144" s="430"/>
      <c r="F144" s="430"/>
      <c r="G144" s="426"/>
      <c r="H144" s="426"/>
      <c r="K144" s="46"/>
      <c r="L144" s="46"/>
    </row>
    <row r="145" spans="1:12" ht="15.75" customHeight="1">
      <c r="A145" s="335"/>
      <c r="B145" s="426"/>
      <c r="C145" s="453"/>
      <c r="D145" s="430"/>
      <c r="F145" s="430"/>
      <c r="G145" s="426"/>
      <c r="H145" s="426"/>
      <c r="K145" s="46"/>
      <c r="L145" s="46"/>
    </row>
    <row r="146" spans="1:12" ht="15.75" customHeight="1">
      <c r="A146" s="335"/>
      <c r="B146" s="426"/>
      <c r="C146" s="453"/>
      <c r="D146" s="430"/>
      <c r="F146" s="430"/>
      <c r="G146" s="426"/>
      <c r="H146" s="426"/>
      <c r="K146" s="46"/>
      <c r="L146" s="46"/>
    </row>
    <row r="147" spans="1:12" ht="15.75" customHeight="1">
      <c r="A147" s="335"/>
      <c r="B147" s="426"/>
      <c r="C147" s="453"/>
      <c r="D147" s="430"/>
      <c r="F147" s="430"/>
      <c r="G147" s="426"/>
      <c r="H147" s="426"/>
      <c r="K147" s="46"/>
      <c r="L147" s="46"/>
    </row>
    <row r="148" spans="1:12" ht="15.75" customHeight="1">
      <c r="A148" s="335"/>
      <c r="B148" s="426"/>
      <c r="C148" s="453"/>
      <c r="D148" s="430"/>
      <c r="F148" s="430"/>
      <c r="G148" s="426"/>
      <c r="H148" s="426"/>
      <c r="K148" s="46"/>
      <c r="L148" s="46"/>
    </row>
    <row r="149" spans="1:12" ht="15.75" customHeight="1">
      <c r="A149" s="335"/>
      <c r="B149" s="426"/>
      <c r="C149" s="453"/>
      <c r="D149" s="430"/>
      <c r="F149" s="430"/>
      <c r="G149" s="426"/>
      <c r="H149" s="426"/>
      <c r="K149" s="46"/>
      <c r="L149" s="46"/>
    </row>
    <row r="150" spans="1:12" ht="15.75" customHeight="1">
      <c r="A150" s="335"/>
      <c r="B150" s="426"/>
      <c r="C150" s="453"/>
      <c r="D150" s="430"/>
      <c r="F150" s="430"/>
      <c r="G150" s="426"/>
      <c r="H150" s="426"/>
      <c r="K150" s="46"/>
      <c r="L150" s="46"/>
    </row>
    <row r="151" spans="1:12" ht="15.75" customHeight="1">
      <c r="A151" s="335"/>
      <c r="B151" s="426"/>
      <c r="C151" s="453"/>
      <c r="D151" s="430"/>
      <c r="F151" s="430"/>
      <c r="G151" s="426"/>
      <c r="H151" s="426"/>
      <c r="K151" s="46"/>
      <c r="L151" s="46"/>
    </row>
    <row r="152" spans="1:12" ht="15.75" customHeight="1">
      <c r="A152" s="335"/>
      <c r="B152" s="426"/>
      <c r="C152" s="453"/>
      <c r="D152" s="430"/>
      <c r="F152" s="430"/>
      <c r="G152" s="426"/>
      <c r="H152" s="426"/>
      <c r="K152" s="46"/>
      <c r="L152" s="46"/>
    </row>
    <row r="153" spans="1:12" ht="15.75" customHeight="1">
      <c r="A153" s="335"/>
      <c r="B153" s="426"/>
      <c r="C153" s="453"/>
      <c r="D153" s="430"/>
      <c r="F153" s="430"/>
      <c r="G153" s="426"/>
      <c r="H153" s="426"/>
      <c r="K153" s="46"/>
      <c r="L153" s="46"/>
    </row>
    <row r="154" spans="1:12" ht="15.75" customHeight="1">
      <c r="A154" s="335"/>
      <c r="B154" s="426"/>
      <c r="C154" s="453"/>
      <c r="D154" s="430"/>
      <c r="F154" s="430"/>
      <c r="G154" s="426"/>
      <c r="H154" s="426"/>
      <c r="K154" s="46"/>
      <c r="L154" s="46"/>
    </row>
    <row r="155" spans="1:12" ht="15.75" customHeight="1">
      <c r="A155" s="335"/>
      <c r="B155" s="426"/>
      <c r="C155" s="453"/>
      <c r="D155" s="430"/>
      <c r="F155" s="430"/>
      <c r="G155" s="426"/>
      <c r="H155" s="426"/>
      <c r="K155" s="46"/>
      <c r="L155" s="46"/>
    </row>
    <row r="156" spans="1:12" ht="15.75" customHeight="1">
      <c r="A156" s="335"/>
      <c r="B156" s="426"/>
      <c r="C156" s="453"/>
      <c r="D156" s="430"/>
      <c r="F156" s="430"/>
      <c r="G156" s="426"/>
      <c r="H156" s="426"/>
      <c r="K156" s="46"/>
      <c r="L156" s="46"/>
    </row>
    <row r="157" spans="1:12" ht="15.75" customHeight="1">
      <c r="A157" s="335"/>
      <c r="B157" s="426"/>
      <c r="C157" s="453"/>
      <c r="D157" s="430"/>
      <c r="F157" s="430"/>
      <c r="G157" s="426"/>
      <c r="H157" s="426"/>
      <c r="K157" s="46"/>
      <c r="L157" s="46"/>
    </row>
    <row r="158" spans="1:12" ht="15.75" customHeight="1">
      <c r="A158" s="335"/>
      <c r="B158" s="426"/>
      <c r="C158" s="453"/>
      <c r="D158" s="430"/>
      <c r="F158" s="430"/>
      <c r="G158" s="426"/>
      <c r="H158" s="426"/>
      <c r="K158" s="46"/>
      <c r="L158" s="46"/>
    </row>
    <row r="159" spans="1:12" ht="15.75" customHeight="1">
      <c r="A159" s="335"/>
      <c r="B159" s="426"/>
      <c r="C159" s="453"/>
      <c r="D159" s="430"/>
      <c r="F159" s="430"/>
      <c r="G159" s="426"/>
      <c r="H159" s="426"/>
      <c r="K159" s="46"/>
      <c r="L159" s="46"/>
    </row>
    <row r="160" spans="1:12" ht="15.75" customHeight="1">
      <c r="A160" s="335"/>
      <c r="B160" s="426"/>
      <c r="C160" s="453"/>
      <c r="D160" s="430"/>
      <c r="F160" s="430"/>
      <c r="G160" s="426"/>
      <c r="H160" s="426"/>
      <c r="K160" s="46"/>
      <c r="L160" s="46"/>
    </row>
    <row r="161" spans="1:12" ht="15.75" customHeight="1">
      <c r="A161" s="335"/>
      <c r="B161" s="426"/>
      <c r="C161" s="453"/>
      <c r="D161" s="430"/>
      <c r="F161" s="430"/>
      <c r="G161" s="426"/>
      <c r="H161" s="426"/>
      <c r="K161" s="46"/>
      <c r="L161" s="46"/>
    </row>
    <row r="162" spans="1:12" ht="15.75" customHeight="1">
      <c r="A162" s="335"/>
      <c r="B162" s="426"/>
      <c r="C162" s="453"/>
      <c r="D162" s="430"/>
      <c r="F162" s="430"/>
      <c r="G162" s="426"/>
      <c r="H162" s="426"/>
      <c r="K162" s="46"/>
      <c r="L162" s="46"/>
    </row>
    <row r="163" spans="1:12" ht="15.75" customHeight="1">
      <c r="A163" s="335"/>
      <c r="B163" s="426"/>
      <c r="C163" s="453"/>
      <c r="D163" s="430"/>
      <c r="F163" s="430"/>
      <c r="G163" s="426"/>
      <c r="H163" s="426"/>
      <c r="K163" s="46"/>
      <c r="L163" s="46"/>
    </row>
    <row r="164" spans="1:12" ht="15.75" customHeight="1">
      <c r="A164" s="335"/>
      <c r="B164" s="426"/>
      <c r="C164" s="453"/>
      <c r="D164" s="430"/>
      <c r="F164" s="430"/>
      <c r="G164" s="426"/>
      <c r="H164" s="426"/>
      <c r="K164" s="46"/>
      <c r="L164" s="46"/>
    </row>
    <row r="165" spans="1:12" ht="15.75" customHeight="1">
      <c r="A165" s="335"/>
      <c r="B165" s="426"/>
      <c r="C165" s="453"/>
      <c r="D165" s="430"/>
      <c r="F165" s="430"/>
      <c r="G165" s="426"/>
      <c r="H165" s="426"/>
      <c r="K165" s="46"/>
      <c r="L165" s="46"/>
    </row>
    <row r="166" spans="1:12" ht="15.75" customHeight="1">
      <c r="A166" s="335"/>
      <c r="B166" s="426"/>
      <c r="C166" s="453"/>
      <c r="D166" s="430"/>
      <c r="F166" s="430"/>
      <c r="G166" s="426"/>
      <c r="H166" s="426"/>
      <c r="K166" s="46"/>
      <c r="L166" s="46"/>
    </row>
    <row r="167" spans="1:12" ht="15.75" customHeight="1">
      <c r="A167" s="335"/>
      <c r="B167" s="426"/>
      <c r="C167" s="453"/>
      <c r="D167" s="430"/>
      <c r="F167" s="430"/>
      <c r="G167" s="426"/>
      <c r="H167" s="426"/>
      <c r="K167" s="46"/>
      <c r="L167" s="46"/>
    </row>
    <row r="168" spans="1:12" ht="15.75" customHeight="1">
      <c r="A168" s="335"/>
      <c r="B168" s="426"/>
      <c r="C168" s="453"/>
      <c r="D168" s="430"/>
      <c r="F168" s="430"/>
      <c r="G168" s="426"/>
      <c r="H168" s="426"/>
      <c r="K168" s="46"/>
      <c r="L168" s="46"/>
    </row>
    <row r="169" spans="1:12" ht="15.75" customHeight="1">
      <c r="A169" s="335"/>
      <c r="B169" s="426"/>
      <c r="C169" s="453"/>
      <c r="D169" s="430"/>
      <c r="F169" s="430"/>
      <c r="G169" s="426"/>
      <c r="H169" s="426"/>
      <c r="K169" s="46"/>
      <c r="L169" s="46"/>
    </row>
    <row r="170" spans="1:12" ht="15.75" customHeight="1">
      <c r="A170" s="335"/>
      <c r="B170" s="426"/>
      <c r="C170" s="453"/>
      <c r="D170" s="430"/>
      <c r="F170" s="430"/>
      <c r="G170" s="426"/>
      <c r="H170" s="426"/>
      <c r="K170" s="46"/>
      <c r="L170" s="46"/>
    </row>
    <row r="171" spans="1:12" ht="15.75" customHeight="1">
      <c r="A171" s="335"/>
      <c r="B171" s="426"/>
      <c r="C171" s="453"/>
      <c r="D171" s="430"/>
      <c r="F171" s="430"/>
      <c r="G171" s="426"/>
      <c r="H171" s="426"/>
      <c r="K171" s="46"/>
      <c r="L171" s="46"/>
    </row>
    <row r="172" spans="1:12" ht="15.75" customHeight="1">
      <c r="A172" s="335"/>
      <c r="B172" s="426"/>
      <c r="C172" s="453"/>
      <c r="D172" s="430"/>
      <c r="F172" s="430"/>
      <c r="G172" s="426"/>
      <c r="H172" s="426"/>
      <c r="K172" s="46"/>
      <c r="L172" s="46"/>
    </row>
    <row r="173" spans="1:12" ht="15.75" customHeight="1">
      <c r="A173" s="335"/>
      <c r="B173" s="426"/>
      <c r="C173" s="453"/>
      <c r="D173" s="430"/>
      <c r="F173" s="430"/>
      <c r="G173" s="426"/>
      <c r="H173" s="426"/>
      <c r="K173" s="46"/>
      <c r="L173" s="46"/>
    </row>
    <row r="174" spans="1:12" ht="15.75" customHeight="1">
      <c r="A174" s="335"/>
      <c r="B174" s="426"/>
      <c r="C174" s="453"/>
      <c r="D174" s="430"/>
      <c r="F174" s="430"/>
      <c r="G174" s="426"/>
      <c r="H174" s="426"/>
      <c r="K174" s="46"/>
      <c r="L174" s="46"/>
    </row>
    <row r="175" spans="1:12" ht="15.75" customHeight="1">
      <c r="A175" s="335"/>
      <c r="B175" s="426"/>
      <c r="C175" s="453"/>
      <c r="D175" s="430"/>
      <c r="F175" s="430"/>
      <c r="G175" s="426"/>
      <c r="H175" s="426"/>
      <c r="K175" s="46"/>
      <c r="L175" s="46"/>
    </row>
    <row r="176" spans="1:12" ht="15.75" customHeight="1">
      <c r="A176" s="335"/>
      <c r="B176" s="426"/>
      <c r="C176" s="453"/>
      <c r="D176" s="430"/>
      <c r="F176" s="430"/>
      <c r="G176" s="426"/>
      <c r="H176" s="426"/>
      <c r="K176" s="46"/>
      <c r="L176" s="46"/>
    </row>
    <row r="177" spans="1:12" ht="15.75" customHeight="1">
      <c r="A177" s="335"/>
      <c r="B177" s="426"/>
      <c r="C177" s="453"/>
      <c r="D177" s="430"/>
      <c r="F177" s="430"/>
      <c r="G177" s="426"/>
      <c r="H177" s="426"/>
      <c r="K177" s="46"/>
      <c r="L177" s="46"/>
    </row>
    <row r="178" spans="1:12" ht="15.75" customHeight="1">
      <c r="A178" s="335"/>
      <c r="B178" s="426"/>
      <c r="C178" s="453"/>
      <c r="D178" s="430"/>
      <c r="F178" s="430"/>
      <c r="G178" s="426"/>
      <c r="H178" s="426"/>
      <c r="K178" s="46"/>
      <c r="L178" s="46"/>
    </row>
    <row r="179" spans="1:12" ht="15.75" customHeight="1">
      <c r="A179" s="335"/>
      <c r="B179" s="426"/>
      <c r="C179" s="453"/>
      <c r="D179" s="430"/>
      <c r="F179" s="430"/>
      <c r="G179" s="426"/>
      <c r="H179" s="426"/>
      <c r="K179" s="46"/>
      <c r="L179" s="46"/>
    </row>
    <row r="180" spans="1:12" ht="15.75" customHeight="1">
      <c r="A180" s="335"/>
      <c r="B180" s="426"/>
      <c r="C180" s="453"/>
      <c r="D180" s="430"/>
      <c r="F180" s="430"/>
      <c r="G180" s="426"/>
      <c r="H180" s="426"/>
      <c r="K180" s="46"/>
      <c r="L180" s="46"/>
    </row>
    <row r="181" spans="1:12" ht="15.75" customHeight="1">
      <c r="A181" s="335"/>
      <c r="B181" s="426"/>
      <c r="C181" s="453"/>
      <c r="D181" s="430"/>
      <c r="F181" s="430"/>
      <c r="G181" s="426"/>
      <c r="H181" s="426"/>
      <c r="K181" s="46"/>
      <c r="L181" s="46"/>
    </row>
    <row r="182" spans="1:12" ht="15.75" customHeight="1">
      <c r="A182" s="335"/>
      <c r="B182" s="426"/>
      <c r="C182" s="453"/>
      <c r="D182" s="430"/>
      <c r="F182" s="430"/>
      <c r="G182" s="426"/>
      <c r="H182" s="426"/>
      <c r="K182" s="46"/>
      <c r="L182" s="46"/>
    </row>
    <row r="183" spans="1:12" ht="15.75" customHeight="1">
      <c r="A183" s="335"/>
      <c r="B183" s="426"/>
      <c r="C183" s="453"/>
      <c r="D183" s="430"/>
      <c r="F183" s="430"/>
      <c r="G183" s="426"/>
      <c r="H183" s="426"/>
      <c r="K183" s="46"/>
      <c r="L183" s="46"/>
    </row>
    <row r="184" spans="1:12" ht="15.75" customHeight="1">
      <c r="A184" s="335"/>
      <c r="B184" s="426"/>
      <c r="C184" s="453"/>
      <c r="D184" s="430"/>
      <c r="F184" s="430"/>
      <c r="G184" s="426"/>
      <c r="H184" s="426"/>
      <c r="K184" s="46"/>
      <c r="L184" s="46"/>
    </row>
    <row r="185" spans="1:12" ht="15.75" customHeight="1">
      <c r="A185" s="335"/>
      <c r="B185" s="426"/>
      <c r="C185" s="453"/>
      <c r="D185" s="430"/>
      <c r="F185" s="430"/>
      <c r="G185" s="426"/>
      <c r="H185" s="426"/>
      <c r="K185" s="46"/>
      <c r="L185" s="46"/>
    </row>
    <row r="186" spans="1:12" ht="15.75" customHeight="1">
      <c r="A186" s="335"/>
      <c r="B186" s="426"/>
      <c r="C186" s="453"/>
      <c r="D186" s="430"/>
      <c r="F186" s="430"/>
      <c r="G186" s="426"/>
      <c r="H186" s="426"/>
      <c r="K186" s="46"/>
      <c r="L186" s="46"/>
    </row>
    <row r="187" spans="1:12" ht="15.75" customHeight="1">
      <c r="A187" s="335"/>
      <c r="B187" s="426"/>
      <c r="C187" s="453"/>
      <c r="D187" s="430"/>
      <c r="F187" s="430"/>
      <c r="G187" s="426"/>
      <c r="H187" s="426"/>
      <c r="K187" s="46"/>
      <c r="L187" s="46"/>
    </row>
    <row r="188" spans="1:12" ht="15.75" customHeight="1">
      <c r="A188" s="335"/>
      <c r="B188" s="426"/>
      <c r="C188" s="453"/>
      <c r="D188" s="430"/>
      <c r="F188" s="430"/>
      <c r="G188" s="426"/>
      <c r="H188" s="426"/>
      <c r="K188" s="46"/>
      <c r="L188" s="46"/>
    </row>
    <row r="189" spans="1:12" ht="15.75" customHeight="1">
      <c r="A189" s="335"/>
      <c r="B189" s="426"/>
      <c r="C189" s="453"/>
      <c r="D189" s="430"/>
      <c r="F189" s="430"/>
      <c r="G189" s="426"/>
      <c r="H189" s="426"/>
      <c r="K189" s="46"/>
      <c r="L189" s="46"/>
    </row>
    <row r="190" spans="1:12" ht="15.75" customHeight="1">
      <c r="A190" s="335"/>
      <c r="B190" s="426"/>
      <c r="C190" s="453"/>
      <c r="D190" s="430"/>
      <c r="F190" s="430"/>
      <c r="G190" s="426"/>
      <c r="H190" s="426"/>
      <c r="K190" s="46"/>
      <c r="L190" s="46"/>
    </row>
    <row r="191" spans="1:12" ht="15.75" customHeight="1">
      <c r="A191" s="335"/>
      <c r="B191" s="426"/>
      <c r="C191" s="453"/>
      <c r="D191" s="430"/>
      <c r="F191" s="430"/>
      <c r="G191" s="426"/>
      <c r="H191" s="426"/>
      <c r="K191" s="46"/>
      <c r="L191" s="46"/>
    </row>
    <row r="192" spans="1:12" ht="15.75" customHeight="1">
      <c r="A192" s="335"/>
      <c r="B192" s="426"/>
      <c r="C192" s="453"/>
      <c r="D192" s="430"/>
      <c r="F192" s="430"/>
      <c r="G192" s="426"/>
      <c r="H192" s="426"/>
      <c r="K192" s="46"/>
      <c r="L192" s="46"/>
    </row>
    <row r="193" spans="1:12" ht="15.75" customHeight="1">
      <c r="A193" s="335"/>
      <c r="B193" s="426"/>
      <c r="C193" s="453"/>
      <c r="D193" s="430"/>
      <c r="F193" s="430"/>
      <c r="G193" s="426"/>
      <c r="H193" s="426"/>
      <c r="K193" s="46"/>
      <c r="L193" s="46"/>
    </row>
    <row r="194" spans="1:12" ht="15.75" customHeight="1">
      <c r="A194" s="335"/>
      <c r="B194" s="426"/>
      <c r="C194" s="453"/>
      <c r="D194" s="430"/>
      <c r="F194" s="430"/>
      <c r="G194" s="426"/>
      <c r="H194" s="426"/>
      <c r="K194" s="46"/>
      <c r="L194" s="46"/>
    </row>
    <row r="195" spans="1:12" ht="15.75" customHeight="1">
      <c r="A195" s="335"/>
      <c r="B195" s="426"/>
      <c r="C195" s="453"/>
      <c r="D195" s="430"/>
      <c r="F195" s="430"/>
      <c r="G195" s="426"/>
      <c r="H195" s="426"/>
      <c r="K195" s="46"/>
      <c r="L195" s="46"/>
    </row>
    <row r="196" spans="1:12" ht="15.75" customHeight="1">
      <c r="A196" s="335"/>
      <c r="B196" s="426"/>
      <c r="C196" s="453"/>
      <c r="D196" s="430"/>
      <c r="F196" s="430"/>
      <c r="G196" s="426"/>
      <c r="H196" s="426"/>
      <c r="K196" s="46"/>
      <c r="L196" s="46"/>
    </row>
    <row r="197" spans="1:12" ht="15.75" customHeight="1">
      <c r="A197" s="335"/>
      <c r="B197" s="426"/>
      <c r="C197" s="453"/>
      <c r="D197" s="430"/>
      <c r="F197" s="430"/>
      <c r="G197" s="426"/>
      <c r="H197" s="426"/>
      <c r="K197" s="46"/>
      <c r="L197" s="46"/>
    </row>
    <row r="198" spans="1:12" ht="15.75" customHeight="1">
      <c r="A198" s="335"/>
      <c r="B198" s="426"/>
      <c r="C198" s="453"/>
      <c r="D198" s="430"/>
      <c r="F198" s="430"/>
      <c r="G198" s="426"/>
      <c r="H198" s="426"/>
      <c r="K198" s="46"/>
      <c r="L198" s="46"/>
    </row>
    <row r="199" spans="1:12" ht="15.75" customHeight="1">
      <c r="A199" s="335"/>
      <c r="B199" s="426"/>
      <c r="C199" s="453"/>
      <c r="D199" s="430"/>
      <c r="F199" s="430"/>
      <c r="G199" s="426"/>
      <c r="H199" s="426"/>
      <c r="K199" s="46"/>
      <c r="L199" s="46"/>
    </row>
    <row r="200" spans="1:12" ht="15.75" customHeight="1">
      <c r="A200" s="335"/>
      <c r="B200" s="426"/>
      <c r="C200" s="453"/>
      <c r="D200" s="430"/>
      <c r="F200" s="430"/>
      <c r="G200" s="426"/>
      <c r="H200" s="426"/>
      <c r="K200" s="46"/>
      <c r="L200" s="46"/>
    </row>
    <row r="201" spans="1:12" ht="15.75" customHeight="1">
      <c r="A201" s="335"/>
      <c r="B201" s="426"/>
      <c r="C201" s="453"/>
      <c r="D201" s="430"/>
      <c r="F201" s="430"/>
      <c r="G201" s="426"/>
      <c r="H201" s="426"/>
      <c r="K201" s="46"/>
      <c r="L201" s="46"/>
    </row>
    <row r="202" spans="1:12" ht="15.75" customHeight="1">
      <c r="A202" s="335"/>
      <c r="B202" s="426"/>
      <c r="C202" s="453"/>
      <c r="D202" s="430"/>
      <c r="F202" s="430"/>
      <c r="G202" s="426"/>
      <c r="H202" s="426"/>
      <c r="K202" s="46"/>
      <c r="L202" s="46"/>
    </row>
    <row r="203" spans="1:12" ht="15.75" customHeight="1">
      <c r="A203" s="335"/>
      <c r="B203" s="426"/>
      <c r="C203" s="453"/>
      <c r="D203" s="430"/>
      <c r="F203" s="430"/>
      <c r="G203" s="426"/>
      <c r="H203" s="426"/>
      <c r="K203" s="46"/>
      <c r="L203" s="46"/>
    </row>
    <row r="204" spans="1:12" ht="15.75" customHeight="1">
      <c r="A204" s="335"/>
      <c r="B204" s="426"/>
      <c r="C204" s="453"/>
      <c r="D204" s="430"/>
      <c r="F204" s="430"/>
      <c r="G204" s="426"/>
      <c r="H204" s="426"/>
      <c r="K204" s="46"/>
      <c r="L204" s="46"/>
    </row>
    <row r="205" spans="1:12" ht="15.75" customHeight="1">
      <c r="A205" s="335"/>
      <c r="B205" s="426"/>
      <c r="C205" s="453"/>
      <c r="D205" s="430"/>
      <c r="F205" s="430"/>
      <c r="G205" s="426"/>
      <c r="H205" s="426"/>
      <c r="K205" s="46"/>
      <c r="L205" s="46"/>
    </row>
    <row r="206" spans="1:12" ht="15.75" customHeight="1">
      <c r="A206" s="335"/>
      <c r="B206" s="426"/>
      <c r="C206" s="453"/>
      <c r="D206" s="430"/>
      <c r="F206" s="430"/>
      <c r="G206" s="426"/>
      <c r="H206" s="426"/>
      <c r="K206" s="46"/>
      <c r="L206" s="46"/>
    </row>
    <row r="207" spans="1:12" ht="15.75" customHeight="1">
      <c r="A207" s="335"/>
      <c r="B207" s="426"/>
      <c r="C207" s="453"/>
      <c r="D207" s="430"/>
      <c r="F207" s="430"/>
      <c r="G207" s="426"/>
      <c r="H207" s="426"/>
      <c r="K207" s="46"/>
      <c r="L207" s="46"/>
    </row>
    <row r="208" spans="1:12" ht="15.75" customHeight="1">
      <c r="A208" s="335"/>
      <c r="B208" s="426"/>
      <c r="C208" s="453"/>
      <c r="D208" s="430"/>
      <c r="F208" s="430"/>
      <c r="G208" s="426"/>
      <c r="H208" s="426"/>
      <c r="K208" s="46"/>
      <c r="L208" s="46"/>
    </row>
    <row r="209" spans="1:12" ht="15.75" customHeight="1">
      <c r="A209" s="335"/>
      <c r="B209" s="426"/>
      <c r="C209" s="453"/>
      <c r="D209" s="430"/>
      <c r="F209" s="430"/>
      <c r="G209" s="426"/>
      <c r="H209" s="426"/>
      <c r="K209" s="46"/>
      <c r="L209" s="46"/>
    </row>
    <row r="210" spans="1:12" ht="15.75" customHeight="1">
      <c r="A210" s="335"/>
      <c r="B210" s="426"/>
      <c r="C210" s="453"/>
      <c r="D210" s="430"/>
      <c r="F210" s="430"/>
      <c r="G210" s="426"/>
      <c r="H210" s="426"/>
      <c r="K210" s="46"/>
      <c r="L210" s="46"/>
    </row>
    <row r="211" spans="1:12" ht="15.75" customHeight="1">
      <c r="A211" s="335"/>
      <c r="B211" s="426"/>
      <c r="C211" s="453"/>
      <c r="D211" s="430"/>
      <c r="F211" s="430"/>
      <c r="G211" s="426"/>
      <c r="H211" s="426"/>
      <c r="K211" s="46"/>
      <c r="L211" s="46"/>
    </row>
    <row r="212" spans="1:12" ht="15.75" customHeight="1">
      <c r="A212" s="335"/>
      <c r="B212" s="426"/>
      <c r="C212" s="453"/>
      <c r="D212" s="430"/>
      <c r="F212" s="430"/>
      <c r="G212" s="426"/>
      <c r="H212" s="426"/>
      <c r="K212" s="46"/>
      <c r="L212" s="46"/>
    </row>
    <row r="213" spans="1:12" ht="15.75" customHeight="1">
      <c r="A213" s="335"/>
      <c r="B213" s="426"/>
      <c r="C213" s="453"/>
      <c r="D213" s="430"/>
      <c r="F213" s="430"/>
      <c r="G213" s="426"/>
      <c r="H213" s="426"/>
      <c r="K213" s="46"/>
      <c r="L213" s="46"/>
    </row>
    <row r="214" spans="1:12" ht="15.75" customHeight="1">
      <c r="A214" s="335"/>
      <c r="B214" s="426"/>
      <c r="C214" s="453"/>
      <c r="D214" s="430"/>
      <c r="F214" s="430"/>
      <c r="G214" s="426"/>
      <c r="H214" s="426"/>
      <c r="K214" s="46"/>
      <c r="L214" s="46"/>
    </row>
    <row r="215" spans="1:12" ht="15.75" customHeight="1">
      <c r="A215" s="335"/>
      <c r="B215" s="426"/>
      <c r="C215" s="453"/>
      <c r="D215" s="430"/>
      <c r="F215" s="430"/>
      <c r="G215" s="426"/>
      <c r="H215" s="426"/>
      <c r="K215" s="46"/>
      <c r="L215" s="46"/>
    </row>
    <row r="216" spans="1:12" ht="15.75" customHeight="1">
      <c r="A216" s="335"/>
      <c r="B216" s="426"/>
      <c r="C216" s="453"/>
      <c r="D216" s="430"/>
      <c r="F216" s="430"/>
      <c r="G216" s="426"/>
      <c r="H216" s="426"/>
      <c r="K216" s="46"/>
      <c r="L216" s="46"/>
    </row>
    <row r="217" spans="1:12" ht="15.75" customHeight="1">
      <c r="A217" s="335"/>
      <c r="B217" s="426"/>
      <c r="C217" s="453"/>
      <c r="D217" s="430"/>
      <c r="F217" s="430"/>
      <c r="G217" s="426"/>
      <c r="H217" s="426"/>
      <c r="K217" s="46"/>
      <c r="L217" s="46"/>
    </row>
    <row r="218" spans="1:12" ht="15.75" customHeight="1">
      <c r="A218" s="335"/>
      <c r="B218" s="426"/>
      <c r="C218" s="453"/>
      <c r="D218" s="430"/>
      <c r="F218" s="430"/>
      <c r="G218" s="426"/>
      <c r="H218" s="426"/>
      <c r="K218" s="46"/>
      <c r="L218" s="46"/>
    </row>
    <row r="219" spans="1:12" ht="15.75" customHeight="1">
      <c r="A219" s="335"/>
      <c r="B219" s="426"/>
      <c r="C219" s="453"/>
      <c r="D219" s="430"/>
      <c r="F219" s="430"/>
      <c r="G219" s="426"/>
      <c r="H219" s="426"/>
      <c r="K219" s="46"/>
      <c r="L219" s="46"/>
    </row>
    <row r="220" spans="1:12" ht="15.75" customHeight="1">
      <c r="A220" s="335"/>
      <c r="B220" s="426"/>
      <c r="C220" s="453"/>
      <c r="D220" s="430"/>
      <c r="F220" s="430"/>
      <c r="G220" s="426"/>
      <c r="H220" s="426"/>
      <c r="K220" s="46"/>
      <c r="L220" s="46"/>
    </row>
    <row r="221" spans="1:12" ht="15.75" customHeight="1">
      <c r="A221" s="335"/>
      <c r="B221" s="426"/>
      <c r="C221" s="453"/>
      <c r="D221" s="430"/>
      <c r="F221" s="430"/>
      <c r="G221" s="426"/>
      <c r="H221" s="426"/>
      <c r="K221" s="46"/>
      <c r="L221" s="46"/>
    </row>
    <row r="222" spans="1:12" ht="15.75" customHeight="1">
      <c r="A222" s="335"/>
      <c r="B222" s="426"/>
      <c r="C222" s="453"/>
      <c r="D222" s="430"/>
      <c r="F222" s="430"/>
      <c r="G222" s="426"/>
      <c r="H222" s="426"/>
      <c r="K222" s="46"/>
      <c r="L222" s="46"/>
    </row>
    <row r="223" spans="1:12" ht="15.75" customHeight="1">
      <c r="A223" s="335"/>
      <c r="B223" s="426"/>
      <c r="C223" s="453"/>
      <c r="D223" s="430"/>
      <c r="F223" s="430"/>
      <c r="G223" s="426"/>
      <c r="H223" s="426"/>
      <c r="K223" s="46"/>
      <c r="L223" s="46"/>
    </row>
    <row r="224" spans="1:12" ht="15.75" customHeight="1">
      <c r="A224" s="335"/>
      <c r="B224" s="426"/>
      <c r="C224" s="453"/>
      <c r="D224" s="430"/>
      <c r="F224" s="430"/>
      <c r="G224" s="426"/>
      <c r="H224" s="426"/>
      <c r="K224" s="46"/>
      <c r="L224" s="46"/>
    </row>
    <row r="225" spans="1:12" ht="15.75" customHeight="1">
      <c r="A225" s="335"/>
      <c r="B225" s="426"/>
      <c r="C225" s="453"/>
      <c r="D225" s="430"/>
      <c r="F225" s="430"/>
      <c r="G225" s="426"/>
      <c r="H225" s="426"/>
      <c r="K225" s="46"/>
      <c r="L225" s="46"/>
    </row>
    <row r="226" spans="1:12" ht="15.75" customHeight="1">
      <c r="A226" s="335"/>
      <c r="B226" s="426"/>
      <c r="C226" s="453"/>
      <c r="D226" s="430"/>
      <c r="F226" s="430"/>
      <c r="G226" s="426"/>
      <c r="H226" s="426"/>
      <c r="K226" s="46"/>
      <c r="L226" s="46"/>
    </row>
    <row r="227" spans="1:12" ht="15.75" customHeight="1">
      <c r="A227" s="335"/>
      <c r="B227" s="426"/>
      <c r="C227" s="453"/>
      <c r="D227" s="430"/>
      <c r="F227" s="430"/>
      <c r="G227" s="426"/>
      <c r="H227" s="426"/>
      <c r="K227" s="46"/>
      <c r="L227" s="46"/>
    </row>
    <row r="228" spans="1:12" ht="15.75" customHeight="1">
      <c r="A228" s="335"/>
      <c r="B228" s="426"/>
      <c r="C228" s="453"/>
      <c r="D228" s="430"/>
      <c r="F228" s="430"/>
      <c r="G228" s="426"/>
      <c r="H228" s="426"/>
      <c r="K228" s="46"/>
      <c r="L228" s="46"/>
    </row>
    <row r="229" spans="1:12" ht="15.75" customHeight="1">
      <c r="A229" s="335"/>
      <c r="B229" s="426"/>
      <c r="C229" s="453"/>
      <c r="D229" s="430"/>
      <c r="F229" s="430"/>
      <c r="G229" s="426"/>
      <c r="H229" s="426"/>
      <c r="K229" s="46"/>
      <c r="L229" s="46"/>
    </row>
    <row r="230" spans="1:12" ht="15.75" customHeight="1">
      <c r="A230" s="335"/>
      <c r="B230" s="426"/>
      <c r="C230" s="453"/>
      <c r="D230" s="430"/>
      <c r="F230" s="430"/>
      <c r="G230" s="426"/>
      <c r="H230" s="426"/>
      <c r="K230" s="46"/>
      <c r="L230" s="46"/>
    </row>
    <row r="231" spans="1:12" ht="15.75" customHeight="1">
      <c r="A231" s="335"/>
      <c r="B231" s="426"/>
      <c r="C231" s="453"/>
      <c r="D231" s="430"/>
      <c r="F231" s="430"/>
      <c r="G231" s="426"/>
      <c r="H231" s="426"/>
      <c r="K231" s="46"/>
      <c r="L231" s="46"/>
    </row>
    <row r="232" spans="1:12" ht="15.75" customHeight="1">
      <c r="A232" s="335"/>
      <c r="B232" s="426"/>
      <c r="C232" s="453"/>
      <c r="D232" s="430"/>
      <c r="F232" s="430"/>
      <c r="G232" s="426"/>
      <c r="H232" s="426"/>
      <c r="K232" s="46"/>
      <c r="L232" s="46"/>
    </row>
    <row r="233" spans="1:12" ht="15.75" customHeight="1">
      <c r="A233" s="335"/>
      <c r="B233" s="426"/>
      <c r="C233" s="453"/>
      <c r="D233" s="430"/>
      <c r="F233" s="430"/>
      <c r="G233" s="426"/>
      <c r="H233" s="426"/>
      <c r="K233" s="46"/>
      <c r="L233" s="46"/>
    </row>
    <row r="234" spans="1:12" ht="15.75" customHeight="1">
      <c r="A234" s="335"/>
      <c r="B234" s="426"/>
      <c r="C234" s="453"/>
      <c r="D234" s="430"/>
      <c r="F234" s="430"/>
      <c r="G234" s="426"/>
      <c r="H234" s="426"/>
      <c r="K234" s="46"/>
      <c r="L234" s="46"/>
    </row>
    <row r="235" spans="1:12" ht="15.75" customHeight="1">
      <c r="A235" s="335"/>
      <c r="B235" s="426"/>
      <c r="C235" s="453"/>
      <c r="D235" s="430"/>
      <c r="F235" s="430"/>
      <c r="G235" s="426"/>
      <c r="H235" s="426"/>
      <c r="K235" s="46"/>
      <c r="L235" s="46"/>
    </row>
    <row r="236" spans="1:12" ht="15.75" customHeight="1">
      <c r="A236" s="335"/>
      <c r="B236" s="426"/>
      <c r="C236" s="453"/>
      <c r="D236" s="430"/>
      <c r="F236" s="430"/>
      <c r="G236" s="426"/>
      <c r="H236" s="426"/>
      <c r="K236" s="46"/>
      <c r="L236" s="46"/>
    </row>
    <row r="237" spans="1:12" ht="15.75" customHeight="1">
      <c r="A237" s="335"/>
      <c r="B237" s="426"/>
      <c r="C237" s="453"/>
      <c r="D237" s="430"/>
      <c r="F237" s="430"/>
      <c r="G237" s="426"/>
      <c r="H237" s="426"/>
      <c r="K237" s="46"/>
      <c r="L237" s="46"/>
    </row>
    <row r="238" spans="1:12" ht="15.75" customHeight="1">
      <c r="A238" s="335"/>
      <c r="B238" s="426"/>
      <c r="C238" s="453"/>
      <c r="D238" s="430"/>
      <c r="F238" s="430"/>
      <c r="G238" s="426"/>
      <c r="H238" s="426"/>
      <c r="K238" s="46"/>
      <c r="L238" s="46"/>
    </row>
    <row r="239" spans="1:12" ht="15.75" customHeight="1">
      <c r="A239" s="335"/>
      <c r="B239" s="426"/>
      <c r="C239" s="453"/>
      <c r="D239" s="430"/>
      <c r="F239" s="430"/>
      <c r="G239" s="426"/>
      <c r="H239" s="426"/>
      <c r="K239" s="46"/>
      <c r="L239" s="46"/>
    </row>
    <row r="240" spans="1:12" ht="15.75" customHeight="1">
      <c r="A240" s="335"/>
      <c r="B240" s="426"/>
      <c r="C240" s="453"/>
      <c r="D240" s="430"/>
      <c r="F240" s="430"/>
      <c r="G240" s="426"/>
      <c r="H240" s="426"/>
      <c r="K240" s="46"/>
      <c r="L240" s="46"/>
    </row>
    <row r="241" spans="1:12" ht="15.75" customHeight="1">
      <c r="A241" s="335"/>
      <c r="B241" s="426"/>
      <c r="C241" s="453"/>
      <c r="D241" s="430"/>
      <c r="F241" s="430"/>
      <c r="G241" s="426"/>
      <c r="H241" s="426"/>
      <c r="K241" s="46"/>
      <c r="L241" s="46"/>
    </row>
    <row r="242" spans="1:12" ht="15.75" customHeight="1">
      <c r="A242" s="335"/>
      <c r="B242" s="426"/>
      <c r="C242" s="453"/>
      <c r="D242" s="430"/>
      <c r="F242" s="430"/>
      <c r="G242" s="426"/>
      <c r="H242" s="426"/>
      <c r="K242" s="46"/>
      <c r="L242" s="46"/>
    </row>
    <row r="243" spans="1:12" ht="15.75" customHeight="1">
      <c r="A243" s="335"/>
      <c r="B243" s="426"/>
      <c r="C243" s="453"/>
      <c r="D243" s="430"/>
      <c r="F243" s="430"/>
      <c r="G243" s="426"/>
      <c r="H243" s="426"/>
      <c r="K243" s="46"/>
      <c r="L243" s="46"/>
    </row>
    <row r="244" spans="1:12" ht="15.75" customHeight="1">
      <c r="A244" s="335"/>
      <c r="B244" s="426"/>
      <c r="C244" s="453"/>
      <c r="D244" s="430"/>
      <c r="F244" s="430"/>
      <c r="G244" s="426"/>
      <c r="H244" s="426"/>
      <c r="K244" s="46"/>
      <c r="L244" s="46"/>
    </row>
    <row r="245" spans="1:12" ht="15.75" customHeight="1">
      <c r="A245" s="335"/>
      <c r="B245" s="426"/>
      <c r="C245" s="453"/>
      <c r="D245" s="430"/>
      <c r="F245" s="430"/>
      <c r="G245" s="426"/>
      <c r="H245" s="426"/>
      <c r="K245" s="46"/>
      <c r="L245" s="46"/>
    </row>
    <row r="246" spans="1:12" ht="15.75" customHeight="1">
      <c r="A246" s="335"/>
      <c r="B246" s="426"/>
      <c r="C246" s="453"/>
      <c r="D246" s="430"/>
      <c r="F246" s="430"/>
      <c r="G246" s="426"/>
      <c r="H246" s="426"/>
      <c r="K246" s="46"/>
      <c r="L246" s="46"/>
    </row>
    <row r="247" spans="1:12" ht="15.75" customHeight="1">
      <c r="A247" s="335"/>
      <c r="B247" s="426"/>
      <c r="C247" s="453"/>
      <c r="D247" s="430"/>
      <c r="F247" s="430"/>
      <c r="G247" s="426"/>
      <c r="H247" s="426"/>
      <c r="K247" s="46"/>
      <c r="L247" s="46"/>
    </row>
    <row r="248" spans="1:12" ht="15.75" customHeight="1">
      <c r="A248" s="335"/>
      <c r="B248" s="426"/>
      <c r="C248" s="453"/>
      <c r="D248" s="430"/>
      <c r="F248" s="430"/>
      <c r="G248" s="426"/>
      <c r="H248" s="426"/>
      <c r="K248" s="46"/>
      <c r="L248" s="46"/>
    </row>
    <row r="249" spans="1:12" ht="15.75" customHeight="1">
      <c r="A249" s="335"/>
      <c r="B249" s="426"/>
      <c r="C249" s="453"/>
      <c r="D249" s="430"/>
      <c r="F249" s="430"/>
      <c r="G249" s="426"/>
      <c r="H249" s="426"/>
      <c r="K249" s="46"/>
      <c r="L249" s="46"/>
    </row>
    <row r="250" spans="1:12" ht="15.75" customHeight="1">
      <c r="A250" s="335"/>
      <c r="B250" s="426"/>
      <c r="C250" s="453"/>
      <c r="D250" s="430"/>
      <c r="F250" s="430"/>
      <c r="G250" s="426"/>
      <c r="H250" s="426"/>
      <c r="K250" s="46"/>
      <c r="L250" s="46"/>
    </row>
    <row r="251" spans="1:12" ht="15.75" customHeight="1">
      <c r="A251" s="335"/>
      <c r="B251" s="426"/>
      <c r="C251" s="453"/>
      <c r="D251" s="430"/>
      <c r="F251" s="430"/>
      <c r="G251" s="426"/>
      <c r="H251" s="426"/>
      <c r="K251" s="46"/>
      <c r="L251" s="46"/>
    </row>
    <row r="252" spans="1:12" ht="15.75" customHeight="1">
      <c r="A252" s="335"/>
      <c r="B252" s="426"/>
      <c r="C252" s="453"/>
      <c r="D252" s="430"/>
      <c r="F252" s="430"/>
      <c r="G252" s="426"/>
      <c r="H252" s="426"/>
      <c r="K252" s="46"/>
      <c r="L252" s="46"/>
    </row>
    <row r="253" spans="1:12" ht="15.75" customHeight="1">
      <c r="A253" s="335"/>
      <c r="B253" s="426"/>
      <c r="C253" s="453"/>
      <c r="D253" s="430"/>
      <c r="F253" s="430"/>
      <c r="G253" s="426"/>
      <c r="H253" s="426"/>
      <c r="K253" s="46"/>
      <c r="L253" s="46"/>
    </row>
    <row r="254" spans="1:12" ht="15.75" customHeight="1">
      <c r="A254" s="335"/>
      <c r="B254" s="426"/>
      <c r="C254" s="453"/>
      <c r="D254" s="430"/>
      <c r="F254" s="430"/>
      <c r="G254" s="426"/>
      <c r="H254" s="426"/>
      <c r="K254" s="46"/>
      <c r="L254" s="46"/>
    </row>
    <row r="255" spans="1:12" ht="15.75" customHeight="1">
      <c r="A255" s="335"/>
      <c r="B255" s="426"/>
      <c r="C255" s="453"/>
      <c r="D255" s="430"/>
      <c r="F255" s="430"/>
      <c r="G255" s="426"/>
      <c r="H255" s="426"/>
      <c r="K255" s="46"/>
      <c r="L255" s="46"/>
    </row>
    <row r="256" spans="1:12" ht="15.75" customHeight="1">
      <c r="A256" s="335"/>
      <c r="B256" s="426"/>
      <c r="C256" s="453"/>
      <c r="D256" s="430"/>
      <c r="F256" s="430"/>
      <c r="G256" s="426"/>
      <c r="H256" s="426"/>
      <c r="K256" s="46"/>
      <c r="L256" s="46"/>
    </row>
    <row r="257" spans="1:12" ht="15.75" customHeight="1">
      <c r="A257" s="335"/>
      <c r="B257" s="426"/>
      <c r="C257" s="453"/>
      <c r="D257" s="430"/>
      <c r="F257" s="430"/>
      <c r="G257" s="426"/>
      <c r="H257" s="426"/>
      <c r="K257" s="46"/>
      <c r="L257" s="46"/>
    </row>
    <row r="258" spans="1:12" ht="15.75" customHeight="1">
      <c r="A258" s="335"/>
      <c r="B258" s="426"/>
      <c r="C258" s="453"/>
      <c r="D258" s="430"/>
      <c r="F258" s="430"/>
      <c r="G258" s="426"/>
      <c r="H258" s="426"/>
      <c r="K258" s="46"/>
      <c r="L258" s="46"/>
    </row>
    <row r="259" spans="1:12" ht="15.75" customHeight="1">
      <c r="A259" s="335"/>
      <c r="B259" s="426"/>
      <c r="C259" s="453"/>
      <c r="D259" s="430"/>
      <c r="F259" s="430"/>
      <c r="G259" s="426"/>
      <c r="H259" s="426"/>
      <c r="K259" s="46"/>
      <c r="L259" s="46"/>
    </row>
    <row r="260" spans="1:12" ht="15.75" customHeight="1">
      <c r="A260" s="335"/>
      <c r="B260" s="426"/>
      <c r="C260" s="453"/>
      <c r="D260" s="430"/>
      <c r="F260" s="430"/>
      <c r="G260" s="426"/>
      <c r="H260" s="426"/>
      <c r="K260" s="46"/>
      <c r="L260" s="46"/>
    </row>
    <row r="261" spans="1:12" ht="15.75" customHeight="1">
      <c r="A261" s="335"/>
      <c r="B261" s="426"/>
      <c r="C261" s="453"/>
      <c r="D261" s="430"/>
      <c r="F261" s="430"/>
      <c r="G261" s="426"/>
      <c r="H261" s="426"/>
      <c r="K261" s="46"/>
      <c r="L261" s="46"/>
    </row>
    <row r="262" spans="1:12" ht="15.75" customHeight="1">
      <c r="A262" s="335"/>
      <c r="B262" s="426"/>
      <c r="C262" s="453"/>
      <c r="D262" s="430"/>
      <c r="F262" s="430"/>
      <c r="G262" s="426"/>
      <c r="H262" s="426"/>
      <c r="K262" s="46"/>
      <c r="L262" s="46"/>
    </row>
    <row r="263" spans="1:12" ht="15.75" customHeight="1">
      <c r="A263" s="335"/>
      <c r="B263" s="426"/>
      <c r="C263" s="453"/>
      <c r="D263" s="430"/>
      <c r="F263" s="430"/>
      <c r="G263" s="426"/>
      <c r="H263" s="426"/>
      <c r="K263" s="46"/>
      <c r="L263" s="46"/>
    </row>
    <row r="264" spans="1:12" ht="15.75" customHeight="1">
      <c r="A264" s="335"/>
      <c r="B264" s="426"/>
      <c r="C264" s="453"/>
      <c r="D264" s="430"/>
      <c r="F264" s="430"/>
      <c r="G264" s="426"/>
      <c r="H264" s="426"/>
      <c r="K264" s="46"/>
      <c r="L264" s="46"/>
    </row>
    <row r="265" spans="1:12" ht="15.75" customHeight="1">
      <c r="A265" s="335"/>
      <c r="B265" s="426"/>
      <c r="C265" s="453"/>
      <c r="D265" s="430"/>
      <c r="F265" s="430"/>
      <c r="G265" s="426"/>
      <c r="H265" s="426"/>
      <c r="K265" s="46"/>
      <c r="L265" s="46"/>
    </row>
    <row r="266" spans="1:12" ht="15.75" customHeight="1">
      <c r="A266" s="335"/>
      <c r="B266" s="426"/>
      <c r="C266" s="453"/>
      <c r="D266" s="430"/>
      <c r="F266" s="430"/>
      <c r="G266" s="426"/>
      <c r="H266" s="426"/>
      <c r="K266" s="46"/>
      <c r="L266" s="46"/>
    </row>
    <row r="267" spans="1:12" ht="15.75" customHeight="1">
      <c r="A267" s="335"/>
      <c r="B267" s="426"/>
      <c r="C267" s="453"/>
      <c r="D267" s="430"/>
      <c r="F267" s="430"/>
      <c r="G267" s="426"/>
      <c r="H267" s="426"/>
      <c r="K267" s="46"/>
      <c r="L267" s="46"/>
    </row>
    <row r="268" spans="1:12" ht="15.75" customHeight="1">
      <c r="A268" s="335"/>
      <c r="B268" s="426"/>
      <c r="C268" s="453"/>
      <c r="D268" s="430"/>
      <c r="F268" s="430"/>
      <c r="G268" s="426"/>
      <c r="H268" s="426"/>
      <c r="K268" s="46"/>
      <c r="L268" s="46"/>
    </row>
    <row r="269" spans="1:12" ht="15.75" customHeight="1">
      <c r="A269" s="335"/>
      <c r="B269" s="426"/>
      <c r="C269" s="453"/>
      <c r="D269" s="430"/>
      <c r="F269" s="430"/>
      <c r="G269" s="426"/>
      <c r="H269" s="426"/>
      <c r="K269" s="46"/>
      <c r="L269" s="46"/>
    </row>
    <row r="270" spans="1:12" ht="15.75" customHeight="1">
      <c r="A270" s="335"/>
      <c r="B270" s="426"/>
      <c r="C270" s="453"/>
      <c r="D270" s="430"/>
      <c r="F270" s="430"/>
      <c r="G270" s="426"/>
      <c r="H270" s="426"/>
      <c r="K270" s="46"/>
      <c r="L270" s="46"/>
    </row>
    <row r="271" spans="1:12" ht="15.75" customHeight="1">
      <c r="A271" s="335"/>
      <c r="B271" s="426"/>
      <c r="C271" s="453"/>
      <c r="D271" s="430"/>
      <c r="F271" s="430"/>
      <c r="G271" s="426"/>
      <c r="H271" s="426"/>
      <c r="K271" s="46"/>
      <c r="L271" s="46"/>
    </row>
    <row r="272" spans="1:12" ht="15.75" customHeight="1">
      <c r="A272" s="335"/>
      <c r="B272" s="426"/>
      <c r="C272" s="453"/>
      <c r="D272" s="430"/>
      <c r="F272" s="430"/>
      <c r="G272" s="426"/>
      <c r="H272" s="426"/>
      <c r="K272" s="46"/>
      <c r="L272" s="46"/>
    </row>
    <row r="273" spans="1:12" ht="15.75" customHeight="1">
      <c r="A273" s="335"/>
      <c r="B273" s="426"/>
      <c r="C273" s="453"/>
      <c r="D273" s="430"/>
      <c r="F273" s="430"/>
      <c r="G273" s="426"/>
      <c r="H273" s="426"/>
      <c r="K273" s="46"/>
      <c r="L273" s="46"/>
    </row>
    <row r="274" spans="1:12" ht="15.75" customHeight="1">
      <c r="A274" s="335"/>
      <c r="B274" s="426"/>
      <c r="C274" s="453"/>
      <c r="D274" s="430"/>
      <c r="F274" s="430"/>
      <c r="G274" s="426"/>
      <c r="H274" s="426"/>
      <c r="K274" s="46"/>
      <c r="L274" s="46"/>
    </row>
    <row r="275" spans="1:12" ht="15.75" customHeight="1">
      <c r="A275" s="335"/>
      <c r="B275" s="426"/>
      <c r="C275" s="453"/>
      <c r="D275" s="430"/>
      <c r="F275" s="430"/>
      <c r="G275" s="426"/>
      <c r="H275" s="426"/>
      <c r="K275" s="46"/>
      <c r="L275" s="46"/>
    </row>
    <row r="276" spans="1:12" ht="15.75" customHeight="1">
      <c r="A276" s="335"/>
      <c r="B276" s="426"/>
      <c r="C276" s="453"/>
      <c r="D276" s="430"/>
      <c r="F276" s="430"/>
      <c r="G276" s="426"/>
      <c r="H276" s="426"/>
      <c r="K276" s="46"/>
      <c r="L276" s="46"/>
    </row>
    <row r="277" spans="1:12" ht="15.75" customHeight="1">
      <c r="A277" s="335"/>
      <c r="B277" s="426"/>
      <c r="C277" s="453"/>
      <c r="D277" s="430"/>
      <c r="F277" s="430"/>
      <c r="G277" s="426"/>
      <c r="H277" s="426"/>
      <c r="K277" s="46"/>
      <c r="L277" s="46"/>
    </row>
    <row r="278" spans="1:12" ht="15.75" customHeight="1">
      <c r="A278" s="335"/>
      <c r="B278" s="426"/>
      <c r="C278" s="453"/>
      <c r="D278" s="430"/>
      <c r="F278" s="430"/>
      <c r="G278" s="426"/>
      <c r="H278" s="426"/>
      <c r="K278" s="46"/>
      <c r="L278" s="46"/>
    </row>
    <row r="279" spans="1:12" ht="15.75" customHeight="1">
      <c r="A279" s="335"/>
      <c r="B279" s="426"/>
      <c r="C279" s="453"/>
      <c r="D279" s="430"/>
      <c r="F279" s="430"/>
      <c r="G279" s="426"/>
      <c r="H279" s="426"/>
      <c r="K279" s="46"/>
      <c r="L279" s="46"/>
    </row>
    <row r="280" spans="1:12" ht="15.75" customHeight="1">
      <c r="A280" s="335"/>
      <c r="B280" s="426"/>
      <c r="C280" s="453"/>
      <c r="D280" s="430"/>
      <c r="F280" s="430"/>
      <c r="G280" s="426"/>
      <c r="H280" s="426"/>
      <c r="K280" s="46"/>
      <c r="L280" s="46"/>
    </row>
    <row r="281" spans="1:12" ht="15.75" customHeight="1">
      <c r="A281" s="335"/>
      <c r="B281" s="426"/>
      <c r="C281" s="453"/>
      <c r="D281" s="430"/>
      <c r="F281" s="430"/>
      <c r="G281" s="426"/>
      <c r="H281" s="426"/>
      <c r="K281" s="46"/>
      <c r="L281" s="46"/>
    </row>
    <row r="282" spans="1:12" ht="15.75" customHeight="1">
      <c r="A282" s="335"/>
      <c r="B282" s="426"/>
      <c r="C282" s="453"/>
      <c r="D282" s="430"/>
      <c r="F282" s="430"/>
      <c r="G282" s="426"/>
      <c r="H282" s="426"/>
      <c r="K282" s="46"/>
      <c r="L282" s="46"/>
    </row>
    <row r="283" spans="1:12" ht="15.75" customHeight="1">
      <c r="A283" s="335"/>
      <c r="B283" s="426"/>
      <c r="C283" s="453"/>
      <c r="D283" s="430"/>
      <c r="F283" s="430"/>
      <c r="G283" s="426"/>
      <c r="H283" s="426"/>
      <c r="K283" s="46"/>
      <c r="L283" s="46"/>
    </row>
    <row r="284" spans="1:12" ht="15.75" customHeight="1">
      <c r="A284" s="335"/>
      <c r="B284" s="426"/>
      <c r="C284" s="453"/>
      <c r="D284" s="430"/>
      <c r="F284" s="430"/>
      <c r="G284" s="426"/>
      <c r="H284" s="426"/>
      <c r="K284" s="46"/>
      <c r="L284" s="46"/>
    </row>
    <row r="285" spans="1:12" ht="15.75" customHeight="1">
      <c r="A285" s="335"/>
      <c r="B285" s="426"/>
      <c r="C285" s="453"/>
      <c r="D285" s="430"/>
      <c r="F285" s="430"/>
      <c r="G285" s="426"/>
      <c r="H285" s="426"/>
      <c r="K285" s="46"/>
      <c r="L285" s="46"/>
    </row>
    <row r="286" spans="1:12" ht="15.75" customHeight="1">
      <c r="A286" s="335"/>
      <c r="B286" s="426"/>
      <c r="C286" s="453"/>
      <c r="D286" s="430"/>
      <c r="F286" s="430"/>
      <c r="G286" s="426"/>
      <c r="H286" s="426"/>
      <c r="K286" s="46"/>
      <c r="L286" s="46"/>
    </row>
    <row r="287" spans="1:12" ht="15.75" customHeight="1">
      <c r="A287" s="335"/>
      <c r="B287" s="426"/>
      <c r="C287" s="453"/>
      <c r="D287" s="430"/>
      <c r="F287" s="430"/>
      <c r="G287" s="426"/>
      <c r="H287" s="426"/>
      <c r="K287" s="46"/>
      <c r="L287" s="46"/>
    </row>
    <row r="288" spans="1:12" ht="15.75" customHeight="1">
      <c r="A288" s="335"/>
      <c r="B288" s="426"/>
      <c r="C288" s="453"/>
      <c r="D288" s="430"/>
      <c r="F288" s="430"/>
      <c r="G288" s="426"/>
      <c r="H288" s="426"/>
      <c r="K288" s="46"/>
      <c r="L288" s="46"/>
    </row>
    <row r="289" spans="1:12" ht="15.75" customHeight="1">
      <c r="A289" s="335"/>
      <c r="B289" s="426"/>
      <c r="C289" s="453"/>
      <c r="D289" s="430"/>
      <c r="F289" s="430"/>
      <c r="G289" s="426"/>
      <c r="H289" s="426"/>
      <c r="K289" s="46"/>
      <c r="L289" s="46"/>
    </row>
    <row r="290" spans="1:12" ht="15.75" customHeight="1">
      <c r="A290" s="335"/>
      <c r="B290" s="426"/>
      <c r="C290" s="453"/>
      <c r="D290" s="430"/>
      <c r="F290" s="430"/>
      <c r="G290" s="426"/>
      <c r="H290" s="426"/>
      <c r="K290" s="46"/>
      <c r="L290" s="46"/>
    </row>
    <row r="291" spans="1:12" ht="15.75" customHeight="1">
      <c r="A291" s="335"/>
      <c r="B291" s="426"/>
      <c r="C291" s="453"/>
      <c r="D291" s="430"/>
      <c r="F291" s="430"/>
      <c r="G291" s="426"/>
      <c r="H291" s="426"/>
      <c r="K291" s="46"/>
      <c r="L291" s="46"/>
    </row>
    <row r="292" spans="1:12" ht="15.75" customHeight="1">
      <c r="A292" s="335"/>
      <c r="B292" s="426"/>
      <c r="C292" s="453"/>
      <c r="D292" s="430"/>
      <c r="F292" s="430"/>
      <c r="G292" s="426"/>
      <c r="H292" s="426"/>
      <c r="K292" s="46"/>
      <c r="L292" s="46"/>
    </row>
    <row r="293" spans="1:12" ht="15.75" customHeight="1">
      <c r="A293" s="335"/>
      <c r="B293" s="426"/>
      <c r="C293" s="453"/>
      <c r="D293" s="430"/>
      <c r="F293" s="430"/>
      <c r="G293" s="426"/>
      <c r="H293" s="426"/>
      <c r="K293" s="46"/>
      <c r="L293" s="46"/>
    </row>
    <row r="294" spans="1:12" ht="15.75" customHeight="1">
      <c r="A294" s="335"/>
      <c r="B294" s="426"/>
      <c r="C294" s="453"/>
      <c r="D294" s="430"/>
      <c r="F294" s="430"/>
      <c r="G294" s="426"/>
      <c r="H294" s="426"/>
      <c r="K294" s="46"/>
      <c r="L294" s="46"/>
    </row>
    <row r="295" spans="1:12" ht="15.75" customHeight="1">
      <c r="A295" s="335"/>
      <c r="B295" s="426"/>
      <c r="C295" s="453"/>
      <c r="D295" s="430"/>
      <c r="F295" s="430"/>
      <c r="G295" s="426"/>
      <c r="H295" s="426"/>
      <c r="K295" s="46"/>
      <c r="L295" s="46"/>
    </row>
    <row r="296" spans="1:12" ht="15.75" customHeight="1">
      <c r="A296" s="335"/>
      <c r="B296" s="426"/>
      <c r="C296" s="453"/>
      <c r="D296" s="430"/>
      <c r="F296" s="430"/>
      <c r="G296" s="426"/>
      <c r="H296" s="426"/>
      <c r="K296" s="46"/>
      <c r="L296" s="46"/>
    </row>
    <row r="297" spans="1:12" ht="15.75" customHeight="1">
      <c r="A297" s="335"/>
      <c r="B297" s="426"/>
      <c r="C297" s="453"/>
      <c r="D297" s="430"/>
      <c r="F297" s="430"/>
      <c r="G297" s="426"/>
      <c r="H297" s="426"/>
      <c r="K297" s="46"/>
      <c r="L297" s="46"/>
    </row>
    <row r="298" spans="1:12" ht="15.75" customHeight="1">
      <c r="A298" s="335"/>
      <c r="B298" s="426"/>
      <c r="C298" s="453"/>
      <c r="D298" s="430"/>
      <c r="F298" s="430"/>
      <c r="G298" s="426"/>
      <c r="H298" s="426"/>
      <c r="K298" s="46"/>
      <c r="L298" s="46"/>
    </row>
    <row r="299" spans="1:12" ht="15.75" customHeight="1">
      <c r="A299" s="335"/>
      <c r="B299" s="426"/>
      <c r="C299" s="453"/>
      <c r="D299" s="430"/>
      <c r="F299" s="430"/>
      <c r="G299" s="426"/>
      <c r="H299" s="426"/>
      <c r="K299" s="46"/>
      <c r="L299" s="46"/>
    </row>
    <row r="300" spans="1:12" ht="15.75" customHeight="1">
      <c r="A300" s="335"/>
      <c r="B300" s="426"/>
      <c r="C300" s="453"/>
      <c r="D300" s="430"/>
      <c r="F300" s="430"/>
      <c r="G300" s="426"/>
      <c r="H300" s="426"/>
      <c r="K300" s="46"/>
      <c r="L300" s="46"/>
    </row>
    <row r="301" spans="1:12" ht="15.75" customHeight="1">
      <c r="A301" s="335"/>
      <c r="B301" s="426"/>
      <c r="C301" s="453"/>
      <c r="D301" s="430"/>
      <c r="F301" s="430"/>
      <c r="G301" s="426"/>
      <c r="H301" s="426"/>
      <c r="K301" s="46"/>
      <c r="L301" s="46"/>
    </row>
    <row r="302" spans="1:12" ht="15.75" customHeight="1">
      <c r="A302" s="335"/>
      <c r="B302" s="426"/>
      <c r="C302" s="453"/>
      <c r="D302" s="430"/>
      <c r="F302" s="430"/>
      <c r="G302" s="426"/>
      <c r="H302" s="426"/>
      <c r="K302" s="46"/>
      <c r="L302" s="46"/>
    </row>
    <row r="303" spans="1:12" ht="15.75" customHeight="1">
      <c r="A303" s="335"/>
      <c r="B303" s="426"/>
      <c r="C303" s="453"/>
      <c r="D303" s="430"/>
      <c r="F303" s="430"/>
      <c r="G303" s="426"/>
      <c r="H303" s="426"/>
      <c r="K303" s="46"/>
      <c r="L303" s="46"/>
    </row>
    <row r="304" spans="1:12" ht="15.75" customHeight="1">
      <c r="A304" s="335"/>
      <c r="B304" s="426"/>
      <c r="C304" s="453"/>
      <c r="D304" s="430"/>
      <c r="F304" s="430"/>
      <c r="G304" s="426"/>
      <c r="H304" s="426"/>
      <c r="K304" s="46"/>
      <c r="L304" s="46"/>
    </row>
    <row r="305" spans="1:12" ht="15.75" customHeight="1">
      <c r="A305" s="335"/>
      <c r="B305" s="426"/>
      <c r="C305" s="453"/>
      <c r="D305" s="430"/>
      <c r="F305" s="430"/>
      <c r="G305" s="426"/>
      <c r="H305" s="426"/>
      <c r="K305" s="46"/>
      <c r="L305" s="46"/>
    </row>
    <row r="306" spans="1:12" ht="15.75" customHeight="1">
      <c r="A306" s="335"/>
      <c r="B306" s="426"/>
      <c r="C306" s="453"/>
      <c r="D306" s="430"/>
      <c r="F306" s="430"/>
      <c r="G306" s="426"/>
      <c r="H306" s="426"/>
      <c r="K306" s="46"/>
      <c r="L306" s="46"/>
    </row>
    <row r="307" spans="1:12" ht="15.75" customHeight="1">
      <c r="A307" s="335"/>
      <c r="B307" s="426"/>
      <c r="C307" s="453"/>
      <c r="D307" s="430"/>
      <c r="F307" s="430"/>
      <c r="G307" s="426"/>
      <c r="H307" s="426"/>
      <c r="K307" s="46"/>
      <c r="L307" s="46"/>
    </row>
    <row r="308" spans="1:12" ht="15.75" customHeight="1">
      <c r="A308" s="335"/>
      <c r="B308" s="426"/>
      <c r="C308" s="453"/>
      <c r="D308" s="430"/>
      <c r="F308" s="430"/>
      <c r="G308" s="426"/>
      <c r="H308" s="426"/>
      <c r="K308" s="46"/>
      <c r="L308" s="46"/>
    </row>
    <row r="309" spans="1:12" ht="15.75" customHeight="1">
      <c r="A309" s="335"/>
      <c r="B309" s="426"/>
      <c r="C309" s="453"/>
      <c r="D309" s="430"/>
      <c r="F309" s="430"/>
      <c r="G309" s="426"/>
      <c r="H309" s="426"/>
      <c r="K309" s="46"/>
      <c r="L309" s="46"/>
    </row>
    <row r="310" spans="1:12" ht="15.75" customHeight="1">
      <c r="A310" s="335"/>
      <c r="B310" s="426"/>
      <c r="C310" s="453"/>
      <c r="D310" s="430"/>
      <c r="F310" s="430"/>
      <c r="G310" s="426"/>
      <c r="H310" s="426"/>
      <c r="K310" s="46"/>
      <c r="L310" s="46"/>
    </row>
    <row r="311" spans="1:12" ht="15.75" customHeight="1">
      <c r="A311" s="335"/>
      <c r="B311" s="426"/>
      <c r="C311" s="453"/>
      <c r="D311" s="430"/>
      <c r="F311" s="430"/>
      <c r="G311" s="426"/>
      <c r="H311" s="426"/>
      <c r="K311" s="46"/>
      <c r="L311" s="46"/>
    </row>
    <row r="312" spans="1:12" ht="15.75" customHeight="1">
      <c r="A312" s="335"/>
      <c r="B312" s="426"/>
      <c r="C312" s="453"/>
      <c r="D312" s="430"/>
      <c r="F312" s="430"/>
      <c r="G312" s="426"/>
      <c r="H312" s="426"/>
      <c r="K312" s="46"/>
      <c r="L312" s="46"/>
    </row>
    <row r="313" spans="1:12" ht="15.75" customHeight="1">
      <c r="A313" s="335"/>
      <c r="B313" s="426"/>
      <c r="C313" s="453"/>
      <c r="D313" s="430"/>
      <c r="F313" s="430"/>
      <c r="G313" s="426"/>
      <c r="H313" s="426"/>
      <c r="K313" s="46"/>
      <c r="L313" s="46"/>
    </row>
    <row r="314" spans="1:12" ht="15.75" customHeight="1">
      <c r="A314" s="335"/>
      <c r="B314" s="426"/>
      <c r="C314" s="453"/>
      <c r="D314" s="430"/>
      <c r="F314" s="430"/>
      <c r="G314" s="426"/>
      <c r="H314" s="426"/>
      <c r="K314" s="46"/>
      <c r="L314" s="46"/>
    </row>
    <row r="315" spans="1:12" ht="15.75" customHeight="1">
      <c r="A315" s="335"/>
      <c r="B315" s="426"/>
      <c r="C315" s="453"/>
      <c r="D315" s="430"/>
      <c r="F315" s="430"/>
      <c r="G315" s="426"/>
      <c r="H315" s="426"/>
      <c r="K315" s="46"/>
      <c r="L315" s="46"/>
    </row>
    <row r="316" spans="1:12" ht="15.75" customHeight="1">
      <c r="A316" s="335"/>
      <c r="B316" s="426"/>
      <c r="C316" s="453"/>
      <c r="D316" s="430"/>
      <c r="F316" s="430"/>
      <c r="G316" s="426"/>
      <c r="H316" s="426"/>
      <c r="K316" s="46"/>
      <c r="L316" s="46"/>
    </row>
    <row r="317" spans="1:12" ht="15.75" customHeight="1">
      <c r="A317" s="335"/>
      <c r="B317" s="426"/>
      <c r="C317" s="453"/>
      <c r="D317" s="430"/>
      <c r="F317" s="430"/>
      <c r="G317" s="426"/>
      <c r="H317" s="426"/>
      <c r="K317" s="46"/>
      <c r="L317" s="46"/>
    </row>
    <row r="318" spans="1:12" ht="15.75" customHeight="1">
      <c r="A318" s="335"/>
      <c r="B318" s="426"/>
      <c r="C318" s="453"/>
      <c r="D318" s="430"/>
      <c r="F318" s="430"/>
      <c r="G318" s="426"/>
      <c r="H318" s="426"/>
      <c r="K318" s="46"/>
      <c r="L318" s="46"/>
    </row>
    <row r="319" spans="1:12" ht="15.75" customHeight="1">
      <c r="A319" s="335"/>
      <c r="B319" s="426"/>
      <c r="C319" s="453"/>
      <c r="D319" s="430"/>
      <c r="F319" s="430"/>
      <c r="G319" s="426"/>
      <c r="H319" s="426"/>
      <c r="K319" s="46"/>
      <c r="L319" s="46"/>
    </row>
    <row r="320" spans="1:12" ht="15.75" customHeight="1">
      <c r="A320" s="335"/>
      <c r="B320" s="426"/>
      <c r="C320" s="453"/>
      <c r="D320" s="430"/>
      <c r="F320" s="430"/>
      <c r="G320" s="426"/>
      <c r="H320" s="426"/>
      <c r="K320" s="46"/>
      <c r="L320" s="46"/>
    </row>
    <row r="321" spans="1:12" ht="15.75" customHeight="1">
      <c r="A321" s="335"/>
      <c r="B321" s="426"/>
      <c r="C321" s="453"/>
      <c r="D321" s="430"/>
      <c r="F321" s="430"/>
      <c r="G321" s="426"/>
      <c r="H321" s="426"/>
      <c r="K321" s="46"/>
      <c r="L321" s="46"/>
    </row>
    <row r="322" spans="1:12" ht="15.75" customHeight="1">
      <c r="A322" s="335"/>
      <c r="B322" s="426"/>
      <c r="C322" s="453"/>
      <c r="D322" s="430"/>
      <c r="F322" s="430"/>
      <c r="G322" s="426"/>
      <c r="H322" s="426"/>
      <c r="K322" s="46"/>
      <c r="L322" s="46"/>
    </row>
    <row r="323" spans="1:12" ht="15.75" customHeight="1">
      <c r="A323" s="335"/>
      <c r="B323" s="426"/>
      <c r="C323" s="453"/>
      <c r="D323" s="430"/>
      <c r="F323" s="430"/>
      <c r="G323" s="426"/>
      <c r="H323" s="426"/>
      <c r="K323" s="46"/>
      <c r="L323" s="46"/>
    </row>
    <row r="324" spans="1:12" ht="15.75" customHeight="1">
      <c r="A324" s="335"/>
      <c r="B324" s="426"/>
      <c r="C324" s="453"/>
      <c r="D324" s="430"/>
      <c r="F324" s="430"/>
      <c r="G324" s="426"/>
      <c r="H324" s="426"/>
      <c r="K324" s="46"/>
      <c r="L324" s="46"/>
    </row>
    <row r="325" spans="1:12" ht="15.75" customHeight="1">
      <c r="A325" s="335"/>
      <c r="B325" s="426"/>
      <c r="C325" s="453"/>
      <c r="D325" s="430"/>
      <c r="F325" s="430"/>
      <c r="G325" s="426"/>
      <c r="H325" s="426"/>
      <c r="K325" s="46"/>
      <c r="L325" s="46"/>
    </row>
    <row r="326" spans="1:12" ht="15.75" customHeight="1">
      <c r="A326" s="335"/>
      <c r="B326" s="426"/>
      <c r="C326" s="453"/>
      <c r="D326" s="430"/>
      <c r="F326" s="430"/>
      <c r="G326" s="426"/>
      <c r="H326" s="426"/>
      <c r="K326" s="46"/>
      <c r="L326" s="46"/>
    </row>
    <row r="327" spans="1:12" ht="15.75" customHeight="1">
      <c r="A327" s="335"/>
      <c r="B327" s="426"/>
      <c r="C327" s="453"/>
      <c r="D327" s="430"/>
      <c r="F327" s="430"/>
      <c r="G327" s="426"/>
      <c r="H327" s="426"/>
      <c r="K327" s="46"/>
      <c r="L327" s="46"/>
    </row>
    <row r="328" spans="1:12" ht="15.75" customHeight="1">
      <c r="A328" s="335"/>
      <c r="B328" s="426"/>
      <c r="C328" s="453"/>
      <c r="D328" s="430"/>
      <c r="F328" s="430"/>
      <c r="G328" s="426"/>
      <c r="H328" s="426"/>
      <c r="K328" s="46"/>
      <c r="L328" s="46"/>
    </row>
    <row r="329" spans="1:12" ht="15.75" customHeight="1">
      <c r="A329" s="335"/>
      <c r="B329" s="426"/>
      <c r="C329" s="453"/>
      <c r="D329" s="430"/>
      <c r="F329" s="430"/>
      <c r="G329" s="426"/>
      <c r="H329" s="426"/>
      <c r="K329" s="46"/>
      <c r="L329" s="46"/>
    </row>
    <row r="330" spans="1:12" ht="15.75" customHeight="1">
      <c r="A330" s="335"/>
      <c r="B330" s="426"/>
      <c r="C330" s="453"/>
      <c r="D330" s="430"/>
      <c r="F330" s="430"/>
      <c r="G330" s="426"/>
      <c r="H330" s="426"/>
      <c r="K330" s="46"/>
      <c r="L330" s="46"/>
    </row>
    <row r="331" spans="1:12" ht="15.75" customHeight="1">
      <c r="A331" s="335"/>
      <c r="B331" s="426"/>
      <c r="C331" s="453"/>
      <c r="D331" s="430"/>
      <c r="F331" s="430"/>
      <c r="G331" s="426"/>
      <c r="H331" s="426"/>
      <c r="K331" s="46"/>
      <c r="L331" s="46"/>
    </row>
    <row r="332" spans="1:12" ht="15.75" customHeight="1">
      <c r="A332" s="335"/>
      <c r="B332" s="426"/>
      <c r="C332" s="453"/>
      <c r="D332" s="430"/>
      <c r="F332" s="430"/>
      <c r="G332" s="426"/>
      <c r="H332" s="426"/>
      <c r="K332" s="46"/>
      <c r="L332" s="46"/>
    </row>
    <row r="333" spans="1:12" ht="15.75" customHeight="1">
      <c r="A333" s="335"/>
      <c r="B333" s="426"/>
      <c r="C333" s="453"/>
      <c r="D333" s="430"/>
      <c r="F333" s="430"/>
      <c r="G333" s="426"/>
      <c r="H333" s="426"/>
      <c r="K333" s="46"/>
      <c r="L333" s="46"/>
    </row>
    <row r="334" spans="1:12" ht="15.75" customHeight="1">
      <c r="A334" s="335"/>
      <c r="B334" s="426"/>
      <c r="C334" s="453"/>
      <c r="D334" s="430"/>
      <c r="F334" s="430"/>
      <c r="G334" s="426"/>
      <c r="H334" s="426"/>
      <c r="K334" s="46"/>
      <c r="L334" s="46"/>
    </row>
    <row r="335" spans="1:12" ht="15.75" customHeight="1">
      <c r="A335" s="335"/>
      <c r="B335" s="426"/>
      <c r="C335" s="453"/>
      <c r="D335" s="430"/>
      <c r="F335" s="430"/>
      <c r="G335" s="426"/>
      <c r="H335" s="426"/>
      <c r="K335" s="46"/>
      <c r="L335" s="46"/>
    </row>
    <row r="336" spans="1:12" ht="15.75" customHeight="1">
      <c r="A336" s="335"/>
      <c r="B336" s="426"/>
      <c r="C336" s="453"/>
      <c r="D336" s="430"/>
      <c r="F336" s="430"/>
      <c r="G336" s="426"/>
      <c r="H336" s="426"/>
      <c r="K336" s="46"/>
      <c r="L336" s="46"/>
    </row>
    <row r="337" spans="1:12" ht="15.75" customHeight="1">
      <c r="A337" s="335"/>
      <c r="B337" s="426"/>
      <c r="C337" s="453"/>
      <c r="D337" s="430"/>
      <c r="F337" s="430"/>
      <c r="G337" s="426"/>
      <c r="H337" s="426"/>
      <c r="K337" s="46"/>
      <c r="L337" s="46"/>
    </row>
    <row r="338" spans="1:12" ht="15.75" customHeight="1">
      <c r="A338" s="335"/>
      <c r="B338" s="426"/>
      <c r="C338" s="453"/>
      <c r="D338" s="430"/>
      <c r="F338" s="430"/>
      <c r="G338" s="426"/>
      <c r="H338" s="426"/>
      <c r="K338" s="46"/>
      <c r="L338" s="46"/>
    </row>
    <row r="339" spans="1:12" ht="15.75" customHeight="1">
      <c r="A339" s="335"/>
      <c r="B339" s="426"/>
      <c r="C339" s="453"/>
      <c r="D339" s="430"/>
      <c r="F339" s="430"/>
      <c r="G339" s="426"/>
      <c r="H339" s="426"/>
      <c r="K339" s="46"/>
      <c r="L339" s="46"/>
    </row>
    <row r="340" spans="1:12" ht="15.75" customHeight="1">
      <c r="A340" s="335"/>
      <c r="B340" s="426"/>
      <c r="C340" s="453"/>
      <c r="D340" s="430"/>
      <c r="F340" s="430"/>
      <c r="G340" s="426"/>
      <c r="H340" s="426"/>
      <c r="K340" s="46"/>
      <c r="L340" s="46"/>
    </row>
    <row r="341" spans="1:12" ht="15.75" customHeight="1">
      <c r="A341" s="335"/>
      <c r="B341" s="426"/>
      <c r="C341" s="453"/>
      <c r="D341" s="430"/>
      <c r="F341" s="430"/>
      <c r="G341" s="426"/>
      <c r="H341" s="426"/>
      <c r="K341" s="46"/>
      <c r="L341" s="46"/>
    </row>
    <row r="342" spans="1:12" ht="15.75" customHeight="1">
      <c r="A342" s="335"/>
      <c r="B342" s="426"/>
      <c r="C342" s="453"/>
      <c r="D342" s="430"/>
      <c r="F342" s="430"/>
      <c r="G342" s="426"/>
      <c r="H342" s="426"/>
      <c r="K342" s="46"/>
      <c r="L342" s="46"/>
    </row>
    <row r="343" spans="1:12" ht="15.75" customHeight="1">
      <c r="A343" s="335"/>
      <c r="B343" s="426"/>
      <c r="C343" s="453"/>
      <c r="D343" s="430"/>
      <c r="F343" s="430"/>
      <c r="G343" s="426"/>
      <c r="H343" s="426"/>
      <c r="K343" s="46"/>
      <c r="L343" s="46"/>
    </row>
    <row r="344" spans="1:12" ht="15.75" customHeight="1">
      <c r="A344" s="335"/>
      <c r="B344" s="426"/>
      <c r="C344" s="453"/>
      <c r="D344" s="430"/>
      <c r="F344" s="430"/>
      <c r="G344" s="426"/>
      <c r="H344" s="426"/>
      <c r="K344" s="46"/>
      <c r="L344" s="46"/>
    </row>
    <row r="345" spans="1:12" ht="15.75" customHeight="1">
      <c r="A345" s="335"/>
      <c r="B345" s="426"/>
      <c r="C345" s="453"/>
      <c r="D345" s="430"/>
      <c r="F345" s="430"/>
      <c r="G345" s="426"/>
      <c r="H345" s="426"/>
      <c r="K345" s="46"/>
      <c r="L345" s="46"/>
    </row>
    <row r="346" spans="1:12" ht="15.75" customHeight="1">
      <c r="A346" s="335"/>
      <c r="B346" s="426"/>
      <c r="C346" s="453"/>
      <c r="D346" s="430"/>
      <c r="F346" s="430"/>
      <c r="G346" s="426"/>
      <c r="H346" s="426"/>
      <c r="K346" s="46"/>
      <c r="L346" s="46"/>
    </row>
    <row r="347" spans="1:12" ht="15.75" customHeight="1">
      <c r="A347" s="335"/>
      <c r="B347" s="426"/>
      <c r="C347" s="453"/>
      <c r="D347" s="430"/>
      <c r="F347" s="430"/>
      <c r="G347" s="426"/>
      <c r="H347" s="426"/>
      <c r="K347" s="46"/>
      <c r="L347" s="46"/>
    </row>
    <row r="348" spans="1:12" ht="15.75" customHeight="1">
      <c r="A348" s="335"/>
      <c r="B348" s="426"/>
      <c r="C348" s="453"/>
      <c r="D348" s="430"/>
      <c r="F348" s="430"/>
      <c r="G348" s="426"/>
      <c r="H348" s="426"/>
      <c r="K348" s="46"/>
      <c r="L348" s="46"/>
    </row>
    <row r="349" spans="1:12" ht="15.75" customHeight="1">
      <c r="A349" s="335"/>
      <c r="B349" s="426"/>
      <c r="C349" s="453"/>
      <c r="D349" s="430"/>
      <c r="F349" s="430"/>
      <c r="G349" s="426"/>
      <c r="H349" s="426"/>
      <c r="K349" s="46"/>
      <c r="L349" s="46"/>
    </row>
    <row r="350" spans="1:12" ht="15.75" customHeight="1">
      <c r="A350" s="335"/>
      <c r="B350" s="426"/>
      <c r="C350" s="453"/>
      <c r="D350" s="430"/>
      <c r="F350" s="430"/>
      <c r="G350" s="426"/>
      <c r="H350" s="426"/>
      <c r="K350" s="46"/>
      <c r="L350" s="46"/>
    </row>
    <row r="351" spans="1:12" ht="15.75" customHeight="1">
      <c r="A351" s="335"/>
      <c r="B351" s="426"/>
      <c r="C351" s="453"/>
      <c r="D351" s="430"/>
      <c r="F351" s="430"/>
      <c r="G351" s="426"/>
      <c r="H351" s="426"/>
      <c r="K351" s="46"/>
      <c r="L351" s="46"/>
    </row>
    <row r="352" spans="1:12" ht="15.75" customHeight="1">
      <c r="A352" s="335"/>
      <c r="B352" s="426"/>
      <c r="C352" s="453"/>
      <c r="D352" s="430"/>
      <c r="F352" s="430"/>
      <c r="G352" s="426"/>
      <c r="H352" s="426"/>
      <c r="K352" s="46"/>
      <c r="L352" s="46"/>
    </row>
    <row r="353" spans="1:12" ht="15.75" customHeight="1">
      <c r="A353" s="335"/>
      <c r="B353" s="426"/>
      <c r="C353" s="453"/>
      <c r="D353" s="430"/>
      <c r="F353" s="430"/>
      <c r="G353" s="426"/>
      <c r="H353" s="426"/>
      <c r="K353" s="46"/>
      <c r="L353" s="46"/>
    </row>
    <row r="354" spans="1:12" ht="15.75" customHeight="1">
      <c r="A354" s="335"/>
      <c r="B354" s="426"/>
      <c r="C354" s="453"/>
      <c r="D354" s="430"/>
      <c r="F354" s="430"/>
      <c r="G354" s="426"/>
      <c r="H354" s="426"/>
      <c r="K354" s="46"/>
      <c r="L354" s="46"/>
    </row>
    <row r="355" spans="1:12" ht="15.75" customHeight="1">
      <c r="A355" s="335"/>
      <c r="B355" s="426"/>
      <c r="C355" s="453"/>
      <c r="D355" s="430"/>
      <c r="F355" s="430"/>
      <c r="G355" s="426"/>
      <c r="H355" s="426"/>
      <c r="K355" s="46"/>
      <c r="L355" s="46"/>
    </row>
    <row r="356" spans="1:12" ht="15.75" customHeight="1">
      <c r="A356" s="335"/>
      <c r="B356" s="426"/>
      <c r="C356" s="453"/>
      <c r="D356" s="430"/>
      <c r="F356" s="430"/>
      <c r="G356" s="426"/>
      <c r="H356" s="426"/>
      <c r="K356" s="46"/>
      <c r="L356" s="46"/>
    </row>
    <row r="357" spans="1:12" ht="15.75" customHeight="1">
      <c r="A357" s="335"/>
      <c r="B357" s="426"/>
      <c r="C357" s="453"/>
      <c r="D357" s="430"/>
      <c r="F357" s="430"/>
      <c r="G357" s="426"/>
      <c r="H357" s="426"/>
      <c r="K357" s="46"/>
      <c r="L357" s="46"/>
    </row>
    <row r="358" spans="1:12" ht="15.75" customHeight="1">
      <c r="A358" s="335"/>
      <c r="B358" s="426"/>
      <c r="C358" s="453"/>
      <c r="D358" s="430"/>
      <c r="F358" s="430"/>
      <c r="G358" s="426"/>
      <c r="H358" s="426"/>
      <c r="K358" s="46"/>
      <c r="L358" s="46"/>
    </row>
    <row r="359" spans="1:12" ht="15.75" customHeight="1">
      <c r="A359" s="335"/>
      <c r="B359" s="426"/>
      <c r="C359" s="453"/>
      <c r="D359" s="430"/>
      <c r="F359" s="430"/>
      <c r="G359" s="426"/>
      <c r="H359" s="426"/>
      <c r="K359" s="46"/>
      <c r="L359" s="46"/>
    </row>
    <row r="360" spans="1:12" ht="15.75" customHeight="1">
      <c r="A360" s="335"/>
      <c r="B360" s="426"/>
      <c r="C360" s="453"/>
      <c r="D360" s="430"/>
      <c r="F360" s="430"/>
      <c r="G360" s="426"/>
      <c r="H360" s="426"/>
      <c r="K360" s="46"/>
      <c r="L360" s="46"/>
    </row>
    <row r="361" spans="1:12" ht="15.75" customHeight="1">
      <c r="A361" s="335"/>
      <c r="B361" s="426"/>
      <c r="C361" s="453"/>
      <c r="D361" s="430"/>
      <c r="F361" s="430"/>
      <c r="G361" s="426"/>
      <c r="H361" s="426"/>
      <c r="K361" s="46"/>
      <c r="L361" s="46"/>
    </row>
    <row r="362" spans="1:12" ht="15.75" customHeight="1">
      <c r="A362" s="335"/>
      <c r="B362" s="426"/>
      <c r="C362" s="453"/>
      <c r="D362" s="430"/>
      <c r="F362" s="430"/>
      <c r="G362" s="426"/>
      <c r="H362" s="426"/>
      <c r="K362" s="46"/>
      <c r="L362" s="46"/>
    </row>
    <row r="363" spans="1:12" ht="15.75" customHeight="1">
      <c r="A363" s="335"/>
      <c r="B363" s="426"/>
      <c r="C363" s="453"/>
      <c r="D363" s="430"/>
      <c r="F363" s="430"/>
      <c r="G363" s="426"/>
      <c r="H363" s="426"/>
      <c r="K363" s="46"/>
      <c r="L363" s="46"/>
    </row>
    <row r="364" spans="1:12" ht="15.75" customHeight="1">
      <c r="A364" s="335"/>
      <c r="B364" s="426"/>
      <c r="C364" s="453"/>
      <c r="D364" s="430"/>
      <c r="F364" s="430"/>
      <c r="G364" s="426"/>
      <c r="H364" s="426"/>
      <c r="K364" s="46"/>
      <c r="L364" s="46"/>
    </row>
    <row r="365" spans="1:12" ht="15.75" customHeight="1">
      <c r="A365" s="335"/>
      <c r="B365" s="426"/>
      <c r="C365" s="453"/>
      <c r="D365" s="430"/>
      <c r="F365" s="430"/>
      <c r="G365" s="426"/>
      <c r="H365" s="426"/>
      <c r="K365" s="46"/>
      <c r="L365" s="46"/>
    </row>
    <row r="366" spans="1:12" ht="15.75" customHeight="1">
      <c r="A366" s="335"/>
      <c r="B366" s="426"/>
      <c r="C366" s="453"/>
      <c r="D366" s="430"/>
      <c r="F366" s="430"/>
      <c r="G366" s="426"/>
      <c r="H366" s="426"/>
      <c r="K366" s="46"/>
      <c r="L366" s="46"/>
    </row>
    <row r="367" spans="1:12" ht="15.75" customHeight="1">
      <c r="A367" s="335"/>
      <c r="B367" s="426"/>
      <c r="C367" s="453"/>
      <c r="D367" s="430"/>
      <c r="F367" s="430"/>
      <c r="G367" s="426"/>
      <c r="H367" s="426"/>
      <c r="K367" s="46"/>
      <c r="L367" s="46"/>
    </row>
    <row r="368" spans="1:12" ht="15.75" customHeight="1">
      <c r="A368" s="335"/>
      <c r="B368" s="426"/>
      <c r="C368" s="453"/>
      <c r="D368" s="430"/>
      <c r="F368" s="430"/>
      <c r="G368" s="426"/>
      <c r="H368" s="426"/>
      <c r="K368" s="46"/>
      <c r="L368" s="46"/>
    </row>
    <row r="369" spans="1:12" ht="15.75" customHeight="1">
      <c r="A369" s="335"/>
      <c r="B369" s="426"/>
      <c r="C369" s="453"/>
      <c r="D369" s="430"/>
      <c r="F369" s="430"/>
      <c r="G369" s="426"/>
      <c r="H369" s="426"/>
      <c r="K369" s="46"/>
      <c r="L369" s="46"/>
    </row>
    <row r="370" spans="1:12" ht="15.75" customHeight="1">
      <c r="A370" s="335"/>
      <c r="B370" s="426"/>
      <c r="C370" s="453"/>
      <c r="D370" s="430"/>
      <c r="F370" s="430"/>
      <c r="G370" s="426"/>
      <c r="H370" s="426"/>
      <c r="K370" s="46"/>
      <c r="L370" s="46"/>
    </row>
    <row r="371" spans="1:12" ht="15.75" customHeight="1">
      <c r="A371" s="335"/>
      <c r="B371" s="426"/>
      <c r="C371" s="453"/>
      <c r="D371" s="430"/>
      <c r="F371" s="430"/>
      <c r="G371" s="426"/>
      <c r="H371" s="426"/>
      <c r="K371" s="46"/>
      <c r="L371" s="46"/>
    </row>
    <row r="372" spans="1:12" ht="15.75" customHeight="1">
      <c r="A372" s="335"/>
      <c r="B372" s="426"/>
      <c r="C372" s="453"/>
      <c r="D372" s="430"/>
      <c r="F372" s="430"/>
      <c r="G372" s="426"/>
      <c r="H372" s="426"/>
      <c r="K372" s="46"/>
      <c r="L372" s="46"/>
    </row>
    <row r="373" spans="1:12" ht="15.75" customHeight="1">
      <c r="A373" s="335"/>
      <c r="B373" s="426"/>
      <c r="C373" s="453"/>
      <c r="D373" s="430"/>
      <c r="F373" s="430"/>
      <c r="G373" s="426"/>
      <c r="H373" s="426"/>
      <c r="K373" s="46"/>
      <c r="L373" s="46"/>
    </row>
    <row r="374" spans="1:12" ht="15.75" customHeight="1">
      <c r="A374" s="335"/>
      <c r="B374" s="426"/>
      <c r="C374" s="453"/>
      <c r="D374" s="430"/>
      <c r="F374" s="430"/>
      <c r="G374" s="426"/>
      <c r="H374" s="426"/>
      <c r="K374" s="46"/>
      <c r="L374" s="46"/>
    </row>
    <row r="375" spans="1:12" ht="15.75" customHeight="1">
      <c r="A375" s="335"/>
      <c r="B375" s="426"/>
      <c r="C375" s="453"/>
      <c r="D375" s="430"/>
      <c r="F375" s="430"/>
      <c r="G375" s="426"/>
      <c r="H375" s="426"/>
      <c r="K375" s="46"/>
      <c r="L375" s="46"/>
    </row>
    <row r="376" spans="1:12" ht="15.75" customHeight="1">
      <c r="A376" s="335"/>
      <c r="B376" s="426"/>
      <c r="C376" s="453"/>
      <c r="D376" s="430"/>
      <c r="F376" s="430"/>
      <c r="G376" s="426"/>
      <c r="H376" s="426"/>
      <c r="K376" s="46"/>
      <c r="L376" s="46"/>
    </row>
    <row r="377" spans="1:12" ht="15.75" customHeight="1">
      <c r="A377" s="335"/>
      <c r="B377" s="426"/>
      <c r="C377" s="453"/>
      <c r="D377" s="430"/>
      <c r="F377" s="430"/>
      <c r="G377" s="426"/>
      <c r="H377" s="426"/>
      <c r="K377" s="46"/>
      <c r="L377" s="46"/>
    </row>
    <row r="378" spans="1:12" ht="15.75" customHeight="1">
      <c r="A378" s="335"/>
      <c r="B378" s="426"/>
      <c r="C378" s="453"/>
      <c r="D378" s="430"/>
      <c r="F378" s="430"/>
      <c r="G378" s="426"/>
      <c r="H378" s="426"/>
      <c r="K378" s="46"/>
      <c r="L378" s="46"/>
    </row>
    <row r="379" spans="1:12" ht="15.75" customHeight="1">
      <c r="A379" s="335"/>
      <c r="B379" s="426"/>
      <c r="C379" s="453"/>
      <c r="D379" s="430"/>
      <c r="F379" s="430"/>
      <c r="G379" s="426"/>
      <c r="H379" s="426"/>
      <c r="K379" s="46"/>
      <c r="L379" s="46"/>
    </row>
    <row r="380" spans="1:12" ht="15.75" customHeight="1">
      <c r="A380" s="335"/>
      <c r="B380" s="426"/>
      <c r="C380" s="453"/>
      <c r="D380" s="430"/>
      <c r="F380" s="430"/>
      <c r="G380" s="426"/>
      <c r="H380" s="426"/>
      <c r="K380" s="46"/>
      <c r="L380" s="46"/>
    </row>
    <row r="381" spans="1:12" ht="15.75" customHeight="1">
      <c r="A381" s="335"/>
      <c r="B381" s="426"/>
      <c r="C381" s="453"/>
      <c r="D381" s="430"/>
      <c r="F381" s="430"/>
      <c r="G381" s="426"/>
      <c r="H381" s="426"/>
      <c r="K381" s="46"/>
      <c r="L381" s="46"/>
    </row>
    <row r="382" spans="1:12" ht="15.75" customHeight="1">
      <c r="A382" s="335"/>
      <c r="B382" s="426"/>
      <c r="C382" s="453"/>
      <c r="D382" s="430"/>
      <c r="F382" s="430"/>
      <c r="G382" s="426"/>
      <c r="H382" s="426"/>
      <c r="K382" s="46"/>
      <c r="L382" s="46"/>
    </row>
    <row r="383" spans="1:12" ht="15.75" customHeight="1">
      <c r="A383" s="335"/>
      <c r="B383" s="426"/>
      <c r="C383" s="453"/>
      <c r="D383" s="430"/>
      <c r="F383" s="430"/>
      <c r="G383" s="426"/>
      <c r="H383" s="426"/>
      <c r="K383" s="46"/>
      <c r="L383" s="46"/>
    </row>
    <row r="384" spans="1:12" ht="15.75" customHeight="1">
      <c r="A384" s="335"/>
      <c r="B384" s="426"/>
      <c r="C384" s="453"/>
      <c r="D384" s="430"/>
      <c r="F384" s="430"/>
      <c r="G384" s="426"/>
      <c r="H384" s="426"/>
      <c r="K384" s="46"/>
      <c r="L384" s="46"/>
    </row>
    <row r="385" spans="1:12" ht="15.75" customHeight="1">
      <c r="A385" s="335"/>
      <c r="B385" s="426"/>
      <c r="C385" s="453"/>
      <c r="D385" s="430"/>
      <c r="F385" s="430"/>
      <c r="G385" s="426"/>
      <c r="H385" s="426"/>
      <c r="K385" s="46"/>
      <c r="L385" s="46"/>
    </row>
    <row r="386" spans="1:12" ht="15.75" customHeight="1">
      <c r="A386" s="335"/>
      <c r="B386" s="426"/>
      <c r="C386" s="453"/>
      <c r="D386" s="430"/>
      <c r="F386" s="430"/>
      <c r="G386" s="426"/>
      <c r="H386" s="426"/>
      <c r="K386" s="46"/>
      <c r="L386" s="46"/>
    </row>
    <row r="387" spans="1:12" ht="15.75" customHeight="1">
      <c r="A387" s="335"/>
      <c r="B387" s="426"/>
      <c r="C387" s="453"/>
      <c r="D387" s="430"/>
      <c r="F387" s="430"/>
      <c r="G387" s="426"/>
      <c r="H387" s="426"/>
      <c r="K387" s="46"/>
      <c r="L387" s="46"/>
    </row>
    <row r="388" spans="1:12" ht="15.75" customHeight="1">
      <c r="A388" s="335"/>
      <c r="B388" s="426"/>
      <c r="C388" s="453"/>
      <c r="D388" s="430"/>
      <c r="F388" s="430"/>
      <c r="G388" s="426"/>
      <c r="H388" s="426"/>
      <c r="K388" s="46"/>
      <c r="L388" s="46"/>
    </row>
    <row r="389" spans="1:12" ht="15.75" customHeight="1">
      <c r="A389" s="335"/>
      <c r="B389" s="426"/>
      <c r="C389" s="453"/>
      <c r="D389" s="430"/>
      <c r="F389" s="430"/>
      <c r="G389" s="426"/>
      <c r="H389" s="426"/>
      <c r="K389" s="46"/>
      <c r="L389" s="46"/>
    </row>
    <row r="390" spans="1:12" ht="15.75" customHeight="1">
      <c r="A390" s="335"/>
      <c r="B390" s="426"/>
      <c r="C390" s="453"/>
      <c r="D390" s="430"/>
      <c r="F390" s="430"/>
      <c r="G390" s="426"/>
      <c r="H390" s="426"/>
      <c r="K390" s="46"/>
      <c r="L390" s="46"/>
    </row>
    <row r="391" spans="1:12" ht="15.75" customHeight="1">
      <c r="A391" s="335"/>
      <c r="B391" s="426"/>
      <c r="C391" s="453"/>
      <c r="D391" s="430"/>
      <c r="F391" s="430"/>
      <c r="G391" s="426"/>
      <c r="H391" s="426"/>
      <c r="K391" s="46"/>
      <c r="L391" s="46"/>
    </row>
    <row r="392" spans="1:12" ht="15.75" customHeight="1">
      <c r="A392" s="335"/>
      <c r="B392" s="426"/>
      <c r="C392" s="453"/>
      <c r="D392" s="430"/>
      <c r="F392" s="430"/>
      <c r="G392" s="426"/>
      <c r="H392" s="426"/>
      <c r="K392" s="46"/>
      <c r="L392" s="46"/>
    </row>
    <row r="393" spans="1:12" ht="15.75" customHeight="1">
      <c r="A393" s="335"/>
      <c r="B393" s="426"/>
      <c r="C393" s="453"/>
      <c r="D393" s="430"/>
      <c r="F393" s="430"/>
      <c r="G393" s="426"/>
      <c r="H393" s="426"/>
      <c r="K393" s="46"/>
      <c r="L393" s="46"/>
    </row>
    <row r="394" spans="1:12" ht="15.75" customHeight="1">
      <c r="A394" s="335"/>
      <c r="B394" s="426"/>
      <c r="C394" s="453"/>
      <c r="D394" s="430"/>
      <c r="F394" s="430"/>
      <c r="G394" s="426"/>
      <c r="H394" s="426"/>
      <c r="K394" s="46"/>
      <c r="L394" s="46"/>
    </row>
    <row r="395" spans="1:12" ht="15.75" customHeight="1">
      <c r="A395" s="335"/>
      <c r="B395" s="426"/>
      <c r="C395" s="453"/>
      <c r="D395" s="430"/>
      <c r="F395" s="430"/>
      <c r="G395" s="426"/>
      <c r="H395" s="426"/>
      <c r="K395" s="46"/>
      <c r="L395" s="46"/>
    </row>
    <row r="396" spans="1:12" ht="15.75" customHeight="1">
      <c r="A396" s="335"/>
      <c r="B396" s="426"/>
      <c r="C396" s="453"/>
      <c r="D396" s="430"/>
      <c r="F396" s="430"/>
      <c r="G396" s="426"/>
      <c r="H396" s="426"/>
      <c r="K396" s="46"/>
      <c r="L396" s="46"/>
    </row>
    <row r="397" spans="1:12" ht="15.75" customHeight="1">
      <c r="A397" s="335"/>
      <c r="B397" s="426"/>
      <c r="C397" s="453"/>
      <c r="D397" s="430"/>
      <c r="F397" s="430"/>
      <c r="G397" s="426"/>
      <c r="H397" s="426"/>
      <c r="K397" s="46"/>
      <c r="L397" s="46"/>
    </row>
    <row r="398" spans="1:12" ht="15.75" customHeight="1">
      <c r="A398" s="335"/>
      <c r="B398" s="426"/>
      <c r="C398" s="453"/>
      <c r="D398" s="430"/>
      <c r="F398" s="430"/>
      <c r="G398" s="426"/>
      <c r="H398" s="426"/>
      <c r="K398" s="46"/>
      <c r="L398" s="46"/>
    </row>
    <row r="399" spans="1:12" ht="15.75" customHeight="1">
      <c r="A399" s="335"/>
      <c r="B399" s="426"/>
      <c r="C399" s="453"/>
      <c r="D399" s="430"/>
      <c r="F399" s="430"/>
      <c r="G399" s="426"/>
      <c r="H399" s="426"/>
      <c r="K399" s="46"/>
      <c r="L399" s="46"/>
    </row>
    <row r="400" spans="1:12" ht="15.75" customHeight="1">
      <c r="A400" s="335"/>
      <c r="B400" s="426"/>
      <c r="C400" s="453"/>
      <c r="D400" s="430"/>
      <c r="F400" s="430"/>
      <c r="G400" s="426"/>
      <c r="H400" s="426"/>
      <c r="K400" s="46"/>
      <c r="L400" s="46"/>
    </row>
    <row r="401" spans="1:12" ht="15.75" customHeight="1">
      <c r="A401" s="335"/>
      <c r="B401" s="426"/>
      <c r="C401" s="453"/>
      <c r="D401" s="430"/>
      <c r="F401" s="430"/>
      <c r="G401" s="426"/>
      <c r="H401" s="426"/>
      <c r="K401" s="46"/>
      <c r="L401" s="46"/>
    </row>
    <row r="402" spans="1:12" ht="15.75" customHeight="1">
      <c r="A402" s="335"/>
      <c r="B402" s="426"/>
      <c r="C402" s="453"/>
      <c r="D402" s="430"/>
      <c r="F402" s="430"/>
      <c r="G402" s="426"/>
      <c r="H402" s="426"/>
      <c r="K402" s="46"/>
      <c r="L402" s="46"/>
    </row>
    <row r="403" spans="1:12" ht="15.75" customHeight="1">
      <c r="A403" s="335"/>
      <c r="B403" s="426"/>
      <c r="C403" s="453"/>
      <c r="D403" s="430"/>
      <c r="F403" s="430"/>
      <c r="G403" s="426"/>
      <c r="H403" s="426"/>
      <c r="K403" s="46"/>
      <c r="L403" s="46"/>
    </row>
    <row r="404" spans="1:12" ht="15.75" customHeight="1">
      <c r="A404" s="335"/>
      <c r="B404" s="426"/>
      <c r="C404" s="453"/>
      <c r="D404" s="430"/>
      <c r="F404" s="430"/>
      <c r="G404" s="426"/>
      <c r="H404" s="426"/>
      <c r="K404" s="46"/>
      <c r="L404" s="46"/>
    </row>
    <row r="405" spans="1:12" ht="15.75" customHeight="1">
      <c r="A405" s="335"/>
      <c r="B405" s="426"/>
      <c r="C405" s="453"/>
      <c r="D405" s="430"/>
      <c r="F405" s="430"/>
      <c r="G405" s="426"/>
      <c r="H405" s="426"/>
      <c r="K405" s="46"/>
      <c r="L405" s="46"/>
    </row>
    <row r="406" spans="1:12" ht="15.75" customHeight="1">
      <c r="A406" s="335"/>
      <c r="B406" s="426"/>
      <c r="C406" s="453"/>
      <c r="D406" s="430"/>
      <c r="F406" s="430"/>
      <c r="G406" s="426"/>
      <c r="H406" s="426"/>
      <c r="K406" s="46"/>
      <c r="L406" s="46"/>
    </row>
    <row r="407" spans="1:12" ht="15.75" customHeight="1">
      <c r="A407" s="335"/>
      <c r="B407" s="426"/>
      <c r="C407" s="453"/>
      <c r="D407" s="430"/>
      <c r="F407" s="430"/>
      <c r="G407" s="426"/>
      <c r="H407" s="426"/>
      <c r="K407" s="46"/>
      <c r="L407" s="46"/>
    </row>
    <row r="408" spans="1:12" ht="15.75" customHeight="1">
      <c r="A408" s="335"/>
      <c r="B408" s="426"/>
      <c r="C408" s="453"/>
      <c r="D408" s="430"/>
      <c r="F408" s="430"/>
      <c r="G408" s="426"/>
      <c r="H408" s="426"/>
      <c r="K408" s="46"/>
      <c r="L408" s="46"/>
    </row>
    <row r="409" spans="1:12" ht="15.75" customHeight="1">
      <c r="A409" s="335"/>
      <c r="B409" s="426"/>
      <c r="C409" s="453"/>
      <c r="D409" s="430"/>
      <c r="F409" s="430"/>
      <c r="G409" s="426"/>
      <c r="H409" s="426"/>
      <c r="K409" s="46"/>
      <c r="L409" s="46"/>
    </row>
    <row r="410" spans="1:12" ht="15.75" customHeight="1">
      <c r="A410" s="335"/>
      <c r="B410" s="426"/>
      <c r="C410" s="453"/>
      <c r="D410" s="430"/>
      <c r="F410" s="430"/>
      <c r="G410" s="426"/>
      <c r="H410" s="426"/>
      <c r="K410" s="46"/>
      <c r="L410" s="46"/>
    </row>
    <row r="411" spans="1:12" ht="15.75" customHeight="1">
      <c r="A411" s="335"/>
      <c r="B411" s="426"/>
      <c r="C411" s="453"/>
      <c r="D411" s="430"/>
      <c r="F411" s="430"/>
      <c r="G411" s="426"/>
      <c r="H411" s="426"/>
      <c r="K411" s="46"/>
      <c r="L411" s="46"/>
    </row>
    <row r="412" spans="1:12" ht="15.75" customHeight="1">
      <c r="A412" s="335"/>
      <c r="B412" s="426"/>
      <c r="C412" s="453"/>
      <c r="D412" s="430"/>
      <c r="F412" s="430"/>
      <c r="G412" s="426"/>
      <c r="H412" s="426"/>
      <c r="K412" s="46"/>
      <c r="L412" s="46"/>
    </row>
    <row r="413" spans="1:12" ht="15.75" customHeight="1">
      <c r="A413" s="335"/>
      <c r="B413" s="426"/>
      <c r="C413" s="453"/>
      <c r="D413" s="430"/>
      <c r="F413" s="430"/>
      <c r="G413" s="426"/>
      <c r="H413" s="426"/>
      <c r="K413" s="46"/>
      <c r="L413" s="46"/>
    </row>
    <row r="414" spans="1:12" ht="15.75" customHeight="1">
      <c r="A414" s="335"/>
      <c r="B414" s="426"/>
      <c r="C414" s="453"/>
      <c r="D414" s="430"/>
      <c r="F414" s="430"/>
      <c r="G414" s="426"/>
      <c r="H414" s="426"/>
      <c r="K414" s="46"/>
      <c r="L414" s="46"/>
    </row>
    <row r="415" spans="1:12" ht="15.75" customHeight="1">
      <c r="A415" s="335"/>
      <c r="B415" s="426"/>
      <c r="C415" s="453"/>
      <c r="D415" s="430"/>
      <c r="F415" s="430"/>
      <c r="G415" s="426"/>
      <c r="H415" s="426"/>
      <c r="K415" s="46"/>
      <c r="L415" s="46"/>
    </row>
    <row r="416" spans="1:12" ht="15.75" customHeight="1">
      <c r="A416" s="335"/>
      <c r="B416" s="426"/>
      <c r="C416" s="453"/>
      <c r="D416" s="430"/>
      <c r="F416" s="430"/>
      <c r="G416" s="426"/>
      <c r="H416" s="426"/>
      <c r="K416" s="46"/>
      <c r="L416" s="46"/>
    </row>
    <row r="417" spans="1:12" ht="15.75" customHeight="1">
      <c r="A417" s="335"/>
      <c r="B417" s="426"/>
      <c r="C417" s="453"/>
      <c r="D417" s="430"/>
      <c r="F417" s="430"/>
      <c r="G417" s="426"/>
      <c r="H417" s="426"/>
      <c r="K417" s="46"/>
      <c r="L417" s="46"/>
    </row>
    <row r="418" spans="1:12" ht="15.75" customHeight="1">
      <c r="A418" s="335"/>
      <c r="B418" s="426"/>
      <c r="C418" s="453"/>
      <c r="D418" s="430"/>
      <c r="F418" s="430"/>
      <c r="G418" s="426"/>
      <c r="H418" s="426"/>
      <c r="K418" s="46"/>
      <c r="L418" s="46"/>
    </row>
    <row r="419" spans="1:12" ht="15.75" customHeight="1">
      <c r="A419" s="335"/>
      <c r="B419" s="426"/>
      <c r="C419" s="453"/>
      <c r="D419" s="430"/>
      <c r="F419" s="430"/>
      <c r="G419" s="426"/>
      <c r="H419" s="426"/>
      <c r="K419" s="46"/>
      <c r="L419" s="46"/>
    </row>
    <row r="420" spans="1:12" ht="15.75" customHeight="1">
      <c r="A420" s="335"/>
      <c r="B420" s="426"/>
      <c r="C420" s="453"/>
      <c r="D420" s="430"/>
      <c r="F420" s="430"/>
      <c r="G420" s="426"/>
      <c r="H420" s="426"/>
      <c r="K420" s="46"/>
      <c r="L420" s="46"/>
    </row>
    <row r="421" spans="1:12" ht="15.75" customHeight="1">
      <c r="A421" s="335"/>
      <c r="B421" s="426"/>
      <c r="C421" s="453"/>
      <c r="D421" s="430"/>
      <c r="F421" s="430"/>
      <c r="G421" s="426"/>
      <c r="H421" s="426"/>
      <c r="K421" s="46"/>
      <c r="L421" s="46"/>
    </row>
    <row r="422" spans="1:12" ht="15.75" customHeight="1">
      <c r="A422" s="335"/>
      <c r="B422" s="426"/>
      <c r="C422" s="453"/>
      <c r="D422" s="430"/>
      <c r="F422" s="430"/>
      <c r="G422" s="426"/>
      <c r="H422" s="426"/>
      <c r="K422" s="46"/>
      <c r="L422" s="46"/>
    </row>
    <row r="423" spans="1:12" ht="15.75" customHeight="1">
      <c r="A423" s="335"/>
      <c r="B423" s="426"/>
      <c r="C423" s="453"/>
      <c r="D423" s="430"/>
      <c r="F423" s="430"/>
      <c r="G423" s="426"/>
      <c r="H423" s="426"/>
      <c r="K423" s="46"/>
      <c r="L423" s="46"/>
    </row>
    <row r="424" spans="1:12" ht="15.75" customHeight="1">
      <c r="A424" s="335"/>
      <c r="B424" s="426"/>
      <c r="C424" s="453"/>
      <c r="D424" s="430"/>
      <c r="F424" s="430"/>
      <c r="G424" s="426"/>
      <c r="H424" s="426"/>
      <c r="K424" s="46"/>
      <c r="L424" s="46"/>
    </row>
    <row r="425" spans="1:12" ht="15.75" customHeight="1">
      <c r="A425" s="335"/>
      <c r="B425" s="426"/>
      <c r="C425" s="453"/>
      <c r="D425" s="430"/>
      <c r="F425" s="430"/>
      <c r="G425" s="426"/>
      <c r="H425" s="426"/>
      <c r="K425" s="46"/>
      <c r="L425" s="46"/>
    </row>
    <row r="426" spans="1:12" ht="15.75" customHeight="1">
      <c r="A426" s="335"/>
      <c r="B426" s="426"/>
      <c r="C426" s="453"/>
      <c r="D426" s="430"/>
      <c r="F426" s="430"/>
      <c r="G426" s="426"/>
      <c r="H426" s="426"/>
      <c r="K426" s="46"/>
      <c r="L426" s="46"/>
    </row>
    <row r="427" spans="1:12" ht="15.75" customHeight="1">
      <c r="A427" s="335"/>
      <c r="B427" s="426"/>
      <c r="C427" s="453"/>
      <c r="D427" s="430"/>
      <c r="F427" s="430"/>
      <c r="G427" s="426"/>
      <c r="H427" s="426"/>
      <c r="K427" s="46"/>
      <c r="L427" s="46"/>
    </row>
    <row r="428" spans="1:12" ht="15.75" customHeight="1">
      <c r="A428" s="335"/>
      <c r="B428" s="426"/>
      <c r="C428" s="453"/>
      <c r="D428" s="430"/>
      <c r="F428" s="430"/>
      <c r="G428" s="426"/>
      <c r="H428" s="426"/>
      <c r="K428" s="46"/>
      <c r="L428" s="46"/>
    </row>
    <row r="429" spans="1:12" ht="15.75" customHeight="1">
      <c r="A429" s="335"/>
      <c r="B429" s="426"/>
      <c r="C429" s="453"/>
      <c r="D429" s="430"/>
      <c r="F429" s="430"/>
      <c r="G429" s="426"/>
      <c r="H429" s="426"/>
      <c r="K429" s="46"/>
      <c r="L429" s="46"/>
    </row>
    <row r="430" spans="1:12" ht="15.75" customHeight="1">
      <c r="A430" s="335"/>
      <c r="B430" s="426"/>
      <c r="C430" s="453"/>
      <c r="D430" s="430"/>
      <c r="F430" s="430"/>
      <c r="G430" s="426"/>
      <c r="H430" s="426"/>
      <c r="K430" s="46"/>
      <c r="L430" s="46"/>
    </row>
    <row r="431" spans="1:12" ht="15.75" customHeight="1">
      <c r="A431" s="335"/>
      <c r="B431" s="426"/>
      <c r="C431" s="453"/>
      <c r="D431" s="430"/>
      <c r="F431" s="430"/>
      <c r="G431" s="426"/>
      <c r="H431" s="426"/>
      <c r="K431" s="46"/>
      <c r="L431" s="46"/>
    </row>
    <row r="432" spans="1:12" ht="15.75" customHeight="1">
      <c r="A432" s="335"/>
      <c r="B432" s="426"/>
      <c r="C432" s="453"/>
      <c r="D432" s="430"/>
      <c r="F432" s="430"/>
      <c r="G432" s="426"/>
      <c r="H432" s="426"/>
      <c r="K432" s="46"/>
      <c r="L432" s="46"/>
    </row>
    <row r="433" spans="1:12" ht="15.75" customHeight="1">
      <c r="A433" s="335"/>
      <c r="B433" s="426"/>
      <c r="C433" s="453"/>
      <c r="D433" s="430"/>
      <c r="F433" s="430"/>
      <c r="G433" s="426"/>
      <c r="H433" s="426"/>
      <c r="K433" s="46"/>
      <c r="L433" s="46"/>
    </row>
    <row r="434" spans="1:12" ht="15.75" customHeight="1">
      <c r="A434" s="335"/>
      <c r="B434" s="426"/>
      <c r="C434" s="453"/>
      <c r="D434" s="430"/>
      <c r="F434" s="430"/>
      <c r="G434" s="426"/>
      <c r="H434" s="426"/>
      <c r="K434" s="46"/>
      <c r="L434" s="46"/>
    </row>
    <row r="435" spans="1:12" ht="15.75" customHeight="1">
      <c r="A435" s="335"/>
      <c r="B435" s="426"/>
      <c r="C435" s="453"/>
      <c r="D435" s="430"/>
      <c r="F435" s="430"/>
      <c r="G435" s="426"/>
      <c r="H435" s="426"/>
      <c r="K435" s="46"/>
      <c r="L435" s="46"/>
    </row>
    <row r="436" spans="1:12" ht="15.75" customHeight="1">
      <c r="A436" s="335"/>
      <c r="B436" s="426"/>
      <c r="C436" s="453"/>
      <c r="D436" s="430"/>
      <c r="F436" s="430"/>
      <c r="G436" s="426"/>
      <c r="H436" s="426"/>
      <c r="K436" s="46"/>
      <c r="L436" s="46"/>
    </row>
    <row r="437" spans="1:12" ht="15.75" customHeight="1">
      <c r="A437" s="335"/>
      <c r="B437" s="426"/>
      <c r="C437" s="453"/>
      <c r="D437" s="430"/>
      <c r="F437" s="430"/>
      <c r="G437" s="426"/>
      <c r="H437" s="426"/>
      <c r="K437" s="46"/>
      <c r="L437" s="46"/>
    </row>
    <row r="438" spans="1:12" ht="15.75" customHeight="1">
      <c r="A438" s="335"/>
      <c r="B438" s="426"/>
      <c r="C438" s="453"/>
      <c r="D438" s="430"/>
      <c r="F438" s="430"/>
      <c r="G438" s="426"/>
      <c r="H438" s="426"/>
      <c r="K438" s="46"/>
      <c r="L438" s="46"/>
    </row>
    <row r="439" spans="1:12" ht="15.75" customHeight="1">
      <c r="A439" s="335"/>
      <c r="B439" s="426"/>
      <c r="C439" s="453"/>
      <c r="D439" s="430"/>
      <c r="F439" s="430"/>
      <c r="G439" s="426"/>
      <c r="H439" s="426"/>
      <c r="K439" s="46"/>
      <c r="L439" s="46"/>
    </row>
    <row r="440" spans="1:12" ht="15.75" customHeight="1">
      <c r="A440" s="335"/>
      <c r="B440" s="426"/>
      <c r="C440" s="453"/>
      <c r="D440" s="430"/>
      <c r="F440" s="430"/>
      <c r="G440" s="426"/>
      <c r="H440" s="426"/>
      <c r="K440" s="46"/>
      <c r="L440" s="46"/>
    </row>
    <row r="441" spans="1:12" ht="15.75" customHeight="1">
      <c r="A441" s="335"/>
      <c r="B441" s="426"/>
      <c r="C441" s="453"/>
      <c r="D441" s="430"/>
      <c r="F441" s="430"/>
      <c r="G441" s="426"/>
      <c r="H441" s="426"/>
      <c r="K441" s="46"/>
      <c r="L441" s="46"/>
    </row>
    <row r="442" spans="1:12" ht="15.75" customHeight="1">
      <c r="A442" s="335"/>
      <c r="B442" s="426"/>
      <c r="C442" s="453"/>
      <c r="D442" s="430"/>
      <c r="F442" s="430"/>
      <c r="G442" s="426"/>
      <c r="H442" s="426"/>
      <c r="K442" s="46"/>
      <c r="L442" s="46"/>
    </row>
    <row r="443" spans="1:12" ht="15.75" customHeight="1">
      <c r="A443" s="335"/>
      <c r="B443" s="426"/>
      <c r="C443" s="453"/>
      <c r="D443" s="430"/>
      <c r="F443" s="430"/>
      <c r="G443" s="426"/>
      <c r="H443" s="426"/>
      <c r="K443" s="46"/>
      <c r="L443" s="46"/>
    </row>
    <row r="444" spans="1:12" ht="15.75" customHeight="1">
      <c r="A444" s="335"/>
      <c r="B444" s="426"/>
      <c r="C444" s="453"/>
      <c r="D444" s="430"/>
      <c r="F444" s="430"/>
      <c r="G444" s="426"/>
      <c r="H444" s="426"/>
      <c r="K444" s="46"/>
      <c r="L444" s="46"/>
    </row>
    <row r="445" spans="1:12" ht="15.75" customHeight="1">
      <c r="A445" s="335"/>
      <c r="B445" s="426"/>
      <c r="C445" s="453"/>
      <c r="D445" s="430"/>
      <c r="F445" s="430"/>
      <c r="G445" s="426"/>
      <c r="H445" s="426"/>
      <c r="K445" s="46"/>
      <c r="L445" s="46"/>
    </row>
    <row r="446" spans="1:12" ht="15.75" customHeight="1">
      <c r="A446" s="335"/>
      <c r="B446" s="426"/>
      <c r="C446" s="453"/>
      <c r="D446" s="430"/>
      <c r="F446" s="430"/>
      <c r="G446" s="426"/>
      <c r="H446" s="426"/>
      <c r="K446" s="46"/>
      <c r="L446" s="46"/>
    </row>
    <row r="447" spans="1:12" ht="15.75" customHeight="1">
      <c r="A447" s="335"/>
      <c r="B447" s="426"/>
      <c r="C447" s="453"/>
      <c r="D447" s="430"/>
      <c r="F447" s="430"/>
      <c r="G447" s="426"/>
      <c r="H447" s="426"/>
      <c r="K447" s="46"/>
      <c r="L447" s="46"/>
    </row>
    <row r="448" spans="1:12" ht="15.75" customHeight="1">
      <c r="A448" s="335"/>
      <c r="B448" s="426"/>
      <c r="C448" s="453"/>
      <c r="D448" s="430"/>
      <c r="F448" s="430"/>
      <c r="G448" s="426"/>
      <c r="H448" s="426"/>
      <c r="K448" s="46"/>
      <c r="L448" s="46"/>
    </row>
    <row r="449" spans="1:12" ht="15.75" customHeight="1">
      <c r="A449" s="335"/>
      <c r="B449" s="426"/>
      <c r="C449" s="453"/>
      <c r="D449" s="430"/>
      <c r="F449" s="430"/>
      <c r="G449" s="426"/>
      <c r="H449" s="426"/>
      <c r="K449" s="46"/>
      <c r="L449" s="46"/>
    </row>
    <row r="450" spans="1:12" ht="15.75" customHeight="1">
      <c r="A450" s="335"/>
      <c r="B450" s="426"/>
      <c r="C450" s="453"/>
      <c r="D450" s="430"/>
      <c r="F450" s="430"/>
      <c r="G450" s="426"/>
      <c r="H450" s="426"/>
      <c r="K450" s="46"/>
      <c r="L450" s="46"/>
    </row>
    <row r="451" spans="1:12" ht="15.75" customHeight="1">
      <c r="A451" s="335"/>
      <c r="B451" s="426"/>
      <c r="C451" s="453"/>
      <c r="D451" s="430"/>
      <c r="F451" s="430"/>
      <c r="G451" s="426"/>
      <c r="H451" s="426"/>
      <c r="K451" s="46"/>
      <c r="L451" s="46"/>
    </row>
    <row r="452" spans="1:12" ht="15.75" customHeight="1">
      <c r="A452" s="335"/>
      <c r="B452" s="426"/>
      <c r="C452" s="453"/>
      <c r="D452" s="430"/>
      <c r="F452" s="430"/>
      <c r="G452" s="426"/>
      <c r="H452" s="426"/>
      <c r="K452" s="46"/>
      <c r="L452" s="46"/>
    </row>
    <row r="453" spans="1:12" ht="15.75" customHeight="1">
      <c r="A453" s="335"/>
      <c r="B453" s="426"/>
      <c r="C453" s="453"/>
      <c r="D453" s="430"/>
      <c r="F453" s="430"/>
      <c r="G453" s="426"/>
      <c r="H453" s="426"/>
      <c r="K453" s="46"/>
      <c r="L453" s="46"/>
    </row>
    <row r="454" spans="1:12" ht="15.75" customHeight="1">
      <c r="A454" s="335"/>
      <c r="B454" s="426"/>
      <c r="C454" s="453"/>
      <c r="D454" s="430"/>
      <c r="F454" s="430"/>
      <c r="G454" s="426"/>
      <c r="H454" s="426"/>
      <c r="K454" s="46"/>
      <c r="L454" s="46"/>
    </row>
    <row r="455" spans="1:12" ht="15.75" customHeight="1">
      <c r="A455" s="335"/>
      <c r="B455" s="426"/>
      <c r="C455" s="453"/>
      <c r="D455" s="430"/>
      <c r="F455" s="430"/>
      <c r="G455" s="426"/>
      <c r="H455" s="426"/>
      <c r="K455" s="46"/>
      <c r="L455" s="46"/>
    </row>
    <row r="456" spans="1:12" ht="15.75" customHeight="1">
      <c r="A456" s="335"/>
      <c r="B456" s="426"/>
      <c r="C456" s="453"/>
      <c r="D456" s="430"/>
      <c r="F456" s="430"/>
      <c r="G456" s="426"/>
      <c r="H456" s="426"/>
      <c r="K456" s="46"/>
      <c r="L456" s="46"/>
    </row>
    <row r="457" spans="1:12" ht="15.75" customHeight="1">
      <c r="A457" s="335"/>
      <c r="B457" s="426"/>
      <c r="C457" s="453"/>
      <c r="D457" s="430"/>
      <c r="F457" s="430"/>
      <c r="G457" s="426"/>
      <c r="H457" s="426"/>
      <c r="K457" s="46"/>
      <c r="L457" s="46"/>
    </row>
    <row r="458" spans="1:12" ht="15.75" customHeight="1">
      <c r="A458" s="335"/>
      <c r="B458" s="426"/>
      <c r="C458" s="453"/>
      <c r="D458" s="430"/>
      <c r="F458" s="430"/>
      <c r="G458" s="426"/>
      <c r="H458" s="426"/>
      <c r="K458" s="46"/>
      <c r="L458" s="46"/>
    </row>
    <row r="459" spans="1:12" ht="15.75" customHeight="1">
      <c r="A459" s="335"/>
      <c r="B459" s="426"/>
      <c r="C459" s="453"/>
      <c r="D459" s="430"/>
      <c r="F459" s="430"/>
      <c r="G459" s="426"/>
      <c r="H459" s="426"/>
      <c r="K459" s="46"/>
      <c r="L459" s="46"/>
    </row>
    <row r="460" spans="1:12" ht="15.75" customHeight="1">
      <c r="A460" s="335"/>
      <c r="B460" s="426"/>
      <c r="C460" s="453"/>
      <c r="D460" s="430"/>
      <c r="F460" s="430"/>
      <c r="G460" s="426"/>
      <c r="H460" s="426"/>
      <c r="K460" s="46"/>
      <c r="L460" s="46"/>
    </row>
    <row r="461" spans="1:12" ht="15.75" customHeight="1">
      <c r="A461" s="335"/>
      <c r="B461" s="426"/>
      <c r="C461" s="453"/>
      <c r="D461" s="430"/>
      <c r="F461" s="430"/>
      <c r="G461" s="426"/>
      <c r="H461" s="426"/>
      <c r="K461" s="46"/>
      <c r="L461" s="46"/>
    </row>
    <row r="462" spans="1:12" ht="15.75" customHeight="1">
      <c r="A462" s="335"/>
      <c r="B462" s="426"/>
      <c r="C462" s="453"/>
      <c r="D462" s="430"/>
      <c r="F462" s="430"/>
      <c r="G462" s="426"/>
      <c r="H462" s="426"/>
      <c r="K462" s="46"/>
      <c r="L462" s="46"/>
    </row>
    <row r="463" spans="1:12" ht="15.75" customHeight="1">
      <c r="A463" s="335"/>
      <c r="B463" s="426"/>
      <c r="C463" s="453"/>
      <c r="D463" s="430"/>
      <c r="F463" s="430"/>
      <c r="G463" s="426"/>
      <c r="H463" s="426"/>
      <c r="K463" s="46"/>
      <c r="L463" s="46"/>
    </row>
    <row r="464" spans="1:12" ht="15.75" customHeight="1">
      <c r="A464" s="335"/>
      <c r="B464" s="426"/>
      <c r="C464" s="453"/>
      <c r="D464" s="430"/>
      <c r="F464" s="430"/>
      <c r="G464" s="426"/>
      <c r="H464" s="426"/>
      <c r="K464" s="46"/>
      <c r="L464" s="46"/>
    </row>
    <row r="465" spans="1:12" ht="15.75" customHeight="1">
      <c r="A465" s="335"/>
      <c r="B465" s="426"/>
      <c r="C465" s="453"/>
      <c r="D465" s="430"/>
      <c r="F465" s="430"/>
      <c r="G465" s="426"/>
      <c r="H465" s="426"/>
      <c r="K465" s="46"/>
      <c r="L465" s="46"/>
    </row>
    <row r="466" spans="1:12" ht="15.75" customHeight="1">
      <c r="A466" s="335"/>
      <c r="B466" s="426"/>
      <c r="C466" s="453"/>
      <c r="D466" s="430"/>
      <c r="F466" s="430"/>
      <c r="G466" s="426"/>
      <c r="H466" s="426"/>
      <c r="K466" s="46"/>
      <c r="L466" s="46"/>
    </row>
    <row r="467" spans="1:12" ht="15.75" customHeight="1">
      <c r="A467" s="335"/>
      <c r="B467" s="426"/>
      <c r="C467" s="453"/>
      <c r="D467" s="430"/>
      <c r="F467" s="430"/>
      <c r="G467" s="426"/>
      <c r="H467" s="426"/>
      <c r="K467" s="46"/>
      <c r="L467" s="46"/>
    </row>
    <row r="468" spans="1:12" ht="15.75" customHeight="1">
      <c r="A468" s="335"/>
      <c r="B468" s="426"/>
      <c r="C468" s="453"/>
      <c r="D468" s="430"/>
      <c r="F468" s="430"/>
      <c r="G468" s="426"/>
      <c r="H468" s="426"/>
      <c r="K468" s="46"/>
      <c r="L468" s="46"/>
    </row>
    <row r="469" spans="1:12" ht="15.75" customHeight="1">
      <c r="A469" s="335"/>
      <c r="B469" s="426"/>
      <c r="C469" s="453"/>
      <c r="D469" s="430"/>
      <c r="F469" s="430"/>
      <c r="G469" s="426"/>
      <c r="H469" s="426"/>
      <c r="K469" s="46"/>
      <c r="L469" s="46"/>
    </row>
    <row r="470" spans="1:12" ht="15.75" customHeight="1">
      <c r="A470" s="335"/>
      <c r="B470" s="426"/>
      <c r="C470" s="453"/>
      <c r="D470" s="430"/>
      <c r="F470" s="430"/>
      <c r="G470" s="426"/>
      <c r="H470" s="426"/>
      <c r="K470" s="46"/>
      <c r="L470" s="46"/>
    </row>
    <row r="471" spans="1:12" ht="15.75" customHeight="1">
      <c r="A471" s="335"/>
      <c r="B471" s="426"/>
      <c r="C471" s="453"/>
      <c r="D471" s="430"/>
      <c r="F471" s="430"/>
      <c r="G471" s="426"/>
      <c r="H471" s="426"/>
      <c r="K471" s="46"/>
      <c r="L471" s="46"/>
    </row>
    <row r="472" spans="1:12" ht="15.75" customHeight="1">
      <c r="A472" s="335"/>
      <c r="B472" s="426"/>
      <c r="C472" s="453"/>
      <c r="D472" s="430"/>
      <c r="F472" s="430"/>
      <c r="G472" s="426"/>
      <c r="H472" s="426"/>
      <c r="K472" s="46"/>
      <c r="L472" s="46"/>
    </row>
    <row r="473" spans="1:12" ht="15.75" customHeight="1">
      <c r="A473" s="335"/>
      <c r="B473" s="426"/>
      <c r="C473" s="453"/>
      <c r="D473" s="430"/>
      <c r="F473" s="430"/>
      <c r="G473" s="426"/>
      <c r="H473" s="426"/>
      <c r="K473" s="46"/>
      <c r="L473" s="46"/>
    </row>
    <row r="474" spans="1:12" ht="15.75" customHeight="1">
      <c r="A474" s="335"/>
      <c r="B474" s="426"/>
      <c r="C474" s="453"/>
      <c r="D474" s="430"/>
      <c r="F474" s="430"/>
      <c r="G474" s="426"/>
      <c r="H474" s="426"/>
      <c r="K474" s="46"/>
      <c r="L474" s="46"/>
    </row>
    <row r="475" spans="1:12" ht="15.75" customHeight="1">
      <c r="A475" s="335"/>
      <c r="B475" s="426"/>
      <c r="C475" s="453"/>
      <c r="D475" s="430"/>
      <c r="F475" s="430"/>
      <c r="G475" s="426"/>
      <c r="H475" s="426"/>
      <c r="K475" s="46"/>
      <c r="L475" s="46"/>
    </row>
    <row r="476" spans="1:12" ht="15.75" customHeight="1">
      <c r="A476" s="335"/>
      <c r="B476" s="426"/>
      <c r="C476" s="453"/>
      <c r="D476" s="430"/>
      <c r="F476" s="430"/>
      <c r="G476" s="426"/>
      <c r="H476" s="426"/>
      <c r="K476" s="46"/>
      <c r="L476" s="46"/>
    </row>
    <row r="477" spans="1:12" ht="15.75" customHeight="1">
      <c r="A477" s="335"/>
      <c r="B477" s="426"/>
      <c r="C477" s="453"/>
      <c r="D477" s="430"/>
      <c r="F477" s="430"/>
      <c r="G477" s="426"/>
      <c r="H477" s="426"/>
      <c r="K477" s="46"/>
      <c r="L477" s="46"/>
    </row>
    <row r="478" spans="1:12" ht="15.75" customHeight="1">
      <c r="A478" s="335"/>
      <c r="B478" s="426"/>
      <c r="C478" s="453"/>
      <c r="D478" s="430"/>
      <c r="F478" s="430"/>
      <c r="G478" s="426"/>
      <c r="H478" s="426"/>
      <c r="K478" s="46"/>
      <c r="L478" s="46"/>
    </row>
    <row r="479" spans="1:12" ht="15.75" customHeight="1">
      <c r="A479" s="335"/>
      <c r="B479" s="426"/>
      <c r="C479" s="453"/>
      <c r="D479" s="430"/>
      <c r="F479" s="430"/>
      <c r="G479" s="426"/>
      <c r="H479" s="426"/>
      <c r="K479" s="46"/>
      <c r="L479" s="46"/>
    </row>
    <row r="480" spans="1:12" ht="15.75" customHeight="1">
      <c r="A480" s="335"/>
      <c r="B480" s="426"/>
      <c r="C480" s="453"/>
      <c r="D480" s="430"/>
      <c r="F480" s="430"/>
      <c r="G480" s="426"/>
      <c r="H480" s="426"/>
      <c r="K480" s="46"/>
      <c r="L480" s="46"/>
    </row>
    <row r="481" spans="1:12" ht="15.75" customHeight="1">
      <c r="A481" s="335"/>
      <c r="B481" s="426"/>
      <c r="C481" s="453"/>
      <c r="D481" s="430"/>
      <c r="F481" s="430"/>
      <c r="G481" s="426"/>
      <c r="H481" s="426"/>
      <c r="K481" s="46"/>
      <c r="L481" s="46"/>
    </row>
    <row r="482" spans="1:12" ht="15.75" customHeight="1">
      <c r="A482" s="335"/>
      <c r="B482" s="426"/>
      <c r="C482" s="453"/>
      <c r="D482" s="430"/>
      <c r="F482" s="430"/>
      <c r="G482" s="426"/>
      <c r="H482" s="426"/>
      <c r="K482" s="46"/>
      <c r="L482" s="46"/>
    </row>
    <row r="483" spans="1:12" ht="15.75" customHeight="1">
      <c r="A483" s="335"/>
      <c r="B483" s="426"/>
      <c r="C483" s="453"/>
      <c r="D483" s="430"/>
      <c r="F483" s="430"/>
      <c r="G483" s="426"/>
      <c r="H483" s="426"/>
      <c r="K483" s="46"/>
      <c r="L483" s="46"/>
    </row>
    <row r="484" spans="1:12" ht="15.75" customHeight="1">
      <c r="A484" s="335"/>
      <c r="B484" s="426"/>
      <c r="C484" s="453"/>
      <c r="D484" s="430"/>
      <c r="F484" s="430"/>
      <c r="G484" s="426"/>
      <c r="H484" s="426"/>
      <c r="K484" s="46"/>
      <c r="L484" s="46"/>
    </row>
    <row r="485" spans="1:12" ht="15.75" customHeight="1">
      <c r="A485" s="335"/>
      <c r="B485" s="426"/>
      <c r="C485" s="453"/>
      <c r="D485" s="430"/>
      <c r="F485" s="430"/>
      <c r="G485" s="426"/>
      <c r="H485" s="426"/>
      <c r="K485" s="46"/>
      <c r="L485" s="46"/>
    </row>
    <row r="486" spans="1:12" ht="15.75" customHeight="1">
      <c r="A486" s="335"/>
      <c r="B486" s="426"/>
      <c r="C486" s="453"/>
      <c r="D486" s="430"/>
      <c r="F486" s="430"/>
      <c r="G486" s="426"/>
      <c r="H486" s="426"/>
      <c r="K486" s="46"/>
      <c r="L486" s="46"/>
    </row>
    <row r="487" spans="1:12" ht="15.75" customHeight="1">
      <c r="A487" s="335"/>
      <c r="B487" s="426"/>
      <c r="C487" s="453"/>
      <c r="D487" s="430"/>
      <c r="F487" s="430"/>
      <c r="G487" s="426"/>
      <c r="H487" s="426"/>
      <c r="K487" s="46"/>
      <c r="L487" s="46"/>
    </row>
    <row r="488" spans="1:12" ht="15.75" customHeight="1">
      <c r="A488" s="335"/>
      <c r="B488" s="426"/>
      <c r="C488" s="453"/>
      <c r="D488" s="430"/>
      <c r="F488" s="430"/>
      <c r="G488" s="426"/>
      <c r="H488" s="426"/>
      <c r="K488" s="46"/>
      <c r="L488" s="46"/>
    </row>
    <row r="489" spans="1:12" ht="15.75" customHeight="1">
      <c r="A489" s="335"/>
      <c r="B489" s="426"/>
      <c r="C489" s="453"/>
      <c r="D489" s="430"/>
      <c r="F489" s="430"/>
      <c r="G489" s="426"/>
      <c r="H489" s="426"/>
      <c r="K489" s="46"/>
      <c r="L489" s="46"/>
    </row>
    <row r="490" spans="1:12" ht="15.75" customHeight="1">
      <c r="A490" s="335"/>
      <c r="B490" s="426"/>
      <c r="C490" s="453"/>
      <c r="D490" s="430"/>
      <c r="F490" s="430"/>
      <c r="G490" s="426"/>
      <c r="H490" s="426"/>
      <c r="K490" s="46"/>
      <c r="L490" s="46"/>
    </row>
    <row r="491" spans="1:12" ht="15.75" customHeight="1">
      <c r="A491" s="335"/>
      <c r="B491" s="426"/>
      <c r="C491" s="453"/>
      <c r="D491" s="430"/>
      <c r="F491" s="430"/>
      <c r="G491" s="426"/>
      <c r="H491" s="426"/>
      <c r="K491" s="46"/>
      <c r="L491" s="46"/>
    </row>
    <row r="492" spans="1:12" ht="15.75" customHeight="1">
      <c r="A492" s="335"/>
      <c r="B492" s="426"/>
      <c r="C492" s="453"/>
      <c r="D492" s="430"/>
      <c r="F492" s="430"/>
      <c r="G492" s="426"/>
      <c r="H492" s="426"/>
      <c r="K492" s="46"/>
      <c r="L492" s="46"/>
    </row>
    <row r="493" spans="1:12" ht="15.75" customHeight="1">
      <c r="A493" s="335"/>
      <c r="B493" s="426"/>
      <c r="C493" s="453"/>
      <c r="D493" s="430"/>
      <c r="F493" s="430"/>
      <c r="G493" s="426"/>
      <c r="H493" s="426"/>
      <c r="K493" s="46"/>
      <c r="L493" s="46"/>
    </row>
    <row r="494" spans="1:12" ht="15.75" customHeight="1">
      <c r="A494" s="335"/>
      <c r="B494" s="426"/>
      <c r="C494" s="453"/>
      <c r="D494" s="430"/>
      <c r="F494" s="430"/>
      <c r="G494" s="426"/>
      <c r="H494" s="426"/>
      <c r="K494" s="46"/>
      <c r="L494" s="46"/>
    </row>
    <row r="495" spans="1:12" ht="15.75" customHeight="1">
      <c r="A495" s="335"/>
      <c r="B495" s="426"/>
      <c r="C495" s="453"/>
      <c r="D495" s="430"/>
      <c r="F495" s="430"/>
      <c r="G495" s="426"/>
      <c r="H495" s="426"/>
      <c r="K495" s="46"/>
      <c r="L495" s="46"/>
    </row>
    <row r="496" spans="1:12" ht="15.75" customHeight="1">
      <c r="A496" s="335"/>
      <c r="B496" s="426"/>
      <c r="C496" s="453"/>
      <c r="D496" s="430"/>
      <c r="F496" s="430"/>
      <c r="G496" s="426"/>
      <c r="H496" s="426"/>
      <c r="K496" s="46"/>
      <c r="L496" s="46"/>
    </row>
    <row r="497" spans="1:12" ht="15.75" customHeight="1">
      <c r="A497" s="335"/>
      <c r="B497" s="426"/>
      <c r="C497" s="453"/>
      <c r="D497" s="430"/>
      <c r="F497" s="430"/>
      <c r="G497" s="426"/>
      <c r="H497" s="426"/>
      <c r="K497" s="46"/>
      <c r="L497" s="46"/>
    </row>
    <row r="498" spans="1:12" ht="15.75" customHeight="1">
      <c r="A498" s="335"/>
      <c r="B498" s="426"/>
      <c r="C498" s="453"/>
      <c r="D498" s="430"/>
      <c r="F498" s="430"/>
      <c r="G498" s="426"/>
      <c r="H498" s="426"/>
      <c r="K498" s="46"/>
      <c r="L498" s="46"/>
    </row>
    <row r="499" spans="1:12" ht="15.75" customHeight="1">
      <c r="A499" s="335"/>
      <c r="B499" s="426"/>
      <c r="C499" s="453"/>
      <c r="D499" s="430"/>
      <c r="F499" s="430"/>
      <c r="G499" s="426"/>
      <c r="H499" s="426"/>
      <c r="K499" s="46"/>
      <c r="L499" s="46"/>
    </row>
    <row r="500" spans="1:12" ht="15.75" customHeight="1">
      <c r="A500" s="335"/>
      <c r="B500" s="426"/>
      <c r="C500" s="453"/>
      <c r="D500" s="430"/>
      <c r="F500" s="430"/>
      <c r="G500" s="426"/>
      <c r="H500" s="426"/>
      <c r="K500" s="46"/>
      <c r="L500" s="46"/>
    </row>
    <row r="501" spans="1:12" ht="15.75" customHeight="1">
      <c r="A501" s="335"/>
      <c r="B501" s="426"/>
      <c r="C501" s="453"/>
      <c r="D501" s="430"/>
      <c r="F501" s="430"/>
      <c r="G501" s="426"/>
      <c r="H501" s="426"/>
      <c r="K501" s="46"/>
      <c r="L501" s="46"/>
    </row>
    <row r="502" spans="1:12" ht="15.75" customHeight="1">
      <c r="A502" s="335"/>
      <c r="B502" s="426"/>
      <c r="C502" s="453"/>
      <c r="D502" s="430"/>
      <c r="F502" s="430"/>
      <c r="G502" s="426"/>
      <c r="H502" s="426"/>
      <c r="K502" s="46"/>
      <c r="L502" s="46"/>
    </row>
    <row r="503" spans="1:12" ht="15.75" customHeight="1">
      <c r="A503" s="335"/>
      <c r="B503" s="426"/>
      <c r="C503" s="453"/>
      <c r="D503" s="430"/>
      <c r="F503" s="430"/>
      <c r="G503" s="426"/>
      <c r="H503" s="426"/>
      <c r="K503" s="46"/>
      <c r="L503" s="46"/>
    </row>
    <row r="504" spans="1:12" ht="15.75" customHeight="1">
      <c r="A504" s="335"/>
      <c r="B504" s="426"/>
      <c r="C504" s="453"/>
      <c r="D504" s="430"/>
      <c r="F504" s="430"/>
      <c r="G504" s="426"/>
      <c r="H504" s="426"/>
      <c r="K504" s="46"/>
      <c r="L504" s="46"/>
    </row>
    <row r="505" spans="1:12" ht="15.75" customHeight="1">
      <c r="A505" s="335"/>
      <c r="B505" s="426"/>
      <c r="C505" s="453"/>
      <c r="D505" s="430"/>
      <c r="F505" s="430"/>
      <c r="G505" s="426"/>
      <c r="H505" s="426"/>
      <c r="K505" s="46"/>
      <c r="L505" s="46"/>
    </row>
    <row r="506" spans="1:12" ht="15.75" customHeight="1">
      <c r="A506" s="335"/>
      <c r="B506" s="426"/>
      <c r="C506" s="453"/>
      <c r="D506" s="430"/>
      <c r="F506" s="430"/>
      <c r="G506" s="426"/>
      <c r="H506" s="426"/>
      <c r="K506" s="46"/>
      <c r="L506" s="46"/>
    </row>
    <row r="507" spans="1:12" ht="15.75" customHeight="1">
      <c r="A507" s="335"/>
      <c r="B507" s="426"/>
      <c r="C507" s="453"/>
      <c r="D507" s="430"/>
      <c r="F507" s="430"/>
      <c r="G507" s="426"/>
      <c r="H507" s="426"/>
      <c r="K507" s="46"/>
      <c r="L507" s="46"/>
    </row>
    <row r="508" spans="1:12" ht="15.75" customHeight="1">
      <c r="A508" s="335"/>
      <c r="B508" s="426"/>
      <c r="C508" s="453"/>
      <c r="D508" s="430"/>
      <c r="F508" s="430"/>
      <c r="G508" s="426"/>
      <c r="H508" s="426"/>
      <c r="K508" s="46"/>
      <c r="L508" s="46"/>
    </row>
    <row r="509" spans="1:12" ht="15.75" customHeight="1">
      <c r="A509" s="335"/>
      <c r="B509" s="426"/>
      <c r="C509" s="453"/>
      <c r="D509" s="430"/>
      <c r="F509" s="430"/>
      <c r="G509" s="426"/>
      <c r="H509" s="426"/>
      <c r="K509" s="46"/>
      <c r="L509" s="46"/>
    </row>
    <row r="510" spans="1:12" ht="15.75" customHeight="1">
      <c r="A510" s="335"/>
      <c r="B510" s="426"/>
      <c r="C510" s="453"/>
      <c r="D510" s="430"/>
      <c r="F510" s="430"/>
      <c r="G510" s="426"/>
      <c r="H510" s="426"/>
      <c r="K510" s="46"/>
      <c r="L510" s="46"/>
    </row>
    <row r="511" spans="1:12" ht="15.75" customHeight="1">
      <c r="A511" s="335"/>
      <c r="B511" s="426"/>
      <c r="C511" s="453"/>
      <c r="D511" s="430"/>
      <c r="F511" s="430"/>
      <c r="G511" s="426"/>
      <c r="H511" s="426"/>
      <c r="K511" s="46"/>
      <c r="L511" s="46"/>
    </row>
    <row r="512" spans="1:12" ht="15.75" customHeight="1">
      <c r="A512" s="335"/>
      <c r="B512" s="426"/>
      <c r="C512" s="453"/>
      <c r="D512" s="430"/>
      <c r="F512" s="430"/>
      <c r="G512" s="426"/>
      <c r="H512" s="426"/>
      <c r="K512" s="46"/>
      <c r="L512" s="46"/>
    </row>
    <row r="513" spans="1:12" ht="15.75" customHeight="1">
      <c r="A513" s="335"/>
      <c r="B513" s="426"/>
      <c r="C513" s="453"/>
      <c r="D513" s="430"/>
      <c r="F513" s="430"/>
      <c r="G513" s="426"/>
      <c r="H513" s="426"/>
      <c r="K513" s="46"/>
      <c r="L513" s="46"/>
    </row>
    <row r="514" spans="1:12" ht="15.75" customHeight="1">
      <c r="A514" s="335"/>
      <c r="B514" s="426"/>
      <c r="C514" s="453"/>
      <c r="D514" s="430"/>
      <c r="F514" s="430"/>
      <c r="G514" s="426"/>
      <c r="H514" s="426"/>
      <c r="K514" s="46"/>
      <c r="L514" s="46"/>
    </row>
    <row r="515" spans="1:12" ht="15.75" customHeight="1">
      <c r="A515" s="335"/>
      <c r="B515" s="426"/>
      <c r="C515" s="453"/>
      <c r="D515" s="430"/>
      <c r="F515" s="430"/>
      <c r="G515" s="426"/>
      <c r="H515" s="426"/>
      <c r="K515" s="46"/>
      <c r="L515" s="46"/>
    </row>
    <row r="516" spans="1:12" ht="15.75" customHeight="1">
      <c r="A516" s="335"/>
      <c r="B516" s="426"/>
      <c r="C516" s="453"/>
      <c r="D516" s="430"/>
      <c r="F516" s="430"/>
      <c r="G516" s="426"/>
      <c r="H516" s="426"/>
      <c r="K516" s="46"/>
      <c r="L516" s="46"/>
    </row>
    <row r="517" spans="1:12" ht="15.75" customHeight="1">
      <c r="A517" s="335"/>
      <c r="B517" s="426"/>
      <c r="C517" s="453"/>
      <c r="D517" s="430"/>
      <c r="F517" s="430"/>
      <c r="G517" s="426"/>
      <c r="H517" s="426"/>
      <c r="K517" s="46"/>
      <c r="L517" s="46"/>
    </row>
    <row r="518" spans="1:12" ht="15.75" customHeight="1">
      <c r="A518" s="335"/>
      <c r="B518" s="426"/>
      <c r="C518" s="453"/>
      <c r="D518" s="430"/>
      <c r="F518" s="430"/>
      <c r="G518" s="426"/>
      <c r="H518" s="426"/>
      <c r="K518" s="46"/>
      <c r="L518" s="46"/>
    </row>
    <row r="519" spans="1:12" ht="15.75" customHeight="1">
      <c r="A519" s="335"/>
      <c r="B519" s="426"/>
      <c r="C519" s="453"/>
      <c r="D519" s="430"/>
      <c r="F519" s="430"/>
      <c r="G519" s="426"/>
      <c r="H519" s="426"/>
      <c r="K519" s="46"/>
      <c r="L519" s="46"/>
    </row>
    <row r="520" spans="1:12" ht="15.75" customHeight="1">
      <c r="A520" s="335"/>
      <c r="B520" s="426"/>
      <c r="C520" s="453"/>
      <c r="D520" s="430"/>
      <c r="F520" s="430"/>
      <c r="G520" s="426"/>
      <c r="H520" s="426"/>
      <c r="K520" s="46"/>
      <c r="L520" s="46"/>
    </row>
    <row r="521" spans="1:12" ht="15.75" customHeight="1">
      <c r="A521" s="335"/>
      <c r="B521" s="426"/>
      <c r="C521" s="453"/>
      <c r="D521" s="430"/>
      <c r="F521" s="430"/>
      <c r="G521" s="426"/>
      <c r="H521" s="426"/>
      <c r="K521" s="46"/>
      <c r="L521" s="46"/>
    </row>
    <row r="522" spans="1:12" ht="15.75" customHeight="1">
      <c r="A522" s="335"/>
      <c r="B522" s="426"/>
      <c r="C522" s="453"/>
      <c r="D522" s="430"/>
      <c r="F522" s="430"/>
      <c r="G522" s="426"/>
      <c r="H522" s="426"/>
      <c r="K522" s="46"/>
      <c r="L522" s="46"/>
    </row>
    <row r="523" spans="1:12" ht="15.75" customHeight="1">
      <c r="A523" s="335"/>
      <c r="B523" s="426"/>
      <c r="C523" s="453"/>
      <c r="D523" s="430"/>
      <c r="F523" s="430"/>
      <c r="G523" s="426"/>
      <c r="H523" s="426"/>
      <c r="K523" s="46"/>
      <c r="L523" s="46"/>
    </row>
    <row r="524" spans="1:12" ht="15.75" customHeight="1">
      <c r="A524" s="335"/>
      <c r="B524" s="426"/>
      <c r="C524" s="453"/>
      <c r="D524" s="430"/>
      <c r="F524" s="430"/>
      <c r="G524" s="426"/>
      <c r="H524" s="426"/>
      <c r="K524" s="46"/>
      <c r="L524" s="46"/>
    </row>
    <row r="525" spans="1:12" ht="15.75" customHeight="1">
      <c r="A525" s="335"/>
      <c r="B525" s="426"/>
      <c r="C525" s="453"/>
      <c r="D525" s="430"/>
      <c r="F525" s="430"/>
      <c r="G525" s="426"/>
      <c r="H525" s="426"/>
      <c r="K525" s="46"/>
      <c r="L525" s="46"/>
    </row>
    <row r="526" spans="1:12" ht="15.75" customHeight="1">
      <c r="A526" s="335"/>
      <c r="B526" s="426"/>
      <c r="C526" s="453"/>
      <c r="D526" s="430"/>
      <c r="F526" s="430"/>
      <c r="G526" s="426"/>
      <c r="H526" s="426"/>
      <c r="K526" s="46"/>
      <c r="L526" s="46"/>
    </row>
    <row r="527" spans="1:12" ht="15.75" customHeight="1">
      <c r="A527" s="335"/>
      <c r="B527" s="426"/>
      <c r="C527" s="453"/>
      <c r="D527" s="430"/>
      <c r="F527" s="430"/>
      <c r="G527" s="426"/>
      <c r="H527" s="426"/>
      <c r="K527" s="46"/>
      <c r="L527" s="46"/>
    </row>
    <row r="528" spans="1:12" ht="15.75" customHeight="1">
      <c r="A528" s="335"/>
      <c r="B528" s="426"/>
      <c r="C528" s="453"/>
      <c r="D528" s="430"/>
      <c r="F528" s="430"/>
      <c r="G528" s="426"/>
      <c r="H528" s="426"/>
      <c r="K528" s="46"/>
      <c r="L528" s="46"/>
    </row>
    <row r="529" spans="1:12" ht="15.75" customHeight="1">
      <c r="A529" s="335"/>
      <c r="B529" s="426"/>
      <c r="C529" s="453"/>
      <c r="D529" s="430"/>
      <c r="F529" s="430"/>
      <c r="G529" s="426"/>
      <c r="H529" s="426"/>
      <c r="K529" s="46"/>
      <c r="L529" s="46"/>
    </row>
    <row r="530" spans="1:12" ht="15.75" customHeight="1">
      <c r="A530" s="335"/>
      <c r="B530" s="426"/>
      <c r="C530" s="453"/>
      <c r="D530" s="430"/>
      <c r="F530" s="430"/>
      <c r="G530" s="426"/>
      <c r="H530" s="426"/>
      <c r="K530" s="46"/>
      <c r="L530" s="46"/>
    </row>
    <row r="531" spans="1:12" ht="15.75" customHeight="1">
      <c r="A531" s="335"/>
      <c r="B531" s="426"/>
      <c r="C531" s="453"/>
      <c r="D531" s="430"/>
      <c r="F531" s="430"/>
      <c r="G531" s="426"/>
      <c r="H531" s="426"/>
      <c r="K531" s="46"/>
      <c r="L531" s="46"/>
    </row>
    <row r="532" spans="1:12" ht="15.75" customHeight="1">
      <c r="A532" s="335"/>
      <c r="B532" s="426"/>
      <c r="C532" s="453"/>
      <c r="D532" s="430"/>
      <c r="F532" s="430"/>
      <c r="G532" s="426"/>
      <c r="H532" s="426"/>
      <c r="K532" s="46"/>
      <c r="L532" s="46"/>
    </row>
    <row r="533" spans="1:12" ht="15.75" customHeight="1">
      <c r="A533" s="335"/>
      <c r="B533" s="426"/>
      <c r="C533" s="453"/>
      <c r="D533" s="430"/>
      <c r="F533" s="430"/>
      <c r="G533" s="426"/>
      <c r="H533" s="426"/>
      <c r="K533" s="46"/>
      <c r="L533" s="46"/>
    </row>
    <row r="534" spans="1:12" ht="15.75" customHeight="1">
      <c r="A534" s="335"/>
      <c r="B534" s="426"/>
      <c r="C534" s="453"/>
      <c r="D534" s="430"/>
      <c r="F534" s="430"/>
      <c r="G534" s="426"/>
      <c r="H534" s="426"/>
      <c r="K534" s="46"/>
      <c r="L534" s="46"/>
    </row>
    <row r="535" spans="1:12" ht="15.75" customHeight="1">
      <c r="A535" s="335"/>
      <c r="B535" s="426"/>
      <c r="C535" s="453"/>
      <c r="D535" s="430"/>
      <c r="F535" s="430"/>
      <c r="G535" s="426"/>
      <c r="H535" s="426"/>
      <c r="K535" s="46"/>
      <c r="L535" s="46"/>
    </row>
    <row r="536" spans="1:12" ht="15.75" customHeight="1">
      <c r="A536" s="335"/>
      <c r="B536" s="426"/>
      <c r="C536" s="453"/>
      <c r="D536" s="430"/>
      <c r="F536" s="430"/>
      <c r="G536" s="426"/>
      <c r="H536" s="426"/>
      <c r="K536" s="46"/>
      <c r="L536" s="46"/>
    </row>
    <row r="537" spans="1:12" ht="15.75" customHeight="1">
      <c r="A537" s="335"/>
      <c r="B537" s="426"/>
      <c r="C537" s="453"/>
      <c r="D537" s="430"/>
      <c r="F537" s="430"/>
      <c r="G537" s="426"/>
      <c r="H537" s="426"/>
      <c r="K537" s="46"/>
      <c r="L537" s="46"/>
    </row>
    <row r="538" spans="1:12" ht="15.75" customHeight="1">
      <c r="A538" s="335"/>
      <c r="B538" s="426"/>
      <c r="C538" s="453"/>
      <c r="D538" s="430"/>
      <c r="F538" s="430"/>
      <c r="G538" s="426"/>
      <c r="H538" s="426"/>
      <c r="K538" s="46"/>
      <c r="L538" s="46"/>
    </row>
    <row r="539" spans="1:12" ht="15.75" customHeight="1">
      <c r="A539" s="335"/>
      <c r="B539" s="426"/>
      <c r="C539" s="453"/>
      <c r="D539" s="430"/>
      <c r="F539" s="430"/>
      <c r="G539" s="426"/>
      <c r="H539" s="426"/>
      <c r="K539" s="46"/>
      <c r="L539" s="46"/>
    </row>
    <row r="540" spans="1:12" ht="15.75" customHeight="1">
      <c r="A540" s="335"/>
      <c r="B540" s="426"/>
      <c r="C540" s="453"/>
      <c r="D540" s="430"/>
      <c r="F540" s="430"/>
      <c r="G540" s="426"/>
      <c r="H540" s="426"/>
      <c r="K540" s="46"/>
      <c r="L540" s="46"/>
    </row>
    <row r="541" spans="1:12" ht="15.75" customHeight="1">
      <c r="A541" s="335"/>
      <c r="B541" s="426"/>
      <c r="C541" s="453"/>
      <c r="D541" s="430"/>
      <c r="F541" s="430"/>
      <c r="G541" s="426"/>
      <c r="H541" s="426"/>
      <c r="K541" s="46"/>
      <c r="L541" s="46"/>
    </row>
    <row r="542" spans="1:12" ht="15.75" customHeight="1">
      <c r="A542" s="335"/>
      <c r="B542" s="426"/>
      <c r="C542" s="453"/>
      <c r="D542" s="430"/>
      <c r="F542" s="430"/>
      <c r="G542" s="426"/>
      <c r="H542" s="426"/>
      <c r="K542" s="46"/>
      <c r="L542" s="46"/>
    </row>
    <row r="543" spans="1:12" ht="15.75" customHeight="1">
      <c r="A543" s="335"/>
      <c r="B543" s="426"/>
      <c r="C543" s="453"/>
      <c r="D543" s="430"/>
      <c r="F543" s="430"/>
      <c r="G543" s="426"/>
      <c r="H543" s="426"/>
      <c r="K543" s="46"/>
      <c r="L543" s="46"/>
    </row>
    <row r="544" spans="1:12" ht="15.75" customHeight="1">
      <c r="A544" s="335"/>
      <c r="B544" s="426"/>
      <c r="C544" s="453"/>
      <c r="D544" s="430"/>
      <c r="F544" s="430"/>
      <c r="G544" s="426"/>
      <c r="H544" s="426"/>
      <c r="K544" s="46"/>
      <c r="L544" s="46"/>
    </row>
    <row r="545" spans="1:12" ht="15.75" customHeight="1">
      <c r="A545" s="335"/>
      <c r="B545" s="426"/>
      <c r="C545" s="453"/>
      <c r="D545" s="430"/>
      <c r="F545" s="430"/>
      <c r="G545" s="426"/>
      <c r="H545" s="426"/>
      <c r="K545" s="46"/>
      <c r="L545" s="46"/>
    </row>
    <row r="546" spans="1:12" ht="15.75" customHeight="1">
      <c r="A546" s="335"/>
      <c r="B546" s="426"/>
      <c r="C546" s="453"/>
      <c r="D546" s="430"/>
      <c r="F546" s="430"/>
      <c r="G546" s="426"/>
      <c r="H546" s="426"/>
      <c r="K546" s="46"/>
      <c r="L546" s="46"/>
    </row>
    <row r="547" spans="1:12" ht="15.75" customHeight="1">
      <c r="A547" s="335"/>
      <c r="B547" s="426"/>
      <c r="C547" s="453"/>
      <c r="D547" s="430"/>
      <c r="F547" s="430"/>
      <c r="G547" s="426"/>
      <c r="H547" s="426"/>
      <c r="K547" s="46"/>
      <c r="L547" s="46"/>
    </row>
    <row r="548" spans="1:12" ht="15.75" customHeight="1">
      <c r="A548" s="335"/>
      <c r="B548" s="426"/>
      <c r="C548" s="453"/>
      <c r="D548" s="430"/>
      <c r="F548" s="430"/>
      <c r="G548" s="426"/>
      <c r="H548" s="426"/>
      <c r="K548" s="46"/>
      <c r="L548" s="46"/>
    </row>
    <row r="549" spans="1:12" ht="15.75" customHeight="1">
      <c r="A549" s="335"/>
      <c r="B549" s="426"/>
      <c r="C549" s="453"/>
      <c r="D549" s="430"/>
      <c r="F549" s="430"/>
      <c r="G549" s="426"/>
      <c r="H549" s="426"/>
      <c r="K549" s="46"/>
      <c r="L549" s="46"/>
    </row>
    <row r="550" spans="1:12" ht="15.75" customHeight="1">
      <c r="A550" s="335"/>
      <c r="B550" s="426"/>
      <c r="C550" s="453"/>
      <c r="D550" s="430"/>
      <c r="F550" s="430"/>
      <c r="G550" s="426"/>
      <c r="H550" s="426"/>
      <c r="K550" s="46"/>
      <c r="L550" s="46"/>
    </row>
    <row r="551" spans="1:12" ht="15.75" customHeight="1">
      <c r="A551" s="335"/>
      <c r="B551" s="426"/>
      <c r="C551" s="453"/>
      <c r="D551" s="430"/>
      <c r="F551" s="430"/>
      <c r="G551" s="426"/>
      <c r="H551" s="426"/>
      <c r="K551" s="46"/>
      <c r="L551" s="46"/>
    </row>
    <row r="552" spans="1:12" ht="15.75" customHeight="1">
      <c r="A552" s="335"/>
      <c r="B552" s="426"/>
      <c r="C552" s="453"/>
      <c r="D552" s="430"/>
      <c r="F552" s="430"/>
      <c r="G552" s="426"/>
      <c r="H552" s="426"/>
      <c r="K552" s="46"/>
      <c r="L552" s="46"/>
    </row>
    <row r="553" spans="1:12" ht="15.75" customHeight="1">
      <c r="A553" s="335"/>
      <c r="B553" s="426"/>
      <c r="C553" s="453"/>
      <c r="D553" s="430"/>
      <c r="F553" s="430"/>
      <c r="G553" s="426"/>
      <c r="H553" s="426"/>
      <c r="K553" s="46"/>
      <c r="L553" s="46"/>
    </row>
    <row r="554" spans="1:12" ht="15.75" customHeight="1">
      <c r="A554" s="335"/>
      <c r="B554" s="426"/>
      <c r="C554" s="453"/>
      <c r="D554" s="430"/>
      <c r="F554" s="430"/>
      <c r="G554" s="426"/>
      <c r="H554" s="426"/>
      <c r="K554" s="46"/>
      <c r="L554" s="46"/>
    </row>
    <row r="555" spans="1:12" ht="15.75" customHeight="1">
      <c r="A555" s="335"/>
      <c r="B555" s="426"/>
      <c r="C555" s="453"/>
      <c r="D555" s="430"/>
      <c r="F555" s="430"/>
      <c r="G555" s="426"/>
      <c r="H555" s="426"/>
      <c r="K555" s="46"/>
      <c r="L555" s="46"/>
    </row>
    <row r="556" spans="1:12" ht="15.75" customHeight="1">
      <c r="A556" s="335"/>
      <c r="B556" s="426"/>
      <c r="C556" s="453"/>
      <c r="D556" s="430"/>
      <c r="F556" s="430"/>
      <c r="G556" s="426"/>
      <c r="H556" s="426"/>
      <c r="K556" s="46"/>
      <c r="L556" s="46"/>
    </row>
    <row r="557" spans="1:12" ht="15.75" customHeight="1">
      <c r="A557" s="335"/>
      <c r="B557" s="426"/>
      <c r="C557" s="453"/>
      <c r="D557" s="430"/>
      <c r="F557" s="430"/>
      <c r="G557" s="426"/>
      <c r="H557" s="426"/>
      <c r="K557" s="46"/>
      <c r="L557" s="46"/>
    </row>
    <row r="558" spans="1:12" ht="15.75" customHeight="1">
      <c r="A558" s="335"/>
      <c r="B558" s="426"/>
      <c r="C558" s="453"/>
      <c r="D558" s="430"/>
      <c r="F558" s="430"/>
      <c r="G558" s="426"/>
      <c r="H558" s="426"/>
      <c r="K558" s="46"/>
      <c r="L558" s="46"/>
    </row>
    <row r="559" spans="1:12" ht="15.75" customHeight="1">
      <c r="A559" s="335"/>
      <c r="B559" s="426"/>
      <c r="C559" s="453"/>
      <c r="D559" s="430"/>
      <c r="F559" s="430"/>
      <c r="G559" s="426"/>
      <c r="H559" s="426"/>
      <c r="K559" s="46"/>
      <c r="L559" s="46"/>
    </row>
    <row r="560" spans="1:12" ht="15.75" customHeight="1">
      <c r="A560" s="335"/>
      <c r="B560" s="426"/>
      <c r="C560" s="453"/>
      <c r="D560" s="430"/>
      <c r="F560" s="430"/>
      <c r="G560" s="426"/>
      <c r="H560" s="426"/>
      <c r="K560" s="46"/>
      <c r="L560" s="46"/>
    </row>
    <row r="561" spans="1:12" ht="15.75" customHeight="1">
      <c r="A561" s="335"/>
      <c r="B561" s="426"/>
      <c r="C561" s="453"/>
      <c r="D561" s="430"/>
      <c r="F561" s="430"/>
      <c r="G561" s="426"/>
      <c r="H561" s="426"/>
      <c r="K561" s="46"/>
      <c r="L561" s="46"/>
    </row>
    <row r="562" spans="1:12" ht="15.75" customHeight="1">
      <c r="A562" s="335"/>
      <c r="B562" s="426"/>
      <c r="C562" s="453"/>
      <c r="D562" s="430"/>
      <c r="F562" s="430"/>
      <c r="G562" s="426"/>
      <c r="H562" s="426"/>
      <c r="K562" s="46"/>
      <c r="L562" s="46"/>
    </row>
    <row r="563" spans="1:12" ht="15.75" customHeight="1">
      <c r="A563" s="335"/>
      <c r="B563" s="426"/>
      <c r="C563" s="453"/>
      <c r="D563" s="430"/>
      <c r="F563" s="430"/>
      <c r="G563" s="426"/>
      <c r="H563" s="426"/>
      <c r="K563" s="46"/>
      <c r="L563" s="46"/>
    </row>
    <row r="564" spans="1:12" ht="15.75" customHeight="1">
      <c r="A564" s="335"/>
      <c r="B564" s="426"/>
      <c r="C564" s="453"/>
      <c r="D564" s="430"/>
      <c r="F564" s="430"/>
      <c r="G564" s="426"/>
      <c r="H564" s="426"/>
      <c r="K564" s="46"/>
      <c r="L564" s="46"/>
    </row>
    <row r="565" spans="1:12" ht="15.75" customHeight="1">
      <c r="A565" s="335"/>
      <c r="B565" s="426"/>
      <c r="C565" s="453"/>
      <c r="D565" s="430"/>
      <c r="F565" s="430"/>
      <c r="G565" s="426"/>
      <c r="H565" s="426"/>
      <c r="K565" s="46"/>
      <c r="L565" s="46"/>
    </row>
    <row r="566" spans="1:12" ht="15.75" customHeight="1">
      <c r="A566" s="335"/>
      <c r="B566" s="426"/>
      <c r="C566" s="453"/>
      <c r="D566" s="430"/>
      <c r="F566" s="430"/>
      <c r="G566" s="426"/>
      <c r="H566" s="426"/>
      <c r="K566" s="46"/>
      <c r="L566" s="46"/>
    </row>
    <row r="567" spans="1:12" ht="15.75" customHeight="1">
      <c r="A567" s="335"/>
      <c r="B567" s="426"/>
      <c r="C567" s="453"/>
      <c r="D567" s="430"/>
      <c r="F567" s="430"/>
      <c r="G567" s="426"/>
      <c r="H567" s="426"/>
      <c r="K567" s="46"/>
      <c r="L567" s="46"/>
    </row>
    <row r="568" spans="1:12" ht="15.75" customHeight="1">
      <c r="A568" s="335"/>
      <c r="B568" s="426"/>
      <c r="C568" s="453"/>
      <c r="D568" s="430"/>
      <c r="F568" s="430"/>
      <c r="G568" s="426"/>
      <c r="H568" s="426"/>
      <c r="K568" s="46"/>
      <c r="L568" s="46"/>
    </row>
    <row r="569" spans="1:12" ht="15.75" customHeight="1">
      <c r="A569" s="335"/>
      <c r="B569" s="426"/>
      <c r="C569" s="453"/>
      <c r="D569" s="430"/>
      <c r="F569" s="430"/>
      <c r="G569" s="426"/>
      <c r="H569" s="426"/>
      <c r="K569" s="46"/>
      <c r="L569" s="46"/>
    </row>
    <row r="570" spans="1:12" ht="15.75" customHeight="1">
      <c r="A570" s="335"/>
      <c r="B570" s="426"/>
      <c r="C570" s="453"/>
      <c r="D570" s="430"/>
      <c r="F570" s="430"/>
      <c r="G570" s="426"/>
      <c r="H570" s="426"/>
      <c r="K570" s="46"/>
      <c r="L570" s="46"/>
    </row>
    <row r="571" spans="1:12" ht="15.75" customHeight="1">
      <c r="A571" s="335"/>
      <c r="B571" s="426"/>
      <c r="C571" s="453"/>
      <c r="D571" s="430"/>
      <c r="F571" s="430"/>
      <c r="G571" s="426"/>
      <c r="H571" s="426"/>
      <c r="K571" s="46"/>
      <c r="L571" s="46"/>
    </row>
    <row r="572" spans="1:12" ht="15.75" customHeight="1">
      <c r="A572" s="335"/>
      <c r="B572" s="426"/>
      <c r="C572" s="453"/>
      <c r="D572" s="430"/>
      <c r="F572" s="430"/>
      <c r="G572" s="426"/>
      <c r="H572" s="426"/>
      <c r="K572" s="46"/>
      <c r="L572" s="46"/>
    </row>
    <row r="573" spans="1:12" ht="15.75" customHeight="1">
      <c r="A573" s="335"/>
      <c r="B573" s="426"/>
      <c r="C573" s="453"/>
      <c r="D573" s="430"/>
      <c r="F573" s="430"/>
      <c r="G573" s="426"/>
      <c r="H573" s="426"/>
      <c r="K573" s="46"/>
      <c r="L573" s="46"/>
    </row>
    <row r="574" spans="1:12" ht="15.75" customHeight="1">
      <c r="A574" s="335"/>
      <c r="B574" s="426"/>
      <c r="C574" s="453"/>
      <c r="D574" s="430"/>
      <c r="F574" s="430"/>
      <c r="G574" s="426"/>
      <c r="H574" s="426"/>
      <c r="K574" s="46"/>
      <c r="L574" s="46"/>
    </row>
    <row r="575" spans="1:12" ht="15.75" customHeight="1">
      <c r="A575" s="335"/>
      <c r="B575" s="426"/>
      <c r="C575" s="453"/>
      <c r="D575" s="430"/>
      <c r="F575" s="430"/>
      <c r="G575" s="426"/>
      <c r="H575" s="426"/>
      <c r="K575" s="46"/>
      <c r="L575" s="46"/>
    </row>
    <row r="576" spans="1:12" ht="15.75" customHeight="1">
      <c r="A576" s="335"/>
      <c r="B576" s="426"/>
      <c r="C576" s="453"/>
      <c r="D576" s="430"/>
      <c r="F576" s="430"/>
      <c r="G576" s="426"/>
      <c r="H576" s="426"/>
      <c r="K576" s="46"/>
      <c r="L576" s="46"/>
    </row>
    <row r="577" spans="1:12" ht="15.75" customHeight="1">
      <c r="A577" s="335"/>
      <c r="B577" s="426"/>
      <c r="C577" s="453"/>
      <c r="D577" s="430"/>
      <c r="F577" s="430"/>
      <c r="G577" s="426"/>
      <c r="H577" s="426"/>
      <c r="K577" s="46"/>
      <c r="L577" s="46"/>
    </row>
    <row r="578" spans="1:12" ht="15.75" customHeight="1">
      <c r="A578" s="335"/>
      <c r="B578" s="426"/>
      <c r="C578" s="453"/>
      <c r="D578" s="430"/>
      <c r="F578" s="430"/>
      <c r="G578" s="426"/>
      <c r="H578" s="426"/>
      <c r="K578" s="46"/>
      <c r="L578" s="46"/>
    </row>
    <row r="579" spans="1:12" ht="15.75" customHeight="1">
      <c r="A579" s="335"/>
      <c r="B579" s="426"/>
      <c r="C579" s="453"/>
      <c r="D579" s="430"/>
      <c r="F579" s="430"/>
      <c r="G579" s="426"/>
      <c r="H579" s="426"/>
      <c r="K579" s="46"/>
      <c r="L579" s="46"/>
    </row>
    <row r="580" spans="1:12" ht="15.75" customHeight="1">
      <c r="A580" s="335"/>
      <c r="B580" s="426"/>
      <c r="C580" s="453"/>
      <c r="D580" s="430"/>
      <c r="F580" s="430"/>
      <c r="G580" s="426"/>
      <c r="H580" s="426"/>
      <c r="K580" s="46"/>
      <c r="L580" s="46"/>
    </row>
    <row r="581" spans="1:12" ht="15.75" customHeight="1">
      <c r="A581" s="335"/>
      <c r="B581" s="426"/>
      <c r="C581" s="453"/>
      <c r="D581" s="430"/>
      <c r="F581" s="430"/>
      <c r="G581" s="426"/>
      <c r="H581" s="426"/>
      <c r="K581" s="46"/>
      <c r="L581" s="46"/>
    </row>
    <row r="582" spans="1:12" ht="15.75" customHeight="1">
      <c r="A582" s="335"/>
      <c r="B582" s="426"/>
      <c r="C582" s="453"/>
      <c r="D582" s="430"/>
      <c r="F582" s="430"/>
      <c r="G582" s="426"/>
      <c r="H582" s="426"/>
      <c r="K582" s="46"/>
      <c r="L582" s="46"/>
    </row>
    <row r="583" spans="1:12" ht="15.75" customHeight="1">
      <c r="A583" s="335"/>
      <c r="B583" s="426"/>
      <c r="C583" s="453"/>
      <c r="D583" s="430"/>
      <c r="F583" s="430"/>
      <c r="G583" s="426"/>
      <c r="H583" s="426"/>
      <c r="K583" s="46"/>
      <c r="L583" s="46"/>
    </row>
    <row r="584" spans="1:12" ht="15.75" customHeight="1">
      <c r="A584" s="335"/>
      <c r="B584" s="426"/>
      <c r="C584" s="453"/>
      <c r="D584" s="430"/>
      <c r="F584" s="430"/>
      <c r="G584" s="426"/>
      <c r="H584" s="426"/>
      <c r="K584" s="46"/>
      <c r="L584" s="46"/>
    </row>
    <row r="585" spans="1:12" ht="15.75" customHeight="1">
      <c r="A585" s="335"/>
      <c r="B585" s="426"/>
      <c r="C585" s="453"/>
      <c r="D585" s="430"/>
      <c r="F585" s="430"/>
      <c r="G585" s="426"/>
      <c r="H585" s="426"/>
      <c r="K585" s="46"/>
      <c r="L585" s="46"/>
    </row>
    <row r="586" spans="1:12" ht="15.75" customHeight="1">
      <c r="A586" s="335"/>
      <c r="B586" s="426"/>
      <c r="C586" s="453"/>
      <c r="D586" s="430"/>
      <c r="F586" s="430"/>
      <c r="G586" s="426"/>
      <c r="H586" s="426"/>
      <c r="K586" s="46"/>
      <c r="L586" s="46"/>
    </row>
    <row r="587" spans="1:12" ht="15.75" customHeight="1">
      <c r="A587" s="335"/>
      <c r="B587" s="426"/>
      <c r="C587" s="453"/>
      <c r="D587" s="430"/>
      <c r="F587" s="430"/>
      <c r="G587" s="426"/>
      <c r="H587" s="426"/>
      <c r="K587" s="46"/>
      <c r="L587" s="46"/>
    </row>
    <row r="588" spans="1:12" ht="15.75" customHeight="1">
      <c r="A588" s="335"/>
      <c r="B588" s="426"/>
      <c r="C588" s="453"/>
      <c r="D588" s="430"/>
      <c r="F588" s="430"/>
      <c r="G588" s="426"/>
      <c r="H588" s="426"/>
      <c r="K588" s="46"/>
      <c r="L588" s="46"/>
    </row>
    <row r="589" spans="1:12" ht="15.75" customHeight="1">
      <c r="A589" s="335"/>
      <c r="B589" s="426"/>
      <c r="C589" s="453"/>
      <c r="D589" s="430"/>
      <c r="F589" s="430"/>
      <c r="G589" s="426"/>
      <c r="H589" s="426"/>
      <c r="K589" s="46"/>
      <c r="L589" s="46"/>
    </row>
    <row r="590" spans="1:12" ht="15.75" customHeight="1">
      <c r="A590" s="335"/>
      <c r="B590" s="426"/>
      <c r="C590" s="453"/>
      <c r="D590" s="430"/>
      <c r="F590" s="430"/>
      <c r="G590" s="426"/>
      <c r="H590" s="426"/>
      <c r="K590" s="46"/>
      <c r="L590" s="46"/>
    </row>
    <row r="591" spans="1:12" ht="15.75" customHeight="1">
      <c r="A591" s="335"/>
      <c r="B591" s="426"/>
      <c r="C591" s="453"/>
      <c r="D591" s="430"/>
      <c r="F591" s="430"/>
      <c r="G591" s="426"/>
      <c r="H591" s="426"/>
      <c r="K591" s="46"/>
      <c r="L591" s="46"/>
    </row>
    <row r="592" spans="1:12" ht="15.75" customHeight="1">
      <c r="A592" s="335"/>
      <c r="B592" s="426"/>
      <c r="C592" s="453"/>
      <c r="D592" s="430"/>
      <c r="F592" s="430"/>
      <c r="G592" s="426"/>
      <c r="H592" s="426"/>
      <c r="K592" s="46"/>
      <c r="L592" s="46"/>
    </row>
    <row r="593" spans="1:12" ht="15.75" customHeight="1">
      <c r="A593" s="335"/>
      <c r="B593" s="426"/>
      <c r="C593" s="453"/>
      <c r="D593" s="430"/>
      <c r="F593" s="430"/>
      <c r="G593" s="426"/>
      <c r="H593" s="426"/>
      <c r="K593" s="46"/>
      <c r="L593" s="46"/>
    </row>
    <row r="594" spans="1:12" ht="15.75" customHeight="1">
      <c r="A594" s="335"/>
      <c r="B594" s="426"/>
      <c r="C594" s="453"/>
      <c r="D594" s="430"/>
      <c r="F594" s="430"/>
      <c r="G594" s="426"/>
      <c r="H594" s="426"/>
      <c r="K594" s="46"/>
      <c r="L594" s="46"/>
    </row>
    <row r="595" spans="1:12" ht="15.75" customHeight="1">
      <c r="A595" s="335"/>
      <c r="B595" s="426"/>
      <c r="C595" s="453"/>
      <c r="D595" s="430"/>
      <c r="F595" s="430"/>
      <c r="G595" s="426"/>
      <c r="H595" s="426"/>
      <c r="K595" s="46"/>
      <c r="L595" s="46"/>
    </row>
    <row r="596" spans="1:12" ht="15.75" customHeight="1">
      <c r="A596" s="335"/>
      <c r="B596" s="426"/>
      <c r="C596" s="453"/>
      <c r="D596" s="430"/>
      <c r="F596" s="430"/>
      <c r="G596" s="426"/>
      <c r="H596" s="426"/>
      <c r="K596" s="46"/>
      <c r="L596" s="46"/>
    </row>
    <row r="597" spans="1:12" ht="15.75" customHeight="1">
      <c r="A597" s="335"/>
      <c r="B597" s="426"/>
      <c r="C597" s="453"/>
      <c r="D597" s="430"/>
      <c r="F597" s="430"/>
      <c r="G597" s="426"/>
      <c r="H597" s="426"/>
      <c r="K597" s="46"/>
      <c r="L597" s="46"/>
    </row>
    <row r="598" spans="1:12" ht="15.75" customHeight="1">
      <c r="A598" s="335"/>
      <c r="B598" s="426"/>
      <c r="C598" s="453"/>
      <c r="D598" s="430"/>
      <c r="F598" s="430"/>
      <c r="G598" s="426"/>
      <c r="H598" s="426"/>
      <c r="K598" s="46"/>
      <c r="L598" s="46"/>
    </row>
    <row r="599" spans="1:12" ht="15.75" customHeight="1">
      <c r="A599" s="335"/>
      <c r="B599" s="426"/>
      <c r="C599" s="453"/>
      <c r="D599" s="430"/>
      <c r="F599" s="430"/>
      <c r="G599" s="426"/>
      <c r="H599" s="426"/>
      <c r="K599" s="46"/>
      <c r="L599" s="46"/>
    </row>
    <row r="600" spans="1:12" ht="15.75" customHeight="1">
      <c r="A600" s="335"/>
      <c r="B600" s="426"/>
      <c r="C600" s="453"/>
      <c r="D600" s="430"/>
      <c r="F600" s="430"/>
      <c r="G600" s="426"/>
      <c r="H600" s="426"/>
      <c r="K600" s="46"/>
      <c r="L600" s="46"/>
    </row>
    <row r="601" spans="1:12" ht="15.75" customHeight="1">
      <c r="A601" s="335"/>
      <c r="B601" s="426"/>
      <c r="C601" s="453"/>
      <c r="D601" s="430"/>
      <c r="F601" s="430"/>
      <c r="G601" s="426"/>
      <c r="H601" s="426"/>
      <c r="K601" s="46"/>
      <c r="L601" s="46"/>
    </row>
    <row r="602" spans="1:12" ht="15.75" customHeight="1">
      <c r="A602" s="335"/>
      <c r="B602" s="426"/>
      <c r="C602" s="453"/>
      <c r="D602" s="430"/>
      <c r="F602" s="430"/>
      <c r="G602" s="426"/>
      <c r="H602" s="426"/>
      <c r="K602" s="46"/>
      <c r="L602" s="46"/>
    </row>
    <row r="603" spans="1:12" ht="15.75" customHeight="1">
      <c r="A603" s="335"/>
      <c r="B603" s="426"/>
      <c r="C603" s="453"/>
      <c r="D603" s="430"/>
      <c r="F603" s="430"/>
      <c r="G603" s="426"/>
      <c r="H603" s="426"/>
      <c r="K603" s="46"/>
      <c r="L603" s="46"/>
    </row>
    <row r="604" spans="1:12" ht="15.75" customHeight="1">
      <c r="A604" s="335"/>
      <c r="B604" s="426"/>
      <c r="C604" s="453"/>
      <c r="D604" s="430"/>
      <c r="F604" s="430"/>
      <c r="G604" s="426"/>
      <c r="H604" s="426"/>
      <c r="K604" s="46"/>
      <c r="L604" s="46"/>
    </row>
    <row r="605" spans="1:12" ht="15.75" customHeight="1">
      <c r="A605" s="335"/>
      <c r="B605" s="426"/>
      <c r="C605" s="453"/>
      <c r="D605" s="430"/>
      <c r="F605" s="430"/>
      <c r="G605" s="426"/>
      <c r="H605" s="426"/>
      <c r="K605" s="46"/>
      <c r="L605" s="46"/>
    </row>
    <row r="606" spans="1:12" ht="15.75" customHeight="1">
      <c r="A606" s="335"/>
      <c r="B606" s="426"/>
      <c r="C606" s="453"/>
      <c r="D606" s="430"/>
      <c r="F606" s="430"/>
      <c r="G606" s="426"/>
      <c r="H606" s="426"/>
      <c r="K606" s="46"/>
      <c r="L606" s="46"/>
    </row>
    <row r="607" spans="1:12" ht="15.75" customHeight="1">
      <c r="A607" s="335"/>
      <c r="B607" s="426"/>
      <c r="C607" s="453"/>
      <c r="D607" s="430"/>
      <c r="F607" s="430"/>
      <c r="G607" s="426"/>
      <c r="H607" s="426"/>
      <c r="K607" s="46"/>
      <c r="L607" s="46"/>
    </row>
    <row r="608" spans="1:12" ht="15.75" customHeight="1">
      <c r="A608" s="335"/>
      <c r="B608" s="426"/>
      <c r="C608" s="453"/>
      <c r="D608" s="430"/>
      <c r="F608" s="430"/>
      <c r="G608" s="426"/>
      <c r="H608" s="426"/>
      <c r="K608" s="46"/>
      <c r="L608" s="46"/>
    </row>
    <row r="609" spans="1:12" ht="15.75" customHeight="1">
      <c r="A609" s="335"/>
      <c r="B609" s="426"/>
      <c r="C609" s="453"/>
      <c r="D609" s="430"/>
      <c r="F609" s="430"/>
      <c r="G609" s="426"/>
      <c r="H609" s="426"/>
      <c r="K609" s="46"/>
      <c r="L609" s="46"/>
    </row>
    <row r="610" spans="1:12" ht="15.75" customHeight="1">
      <c r="A610" s="335"/>
      <c r="B610" s="426"/>
      <c r="C610" s="453"/>
      <c r="D610" s="430"/>
      <c r="F610" s="430"/>
      <c r="G610" s="426"/>
      <c r="H610" s="426"/>
      <c r="K610" s="46"/>
      <c r="L610" s="46"/>
    </row>
    <row r="611" spans="1:12" ht="15.75" customHeight="1">
      <c r="A611" s="335"/>
      <c r="B611" s="426"/>
      <c r="C611" s="453"/>
      <c r="D611" s="430"/>
      <c r="F611" s="430"/>
      <c r="G611" s="426"/>
      <c r="H611" s="426"/>
      <c r="K611" s="46"/>
      <c r="L611" s="46"/>
    </row>
    <row r="612" spans="1:12" ht="15.75" customHeight="1">
      <c r="A612" s="335"/>
      <c r="B612" s="426"/>
      <c r="C612" s="453"/>
      <c r="D612" s="430"/>
      <c r="F612" s="430"/>
      <c r="G612" s="426"/>
      <c r="H612" s="426"/>
      <c r="K612" s="46"/>
      <c r="L612" s="46"/>
    </row>
    <row r="613" spans="1:12" ht="15.75" customHeight="1">
      <c r="A613" s="335"/>
      <c r="B613" s="426"/>
      <c r="C613" s="453"/>
      <c r="D613" s="430"/>
      <c r="F613" s="430"/>
      <c r="G613" s="426"/>
      <c r="H613" s="426"/>
      <c r="K613" s="46"/>
      <c r="L613" s="46"/>
    </row>
    <row r="614" spans="1:12" ht="15.75" customHeight="1">
      <c r="A614" s="335"/>
      <c r="B614" s="426"/>
      <c r="C614" s="453"/>
      <c r="D614" s="430"/>
      <c r="F614" s="430"/>
      <c r="G614" s="426"/>
      <c r="H614" s="426"/>
      <c r="K614" s="46"/>
      <c r="L614" s="46"/>
    </row>
    <row r="615" spans="1:12" ht="15.75" customHeight="1">
      <c r="A615" s="335"/>
      <c r="B615" s="426"/>
      <c r="C615" s="453"/>
      <c r="D615" s="430"/>
      <c r="F615" s="430"/>
      <c r="G615" s="426"/>
      <c r="H615" s="426"/>
      <c r="K615" s="46"/>
      <c r="L615" s="46"/>
    </row>
    <row r="616" spans="1:12" ht="15.75" customHeight="1">
      <c r="A616" s="335"/>
      <c r="B616" s="426"/>
      <c r="C616" s="453"/>
      <c r="D616" s="430"/>
      <c r="F616" s="430"/>
      <c r="G616" s="426"/>
      <c r="H616" s="426"/>
      <c r="K616" s="46"/>
      <c r="L616" s="46"/>
    </row>
    <row r="617" spans="1:12" ht="15.75" customHeight="1">
      <c r="A617" s="335"/>
      <c r="B617" s="426"/>
      <c r="C617" s="453"/>
      <c r="D617" s="430"/>
      <c r="F617" s="430"/>
      <c r="G617" s="426"/>
      <c r="H617" s="426"/>
      <c r="K617" s="46"/>
      <c r="L617" s="46"/>
    </row>
    <row r="618" spans="1:12" ht="15.75" customHeight="1">
      <c r="A618" s="335"/>
      <c r="B618" s="426"/>
      <c r="C618" s="453"/>
      <c r="D618" s="430"/>
      <c r="F618" s="430"/>
      <c r="G618" s="426"/>
      <c r="H618" s="426"/>
      <c r="K618" s="46"/>
      <c r="L618" s="46"/>
    </row>
    <row r="619" spans="1:12" ht="15.75" customHeight="1">
      <c r="A619" s="335"/>
      <c r="B619" s="426"/>
      <c r="C619" s="453"/>
      <c r="D619" s="430"/>
      <c r="F619" s="430"/>
      <c r="G619" s="426"/>
      <c r="H619" s="426"/>
      <c r="K619" s="46"/>
      <c r="L619" s="46"/>
    </row>
    <row r="620" spans="1:12" ht="15.75" customHeight="1">
      <c r="A620" s="335"/>
      <c r="B620" s="426"/>
      <c r="C620" s="453"/>
      <c r="D620" s="430"/>
      <c r="F620" s="430"/>
      <c r="G620" s="426"/>
      <c r="H620" s="426"/>
      <c r="K620" s="46"/>
      <c r="L620" s="46"/>
    </row>
    <row r="621" spans="1:12" ht="15.75" customHeight="1">
      <c r="A621" s="335"/>
      <c r="B621" s="426"/>
      <c r="C621" s="453"/>
      <c r="D621" s="430"/>
      <c r="F621" s="430"/>
      <c r="G621" s="426"/>
      <c r="H621" s="426"/>
      <c r="K621" s="46"/>
      <c r="L621" s="46"/>
    </row>
    <row r="622" spans="1:12" ht="15.75" customHeight="1">
      <c r="A622" s="335"/>
      <c r="B622" s="426"/>
      <c r="C622" s="453"/>
      <c r="D622" s="430"/>
      <c r="F622" s="430"/>
      <c r="G622" s="426"/>
      <c r="H622" s="426"/>
      <c r="K622" s="46"/>
      <c r="L622" s="46"/>
    </row>
    <row r="623" spans="1:12" ht="15.75" customHeight="1">
      <c r="A623" s="335"/>
      <c r="B623" s="426"/>
      <c r="C623" s="453"/>
      <c r="D623" s="430"/>
      <c r="F623" s="430"/>
      <c r="G623" s="426"/>
      <c r="H623" s="426"/>
      <c r="K623" s="46"/>
      <c r="L623" s="46"/>
    </row>
    <row r="624" spans="1:12" ht="15.75" customHeight="1">
      <c r="A624" s="335"/>
      <c r="B624" s="426"/>
      <c r="C624" s="453"/>
      <c r="D624" s="430"/>
      <c r="F624" s="430"/>
      <c r="G624" s="426"/>
      <c r="H624" s="426"/>
      <c r="K624" s="46"/>
      <c r="L624" s="46"/>
    </row>
    <row r="625" spans="1:12" ht="15.75" customHeight="1">
      <c r="A625" s="335"/>
      <c r="B625" s="426"/>
      <c r="C625" s="453"/>
      <c r="D625" s="430"/>
      <c r="F625" s="430"/>
      <c r="G625" s="426"/>
      <c r="H625" s="426"/>
      <c r="K625" s="46"/>
      <c r="L625" s="46"/>
    </row>
    <row r="626" spans="1:12" ht="15.75" customHeight="1">
      <c r="A626" s="335"/>
      <c r="B626" s="426"/>
      <c r="C626" s="453"/>
      <c r="D626" s="430"/>
      <c r="F626" s="430"/>
      <c r="G626" s="426"/>
      <c r="H626" s="426"/>
      <c r="K626" s="46"/>
      <c r="L626" s="46"/>
    </row>
    <row r="627" spans="1:12" ht="15.75" customHeight="1">
      <c r="A627" s="335"/>
      <c r="B627" s="426"/>
      <c r="C627" s="453"/>
      <c r="D627" s="430"/>
      <c r="F627" s="430"/>
      <c r="G627" s="426"/>
      <c r="H627" s="426"/>
      <c r="K627" s="46"/>
      <c r="L627" s="46"/>
    </row>
    <row r="628" spans="1:12" ht="15.75" customHeight="1">
      <c r="A628" s="335"/>
      <c r="B628" s="426"/>
      <c r="C628" s="453"/>
      <c r="D628" s="430"/>
      <c r="F628" s="430"/>
      <c r="G628" s="426"/>
      <c r="H628" s="426"/>
      <c r="K628" s="46"/>
      <c r="L628" s="46"/>
    </row>
    <row r="629" spans="1:12" ht="15.75" customHeight="1">
      <c r="A629" s="335"/>
      <c r="B629" s="426"/>
      <c r="C629" s="453"/>
      <c r="D629" s="430"/>
      <c r="F629" s="430"/>
      <c r="G629" s="426"/>
      <c r="H629" s="426"/>
      <c r="K629" s="46"/>
      <c r="L629" s="46"/>
    </row>
    <row r="630" spans="1:12" ht="15.75" customHeight="1">
      <c r="A630" s="335"/>
      <c r="B630" s="426"/>
      <c r="C630" s="453"/>
      <c r="D630" s="430"/>
      <c r="F630" s="430"/>
      <c r="G630" s="426"/>
      <c r="H630" s="426"/>
      <c r="K630" s="46"/>
      <c r="L630" s="46"/>
    </row>
    <row r="631" spans="1:12" ht="15.75" customHeight="1">
      <c r="A631" s="335"/>
      <c r="B631" s="426"/>
      <c r="C631" s="453"/>
      <c r="D631" s="430"/>
      <c r="F631" s="430"/>
      <c r="G631" s="426"/>
      <c r="H631" s="426"/>
      <c r="K631" s="46"/>
      <c r="L631" s="46"/>
    </row>
    <row r="632" spans="1:12" ht="15.75" customHeight="1">
      <c r="A632" s="335"/>
      <c r="B632" s="426"/>
      <c r="C632" s="453"/>
      <c r="D632" s="430"/>
      <c r="F632" s="430"/>
      <c r="G632" s="426"/>
      <c r="H632" s="426"/>
      <c r="K632" s="46"/>
      <c r="L632" s="46"/>
    </row>
    <row r="633" spans="1:12" ht="15.75" customHeight="1">
      <c r="A633" s="335"/>
      <c r="B633" s="426"/>
      <c r="C633" s="453"/>
      <c r="D633" s="430"/>
      <c r="F633" s="430"/>
      <c r="G633" s="426"/>
      <c r="H633" s="426"/>
      <c r="K633" s="46"/>
      <c r="L633" s="46"/>
    </row>
    <row r="634" spans="1:12" ht="15.75" customHeight="1">
      <c r="A634" s="335"/>
      <c r="B634" s="426"/>
      <c r="C634" s="453"/>
      <c r="D634" s="430"/>
      <c r="F634" s="430"/>
      <c r="G634" s="426"/>
      <c r="H634" s="426"/>
      <c r="K634" s="46"/>
      <c r="L634" s="46"/>
    </row>
    <row r="635" spans="1:12" ht="15.75" customHeight="1">
      <c r="A635" s="335"/>
      <c r="B635" s="426"/>
      <c r="C635" s="453"/>
      <c r="D635" s="430"/>
      <c r="F635" s="430"/>
      <c r="G635" s="426"/>
      <c r="H635" s="426"/>
      <c r="K635" s="46"/>
      <c r="L635" s="46"/>
    </row>
    <row r="636" spans="1:12" ht="15.75" customHeight="1">
      <c r="A636" s="335"/>
      <c r="B636" s="426"/>
      <c r="C636" s="453"/>
      <c r="D636" s="430"/>
      <c r="F636" s="430"/>
      <c r="G636" s="426"/>
      <c r="H636" s="426"/>
      <c r="K636" s="46"/>
      <c r="L636" s="46"/>
    </row>
    <row r="637" spans="1:12" ht="15.75" customHeight="1">
      <c r="A637" s="335"/>
      <c r="B637" s="426"/>
      <c r="C637" s="453"/>
      <c r="D637" s="430"/>
      <c r="F637" s="430"/>
      <c r="G637" s="426"/>
      <c r="H637" s="426"/>
      <c r="K637" s="46"/>
      <c r="L637" s="46"/>
    </row>
    <row r="638" spans="1:12" ht="15.75" customHeight="1">
      <c r="A638" s="335"/>
      <c r="B638" s="426"/>
      <c r="C638" s="453"/>
      <c r="D638" s="430"/>
      <c r="F638" s="430"/>
      <c r="G638" s="426"/>
      <c r="H638" s="426"/>
      <c r="K638" s="46"/>
      <c r="L638" s="46"/>
    </row>
    <row r="639" spans="1:12" ht="15.75" customHeight="1">
      <c r="A639" s="335"/>
      <c r="B639" s="426"/>
      <c r="C639" s="453"/>
      <c r="D639" s="430"/>
      <c r="F639" s="430"/>
      <c r="G639" s="426"/>
      <c r="H639" s="426"/>
      <c r="K639" s="46"/>
      <c r="L639" s="46"/>
    </row>
    <row r="640" spans="1:12" ht="15.75" customHeight="1">
      <c r="A640" s="335"/>
      <c r="B640" s="426"/>
      <c r="C640" s="453"/>
      <c r="D640" s="430"/>
      <c r="F640" s="430"/>
      <c r="G640" s="426"/>
      <c r="H640" s="426"/>
      <c r="K640" s="46"/>
      <c r="L640" s="46"/>
    </row>
    <row r="641" spans="1:12" ht="15.75" customHeight="1">
      <c r="A641" s="335"/>
      <c r="B641" s="426"/>
      <c r="C641" s="453"/>
      <c r="D641" s="430"/>
      <c r="F641" s="430"/>
      <c r="G641" s="426"/>
      <c r="H641" s="426"/>
      <c r="K641" s="46"/>
      <c r="L641" s="46"/>
    </row>
    <row r="642" spans="1:12" ht="15.75" customHeight="1">
      <c r="A642" s="335"/>
      <c r="B642" s="426"/>
      <c r="C642" s="453"/>
      <c r="D642" s="430"/>
      <c r="F642" s="430"/>
      <c r="G642" s="426"/>
      <c r="H642" s="426"/>
      <c r="K642" s="46"/>
      <c r="L642" s="46"/>
    </row>
    <row r="643" spans="1:12" ht="15.75" customHeight="1">
      <c r="A643" s="335"/>
      <c r="B643" s="426"/>
      <c r="C643" s="453"/>
      <c r="D643" s="430"/>
      <c r="F643" s="430"/>
      <c r="G643" s="426"/>
      <c r="H643" s="426"/>
      <c r="K643" s="46"/>
      <c r="L643" s="46"/>
    </row>
    <row r="644" spans="1:12" ht="15.75" customHeight="1">
      <c r="A644" s="335"/>
      <c r="B644" s="426"/>
      <c r="C644" s="453"/>
      <c r="D644" s="430"/>
      <c r="F644" s="430"/>
      <c r="G644" s="426"/>
      <c r="H644" s="426"/>
      <c r="K644" s="46"/>
      <c r="L644" s="46"/>
    </row>
    <row r="645" spans="1:12" ht="15.75" customHeight="1">
      <c r="A645" s="335"/>
      <c r="B645" s="426"/>
      <c r="C645" s="453"/>
      <c r="D645" s="430"/>
      <c r="F645" s="430"/>
      <c r="G645" s="426"/>
      <c r="H645" s="426"/>
      <c r="K645" s="46"/>
      <c r="L645" s="46"/>
    </row>
    <row r="646" spans="1:12" ht="15.75" customHeight="1">
      <c r="A646" s="335"/>
      <c r="B646" s="426"/>
      <c r="C646" s="453"/>
      <c r="D646" s="430"/>
      <c r="F646" s="430"/>
      <c r="G646" s="426"/>
      <c r="H646" s="426"/>
      <c r="K646" s="46"/>
      <c r="L646" s="46"/>
    </row>
    <row r="647" spans="1:12" ht="15.75" customHeight="1">
      <c r="A647" s="335"/>
      <c r="B647" s="426"/>
      <c r="C647" s="453"/>
      <c r="D647" s="430"/>
      <c r="F647" s="430"/>
      <c r="G647" s="426"/>
      <c r="H647" s="426"/>
      <c r="K647" s="46"/>
      <c r="L647" s="46"/>
    </row>
    <row r="648" spans="1:12" ht="15.75" customHeight="1">
      <c r="A648" s="335"/>
      <c r="B648" s="426"/>
      <c r="C648" s="453"/>
      <c r="D648" s="430"/>
      <c r="F648" s="430"/>
      <c r="G648" s="426"/>
      <c r="H648" s="426"/>
      <c r="K648" s="46"/>
      <c r="L648" s="46"/>
    </row>
    <row r="649" spans="1:12" ht="15.75" customHeight="1">
      <c r="A649" s="335"/>
      <c r="B649" s="426"/>
      <c r="C649" s="453"/>
      <c r="D649" s="430"/>
      <c r="F649" s="430"/>
      <c r="G649" s="426"/>
      <c r="H649" s="426"/>
      <c r="K649" s="46"/>
      <c r="L649" s="46"/>
    </row>
    <row r="650" spans="1:12" ht="15.75" customHeight="1">
      <c r="A650" s="335"/>
      <c r="B650" s="426"/>
      <c r="C650" s="453"/>
      <c r="D650" s="430"/>
      <c r="F650" s="430"/>
      <c r="G650" s="426"/>
      <c r="H650" s="426"/>
      <c r="K650" s="46"/>
      <c r="L650" s="46"/>
    </row>
    <row r="651" spans="1:12" ht="15.75" customHeight="1">
      <c r="A651" s="335"/>
      <c r="B651" s="426"/>
      <c r="C651" s="453"/>
      <c r="D651" s="430"/>
      <c r="F651" s="430"/>
      <c r="G651" s="426"/>
      <c r="H651" s="426"/>
      <c r="K651" s="46"/>
      <c r="L651" s="46"/>
    </row>
    <row r="652" spans="1:12" ht="15.75" customHeight="1">
      <c r="A652" s="335"/>
      <c r="B652" s="426"/>
      <c r="C652" s="453"/>
      <c r="D652" s="430"/>
      <c r="F652" s="430"/>
      <c r="G652" s="426"/>
      <c r="H652" s="426"/>
      <c r="K652" s="46"/>
      <c r="L652" s="46"/>
    </row>
    <row r="653" spans="1:12" ht="15.75" customHeight="1">
      <c r="A653" s="335"/>
      <c r="B653" s="426"/>
      <c r="C653" s="453"/>
      <c r="D653" s="430"/>
      <c r="F653" s="430"/>
      <c r="G653" s="426"/>
      <c r="H653" s="426"/>
      <c r="K653" s="46"/>
      <c r="L653" s="46"/>
    </row>
    <row r="654" spans="1:12" ht="15.75" customHeight="1">
      <c r="A654" s="335"/>
      <c r="B654" s="426"/>
      <c r="C654" s="453"/>
      <c r="D654" s="430"/>
      <c r="F654" s="430"/>
      <c r="G654" s="426"/>
      <c r="H654" s="426"/>
      <c r="K654" s="46"/>
      <c r="L654" s="46"/>
    </row>
    <row r="655" spans="1:12" ht="15.75" customHeight="1">
      <c r="A655" s="335"/>
      <c r="B655" s="426"/>
      <c r="C655" s="453"/>
      <c r="D655" s="430"/>
      <c r="F655" s="430"/>
      <c r="G655" s="426"/>
      <c r="H655" s="426"/>
      <c r="K655" s="46"/>
      <c r="L655" s="46"/>
    </row>
    <row r="656" spans="1:12" ht="15.75" customHeight="1">
      <c r="A656" s="335"/>
      <c r="B656" s="426"/>
      <c r="C656" s="453"/>
      <c r="D656" s="430"/>
      <c r="F656" s="430"/>
      <c r="G656" s="426"/>
      <c r="H656" s="426"/>
      <c r="K656" s="46"/>
      <c r="L656" s="46"/>
    </row>
    <row r="657" spans="1:12" ht="15.75" customHeight="1">
      <c r="A657" s="335"/>
      <c r="B657" s="426"/>
      <c r="C657" s="453"/>
      <c r="D657" s="430"/>
      <c r="F657" s="430"/>
      <c r="G657" s="426"/>
      <c r="H657" s="426"/>
      <c r="K657" s="46"/>
      <c r="L657" s="46"/>
    </row>
    <row r="658" spans="1:12" ht="15.75" customHeight="1">
      <c r="A658" s="335"/>
      <c r="B658" s="426"/>
      <c r="C658" s="453"/>
      <c r="D658" s="430"/>
      <c r="F658" s="430"/>
      <c r="G658" s="426"/>
      <c r="H658" s="426"/>
      <c r="K658" s="46"/>
      <c r="L658" s="46"/>
    </row>
    <row r="659" spans="1:12" ht="15.75" customHeight="1">
      <c r="A659" s="335"/>
      <c r="B659" s="426"/>
      <c r="C659" s="453"/>
      <c r="D659" s="430"/>
      <c r="F659" s="430"/>
      <c r="G659" s="426"/>
      <c r="H659" s="426"/>
      <c r="K659" s="46"/>
      <c r="L659" s="46"/>
    </row>
    <row r="660" spans="1:12" ht="15.75" customHeight="1">
      <c r="A660" s="335"/>
      <c r="B660" s="426"/>
      <c r="C660" s="453"/>
      <c r="D660" s="430"/>
      <c r="F660" s="430"/>
      <c r="G660" s="426"/>
      <c r="H660" s="426"/>
      <c r="K660" s="46"/>
      <c r="L660" s="46"/>
    </row>
    <row r="661" spans="1:12" ht="15.75" customHeight="1">
      <c r="A661" s="335"/>
      <c r="B661" s="426"/>
      <c r="C661" s="453"/>
      <c r="D661" s="430"/>
      <c r="F661" s="430"/>
      <c r="G661" s="426"/>
      <c r="H661" s="426"/>
      <c r="K661" s="46"/>
      <c r="L661" s="46"/>
    </row>
    <row r="662" spans="1:12" ht="15.75" customHeight="1">
      <c r="A662" s="335"/>
      <c r="B662" s="426"/>
      <c r="C662" s="453"/>
      <c r="D662" s="430"/>
      <c r="F662" s="430"/>
      <c r="G662" s="426"/>
      <c r="H662" s="426"/>
      <c r="K662" s="46"/>
      <c r="L662" s="46"/>
    </row>
    <row r="663" spans="1:12" ht="15.75" customHeight="1">
      <c r="A663" s="335"/>
      <c r="B663" s="426"/>
      <c r="C663" s="453"/>
      <c r="D663" s="430"/>
      <c r="F663" s="430"/>
      <c r="G663" s="426"/>
      <c r="H663" s="426"/>
      <c r="K663" s="46"/>
      <c r="L663" s="46"/>
    </row>
    <row r="664" spans="1:12" ht="15.75" customHeight="1">
      <c r="A664" s="335"/>
      <c r="B664" s="426"/>
      <c r="C664" s="453"/>
      <c r="D664" s="430"/>
      <c r="F664" s="430"/>
      <c r="G664" s="426"/>
      <c r="H664" s="426"/>
      <c r="K664" s="46"/>
      <c r="L664" s="46"/>
    </row>
    <row r="665" spans="1:12" ht="15.75" customHeight="1">
      <c r="A665" s="335"/>
      <c r="B665" s="426"/>
      <c r="C665" s="453"/>
      <c r="D665" s="430"/>
      <c r="F665" s="430"/>
      <c r="G665" s="426"/>
      <c r="H665" s="426"/>
      <c r="K665" s="46"/>
      <c r="L665" s="46"/>
    </row>
    <row r="666" spans="1:12" ht="15.75" customHeight="1">
      <c r="A666" s="335"/>
      <c r="B666" s="426"/>
      <c r="C666" s="453"/>
      <c r="D666" s="430"/>
      <c r="F666" s="430"/>
      <c r="G666" s="426"/>
      <c r="H666" s="426"/>
      <c r="K666" s="46"/>
      <c r="L666" s="46"/>
    </row>
    <row r="667" spans="1:12" ht="15.75" customHeight="1">
      <c r="A667" s="335"/>
      <c r="B667" s="426"/>
      <c r="C667" s="453"/>
      <c r="D667" s="430"/>
      <c r="F667" s="430"/>
      <c r="G667" s="426"/>
      <c r="H667" s="426"/>
      <c r="K667" s="46"/>
      <c r="L667" s="46"/>
    </row>
    <row r="668" spans="1:12" ht="15.75" customHeight="1">
      <c r="A668" s="335"/>
      <c r="B668" s="426"/>
      <c r="C668" s="453"/>
      <c r="D668" s="430"/>
      <c r="F668" s="430"/>
      <c r="G668" s="426"/>
      <c r="H668" s="426"/>
      <c r="K668" s="46"/>
      <c r="L668" s="46"/>
    </row>
    <row r="669" spans="1:12" ht="15.75" customHeight="1">
      <c r="A669" s="335"/>
      <c r="B669" s="426"/>
      <c r="C669" s="453"/>
      <c r="D669" s="430"/>
      <c r="F669" s="430"/>
      <c r="G669" s="426"/>
      <c r="H669" s="426"/>
      <c r="K669" s="46"/>
      <c r="L669" s="46"/>
    </row>
    <row r="670" spans="1:12" ht="15.75" customHeight="1">
      <c r="A670" s="335"/>
      <c r="B670" s="426"/>
      <c r="C670" s="453"/>
      <c r="D670" s="430"/>
      <c r="F670" s="430"/>
      <c r="G670" s="426"/>
      <c r="H670" s="426"/>
      <c r="K670" s="46"/>
      <c r="L670" s="46"/>
    </row>
    <row r="671" spans="1:12" ht="15.75" customHeight="1">
      <c r="A671" s="335"/>
      <c r="B671" s="426"/>
      <c r="C671" s="453"/>
      <c r="D671" s="430"/>
      <c r="F671" s="430"/>
      <c r="G671" s="426"/>
      <c r="H671" s="426"/>
      <c r="K671" s="46"/>
      <c r="L671" s="46"/>
    </row>
    <row r="672" spans="1:12" ht="15.75" customHeight="1">
      <c r="A672" s="335"/>
      <c r="B672" s="426"/>
      <c r="C672" s="453"/>
      <c r="D672" s="430"/>
      <c r="F672" s="430"/>
      <c r="G672" s="426"/>
      <c r="H672" s="426"/>
      <c r="K672" s="46"/>
      <c r="L672" s="46"/>
    </row>
    <row r="673" spans="1:12" ht="15.75" customHeight="1">
      <c r="A673" s="335"/>
      <c r="B673" s="426"/>
      <c r="C673" s="453"/>
      <c r="D673" s="430"/>
      <c r="F673" s="430"/>
      <c r="G673" s="426"/>
      <c r="H673" s="426"/>
      <c r="K673" s="46"/>
      <c r="L673" s="46"/>
    </row>
    <row r="674" spans="1:12" ht="15.75" customHeight="1">
      <c r="A674" s="335"/>
      <c r="B674" s="426"/>
      <c r="C674" s="453"/>
      <c r="D674" s="430"/>
      <c r="F674" s="430"/>
      <c r="G674" s="426"/>
      <c r="H674" s="426"/>
      <c r="K674" s="46"/>
      <c r="L674" s="46"/>
    </row>
    <row r="675" spans="1:12" ht="15.75" customHeight="1">
      <c r="A675" s="335"/>
      <c r="B675" s="426"/>
      <c r="C675" s="453"/>
      <c r="D675" s="430"/>
      <c r="F675" s="430"/>
      <c r="G675" s="426"/>
      <c r="H675" s="426"/>
      <c r="K675" s="46"/>
      <c r="L675" s="46"/>
    </row>
    <row r="676" spans="1:12" ht="15.75" customHeight="1">
      <c r="A676" s="335"/>
      <c r="B676" s="426"/>
      <c r="C676" s="453"/>
      <c r="D676" s="430"/>
      <c r="F676" s="430"/>
      <c r="G676" s="426"/>
      <c r="H676" s="426"/>
      <c r="K676" s="46"/>
      <c r="L676" s="46"/>
    </row>
    <row r="677" spans="1:12" ht="15.75" customHeight="1">
      <c r="A677" s="335"/>
      <c r="B677" s="426"/>
      <c r="C677" s="453"/>
      <c r="D677" s="430"/>
      <c r="F677" s="430"/>
      <c r="G677" s="426"/>
      <c r="H677" s="426"/>
      <c r="K677" s="46"/>
      <c r="L677" s="46"/>
    </row>
    <row r="678" spans="1:12" ht="15.75" customHeight="1">
      <c r="A678" s="335"/>
      <c r="B678" s="426"/>
      <c r="C678" s="453"/>
      <c r="D678" s="430"/>
      <c r="F678" s="430"/>
      <c r="G678" s="426"/>
      <c r="H678" s="426"/>
      <c r="K678" s="46"/>
      <c r="L678" s="46"/>
    </row>
    <row r="679" spans="1:12" ht="15.75" customHeight="1">
      <c r="A679" s="335"/>
      <c r="B679" s="426"/>
      <c r="C679" s="453"/>
      <c r="D679" s="430"/>
      <c r="F679" s="430"/>
      <c r="G679" s="426"/>
      <c r="H679" s="426"/>
      <c r="K679" s="46"/>
      <c r="L679" s="46"/>
    </row>
    <row r="680" spans="1:12" ht="15.75" customHeight="1">
      <c r="A680" s="335"/>
      <c r="B680" s="426"/>
      <c r="C680" s="453"/>
      <c r="D680" s="430"/>
      <c r="F680" s="430"/>
      <c r="G680" s="426"/>
      <c r="H680" s="426"/>
      <c r="K680" s="46"/>
      <c r="L680" s="46"/>
    </row>
    <row r="681" spans="1:12" ht="15.75" customHeight="1">
      <c r="A681" s="335"/>
      <c r="B681" s="426"/>
      <c r="C681" s="453"/>
      <c r="D681" s="430"/>
      <c r="F681" s="430"/>
      <c r="G681" s="426"/>
      <c r="H681" s="426"/>
      <c r="K681" s="46"/>
      <c r="L681" s="46"/>
    </row>
    <row r="682" spans="1:12" ht="15.75" customHeight="1">
      <c r="A682" s="335"/>
      <c r="B682" s="426"/>
      <c r="C682" s="453"/>
      <c r="D682" s="430"/>
      <c r="F682" s="430"/>
      <c r="G682" s="426"/>
      <c r="H682" s="426"/>
      <c r="K682" s="46"/>
      <c r="L682" s="46"/>
    </row>
    <row r="683" spans="1:12" ht="15.75" customHeight="1">
      <c r="A683" s="335"/>
      <c r="B683" s="426"/>
      <c r="C683" s="453"/>
      <c r="D683" s="430"/>
      <c r="F683" s="430"/>
      <c r="G683" s="426"/>
      <c r="H683" s="426"/>
      <c r="K683" s="46"/>
      <c r="L683" s="46"/>
    </row>
    <row r="684" spans="1:12" ht="15.75" customHeight="1">
      <c r="A684" s="335"/>
      <c r="B684" s="426"/>
      <c r="C684" s="453"/>
      <c r="D684" s="430"/>
      <c r="F684" s="430"/>
      <c r="G684" s="426"/>
      <c r="H684" s="426"/>
      <c r="K684" s="46"/>
      <c r="L684" s="46"/>
    </row>
    <row r="685" spans="1:12" ht="15.75" customHeight="1">
      <c r="A685" s="335"/>
      <c r="B685" s="426"/>
      <c r="C685" s="453"/>
      <c r="D685" s="430"/>
      <c r="F685" s="430"/>
      <c r="G685" s="426"/>
      <c r="H685" s="426"/>
      <c r="K685" s="46"/>
      <c r="L685" s="46"/>
    </row>
    <row r="686" spans="1:12" ht="15.75" customHeight="1">
      <c r="A686" s="335"/>
      <c r="B686" s="426"/>
      <c r="C686" s="453"/>
      <c r="D686" s="430"/>
      <c r="F686" s="430"/>
      <c r="G686" s="426"/>
      <c r="H686" s="426"/>
      <c r="K686" s="46"/>
      <c r="L686" s="46"/>
    </row>
    <row r="687" spans="1:12" ht="15.75" customHeight="1">
      <c r="A687" s="335"/>
      <c r="B687" s="426"/>
      <c r="C687" s="453"/>
      <c r="D687" s="430"/>
      <c r="F687" s="430"/>
      <c r="G687" s="426"/>
      <c r="H687" s="426"/>
      <c r="K687" s="46"/>
      <c r="L687" s="46"/>
    </row>
    <row r="688" spans="1:12" ht="15.75" customHeight="1">
      <c r="A688" s="335"/>
      <c r="B688" s="426"/>
      <c r="C688" s="453"/>
      <c r="D688" s="430"/>
      <c r="F688" s="430"/>
      <c r="G688" s="426"/>
      <c r="H688" s="426"/>
      <c r="K688" s="46"/>
      <c r="L688" s="46"/>
    </row>
    <row r="689" spans="1:12" ht="15.75" customHeight="1">
      <c r="A689" s="335"/>
      <c r="B689" s="426"/>
      <c r="C689" s="453"/>
      <c r="D689" s="430"/>
      <c r="F689" s="430"/>
      <c r="G689" s="426"/>
      <c r="H689" s="426"/>
      <c r="K689" s="46"/>
      <c r="L689" s="46"/>
    </row>
    <row r="690" spans="1:12" ht="15.75" customHeight="1">
      <c r="A690" s="335"/>
      <c r="B690" s="426"/>
      <c r="C690" s="453"/>
      <c r="D690" s="430"/>
      <c r="F690" s="430"/>
      <c r="G690" s="426"/>
      <c r="H690" s="426"/>
      <c r="K690" s="46"/>
      <c r="L690" s="46"/>
    </row>
    <row r="691" spans="1:12" ht="15.75" customHeight="1">
      <c r="A691" s="335"/>
      <c r="B691" s="426"/>
      <c r="C691" s="453"/>
      <c r="D691" s="430"/>
      <c r="F691" s="430"/>
      <c r="G691" s="426"/>
      <c r="H691" s="426"/>
      <c r="K691" s="46"/>
      <c r="L691" s="46"/>
    </row>
    <row r="692" spans="1:12" ht="15.75" customHeight="1">
      <c r="A692" s="335"/>
      <c r="B692" s="426"/>
      <c r="C692" s="453"/>
      <c r="D692" s="430"/>
      <c r="F692" s="430"/>
      <c r="G692" s="426"/>
      <c r="H692" s="426"/>
      <c r="K692" s="46"/>
      <c r="L692" s="46"/>
    </row>
    <row r="693" spans="1:12" ht="15.75" customHeight="1">
      <c r="A693" s="335"/>
      <c r="B693" s="426"/>
      <c r="C693" s="453"/>
      <c r="D693" s="430"/>
      <c r="F693" s="430"/>
      <c r="G693" s="426"/>
      <c r="H693" s="426"/>
      <c r="K693" s="46"/>
      <c r="L693" s="46"/>
    </row>
    <row r="694" spans="1:12" ht="15.75" customHeight="1">
      <c r="A694" s="335"/>
      <c r="B694" s="426"/>
      <c r="C694" s="453"/>
      <c r="D694" s="430"/>
      <c r="F694" s="430"/>
      <c r="G694" s="426"/>
      <c r="H694" s="426"/>
      <c r="K694" s="46"/>
      <c r="L694" s="46"/>
    </row>
    <row r="695" spans="1:12" ht="15.75" customHeight="1">
      <c r="A695" s="335"/>
      <c r="B695" s="426"/>
      <c r="C695" s="453"/>
      <c r="D695" s="430"/>
      <c r="F695" s="430"/>
      <c r="G695" s="426"/>
      <c r="H695" s="426"/>
      <c r="K695" s="46"/>
      <c r="L695" s="46"/>
    </row>
    <row r="696" spans="1:12" ht="15.75" customHeight="1">
      <c r="A696" s="335"/>
      <c r="B696" s="426"/>
      <c r="C696" s="453"/>
      <c r="D696" s="430"/>
      <c r="F696" s="430"/>
      <c r="G696" s="426"/>
      <c r="H696" s="426"/>
      <c r="K696" s="46"/>
      <c r="L696" s="46"/>
    </row>
    <row r="697" spans="1:12" ht="15.75" customHeight="1">
      <c r="A697" s="335"/>
      <c r="B697" s="426"/>
      <c r="C697" s="453"/>
      <c r="D697" s="430"/>
      <c r="F697" s="430"/>
      <c r="G697" s="426"/>
      <c r="H697" s="426"/>
      <c r="K697" s="46"/>
      <c r="L697" s="46"/>
    </row>
    <row r="698" spans="1:12" ht="15.75" customHeight="1">
      <c r="A698" s="335"/>
      <c r="B698" s="426"/>
      <c r="C698" s="453"/>
      <c r="D698" s="430"/>
      <c r="F698" s="430"/>
      <c r="G698" s="426"/>
      <c r="H698" s="426"/>
      <c r="K698" s="46"/>
      <c r="L698" s="46"/>
    </row>
    <row r="699" spans="1:12" ht="15.75" customHeight="1">
      <c r="A699" s="335"/>
      <c r="B699" s="426"/>
      <c r="C699" s="453"/>
      <c r="D699" s="430"/>
      <c r="F699" s="430"/>
      <c r="G699" s="426"/>
      <c r="H699" s="426"/>
      <c r="K699" s="46"/>
      <c r="L699" s="46"/>
    </row>
    <row r="700" spans="1:12" ht="15.75" customHeight="1">
      <c r="A700" s="335"/>
      <c r="B700" s="426"/>
      <c r="C700" s="453"/>
      <c r="D700" s="430"/>
      <c r="F700" s="430"/>
      <c r="G700" s="426"/>
      <c r="H700" s="426"/>
      <c r="K700" s="46"/>
      <c r="L700" s="46"/>
    </row>
    <row r="701" spans="1:12" ht="15.75" customHeight="1">
      <c r="A701" s="335"/>
      <c r="B701" s="426"/>
      <c r="C701" s="453"/>
      <c r="D701" s="430"/>
      <c r="F701" s="430"/>
      <c r="G701" s="426"/>
      <c r="H701" s="426"/>
      <c r="K701" s="46"/>
      <c r="L701" s="46"/>
    </row>
    <row r="702" spans="1:12" ht="15.75" customHeight="1">
      <c r="A702" s="335"/>
      <c r="B702" s="426"/>
      <c r="C702" s="453"/>
      <c r="D702" s="430"/>
      <c r="F702" s="430"/>
      <c r="G702" s="426"/>
      <c r="H702" s="426"/>
      <c r="K702" s="46"/>
      <c r="L702" s="46"/>
    </row>
    <row r="703" spans="1:12" ht="15.75" customHeight="1">
      <c r="A703" s="335"/>
      <c r="B703" s="426"/>
      <c r="C703" s="453"/>
      <c r="D703" s="430"/>
      <c r="F703" s="430"/>
      <c r="G703" s="426"/>
      <c r="H703" s="426"/>
      <c r="K703" s="46"/>
      <c r="L703" s="46"/>
    </row>
    <row r="704" spans="1:12" ht="15.75" customHeight="1">
      <c r="A704" s="335"/>
      <c r="B704" s="426"/>
      <c r="C704" s="453"/>
      <c r="D704" s="430"/>
      <c r="F704" s="430"/>
      <c r="G704" s="426"/>
      <c r="H704" s="426"/>
      <c r="K704" s="46"/>
      <c r="L704" s="46"/>
    </row>
    <row r="705" spans="1:12" ht="15.75" customHeight="1">
      <c r="A705" s="335"/>
      <c r="B705" s="426"/>
      <c r="C705" s="453"/>
      <c r="D705" s="430"/>
      <c r="F705" s="430"/>
      <c r="G705" s="426"/>
      <c r="H705" s="426"/>
      <c r="K705" s="46"/>
      <c r="L705" s="46"/>
    </row>
    <row r="706" spans="1:12" ht="15.75" customHeight="1">
      <c r="A706" s="335"/>
      <c r="B706" s="426"/>
      <c r="C706" s="453"/>
      <c r="D706" s="430"/>
      <c r="F706" s="430"/>
      <c r="G706" s="426"/>
      <c r="H706" s="426"/>
      <c r="K706" s="46"/>
      <c r="L706" s="46"/>
    </row>
    <row r="707" spans="1:12" ht="15.75" customHeight="1">
      <c r="A707" s="335"/>
      <c r="B707" s="426"/>
      <c r="C707" s="453"/>
      <c r="D707" s="430"/>
      <c r="F707" s="430"/>
      <c r="G707" s="426"/>
      <c r="H707" s="426"/>
      <c r="K707" s="46"/>
      <c r="L707" s="46"/>
    </row>
    <row r="708" spans="1:12" ht="15.75" customHeight="1">
      <c r="A708" s="335"/>
      <c r="B708" s="426"/>
      <c r="C708" s="453"/>
      <c r="D708" s="430"/>
      <c r="F708" s="430"/>
      <c r="G708" s="426"/>
      <c r="H708" s="426"/>
      <c r="K708" s="46"/>
      <c r="L708" s="46"/>
    </row>
    <row r="709" spans="1:12" ht="15.75" customHeight="1">
      <c r="A709" s="335"/>
      <c r="B709" s="426"/>
      <c r="C709" s="453"/>
      <c r="D709" s="430"/>
      <c r="F709" s="430"/>
      <c r="G709" s="426"/>
      <c r="H709" s="426"/>
      <c r="K709" s="46"/>
      <c r="L709" s="46"/>
    </row>
    <row r="710" spans="1:12" ht="15.75" customHeight="1">
      <c r="A710" s="335"/>
      <c r="B710" s="426"/>
      <c r="C710" s="453"/>
      <c r="D710" s="430"/>
      <c r="F710" s="430"/>
      <c r="G710" s="426"/>
      <c r="H710" s="426"/>
      <c r="K710" s="46"/>
      <c r="L710" s="46"/>
    </row>
    <row r="711" spans="1:12" ht="15.75" customHeight="1">
      <c r="A711" s="335"/>
      <c r="B711" s="426"/>
      <c r="C711" s="453"/>
      <c r="D711" s="430"/>
      <c r="F711" s="430"/>
      <c r="G711" s="426"/>
      <c r="H711" s="426"/>
      <c r="K711" s="46"/>
      <c r="L711" s="46"/>
    </row>
    <row r="712" spans="1:12" ht="15.75" customHeight="1">
      <c r="A712" s="335"/>
      <c r="B712" s="426"/>
      <c r="C712" s="453"/>
      <c r="D712" s="430"/>
      <c r="F712" s="430"/>
      <c r="G712" s="426"/>
      <c r="H712" s="426"/>
      <c r="K712" s="46"/>
      <c r="L712" s="46"/>
    </row>
    <row r="713" spans="1:12" ht="15.75" customHeight="1">
      <c r="A713" s="335"/>
      <c r="B713" s="426"/>
      <c r="C713" s="453"/>
      <c r="D713" s="430"/>
      <c r="F713" s="430"/>
      <c r="G713" s="426"/>
      <c r="H713" s="426"/>
      <c r="K713" s="46"/>
      <c r="L713" s="46"/>
    </row>
    <row r="714" spans="1:12" ht="15.75" customHeight="1">
      <c r="A714" s="335"/>
      <c r="B714" s="426"/>
      <c r="C714" s="453"/>
      <c r="D714" s="430"/>
      <c r="F714" s="430"/>
      <c r="G714" s="426"/>
      <c r="H714" s="426"/>
      <c r="K714" s="46"/>
      <c r="L714" s="46"/>
    </row>
    <row r="715" spans="1:12" ht="15.75" customHeight="1">
      <c r="A715" s="335"/>
      <c r="B715" s="426"/>
      <c r="C715" s="453"/>
      <c r="D715" s="430"/>
      <c r="F715" s="430"/>
      <c r="G715" s="426"/>
      <c r="H715" s="426"/>
      <c r="K715" s="46"/>
      <c r="L715" s="46"/>
    </row>
    <row r="716" spans="1:12" ht="15.75" customHeight="1">
      <c r="A716" s="335"/>
      <c r="B716" s="426"/>
      <c r="C716" s="453"/>
      <c r="D716" s="430"/>
      <c r="F716" s="430"/>
      <c r="G716" s="426"/>
      <c r="H716" s="426"/>
      <c r="K716" s="46"/>
      <c r="L716" s="46"/>
    </row>
    <row r="717" spans="1:12" ht="15.75" customHeight="1">
      <c r="A717" s="335"/>
      <c r="B717" s="426"/>
      <c r="C717" s="453"/>
      <c r="D717" s="430"/>
      <c r="F717" s="430"/>
      <c r="G717" s="426"/>
      <c r="H717" s="426"/>
      <c r="K717" s="46"/>
      <c r="L717" s="46"/>
    </row>
    <row r="718" spans="1:12" ht="15.75" customHeight="1">
      <c r="A718" s="335"/>
      <c r="B718" s="426"/>
      <c r="C718" s="453"/>
      <c r="D718" s="430"/>
      <c r="F718" s="430"/>
      <c r="G718" s="426"/>
      <c r="H718" s="426"/>
      <c r="K718" s="46"/>
      <c r="L718" s="46"/>
    </row>
    <row r="719" spans="1:12" ht="15.75" customHeight="1">
      <c r="A719" s="335"/>
      <c r="B719" s="426"/>
      <c r="C719" s="453"/>
      <c r="D719" s="430"/>
      <c r="F719" s="430"/>
      <c r="G719" s="426"/>
      <c r="H719" s="426"/>
      <c r="K719" s="46"/>
      <c r="L719" s="46"/>
    </row>
    <row r="720" spans="1:12" ht="15.75" customHeight="1">
      <c r="A720" s="335"/>
      <c r="B720" s="426"/>
      <c r="C720" s="453"/>
      <c r="D720" s="430"/>
      <c r="F720" s="430"/>
      <c r="G720" s="426"/>
      <c r="H720" s="426"/>
      <c r="K720" s="46"/>
      <c r="L720" s="46"/>
    </row>
    <row r="721" spans="1:12" ht="15.75" customHeight="1">
      <c r="A721" s="335"/>
      <c r="B721" s="426"/>
      <c r="C721" s="453"/>
      <c r="D721" s="430"/>
      <c r="F721" s="430"/>
      <c r="G721" s="426"/>
      <c r="H721" s="426"/>
      <c r="K721" s="46"/>
      <c r="L721" s="46"/>
    </row>
    <row r="722" spans="1:12" ht="15.75" customHeight="1">
      <c r="A722" s="335"/>
      <c r="B722" s="426"/>
      <c r="C722" s="453"/>
      <c r="D722" s="430"/>
      <c r="F722" s="430"/>
      <c r="G722" s="426"/>
      <c r="H722" s="426"/>
      <c r="K722" s="46"/>
      <c r="L722" s="46"/>
    </row>
    <row r="723" spans="1:12" ht="15.75" customHeight="1">
      <c r="A723" s="335"/>
      <c r="B723" s="426"/>
      <c r="C723" s="453"/>
      <c r="D723" s="430"/>
      <c r="F723" s="430"/>
      <c r="G723" s="426"/>
      <c r="H723" s="426"/>
      <c r="K723" s="46"/>
      <c r="L723" s="46"/>
    </row>
    <row r="724" spans="1:12" ht="15.75" customHeight="1">
      <c r="A724" s="335"/>
      <c r="B724" s="426"/>
      <c r="C724" s="453"/>
      <c r="D724" s="430"/>
      <c r="F724" s="430"/>
      <c r="G724" s="426"/>
      <c r="H724" s="426"/>
      <c r="K724" s="46"/>
      <c r="L724" s="46"/>
    </row>
    <row r="725" spans="1:12" ht="15.75" customHeight="1">
      <c r="A725" s="335"/>
      <c r="B725" s="426"/>
      <c r="C725" s="453"/>
      <c r="D725" s="430"/>
      <c r="F725" s="430"/>
      <c r="G725" s="426"/>
      <c r="H725" s="426"/>
      <c r="K725" s="46"/>
      <c r="L725" s="46"/>
    </row>
    <row r="726" spans="1:12" ht="15.75" customHeight="1">
      <c r="A726" s="335"/>
      <c r="B726" s="426"/>
      <c r="C726" s="453"/>
      <c r="D726" s="430"/>
      <c r="F726" s="430"/>
      <c r="G726" s="426"/>
      <c r="H726" s="426"/>
      <c r="K726" s="46"/>
      <c r="L726" s="46"/>
    </row>
    <row r="727" spans="1:12" ht="15.75" customHeight="1">
      <c r="A727" s="335"/>
      <c r="B727" s="426"/>
      <c r="C727" s="453"/>
      <c r="D727" s="430"/>
      <c r="F727" s="430"/>
      <c r="G727" s="426"/>
      <c r="H727" s="426"/>
      <c r="K727" s="46"/>
      <c r="L727" s="46"/>
    </row>
    <row r="728" spans="1:12" ht="15.75" customHeight="1">
      <c r="A728" s="335"/>
      <c r="B728" s="426"/>
      <c r="C728" s="453"/>
      <c r="D728" s="430"/>
      <c r="F728" s="430"/>
      <c r="G728" s="426"/>
      <c r="H728" s="426"/>
      <c r="K728" s="46"/>
      <c r="L728" s="46"/>
    </row>
    <row r="729" spans="1:12" ht="15.75" customHeight="1">
      <c r="A729" s="335"/>
      <c r="B729" s="426"/>
      <c r="C729" s="453"/>
      <c r="D729" s="430"/>
      <c r="F729" s="430"/>
      <c r="G729" s="426"/>
      <c r="H729" s="426"/>
      <c r="K729" s="46"/>
      <c r="L729" s="46"/>
    </row>
    <row r="730" spans="1:12" ht="15.75" customHeight="1">
      <c r="A730" s="335"/>
      <c r="B730" s="426"/>
      <c r="C730" s="453"/>
      <c r="D730" s="430"/>
      <c r="F730" s="430"/>
      <c r="G730" s="426"/>
      <c r="H730" s="426"/>
      <c r="K730" s="46"/>
      <c r="L730" s="46"/>
    </row>
    <row r="731" spans="1:12" ht="15.75" customHeight="1">
      <c r="A731" s="335"/>
      <c r="B731" s="426"/>
      <c r="C731" s="453"/>
      <c r="D731" s="430"/>
      <c r="F731" s="430"/>
      <c r="G731" s="426"/>
      <c r="H731" s="426"/>
      <c r="K731" s="46"/>
      <c r="L731" s="46"/>
    </row>
    <row r="732" spans="1:12" ht="15.75" customHeight="1">
      <c r="A732" s="335"/>
      <c r="B732" s="426"/>
      <c r="C732" s="453"/>
      <c r="D732" s="430"/>
      <c r="F732" s="430"/>
      <c r="G732" s="426"/>
      <c r="H732" s="426"/>
      <c r="K732" s="46"/>
      <c r="L732" s="46"/>
    </row>
    <row r="733" spans="1:12" ht="15.75" customHeight="1">
      <c r="A733" s="335"/>
      <c r="B733" s="426"/>
      <c r="C733" s="453"/>
      <c r="D733" s="430"/>
      <c r="F733" s="430"/>
      <c r="G733" s="426"/>
      <c r="H733" s="426"/>
      <c r="K733" s="46"/>
      <c r="L733" s="46"/>
    </row>
    <row r="734" spans="1:12" ht="15.75" customHeight="1">
      <c r="A734" s="335"/>
      <c r="B734" s="426"/>
      <c r="C734" s="453"/>
      <c r="D734" s="430"/>
      <c r="F734" s="430"/>
      <c r="G734" s="426"/>
      <c r="H734" s="426"/>
      <c r="K734" s="46"/>
      <c r="L734" s="46"/>
    </row>
    <row r="735" spans="1:12" ht="15.75" customHeight="1">
      <c r="A735" s="335"/>
      <c r="B735" s="426"/>
      <c r="C735" s="453"/>
      <c r="D735" s="430"/>
      <c r="F735" s="430"/>
      <c r="G735" s="426"/>
      <c r="H735" s="426"/>
      <c r="K735" s="46"/>
      <c r="L735" s="46"/>
    </row>
    <row r="736" spans="1:12" ht="15.75" customHeight="1">
      <c r="A736" s="335"/>
      <c r="B736" s="426"/>
      <c r="C736" s="453"/>
      <c r="D736" s="430"/>
      <c r="F736" s="430"/>
      <c r="G736" s="426"/>
      <c r="H736" s="426"/>
      <c r="K736" s="46"/>
      <c r="L736" s="46"/>
    </row>
    <row r="737" spans="1:12" ht="15.75" customHeight="1">
      <c r="A737" s="335"/>
      <c r="B737" s="426"/>
      <c r="C737" s="453"/>
      <c r="D737" s="430"/>
      <c r="F737" s="430"/>
      <c r="G737" s="426"/>
      <c r="H737" s="426"/>
      <c r="K737" s="46"/>
      <c r="L737" s="46"/>
    </row>
    <row r="738" spans="1:12" ht="15.75" customHeight="1">
      <c r="A738" s="335"/>
      <c r="B738" s="426"/>
      <c r="C738" s="453"/>
      <c r="D738" s="430"/>
      <c r="F738" s="430"/>
      <c r="G738" s="426"/>
      <c r="H738" s="426"/>
      <c r="K738" s="46"/>
      <c r="L738" s="46"/>
    </row>
    <row r="739" spans="1:12" ht="15.75" customHeight="1">
      <c r="A739" s="335"/>
      <c r="B739" s="426"/>
      <c r="C739" s="453"/>
      <c r="D739" s="430"/>
      <c r="F739" s="430"/>
      <c r="G739" s="426"/>
      <c r="H739" s="426"/>
      <c r="K739" s="46"/>
      <c r="L739" s="46"/>
    </row>
    <row r="740" spans="1:12" ht="15.75" customHeight="1">
      <c r="A740" s="335"/>
      <c r="B740" s="426"/>
      <c r="C740" s="453"/>
      <c r="D740" s="430"/>
      <c r="F740" s="430"/>
      <c r="G740" s="426"/>
      <c r="H740" s="426"/>
      <c r="K740" s="46"/>
      <c r="L740" s="46"/>
    </row>
    <row r="741" spans="1:12" ht="15.75" customHeight="1">
      <c r="A741" s="335"/>
      <c r="B741" s="426"/>
      <c r="C741" s="453"/>
      <c r="D741" s="430"/>
      <c r="F741" s="430"/>
      <c r="G741" s="426"/>
      <c r="H741" s="426"/>
      <c r="K741" s="46"/>
      <c r="L741" s="46"/>
    </row>
    <row r="742" spans="1:12" ht="15.75" customHeight="1">
      <c r="A742" s="335"/>
      <c r="B742" s="426"/>
      <c r="C742" s="453"/>
      <c r="D742" s="430"/>
      <c r="F742" s="430"/>
      <c r="G742" s="426"/>
      <c r="H742" s="426"/>
      <c r="K742" s="46"/>
      <c r="L742" s="46"/>
    </row>
    <row r="743" spans="1:12" ht="15.75" customHeight="1">
      <c r="A743" s="335"/>
      <c r="B743" s="426"/>
      <c r="C743" s="453"/>
      <c r="D743" s="430"/>
      <c r="F743" s="430"/>
      <c r="G743" s="426"/>
      <c r="H743" s="426"/>
      <c r="K743" s="46"/>
      <c r="L743" s="46"/>
    </row>
    <row r="744" spans="1:12" ht="15.75" customHeight="1">
      <c r="A744" s="335"/>
      <c r="B744" s="426"/>
      <c r="C744" s="453"/>
      <c r="D744" s="430"/>
      <c r="F744" s="430"/>
      <c r="G744" s="426"/>
      <c r="H744" s="426"/>
      <c r="K744" s="46"/>
      <c r="L744" s="46"/>
    </row>
    <row r="745" spans="1:12" ht="15.75" customHeight="1">
      <c r="A745" s="335"/>
      <c r="B745" s="426"/>
      <c r="C745" s="453"/>
      <c r="D745" s="430"/>
      <c r="F745" s="430"/>
      <c r="G745" s="426"/>
      <c r="H745" s="426"/>
      <c r="K745" s="46"/>
      <c r="L745" s="46"/>
    </row>
    <row r="746" spans="1:12" ht="15.75" customHeight="1">
      <c r="A746" s="335"/>
      <c r="B746" s="426"/>
      <c r="C746" s="453"/>
      <c r="D746" s="430"/>
      <c r="F746" s="430"/>
      <c r="G746" s="426"/>
      <c r="H746" s="426"/>
      <c r="K746" s="46"/>
      <c r="L746" s="46"/>
    </row>
    <row r="747" spans="1:12" ht="15.75" customHeight="1">
      <c r="A747" s="335"/>
      <c r="B747" s="426"/>
      <c r="C747" s="453"/>
      <c r="D747" s="430"/>
      <c r="F747" s="430"/>
      <c r="G747" s="426"/>
      <c r="H747" s="426"/>
      <c r="K747" s="46"/>
      <c r="L747" s="46"/>
    </row>
    <row r="748" spans="1:12" ht="15.75" customHeight="1">
      <c r="A748" s="335"/>
      <c r="B748" s="426"/>
      <c r="C748" s="453"/>
      <c r="D748" s="430"/>
      <c r="F748" s="430"/>
      <c r="G748" s="426"/>
      <c r="H748" s="426"/>
      <c r="K748" s="46"/>
      <c r="L748" s="46"/>
    </row>
    <row r="749" spans="1:12" ht="15.75" customHeight="1">
      <c r="A749" s="335"/>
      <c r="B749" s="426"/>
      <c r="C749" s="453"/>
      <c r="D749" s="430"/>
      <c r="F749" s="430"/>
      <c r="G749" s="426"/>
      <c r="H749" s="426"/>
      <c r="K749" s="46"/>
      <c r="L749" s="46"/>
    </row>
    <row r="750" spans="1:12" ht="15.75" customHeight="1">
      <c r="A750" s="335"/>
      <c r="B750" s="426"/>
      <c r="C750" s="453"/>
      <c r="D750" s="430"/>
      <c r="F750" s="430"/>
      <c r="G750" s="426"/>
      <c r="H750" s="426"/>
      <c r="K750" s="46"/>
      <c r="L750" s="46"/>
    </row>
    <row r="751" spans="1:12" ht="15.75" customHeight="1">
      <c r="A751" s="335"/>
      <c r="B751" s="426"/>
      <c r="C751" s="453"/>
      <c r="D751" s="430"/>
      <c r="F751" s="430"/>
      <c r="G751" s="426"/>
      <c r="H751" s="426"/>
      <c r="K751" s="46"/>
      <c r="L751" s="46"/>
    </row>
    <row r="752" spans="1:12" ht="15.75" customHeight="1">
      <c r="A752" s="335"/>
      <c r="B752" s="426"/>
      <c r="C752" s="453"/>
      <c r="D752" s="430"/>
      <c r="F752" s="430"/>
      <c r="G752" s="426"/>
      <c r="H752" s="426"/>
      <c r="K752" s="46"/>
      <c r="L752" s="46"/>
    </row>
    <row r="753" spans="1:12" ht="15.75" customHeight="1">
      <c r="A753" s="335"/>
      <c r="B753" s="426"/>
      <c r="C753" s="453"/>
      <c r="D753" s="430"/>
      <c r="F753" s="430"/>
      <c r="G753" s="426"/>
      <c r="H753" s="426"/>
      <c r="K753" s="46"/>
      <c r="L753" s="46"/>
    </row>
    <row r="754" spans="1:12" ht="15.75" customHeight="1">
      <c r="A754" s="335"/>
      <c r="B754" s="426"/>
      <c r="C754" s="453"/>
      <c r="D754" s="430"/>
      <c r="F754" s="430"/>
      <c r="G754" s="426"/>
      <c r="H754" s="426"/>
      <c r="K754" s="46"/>
      <c r="L754" s="46"/>
    </row>
    <row r="755" spans="1:12" ht="15.75" customHeight="1">
      <c r="A755" s="335"/>
      <c r="B755" s="426"/>
      <c r="C755" s="453"/>
      <c r="D755" s="430"/>
      <c r="F755" s="430"/>
      <c r="G755" s="426"/>
      <c r="H755" s="426"/>
      <c r="K755" s="46"/>
      <c r="L755" s="46"/>
    </row>
    <row r="756" spans="1:12" ht="15.75" customHeight="1">
      <c r="A756" s="335"/>
      <c r="B756" s="426"/>
      <c r="C756" s="453"/>
      <c r="D756" s="430"/>
      <c r="F756" s="430"/>
      <c r="G756" s="426"/>
      <c r="H756" s="426"/>
      <c r="K756" s="46"/>
      <c r="L756" s="46"/>
    </row>
    <row r="757" spans="1:12" ht="15.75" customHeight="1">
      <c r="A757" s="335"/>
      <c r="B757" s="426"/>
      <c r="C757" s="453"/>
      <c r="D757" s="430"/>
      <c r="F757" s="430"/>
      <c r="G757" s="426"/>
      <c r="H757" s="426"/>
      <c r="K757" s="46"/>
      <c r="L757" s="46"/>
    </row>
    <row r="758" spans="1:12" ht="15.75" customHeight="1">
      <c r="A758" s="335"/>
      <c r="B758" s="426"/>
      <c r="C758" s="453"/>
      <c r="D758" s="430"/>
      <c r="F758" s="430"/>
      <c r="G758" s="426"/>
      <c r="H758" s="426"/>
      <c r="K758" s="46"/>
      <c r="L758" s="46"/>
    </row>
    <row r="759" spans="1:12" ht="15.75" customHeight="1">
      <c r="A759" s="335"/>
      <c r="B759" s="426"/>
      <c r="C759" s="453"/>
      <c r="D759" s="430"/>
      <c r="F759" s="430"/>
      <c r="G759" s="426"/>
      <c r="H759" s="426"/>
      <c r="K759" s="46"/>
      <c r="L759" s="46"/>
    </row>
    <row r="760" spans="1:12" ht="15.75" customHeight="1">
      <c r="A760" s="335"/>
      <c r="B760" s="426"/>
      <c r="C760" s="453"/>
      <c r="D760" s="430"/>
      <c r="F760" s="430"/>
      <c r="G760" s="426"/>
      <c r="H760" s="426"/>
      <c r="K760" s="46"/>
      <c r="L760" s="46"/>
    </row>
    <row r="761" spans="1:12" ht="15.75" customHeight="1">
      <c r="A761" s="335"/>
      <c r="B761" s="426"/>
      <c r="C761" s="453"/>
      <c r="D761" s="430"/>
      <c r="F761" s="430"/>
      <c r="G761" s="426"/>
      <c r="H761" s="426"/>
      <c r="K761" s="46"/>
      <c r="L761" s="46"/>
    </row>
    <row r="762" spans="1:12" ht="15.75" customHeight="1">
      <c r="A762" s="335"/>
      <c r="B762" s="426"/>
      <c r="C762" s="453"/>
      <c r="D762" s="430"/>
      <c r="F762" s="430"/>
      <c r="G762" s="426"/>
      <c r="H762" s="426"/>
      <c r="K762" s="46"/>
      <c r="L762" s="46"/>
    </row>
    <row r="763" spans="1:12" ht="15.75" customHeight="1">
      <c r="A763" s="335"/>
      <c r="B763" s="426"/>
      <c r="C763" s="453"/>
      <c r="D763" s="430"/>
      <c r="F763" s="430"/>
      <c r="G763" s="426"/>
      <c r="H763" s="426"/>
      <c r="K763" s="46"/>
      <c r="L763" s="46"/>
    </row>
    <row r="764" spans="1:12" ht="15.75" customHeight="1">
      <c r="A764" s="335"/>
      <c r="B764" s="426"/>
      <c r="C764" s="453"/>
      <c r="D764" s="430"/>
      <c r="F764" s="430"/>
      <c r="G764" s="426"/>
      <c r="H764" s="426"/>
      <c r="K764" s="46"/>
      <c r="L764" s="46"/>
    </row>
    <row r="765" spans="1:12" ht="15.75" customHeight="1">
      <c r="A765" s="335"/>
      <c r="B765" s="426"/>
      <c r="C765" s="453"/>
      <c r="D765" s="430"/>
      <c r="F765" s="430"/>
      <c r="G765" s="426"/>
      <c r="H765" s="426"/>
      <c r="K765" s="46"/>
      <c r="L765" s="46"/>
    </row>
    <row r="766" spans="1:12" ht="15.75" customHeight="1">
      <c r="A766" s="335"/>
      <c r="B766" s="426"/>
      <c r="C766" s="453"/>
      <c r="D766" s="430"/>
      <c r="F766" s="430"/>
      <c r="G766" s="426"/>
      <c r="H766" s="426"/>
      <c r="K766" s="46"/>
      <c r="L766" s="46"/>
    </row>
    <row r="767" spans="1:12" ht="15.75" customHeight="1">
      <c r="A767" s="335"/>
      <c r="B767" s="426"/>
      <c r="C767" s="453"/>
      <c r="D767" s="430"/>
      <c r="F767" s="430"/>
      <c r="G767" s="426"/>
      <c r="H767" s="426"/>
      <c r="K767" s="46"/>
      <c r="L767" s="46"/>
    </row>
    <row r="768" spans="1:12" ht="15.75" customHeight="1">
      <c r="A768" s="335"/>
      <c r="B768" s="426"/>
      <c r="C768" s="453"/>
      <c r="D768" s="430"/>
      <c r="F768" s="430"/>
      <c r="G768" s="426"/>
      <c r="H768" s="426"/>
      <c r="K768" s="46"/>
      <c r="L768" s="46"/>
    </row>
    <row r="769" spans="1:12" ht="15.75" customHeight="1">
      <c r="A769" s="335"/>
      <c r="B769" s="426"/>
      <c r="C769" s="453"/>
      <c r="D769" s="430"/>
      <c r="F769" s="430"/>
      <c r="G769" s="426"/>
      <c r="H769" s="426"/>
      <c r="K769" s="46"/>
      <c r="L769" s="46"/>
    </row>
    <row r="770" spans="1:12" ht="15.75" customHeight="1">
      <c r="A770" s="335"/>
      <c r="B770" s="426"/>
      <c r="C770" s="453"/>
      <c r="D770" s="430"/>
      <c r="F770" s="430"/>
      <c r="G770" s="426"/>
      <c r="H770" s="426"/>
      <c r="K770" s="46"/>
      <c r="L770" s="46"/>
    </row>
    <row r="771" spans="1:12" ht="15.75" customHeight="1">
      <c r="A771" s="335"/>
      <c r="B771" s="426"/>
      <c r="C771" s="453"/>
      <c r="D771" s="430"/>
      <c r="F771" s="430"/>
      <c r="G771" s="426"/>
      <c r="H771" s="426"/>
      <c r="K771" s="46"/>
      <c r="L771" s="46"/>
    </row>
    <row r="772" spans="1:12" ht="15.75" customHeight="1">
      <c r="A772" s="335"/>
      <c r="B772" s="426"/>
      <c r="C772" s="453"/>
      <c r="D772" s="430"/>
      <c r="F772" s="430"/>
      <c r="G772" s="426"/>
      <c r="H772" s="426"/>
      <c r="K772" s="46"/>
      <c r="L772" s="46"/>
    </row>
    <row r="773" spans="1:12" ht="15.75" customHeight="1">
      <c r="A773" s="335"/>
      <c r="B773" s="426"/>
      <c r="C773" s="453"/>
      <c r="D773" s="430"/>
      <c r="F773" s="430"/>
      <c r="G773" s="426"/>
      <c r="H773" s="426"/>
      <c r="K773" s="46"/>
      <c r="L773" s="46"/>
    </row>
    <row r="774" spans="1:12" ht="15.75" customHeight="1">
      <c r="A774" s="335"/>
      <c r="B774" s="426"/>
      <c r="C774" s="453"/>
      <c r="D774" s="430"/>
      <c r="F774" s="430"/>
      <c r="G774" s="426"/>
      <c r="H774" s="426"/>
      <c r="K774" s="46"/>
      <c r="L774" s="46"/>
    </row>
    <row r="775" spans="1:12" ht="15.75" customHeight="1">
      <c r="A775" s="335"/>
      <c r="B775" s="426"/>
      <c r="C775" s="453"/>
      <c r="D775" s="430"/>
      <c r="F775" s="430"/>
      <c r="G775" s="426"/>
      <c r="H775" s="426"/>
      <c r="K775" s="46"/>
      <c r="L775" s="46"/>
    </row>
    <row r="776" spans="1:12" ht="15.75" customHeight="1">
      <c r="A776" s="335"/>
      <c r="B776" s="426"/>
      <c r="C776" s="453"/>
      <c r="D776" s="430"/>
      <c r="F776" s="430"/>
      <c r="G776" s="426"/>
      <c r="H776" s="426"/>
      <c r="K776" s="46"/>
      <c r="L776" s="46"/>
    </row>
    <row r="777" spans="1:12" ht="15.75" customHeight="1">
      <c r="A777" s="335"/>
      <c r="B777" s="426"/>
      <c r="C777" s="453"/>
      <c r="D777" s="430"/>
      <c r="F777" s="430"/>
      <c r="G777" s="426"/>
      <c r="H777" s="426"/>
      <c r="K777" s="46"/>
      <c r="L777" s="46"/>
    </row>
    <row r="778" spans="1:12" ht="15.75" customHeight="1">
      <c r="A778" s="335"/>
      <c r="B778" s="426"/>
      <c r="C778" s="453"/>
      <c r="D778" s="430"/>
      <c r="F778" s="430"/>
      <c r="G778" s="426"/>
      <c r="H778" s="426"/>
      <c r="K778" s="46"/>
      <c r="L778" s="46"/>
    </row>
    <row r="779" spans="1:12" ht="15.75" customHeight="1">
      <c r="A779" s="335"/>
      <c r="B779" s="426"/>
      <c r="C779" s="453"/>
      <c r="D779" s="430"/>
      <c r="F779" s="430"/>
      <c r="G779" s="426"/>
      <c r="H779" s="426"/>
      <c r="K779" s="46"/>
      <c r="L779" s="46"/>
    </row>
    <row r="780" spans="1:12" ht="15.75" customHeight="1">
      <c r="A780" s="335"/>
      <c r="B780" s="426"/>
      <c r="C780" s="453"/>
      <c r="D780" s="430"/>
      <c r="F780" s="430"/>
      <c r="G780" s="426"/>
      <c r="H780" s="426"/>
      <c r="K780" s="46"/>
      <c r="L780" s="46"/>
    </row>
    <row r="781" spans="1:12" ht="15.75" customHeight="1">
      <c r="A781" s="335"/>
      <c r="B781" s="426"/>
      <c r="C781" s="453"/>
      <c r="D781" s="430"/>
      <c r="F781" s="430"/>
      <c r="G781" s="426"/>
      <c r="H781" s="426"/>
      <c r="K781" s="46"/>
      <c r="L781" s="46"/>
    </row>
    <row r="782" spans="1:12" ht="15.75" customHeight="1">
      <c r="A782" s="335"/>
      <c r="B782" s="426"/>
      <c r="C782" s="453"/>
      <c r="D782" s="430"/>
      <c r="F782" s="430"/>
      <c r="G782" s="426"/>
      <c r="H782" s="426"/>
      <c r="K782" s="46"/>
      <c r="L782" s="46"/>
    </row>
    <row r="783" spans="1:12" ht="15.75" customHeight="1">
      <c r="A783" s="335"/>
      <c r="B783" s="426"/>
      <c r="C783" s="453"/>
      <c r="D783" s="430"/>
      <c r="F783" s="430"/>
      <c r="G783" s="426"/>
      <c r="H783" s="426"/>
      <c r="K783" s="46"/>
      <c r="L783" s="46"/>
    </row>
    <row r="784" spans="1:12" ht="15.75" customHeight="1">
      <c r="A784" s="335"/>
      <c r="B784" s="426"/>
      <c r="C784" s="453"/>
      <c r="D784" s="430"/>
      <c r="F784" s="430"/>
      <c r="G784" s="426"/>
      <c r="H784" s="426"/>
      <c r="K784" s="46"/>
      <c r="L784" s="46"/>
    </row>
    <row r="785" spans="1:12" ht="15.75" customHeight="1">
      <c r="A785" s="335"/>
      <c r="B785" s="426"/>
      <c r="C785" s="453"/>
      <c r="D785" s="430"/>
      <c r="F785" s="430"/>
      <c r="G785" s="426"/>
      <c r="H785" s="426"/>
      <c r="K785" s="46"/>
      <c r="L785" s="46"/>
    </row>
    <row r="786" spans="1:12" ht="15.75" customHeight="1">
      <c r="A786" s="335"/>
      <c r="B786" s="426"/>
      <c r="C786" s="453"/>
      <c r="D786" s="430"/>
      <c r="F786" s="430"/>
      <c r="G786" s="426"/>
      <c r="H786" s="426"/>
      <c r="K786" s="46"/>
      <c r="L786" s="46"/>
    </row>
    <row r="787" spans="1:12" ht="15.75" customHeight="1">
      <c r="A787" s="335"/>
      <c r="B787" s="426"/>
      <c r="C787" s="453"/>
      <c r="D787" s="430"/>
      <c r="F787" s="430"/>
      <c r="G787" s="426"/>
      <c r="H787" s="426"/>
      <c r="K787" s="46"/>
      <c r="L787" s="46"/>
    </row>
    <row r="788" spans="1:12" ht="15.75" customHeight="1">
      <c r="A788" s="335"/>
      <c r="B788" s="426"/>
      <c r="C788" s="453"/>
      <c r="D788" s="430"/>
      <c r="F788" s="430"/>
      <c r="G788" s="426"/>
      <c r="H788" s="426"/>
      <c r="K788" s="46"/>
      <c r="L788" s="46"/>
    </row>
    <row r="789" spans="1:12" ht="15.75" customHeight="1">
      <c r="A789" s="335"/>
      <c r="B789" s="426"/>
      <c r="C789" s="453"/>
      <c r="D789" s="430"/>
      <c r="F789" s="430"/>
      <c r="G789" s="426"/>
      <c r="H789" s="426"/>
      <c r="K789" s="46"/>
      <c r="L789" s="46"/>
    </row>
    <row r="790" spans="1:12" ht="15.75" customHeight="1">
      <c r="A790" s="335"/>
      <c r="B790" s="426"/>
      <c r="C790" s="453"/>
      <c r="D790" s="430"/>
      <c r="F790" s="430"/>
      <c r="G790" s="426"/>
      <c r="H790" s="426"/>
      <c r="K790" s="46"/>
      <c r="L790" s="46"/>
    </row>
    <row r="791" spans="1:12" ht="15.75" customHeight="1">
      <c r="A791" s="335"/>
      <c r="B791" s="426"/>
      <c r="C791" s="453"/>
      <c r="D791" s="430"/>
      <c r="F791" s="430"/>
      <c r="G791" s="426"/>
      <c r="H791" s="426"/>
      <c r="K791" s="46"/>
      <c r="L791" s="46"/>
    </row>
    <row r="792" spans="1:12" ht="15.75" customHeight="1">
      <c r="A792" s="335"/>
      <c r="B792" s="426"/>
      <c r="C792" s="453"/>
      <c r="D792" s="430"/>
      <c r="F792" s="430"/>
      <c r="G792" s="426"/>
      <c r="H792" s="426"/>
      <c r="K792" s="46"/>
      <c r="L792" s="46"/>
    </row>
    <row r="793" spans="1:12" ht="15.75" customHeight="1">
      <c r="A793" s="335"/>
      <c r="B793" s="426"/>
      <c r="C793" s="453"/>
      <c r="D793" s="430"/>
      <c r="F793" s="430"/>
      <c r="G793" s="426"/>
      <c r="H793" s="426"/>
      <c r="K793" s="46"/>
      <c r="L793" s="46"/>
    </row>
    <row r="794" spans="1:12" ht="15.75" customHeight="1">
      <c r="A794" s="335"/>
      <c r="B794" s="426"/>
      <c r="C794" s="453"/>
      <c r="D794" s="430"/>
      <c r="F794" s="430"/>
      <c r="G794" s="426"/>
      <c r="H794" s="426"/>
      <c r="K794" s="46"/>
      <c r="L794" s="46"/>
    </row>
    <row r="795" spans="1:12" ht="15.75" customHeight="1">
      <c r="A795" s="335"/>
      <c r="B795" s="426"/>
      <c r="C795" s="453"/>
      <c r="D795" s="430"/>
      <c r="F795" s="430"/>
      <c r="G795" s="426"/>
      <c r="H795" s="426"/>
      <c r="K795" s="46"/>
      <c r="L795" s="46"/>
    </row>
    <row r="796" spans="1:12" ht="15.75" customHeight="1">
      <c r="A796" s="335"/>
      <c r="B796" s="426"/>
      <c r="C796" s="453"/>
      <c r="D796" s="430"/>
      <c r="F796" s="430"/>
      <c r="G796" s="426"/>
      <c r="H796" s="426"/>
      <c r="K796" s="46"/>
      <c r="L796" s="46"/>
    </row>
    <row r="797" spans="1:12" ht="15.75" customHeight="1">
      <c r="A797" s="335"/>
      <c r="B797" s="426"/>
      <c r="C797" s="453"/>
      <c r="D797" s="430"/>
      <c r="F797" s="430"/>
      <c r="G797" s="426"/>
      <c r="H797" s="426"/>
      <c r="K797" s="46"/>
      <c r="L797" s="46"/>
    </row>
    <row r="798" spans="1:12" ht="15.75" customHeight="1">
      <c r="A798" s="335"/>
      <c r="B798" s="426"/>
      <c r="C798" s="453"/>
      <c r="D798" s="430"/>
      <c r="F798" s="430"/>
      <c r="G798" s="426"/>
      <c r="H798" s="426"/>
      <c r="K798" s="46"/>
      <c r="L798" s="46"/>
    </row>
    <row r="799" spans="1:12" ht="15.75" customHeight="1">
      <c r="A799" s="335"/>
      <c r="B799" s="426"/>
      <c r="C799" s="453"/>
      <c r="D799" s="430"/>
      <c r="F799" s="430"/>
      <c r="G799" s="426"/>
      <c r="H799" s="426"/>
      <c r="K799" s="46"/>
      <c r="L799" s="46"/>
    </row>
    <row r="800" spans="1:12" ht="15.75" customHeight="1">
      <c r="A800" s="335"/>
      <c r="B800" s="426"/>
      <c r="C800" s="453"/>
      <c r="D800" s="430"/>
      <c r="F800" s="430"/>
      <c r="G800" s="426"/>
      <c r="H800" s="426"/>
      <c r="K800" s="46"/>
      <c r="L800" s="46"/>
    </row>
    <row r="801" spans="1:12" ht="15.75" customHeight="1">
      <c r="A801" s="335"/>
      <c r="B801" s="426"/>
      <c r="C801" s="453"/>
      <c r="D801" s="430"/>
      <c r="F801" s="430"/>
      <c r="G801" s="426"/>
      <c r="H801" s="426"/>
      <c r="K801" s="46"/>
      <c r="L801" s="46"/>
    </row>
    <row r="802" spans="1:12" ht="15.75" customHeight="1">
      <c r="A802" s="335"/>
      <c r="B802" s="426"/>
      <c r="C802" s="453"/>
      <c r="D802" s="430"/>
      <c r="F802" s="430"/>
      <c r="G802" s="426"/>
      <c r="H802" s="426"/>
      <c r="K802" s="46"/>
      <c r="L802" s="46"/>
    </row>
    <row r="803" spans="1:12" ht="15.75" customHeight="1">
      <c r="A803" s="335"/>
      <c r="B803" s="426"/>
      <c r="C803" s="453"/>
      <c r="D803" s="430"/>
      <c r="F803" s="430"/>
      <c r="G803" s="426"/>
      <c r="H803" s="426"/>
      <c r="K803" s="46"/>
      <c r="L803" s="46"/>
    </row>
    <row r="804" spans="1:12" ht="15.75" customHeight="1">
      <c r="A804" s="335"/>
      <c r="B804" s="426"/>
      <c r="C804" s="453"/>
      <c r="D804" s="430"/>
      <c r="F804" s="430"/>
      <c r="G804" s="426"/>
      <c r="H804" s="426"/>
      <c r="K804" s="46"/>
      <c r="L804" s="46"/>
    </row>
    <row r="805" spans="1:12" ht="15.75" customHeight="1">
      <c r="A805" s="335"/>
      <c r="B805" s="426"/>
      <c r="C805" s="453"/>
      <c r="D805" s="430"/>
      <c r="F805" s="430"/>
      <c r="G805" s="426"/>
      <c r="H805" s="426"/>
      <c r="K805" s="46"/>
      <c r="L805" s="46"/>
    </row>
    <row r="806" spans="1:12" ht="15.75" customHeight="1">
      <c r="A806" s="335"/>
      <c r="B806" s="426"/>
      <c r="C806" s="453"/>
      <c r="D806" s="430"/>
      <c r="F806" s="430"/>
      <c r="G806" s="426"/>
      <c r="H806" s="426"/>
      <c r="K806" s="46"/>
      <c r="L806" s="46"/>
    </row>
    <row r="807" spans="1:12" ht="15.75" customHeight="1">
      <c r="A807" s="335"/>
      <c r="B807" s="426"/>
      <c r="C807" s="453"/>
      <c r="D807" s="430"/>
      <c r="F807" s="430"/>
      <c r="G807" s="426"/>
      <c r="H807" s="426"/>
      <c r="K807" s="46"/>
      <c r="L807" s="46"/>
    </row>
    <row r="808" spans="1:12" ht="15.75" customHeight="1">
      <c r="A808" s="335"/>
      <c r="B808" s="426"/>
      <c r="C808" s="453"/>
      <c r="D808" s="430"/>
      <c r="F808" s="430"/>
      <c r="G808" s="426"/>
      <c r="H808" s="426"/>
      <c r="K808" s="46"/>
      <c r="L808" s="46"/>
    </row>
    <row r="809" spans="1:12" ht="15.75" customHeight="1">
      <c r="A809" s="335"/>
      <c r="B809" s="426"/>
      <c r="C809" s="453"/>
      <c r="D809" s="430"/>
      <c r="F809" s="430"/>
      <c r="G809" s="426"/>
      <c r="H809" s="426"/>
      <c r="K809" s="46"/>
      <c r="L809" s="46"/>
    </row>
    <row r="810" spans="1:12" ht="15.75" customHeight="1">
      <c r="A810" s="335"/>
      <c r="B810" s="426"/>
      <c r="C810" s="453"/>
      <c r="D810" s="430"/>
      <c r="F810" s="430"/>
      <c r="G810" s="426"/>
      <c r="H810" s="426"/>
      <c r="K810" s="46"/>
      <c r="L810" s="46"/>
    </row>
    <row r="811" spans="1:12" ht="15.75" customHeight="1">
      <c r="A811" s="335"/>
      <c r="B811" s="426"/>
      <c r="C811" s="453"/>
      <c r="D811" s="430"/>
      <c r="F811" s="430"/>
      <c r="G811" s="426"/>
      <c r="H811" s="426"/>
      <c r="K811" s="46"/>
      <c r="L811" s="46"/>
    </row>
    <row r="812" spans="1:12" ht="15.75" customHeight="1">
      <c r="A812" s="335"/>
      <c r="B812" s="426"/>
      <c r="C812" s="453"/>
      <c r="D812" s="430"/>
      <c r="F812" s="430"/>
      <c r="G812" s="426"/>
      <c r="H812" s="426"/>
      <c r="K812" s="46"/>
      <c r="L812" s="46"/>
    </row>
    <row r="813" spans="1:12" ht="15.75" customHeight="1">
      <c r="A813" s="335"/>
      <c r="B813" s="426"/>
      <c r="C813" s="453"/>
      <c r="D813" s="430"/>
      <c r="F813" s="430"/>
      <c r="G813" s="426"/>
      <c r="H813" s="426"/>
      <c r="K813" s="46"/>
      <c r="L813" s="46"/>
    </row>
    <row r="814" spans="1:12" ht="15.75" customHeight="1">
      <c r="A814" s="335"/>
      <c r="B814" s="426"/>
      <c r="C814" s="453"/>
      <c r="D814" s="430"/>
      <c r="F814" s="430"/>
      <c r="G814" s="426"/>
      <c r="H814" s="426"/>
      <c r="K814" s="46"/>
      <c r="L814" s="46"/>
    </row>
    <row r="815" spans="1:12" ht="15.75" customHeight="1">
      <c r="A815" s="335"/>
      <c r="B815" s="426"/>
      <c r="C815" s="453"/>
      <c r="D815" s="430"/>
      <c r="F815" s="430"/>
      <c r="G815" s="426"/>
      <c r="H815" s="426"/>
      <c r="K815" s="46"/>
      <c r="L815" s="46"/>
    </row>
    <row r="816" spans="1:12" ht="15.75" customHeight="1">
      <c r="A816" s="335"/>
      <c r="B816" s="426"/>
      <c r="C816" s="453"/>
      <c r="D816" s="430"/>
      <c r="F816" s="430"/>
      <c r="G816" s="426"/>
      <c r="H816" s="426"/>
      <c r="K816" s="46"/>
      <c r="L816" s="46"/>
    </row>
    <row r="817" spans="1:12" ht="15.75" customHeight="1">
      <c r="A817" s="335"/>
      <c r="B817" s="426"/>
      <c r="C817" s="453"/>
      <c r="D817" s="430"/>
      <c r="F817" s="430"/>
      <c r="G817" s="426"/>
      <c r="H817" s="426"/>
      <c r="K817" s="46"/>
      <c r="L817" s="46"/>
    </row>
    <row r="818" spans="1:12" ht="15.75" customHeight="1">
      <c r="A818" s="335"/>
      <c r="B818" s="426"/>
      <c r="C818" s="453"/>
      <c r="D818" s="430"/>
      <c r="F818" s="430"/>
      <c r="G818" s="426"/>
      <c r="H818" s="426"/>
      <c r="K818" s="46"/>
      <c r="L818" s="46"/>
    </row>
    <row r="819" spans="1:12" ht="15.75" customHeight="1">
      <c r="A819" s="335"/>
      <c r="B819" s="426"/>
      <c r="C819" s="453"/>
      <c r="D819" s="430"/>
      <c r="F819" s="430"/>
      <c r="G819" s="426"/>
      <c r="H819" s="426"/>
      <c r="K819" s="46"/>
      <c r="L819" s="46"/>
    </row>
    <row r="820" spans="1:12" ht="15.75" customHeight="1">
      <c r="A820" s="335"/>
      <c r="B820" s="426"/>
      <c r="C820" s="453"/>
      <c r="D820" s="430"/>
      <c r="F820" s="430"/>
      <c r="G820" s="426"/>
      <c r="H820" s="426"/>
      <c r="K820" s="46"/>
      <c r="L820" s="46"/>
    </row>
    <row r="821" spans="1:12" ht="15.75" customHeight="1">
      <c r="A821" s="335"/>
      <c r="B821" s="426"/>
      <c r="C821" s="453"/>
      <c r="D821" s="430"/>
      <c r="F821" s="430"/>
      <c r="G821" s="426"/>
      <c r="H821" s="426"/>
      <c r="K821" s="46"/>
      <c r="L821" s="46"/>
    </row>
    <row r="822" spans="1:12" ht="15.75" customHeight="1">
      <c r="A822" s="335"/>
      <c r="B822" s="426"/>
      <c r="C822" s="453"/>
      <c r="D822" s="430"/>
      <c r="F822" s="430"/>
      <c r="G822" s="426"/>
      <c r="H822" s="426"/>
      <c r="K822" s="46"/>
      <c r="L822" s="46"/>
    </row>
    <row r="823" spans="1:12" ht="15.75" customHeight="1">
      <c r="A823" s="335"/>
      <c r="B823" s="426"/>
      <c r="C823" s="453"/>
      <c r="D823" s="430"/>
      <c r="F823" s="430"/>
      <c r="G823" s="426"/>
      <c r="H823" s="426"/>
      <c r="K823" s="46"/>
      <c r="L823" s="46"/>
    </row>
    <row r="824" spans="1:12" ht="15.75" customHeight="1">
      <c r="A824" s="335"/>
      <c r="B824" s="426"/>
      <c r="C824" s="453"/>
      <c r="D824" s="430"/>
      <c r="F824" s="430"/>
      <c r="G824" s="426"/>
      <c r="H824" s="426"/>
      <c r="K824" s="46"/>
      <c r="L824" s="46"/>
    </row>
    <row r="825" spans="1:12" ht="15.75" customHeight="1">
      <c r="A825" s="335"/>
      <c r="B825" s="426"/>
      <c r="C825" s="453"/>
      <c r="D825" s="430"/>
      <c r="F825" s="430"/>
      <c r="G825" s="426"/>
      <c r="H825" s="426"/>
      <c r="K825" s="46"/>
      <c r="L825" s="46"/>
    </row>
    <row r="826" spans="1:12" ht="15.75" customHeight="1">
      <c r="A826" s="335"/>
      <c r="B826" s="426"/>
      <c r="C826" s="453"/>
      <c r="D826" s="430"/>
      <c r="F826" s="430"/>
      <c r="G826" s="426"/>
      <c r="H826" s="426"/>
      <c r="K826" s="46"/>
      <c r="L826" s="46"/>
    </row>
    <row r="827" spans="1:12" ht="15.75" customHeight="1">
      <c r="A827" s="335"/>
      <c r="B827" s="426"/>
      <c r="C827" s="453"/>
      <c r="D827" s="430"/>
      <c r="F827" s="430"/>
      <c r="G827" s="426"/>
      <c r="H827" s="426"/>
      <c r="K827" s="46"/>
      <c r="L827" s="46"/>
    </row>
    <row r="828" spans="1:12" ht="15.75" customHeight="1">
      <c r="A828" s="335"/>
      <c r="B828" s="426"/>
      <c r="C828" s="453"/>
      <c r="D828" s="430"/>
      <c r="F828" s="430"/>
      <c r="G828" s="426"/>
      <c r="H828" s="426"/>
      <c r="K828" s="46"/>
      <c r="L828" s="46"/>
    </row>
    <row r="829" spans="1:12" ht="15.75" customHeight="1">
      <c r="A829" s="335"/>
      <c r="B829" s="426"/>
      <c r="C829" s="453"/>
      <c r="D829" s="430"/>
      <c r="F829" s="430"/>
      <c r="G829" s="426"/>
      <c r="H829" s="426"/>
      <c r="K829" s="46"/>
      <c r="L829" s="46"/>
    </row>
    <row r="830" spans="1:12" ht="15.75" customHeight="1">
      <c r="A830" s="335"/>
      <c r="B830" s="426"/>
      <c r="C830" s="453"/>
      <c r="D830" s="430"/>
      <c r="F830" s="430"/>
      <c r="G830" s="426"/>
      <c r="H830" s="426"/>
      <c r="K830" s="46"/>
      <c r="L830" s="46"/>
    </row>
    <row r="831" spans="1:12" ht="15.75" customHeight="1">
      <c r="A831" s="335"/>
      <c r="B831" s="426"/>
      <c r="C831" s="453"/>
      <c r="D831" s="430"/>
      <c r="F831" s="430"/>
      <c r="G831" s="426"/>
      <c r="H831" s="426"/>
      <c r="K831" s="46"/>
      <c r="L831" s="46"/>
    </row>
    <row r="832" spans="1:12" ht="15.75" customHeight="1">
      <c r="A832" s="335"/>
      <c r="B832" s="426"/>
      <c r="C832" s="453"/>
      <c r="D832" s="430"/>
      <c r="F832" s="430"/>
      <c r="G832" s="426"/>
      <c r="H832" s="426"/>
      <c r="K832" s="46"/>
      <c r="L832" s="46"/>
    </row>
    <row r="833" spans="1:12" ht="15.75" customHeight="1">
      <c r="A833" s="335"/>
      <c r="B833" s="426"/>
      <c r="C833" s="453"/>
      <c r="D833" s="430"/>
      <c r="F833" s="430"/>
      <c r="G833" s="426"/>
      <c r="H833" s="426"/>
      <c r="K833" s="46"/>
      <c r="L833" s="46"/>
    </row>
    <row r="834" spans="1:12" ht="15.75" customHeight="1">
      <c r="A834" s="335"/>
      <c r="B834" s="426"/>
      <c r="C834" s="453"/>
      <c r="D834" s="430"/>
      <c r="F834" s="430"/>
      <c r="G834" s="426"/>
      <c r="H834" s="426"/>
      <c r="K834" s="46"/>
      <c r="L834" s="46"/>
    </row>
    <row r="835" spans="1:12" ht="15.75" customHeight="1">
      <c r="A835" s="335"/>
      <c r="B835" s="426"/>
      <c r="C835" s="453"/>
      <c r="D835" s="430"/>
      <c r="F835" s="430"/>
      <c r="G835" s="426"/>
      <c r="H835" s="426"/>
      <c r="K835" s="46"/>
      <c r="L835" s="46"/>
    </row>
    <row r="836" spans="1:12" ht="15.75" customHeight="1">
      <c r="A836" s="335"/>
      <c r="B836" s="426"/>
      <c r="C836" s="453"/>
      <c r="D836" s="430"/>
      <c r="F836" s="430"/>
      <c r="G836" s="426"/>
      <c r="H836" s="426"/>
      <c r="K836" s="46"/>
      <c r="L836" s="46"/>
    </row>
    <row r="837" spans="1:12" ht="15.75" customHeight="1">
      <c r="A837" s="335"/>
      <c r="B837" s="426"/>
      <c r="C837" s="453"/>
      <c r="D837" s="430"/>
      <c r="F837" s="430"/>
      <c r="G837" s="426"/>
      <c r="H837" s="426"/>
      <c r="K837" s="46"/>
      <c r="L837" s="46"/>
    </row>
    <row r="838" spans="1:12" ht="15.75" customHeight="1">
      <c r="A838" s="335"/>
      <c r="B838" s="426"/>
      <c r="C838" s="453"/>
      <c r="D838" s="430"/>
      <c r="F838" s="430"/>
      <c r="G838" s="426"/>
      <c r="H838" s="426"/>
      <c r="K838" s="46"/>
      <c r="L838" s="46"/>
    </row>
    <row r="839" spans="1:12" ht="15.75" customHeight="1">
      <c r="A839" s="335"/>
      <c r="B839" s="426"/>
      <c r="C839" s="453"/>
      <c r="D839" s="430"/>
      <c r="F839" s="430"/>
      <c r="G839" s="426"/>
      <c r="H839" s="426"/>
      <c r="K839" s="46"/>
      <c r="L839" s="46"/>
    </row>
    <row r="840" spans="1:12" ht="15.75" customHeight="1">
      <c r="A840" s="335"/>
      <c r="B840" s="426"/>
      <c r="C840" s="453"/>
      <c r="D840" s="430"/>
      <c r="F840" s="430"/>
      <c r="G840" s="426"/>
      <c r="H840" s="426"/>
      <c r="K840" s="46"/>
      <c r="L840" s="46"/>
    </row>
    <row r="841" spans="1:12" ht="15.75" customHeight="1">
      <c r="A841" s="335"/>
      <c r="B841" s="426"/>
      <c r="C841" s="453"/>
      <c r="D841" s="430"/>
      <c r="F841" s="430"/>
      <c r="G841" s="426"/>
      <c r="H841" s="426"/>
      <c r="K841" s="46"/>
      <c r="L841" s="46"/>
    </row>
    <row r="842" spans="1:12" ht="15.75" customHeight="1">
      <c r="A842" s="335"/>
      <c r="B842" s="426"/>
      <c r="C842" s="453"/>
      <c r="D842" s="430"/>
      <c r="F842" s="430"/>
      <c r="G842" s="426"/>
      <c r="H842" s="426"/>
      <c r="K842" s="46"/>
      <c r="L842" s="46"/>
    </row>
    <row r="843" spans="1:12" ht="15.75" customHeight="1">
      <c r="A843" s="335"/>
      <c r="B843" s="426"/>
      <c r="C843" s="453"/>
      <c r="D843" s="430"/>
      <c r="F843" s="430"/>
      <c r="G843" s="426"/>
      <c r="H843" s="426"/>
      <c r="K843" s="46"/>
      <c r="L843" s="46"/>
    </row>
    <row r="844" spans="1:12" ht="15.75" customHeight="1">
      <c r="A844" s="335"/>
      <c r="B844" s="426"/>
      <c r="C844" s="453"/>
      <c r="D844" s="430"/>
      <c r="F844" s="430"/>
      <c r="G844" s="426"/>
      <c r="H844" s="426"/>
      <c r="K844" s="46"/>
      <c r="L844" s="46"/>
    </row>
    <row r="845" spans="1:12" ht="15.75" customHeight="1">
      <c r="A845" s="335"/>
      <c r="B845" s="426"/>
      <c r="C845" s="453"/>
      <c r="D845" s="430"/>
      <c r="F845" s="430"/>
      <c r="G845" s="426"/>
      <c r="H845" s="426"/>
      <c r="K845" s="46"/>
      <c r="L845" s="46"/>
    </row>
    <row r="846" spans="1:12" ht="15.75" customHeight="1">
      <c r="A846" s="335"/>
      <c r="B846" s="426"/>
      <c r="C846" s="453"/>
      <c r="D846" s="430"/>
      <c r="F846" s="430"/>
      <c r="G846" s="426"/>
      <c r="H846" s="426"/>
      <c r="K846" s="46"/>
      <c r="L846" s="46"/>
    </row>
    <row r="847" spans="1:12" ht="15.75" customHeight="1">
      <c r="A847" s="335"/>
      <c r="B847" s="426"/>
      <c r="C847" s="453"/>
      <c r="D847" s="430"/>
      <c r="F847" s="430"/>
      <c r="G847" s="426"/>
      <c r="H847" s="426"/>
      <c r="K847" s="46"/>
      <c r="L847" s="46"/>
    </row>
    <row r="848" spans="1:12" ht="15.75" customHeight="1">
      <c r="A848" s="335"/>
      <c r="B848" s="426"/>
      <c r="C848" s="453"/>
      <c r="D848" s="430"/>
      <c r="F848" s="430"/>
      <c r="G848" s="426"/>
      <c r="H848" s="426"/>
      <c r="K848" s="46"/>
      <c r="L848" s="46"/>
    </row>
    <row r="849" spans="1:12" ht="15.75" customHeight="1">
      <c r="A849" s="335"/>
      <c r="B849" s="426"/>
      <c r="C849" s="453"/>
      <c r="D849" s="430"/>
      <c r="F849" s="430"/>
      <c r="G849" s="426"/>
      <c r="H849" s="426"/>
      <c r="K849" s="46"/>
      <c r="L849" s="46"/>
    </row>
    <row r="850" spans="1:12" ht="15.75" customHeight="1">
      <c r="A850" s="335"/>
      <c r="B850" s="426"/>
      <c r="C850" s="453"/>
      <c r="D850" s="430"/>
      <c r="F850" s="430"/>
      <c r="G850" s="426"/>
      <c r="H850" s="426"/>
      <c r="K850" s="46"/>
      <c r="L850" s="46"/>
    </row>
    <row r="851" spans="1:12" ht="15.75" customHeight="1">
      <c r="A851" s="335"/>
      <c r="B851" s="426"/>
      <c r="C851" s="453"/>
      <c r="D851" s="430"/>
      <c r="F851" s="430"/>
      <c r="G851" s="426"/>
      <c r="H851" s="426"/>
      <c r="K851" s="46"/>
      <c r="L851" s="46"/>
    </row>
    <row r="852" spans="1:12" ht="15.75" customHeight="1">
      <c r="A852" s="335"/>
      <c r="B852" s="426"/>
      <c r="C852" s="453"/>
      <c r="D852" s="430"/>
      <c r="F852" s="430"/>
      <c r="G852" s="426"/>
      <c r="H852" s="426"/>
      <c r="K852" s="46"/>
      <c r="L852" s="46"/>
    </row>
    <row r="853" spans="1:12" ht="15.75" customHeight="1">
      <c r="A853" s="335"/>
      <c r="B853" s="426"/>
      <c r="C853" s="453"/>
      <c r="D853" s="430"/>
      <c r="F853" s="430"/>
      <c r="G853" s="426"/>
      <c r="H853" s="426"/>
      <c r="K853" s="46"/>
      <c r="L853" s="46"/>
    </row>
    <row r="854" spans="1:12" ht="15.75" customHeight="1">
      <c r="A854" s="335"/>
      <c r="B854" s="426"/>
      <c r="C854" s="453"/>
      <c r="D854" s="430"/>
      <c r="F854" s="430"/>
      <c r="G854" s="426"/>
      <c r="H854" s="426"/>
      <c r="K854" s="46"/>
      <c r="L854" s="46"/>
    </row>
    <row r="855" spans="1:12" ht="15.75" customHeight="1">
      <c r="A855" s="335"/>
      <c r="B855" s="426"/>
      <c r="C855" s="453"/>
      <c r="D855" s="430"/>
      <c r="F855" s="430"/>
      <c r="G855" s="426"/>
      <c r="H855" s="426"/>
      <c r="K855" s="46"/>
      <c r="L855" s="46"/>
    </row>
    <row r="856" spans="1:12" ht="15.75" customHeight="1">
      <c r="A856" s="335"/>
      <c r="B856" s="426"/>
      <c r="C856" s="453"/>
      <c r="D856" s="430"/>
      <c r="F856" s="430"/>
      <c r="G856" s="426"/>
      <c r="H856" s="426"/>
      <c r="K856" s="46"/>
      <c r="L856" s="46"/>
    </row>
    <row r="857" spans="1:12" ht="15.75" customHeight="1">
      <c r="A857" s="335"/>
      <c r="B857" s="426"/>
      <c r="C857" s="453"/>
      <c r="D857" s="430"/>
      <c r="F857" s="430"/>
      <c r="G857" s="426"/>
      <c r="H857" s="426"/>
      <c r="K857" s="46"/>
      <c r="L857" s="46"/>
    </row>
    <row r="858" spans="1:12" ht="15.75" customHeight="1">
      <c r="A858" s="335"/>
      <c r="B858" s="426"/>
      <c r="C858" s="453"/>
      <c r="D858" s="430"/>
      <c r="F858" s="430"/>
      <c r="G858" s="426"/>
      <c r="H858" s="426"/>
      <c r="K858" s="46"/>
      <c r="L858" s="46"/>
    </row>
    <row r="859" spans="1:12" ht="15.75" customHeight="1">
      <c r="A859" s="335"/>
      <c r="B859" s="426"/>
      <c r="C859" s="453"/>
      <c r="D859" s="430"/>
      <c r="F859" s="430"/>
      <c r="G859" s="426"/>
      <c r="H859" s="426"/>
      <c r="K859" s="46"/>
      <c r="L859" s="46"/>
    </row>
    <row r="860" spans="1:12" ht="15.75" customHeight="1">
      <c r="A860" s="335"/>
      <c r="B860" s="426"/>
      <c r="C860" s="453"/>
      <c r="D860" s="430"/>
      <c r="F860" s="430"/>
      <c r="G860" s="426"/>
      <c r="H860" s="426"/>
      <c r="K860" s="46"/>
      <c r="L860" s="46"/>
    </row>
    <row r="861" spans="1:12" ht="15.75" customHeight="1">
      <c r="A861" s="335"/>
      <c r="B861" s="426"/>
      <c r="C861" s="453"/>
      <c r="D861" s="430"/>
      <c r="F861" s="430"/>
      <c r="G861" s="426"/>
      <c r="H861" s="426"/>
      <c r="K861" s="46"/>
      <c r="L861" s="46"/>
    </row>
    <row r="862" spans="1:12" ht="15.75" customHeight="1">
      <c r="A862" s="335"/>
      <c r="B862" s="426"/>
      <c r="C862" s="453"/>
      <c r="D862" s="430"/>
      <c r="F862" s="430"/>
      <c r="G862" s="426"/>
      <c r="H862" s="426"/>
      <c r="K862" s="46"/>
      <c r="L862" s="46"/>
    </row>
    <row r="863" spans="1:12" ht="15.75" customHeight="1">
      <c r="A863" s="335"/>
      <c r="B863" s="426"/>
      <c r="C863" s="453"/>
      <c r="D863" s="430"/>
      <c r="F863" s="430"/>
      <c r="G863" s="426"/>
      <c r="H863" s="426"/>
      <c r="K863" s="46"/>
      <c r="L863" s="46"/>
    </row>
    <row r="864" spans="1:12" ht="15.75" customHeight="1">
      <c r="A864" s="335"/>
      <c r="B864" s="426"/>
      <c r="C864" s="453"/>
      <c r="D864" s="430"/>
      <c r="F864" s="430"/>
      <c r="G864" s="426"/>
      <c r="H864" s="426"/>
      <c r="K864" s="46"/>
      <c r="L864" s="46"/>
    </row>
    <row r="865" spans="1:12" ht="15.75" customHeight="1">
      <c r="A865" s="335"/>
      <c r="B865" s="426"/>
      <c r="C865" s="453"/>
      <c r="D865" s="430"/>
      <c r="F865" s="430"/>
      <c r="G865" s="426"/>
      <c r="H865" s="426"/>
      <c r="K865" s="46"/>
      <c r="L865" s="46"/>
    </row>
    <row r="866" spans="1:12" ht="15.75" customHeight="1">
      <c r="A866" s="335"/>
      <c r="B866" s="426"/>
      <c r="C866" s="453"/>
      <c r="D866" s="430"/>
      <c r="F866" s="430"/>
      <c r="G866" s="426"/>
      <c r="H866" s="426"/>
      <c r="K866" s="46"/>
      <c r="L866" s="46"/>
    </row>
    <row r="867" spans="1:12" ht="15.75" customHeight="1">
      <c r="A867" s="335"/>
      <c r="B867" s="426"/>
      <c r="C867" s="453"/>
      <c r="D867" s="430"/>
      <c r="F867" s="430"/>
      <c r="G867" s="426"/>
      <c r="H867" s="426"/>
      <c r="K867" s="46"/>
      <c r="L867" s="46"/>
    </row>
    <row r="868" spans="1:12" ht="15.75" customHeight="1">
      <c r="A868" s="335"/>
      <c r="B868" s="426"/>
      <c r="C868" s="453"/>
      <c r="D868" s="430"/>
      <c r="F868" s="430"/>
      <c r="G868" s="426"/>
      <c r="H868" s="426"/>
      <c r="K868" s="46"/>
      <c r="L868" s="46"/>
    </row>
    <row r="869" spans="1:12" ht="15.75" customHeight="1">
      <c r="A869" s="335"/>
      <c r="B869" s="426"/>
      <c r="C869" s="453"/>
      <c r="D869" s="430"/>
      <c r="F869" s="430"/>
      <c r="G869" s="426"/>
      <c r="H869" s="426"/>
      <c r="K869" s="46"/>
      <c r="L869" s="46"/>
    </row>
    <row r="870" spans="1:12" ht="15.75" customHeight="1">
      <c r="A870" s="335"/>
      <c r="B870" s="426"/>
      <c r="C870" s="453"/>
      <c r="D870" s="430"/>
      <c r="F870" s="430"/>
      <c r="G870" s="426"/>
      <c r="H870" s="426"/>
      <c r="K870" s="46"/>
      <c r="L870" s="46"/>
    </row>
    <row r="871" spans="1:12" ht="15.75" customHeight="1">
      <c r="A871" s="335"/>
      <c r="B871" s="426"/>
      <c r="C871" s="453"/>
      <c r="D871" s="430"/>
      <c r="F871" s="430"/>
      <c r="G871" s="426"/>
      <c r="H871" s="426"/>
      <c r="K871" s="46"/>
      <c r="L871" s="46"/>
    </row>
    <row r="872" spans="1:12" ht="15.75" customHeight="1">
      <c r="A872" s="335"/>
      <c r="B872" s="426"/>
      <c r="C872" s="453"/>
      <c r="D872" s="430"/>
      <c r="F872" s="430"/>
      <c r="G872" s="426"/>
      <c r="H872" s="426"/>
      <c r="K872" s="46"/>
      <c r="L872" s="46"/>
    </row>
    <row r="873" spans="1:12" ht="15.75" customHeight="1">
      <c r="A873" s="335"/>
      <c r="B873" s="426"/>
      <c r="C873" s="453"/>
      <c r="D873" s="430"/>
      <c r="F873" s="430"/>
      <c r="G873" s="426"/>
      <c r="H873" s="426"/>
      <c r="K873" s="46"/>
      <c r="L873" s="46"/>
    </row>
    <row r="874" spans="1:12" ht="15.75" customHeight="1">
      <c r="A874" s="335"/>
      <c r="B874" s="426"/>
      <c r="C874" s="453"/>
      <c r="D874" s="430"/>
      <c r="F874" s="430"/>
      <c r="G874" s="426"/>
      <c r="H874" s="426"/>
      <c r="K874" s="46"/>
      <c r="L874" s="46"/>
    </row>
    <row r="875" spans="1:12" ht="15.75" customHeight="1">
      <c r="A875" s="335"/>
      <c r="B875" s="426"/>
      <c r="C875" s="453"/>
      <c r="D875" s="430"/>
      <c r="F875" s="430"/>
      <c r="G875" s="426"/>
      <c r="H875" s="426"/>
      <c r="K875" s="46"/>
      <c r="L875" s="46"/>
    </row>
    <row r="876" spans="1:12" ht="15.75" customHeight="1">
      <c r="A876" s="335"/>
      <c r="B876" s="426"/>
      <c r="C876" s="453"/>
      <c r="D876" s="430"/>
      <c r="F876" s="430"/>
      <c r="G876" s="426"/>
      <c r="H876" s="426"/>
      <c r="K876" s="46"/>
      <c r="L876" s="46"/>
    </row>
    <row r="877" spans="1:12" ht="15.75" customHeight="1">
      <c r="A877" s="335"/>
      <c r="B877" s="426"/>
      <c r="C877" s="453"/>
      <c r="D877" s="430"/>
      <c r="F877" s="430"/>
      <c r="G877" s="426"/>
      <c r="H877" s="426"/>
      <c r="K877" s="46"/>
      <c r="L877" s="46"/>
    </row>
    <row r="878" spans="1:12" ht="15.75" customHeight="1">
      <c r="A878" s="335"/>
      <c r="B878" s="426"/>
      <c r="C878" s="453"/>
      <c r="D878" s="430"/>
      <c r="F878" s="430"/>
      <c r="G878" s="426"/>
      <c r="H878" s="426"/>
      <c r="K878" s="46"/>
      <c r="L878" s="46"/>
    </row>
    <row r="879" spans="1:12" ht="15.75" customHeight="1">
      <c r="A879" s="335"/>
      <c r="B879" s="426"/>
      <c r="C879" s="453"/>
      <c r="D879" s="430"/>
      <c r="F879" s="430"/>
      <c r="G879" s="426"/>
      <c r="H879" s="426"/>
      <c r="K879" s="46"/>
      <c r="L879" s="46"/>
    </row>
    <row r="880" spans="1:12" ht="15.75" customHeight="1">
      <c r="A880" s="335"/>
      <c r="B880" s="426"/>
      <c r="C880" s="453"/>
      <c r="D880" s="430"/>
      <c r="F880" s="430"/>
      <c r="G880" s="426"/>
      <c r="H880" s="426"/>
      <c r="K880" s="46"/>
      <c r="L880" s="46"/>
    </row>
    <row r="881" spans="1:12" ht="15.75" customHeight="1">
      <c r="A881" s="335"/>
      <c r="B881" s="426"/>
      <c r="C881" s="453"/>
      <c r="D881" s="430"/>
      <c r="F881" s="430"/>
      <c r="G881" s="426"/>
      <c r="H881" s="426"/>
      <c r="K881" s="46"/>
      <c r="L881" s="46"/>
    </row>
    <row r="882" spans="1:12" ht="15.75" customHeight="1">
      <c r="A882" s="335"/>
      <c r="B882" s="426"/>
      <c r="C882" s="453"/>
      <c r="D882" s="430"/>
      <c r="F882" s="430"/>
      <c r="G882" s="426"/>
      <c r="H882" s="426"/>
      <c r="K882" s="46"/>
      <c r="L882" s="46"/>
    </row>
    <row r="883" spans="1:12" ht="15.75" customHeight="1">
      <c r="A883" s="335"/>
      <c r="B883" s="426"/>
      <c r="C883" s="453"/>
      <c r="D883" s="430"/>
      <c r="F883" s="430"/>
      <c r="G883" s="426"/>
      <c r="H883" s="426"/>
      <c r="K883" s="46"/>
      <c r="L883" s="46"/>
    </row>
    <row r="884" spans="1:12" ht="15.75" customHeight="1">
      <c r="A884" s="335"/>
      <c r="B884" s="426"/>
      <c r="C884" s="453"/>
      <c r="D884" s="430"/>
      <c r="F884" s="430"/>
      <c r="G884" s="426"/>
      <c r="H884" s="426"/>
      <c r="K884" s="46"/>
      <c r="L884" s="46"/>
    </row>
    <row r="885" spans="1:12" ht="15.75" customHeight="1">
      <c r="A885" s="335"/>
      <c r="B885" s="426"/>
      <c r="C885" s="453"/>
      <c r="D885" s="430"/>
      <c r="F885" s="430"/>
      <c r="G885" s="426"/>
      <c r="H885" s="426"/>
      <c r="K885" s="46"/>
      <c r="L885" s="46"/>
    </row>
    <row r="886" spans="1:12" ht="15.75" customHeight="1">
      <c r="A886" s="335"/>
      <c r="B886" s="426"/>
      <c r="C886" s="453"/>
      <c r="D886" s="430"/>
      <c r="F886" s="430"/>
      <c r="G886" s="426"/>
      <c r="H886" s="426"/>
      <c r="K886" s="46"/>
      <c r="L886" s="46"/>
    </row>
    <row r="887" spans="1:12" ht="15.75" customHeight="1">
      <c r="A887" s="335"/>
      <c r="B887" s="426"/>
      <c r="C887" s="453"/>
      <c r="D887" s="430"/>
      <c r="F887" s="430"/>
      <c r="G887" s="426"/>
      <c r="H887" s="426"/>
      <c r="K887" s="46"/>
      <c r="L887" s="46"/>
    </row>
    <row r="888" spans="1:12" ht="15.75" customHeight="1">
      <c r="A888" s="335"/>
      <c r="B888" s="426"/>
      <c r="C888" s="453"/>
      <c r="D888" s="430"/>
      <c r="F888" s="430"/>
      <c r="G888" s="426"/>
      <c r="H888" s="426"/>
      <c r="K888" s="46"/>
      <c r="L888" s="46"/>
    </row>
    <row r="889" spans="1:12" ht="15.75" customHeight="1">
      <c r="A889" s="335"/>
      <c r="B889" s="426"/>
      <c r="C889" s="453"/>
      <c r="D889" s="430"/>
      <c r="F889" s="430"/>
      <c r="G889" s="426"/>
      <c r="H889" s="426"/>
      <c r="K889" s="46"/>
      <c r="L889" s="46"/>
    </row>
    <row r="890" spans="1:12" ht="15.75" customHeight="1">
      <c r="A890" s="335"/>
      <c r="B890" s="426"/>
      <c r="C890" s="453"/>
      <c r="D890" s="430"/>
      <c r="F890" s="430"/>
      <c r="G890" s="426"/>
      <c r="H890" s="426"/>
      <c r="K890" s="46"/>
      <c r="L890" s="46"/>
    </row>
    <row r="891" spans="1:12" ht="15.75" customHeight="1">
      <c r="A891" s="335"/>
      <c r="B891" s="426"/>
      <c r="C891" s="453"/>
      <c r="D891" s="430"/>
      <c r="F891" s="430"/>
      <c r="G891" s="426"/>
      <c r="H891" s="426"/>
      <c r="K891" s="46"/>
      <c r="L891" s="46"/>
    </row>
    <row r="892" spans="1:12" ht="15.75" customHeight="1">
      <c r="A892" s="335"/>
      <c r="B892" s="426"/>
      <c r="C892" s="453"/>
      <c r="D892" s="430"/>
      <c r="F892" s="430"/>
      <c r="G892" s="426"/>
      <c r="H892" s="426"/>
      <c r="K892" s="46"/>
      <c r="L892" s="46"/>
    </row>
    <row r="893" spans="1:12" ht="15.75" customHeight="1">
      <c r="A893" s="335"/>
      <c r="B893" s="426"/>
      <c r="C893" s="453"/>
      <c r="D893" s="430"/>
      <c r="F893" s="430"/>
      <c r="G893" s="426"/>
      <c r="H893" s="426"/>
      <c r="K893" s="46"/>
      <c r="L893" s="46"/>
    </row>
    <row r="894" spans="1:12" ht="15.75" customHeight="1">
      <c r="A894" s="335"/>
      <c r="B894" s="426"/>
      <c r="C894" s="453"/>
      <c r="D894" s="430"/>
      <c r="F894" s="430"/>
      <c r="G894" s="426"/>
      <c r="H894" s="426"/>
      <c r="K894" s="46"/>
      <c r="L894" s="46"/>
    </row>
    <row r="895" spans="1:12" ht="15.75" customHeight="1">
      <c r="A895" s="335"/>
      <c r="B895" s="426"/>
      <c r="C895" s="453"/>
      <c r="D895" s="430"/>
      <c r="F895" s="430"/>
      <c r="G895" s="426"/>
      <c r="H895" s="426"/>
      <c r="K895" s="46"/>
      <c r="L895" s="46"/>
    </row>
    <row r="896" spans="1:12" ht="15.75" customHeight="1">
      <c r="A896" s="335"/>
      <c r="B896" s="426"/>
      <c r="C896" s="453"/>
      <c r="D896" s="430"/>
      <c r="F896" s="430"/>
      <c r="G896" s="426"/>
      <c r="H896" s="426"/>
      <c r="K896" s="46"/>
      <c r="L896" s="46"/>
    </row>
    <row r="897" spans="1:12" ht="15.75" customHeight="1">
      <c r="A897" s="335"/>
      <c r="B897" s="426"/>
      <c r="C897" s="453"/>
      <c r="D897" s="430"/>
      <c r="F897" s="430"/>
      <c r="G897" s="426"/>
      <c r="H897" s="426"/>
      <c r="K897" s="46"/>
      <c r="L897" s="46"/>
    </row>
    <row r="898" spans="1:12" ht="15.75" customHeight="1">
      <c r="A898" s="335"/>
      <c r="B898" s="426"/>
      <c r="C898" s="453"/>
      <c r="D898" s="430"/>
      <c r="F898" s="430"/>
      <c r="G898" s="426"/>
      <c r="H898" s="426"/>
      <c r="K898" s="46"/>
      <c r="L898" s="46"/>
    </row>
    <row r="899" spans="1:12" ht="15.75" customHeight="1">
      <c r="A899" s="335"/>
      <c r="B899" s="426"/>
      <c r="C899" s="453"/>
      <c r="D899" s="430"/>
      <c r="F899" s="430"/>
      <c r="G899" s="426"/>
      <c r="H899" s="426"/>
      <c r="K899" s="46"/>
      <c r="L899" s="46"/>
    </row>
    <row r="900" spans="1:12" ht="15.75" customHeight="1">
      <c r="A900" s="335"/>
      <c r="B900" s="426"/>
      <c r="C900" s="453"/>
      <c r="D900" s="430"/>
      <c r="F900" s="430"/>
      <c r="G900" s="426"/>
      <c r="H900" s="426"/>
      <c r="K900" s="46"/>
      <c r="L900" s="46"/>
    </row>
    <row r="901" spans="1:12" ht="15.75" customHeight="1">
      <c r="A901" s="335"/>
      <c r="B901" s="426"/>
      <c r="C901" s="453"/>
      <c r="D901" s="430"/>
      <c r="F901" s="430"/>
      <c r="G901" s="426"/>
      <c r="H901" s="426"/>
      <c r="K901" s="46"/>
      <c r="L901" s="46"/>
    </row>
    <row r="902" spans="1:12" ht="15.75" customHeight="1">
      <c r="A902" s="335"/>
      <c r="B902" s="426"/>
      <c r="C902" s="453"/>
      <c r="D902" s="430"/>
      <c r="F902" s="430"/>
      <c r="G902" s="426"/>
      <c r="H902" s="426"/>
      <c r="K902" s="46"/>
      <c r="L902" s="46"/>
    </row>
    <row r="903" spans="1:12" ht="15.75" customHeight="1">
      <c r="A903" s="335"/>
      <c r="B903" s="426"/>
      <c r="C903" s="453"/>
      <c r="D903" s="430"/>
      <c r="F903" s="430"/>
      <c r="G903" s="426"/>
      <c r="H903" s="426"/>
      <c r="K903" s="46"/>
      <c r="L903" s="46"/>
    </row>
    <row r="904" spans="1:12" ht="15.75" customHeight="1">
      <c r="A904" s="335"/>
      <c r="B904" s="426"/>
      <c r="C904" s="453"/>
      <c r="D904" s="430"/>
      <c r="F904" s="430"/>
      <c r="G904" s="426"/>
      <c r="H904" s="426"/>
      <c r="K904" s="46"/>
      <c r="L904" s="46"/>
    </row>
    <row r="905" spans="1:12" ht="15.75" customHeight="1">
      <c r="A905" s="335"/>
      <c r="B905" s="426"/>
      <c r="C905" s="453"/>
      <c r="D905" s="430"/>
      <c r="F905" s="430"/>
      <c r="G905" s="426"/>
      <c r="H905" s="426"/>
      <c r="K905" s="46"/>
      <c r="L905" s="46"/>
    </row>
    <row r="906" spans="1:12" ht="15.75" customHeight="1">
      <c r="A906" s="335"/>
      <c r="B906" s="426"/>
      <c r="C906" s="453"/>
      <c r="D906" s="430"/>
      <c r="F906" s="430"/>
      <c r="G906" s="426"/>
      <c r="H906" s="426"/>
      <c r="K906" s="46"/>
      <c r="L906" s="46"/>
    </row>
    <row r="907" spans="1:12" ht="15.75" customHeight="1">
      <c r="A907" s="335"/>
      <c r="B907" s="426"/>
      <c r="C907" s="453"/>
      <c r="D907" s="430"/>
      <c r="F907" s="430"/>
      <c r="G907" s="426"/>
      <c r="H907" s="426"/>
      <c r="K907" s="46"/>
      <c r="L907" s="46"/>
    </row>
    <row r="908" spans="1:12" ht="15.75" customHeight="1">
      <c r="A908" s="335"/>
      <c r="B908" s="426"/>
      <c r="C908" s="453"/>
      <c r="D908" s="430"/>
      <c r="F908" s="430"/>
      <c r="G908" s="426"/>
      <c r="H908" s="426"/>
      <c r="K908" s="46"/>
      <c r="L908" s="46"/>
    </row>
    <row r="909" spans="1:12" ht="15.75" customHeight="1">
      <c r="A909" s="335"/>
      <c r="B909" s="426"/>
      <c r="C909" s="453"/>
      <c r="D909" s="430"/>
      <c r="F909" s="430"/>
      <c r="G909" s="426"/>
      <c r="H909" s="426"/>
      <c r="K909" s="46"/>
      <c r="L909" s="46"/>
    </row>
    <row r="910" spans="1:12" ht="15.75" customHeight="1">
      <c r="A910" s="335"/>
      <c r="B910" s="426"/>
      <c r="C910" s="453"/>
      <c r="D910" s="430"/>
      <c r="F910" s="430"/>
      <c r="G910" s="426"/>
      <c r="H910" s="426"/>
      <c r="K910" s="46"/>
      <c r="L910" s="46"/>
    </row>
    <row r="911" spans="1:12" ht="15.75" customHeight="1">
      <c r="A911" s="335"/>
      <c r="B911" s="426"/>
      <c r="C911" s="453"/>
      <c r="D911" s="430"/>
      <c r="F911" s="430"/>
      <c r="G911" s="426"/>
      <c r="H911" s="426"/>
      <c r="K911" s="46"/>
      <c r="L911" s="46"/>
    </row>
    <row r="912" spans="1:12" ht="15.75" customHeight="1">
      <c r="A912" s="335"/>
      <c r="B912" s="426"/>
      <c r="C912" s="453"/>
      <c r="D912" s="430"/>
      <c r="F912" s="430"/>
      <c r="G912" s="426"/>
      <c r="H912" s="426"/>
      <c r="K912" s="46"/>
      <c r="L912" s="46"/>
    </row>
    <row r="913" spans="1:12" ht="15.75" customHeight="1">
      <c r="A913" s="335"/>
      <c r="B913" s="426"/>
      <c r="C913" s="453"/>
      <c r="D913" s="430"/>
      <c r="F913" s="430"/>
      <c r="G913" s="426"/>
      <c r="H913" s="426"/>
      <c r="K913" s="46"/>
      <c r="L913" s="46"/>
    </row>
    <row r="914" spans="1:12" ht="15.75" customHeight="1">
      <c r="A914" s="335"/>
      <c r="B914" s="426"/>
      <c r="C914" s="453"/>
      <c r="D914" s="430"/>
      <c r="F914" s="430"/>
      <c r="G914" s="426"/>
      <c r="H914" s="426"/>
      <c r="K914" s="46"/>
      <c r="L914" s="46"/>
    </row>
    <row r="915" spans="1:12" ht="15.75" customHeight="1">
      <c r="A915" s="335"/>
      <c r="B915" s="426"/>
      <c r="C915" s="453"/>
      <c r="D915" s="430"/>
      <c r="F915" s="430"/>
      <c r="G915" s="426"/>
      <c r="H915" s="426"/>
      <c r="K915" s="46"/>
      <c r="L915" s="46"/>
    </row>
    <row r="916" spans="1:12" ht="15.75" customHeight="1">
      <c r="A916" s="335"/>
      <c r="B916" s="426"/>
      <c r="C916" s="453"/>
      <c r="D916" s="430"/>
      <c r="F916" s="430"/>
      <c r="G916" s="426"/>
      <c r="H916" s="426"/>
      <c r="K916" s="46"/>
      <c r="L916" s="46"/>
    </row>
    <row r="917" spans="1:12" ht="15.75" customHeight="1">
      <c r="A917" s="335"/>
      <c r="B917" s="426"/>
      <c r="C917" s="453"/>
      <c r="D917" s="430"/>
      <c r="F917" s="430"/>
      <c r="G917" s="426"/>
      <c r="H917" s="426"/>
      <c r="K917" s="46"/>
      <c r="L917" s="46"/>
    </row>
    <row r="918" spans="1:12" ht="15.75" customHeight="1">
      <c r="A918" s="335"/>
      <c r="B918" s="426"/>
      <c r="C918" s="453"/>
      <c r="D918" s="430"/>
      <c r="F918" s="430"/>
      <c r="G918" s="426"/>
      <c r="H918" s="426"/>
      <c r="K918" s="46"/>
      <c r="L918" s="46"/>
    </row>
    <row r="919" spans="1:12" ht="15.75" customHeight="1">
      <c r="A919" s="335"/>
      <c r="B919" s="426"/>
      <c r="C919" s="453"/>
      <c r="D919" s="430"/>
      <c r="F919" s="430"/>
      <c r="G919" s="426"/>
      <c r="H919" s="426"/>
      <c r="K919" s="46"/>
      <c r="L919" s="46"/>
    </row>
    <row r="920" spans="1:12" ht="15.75" customHeight="1">
      <c r="A920" s="335"/>
      <c r="B920" s="426"/>
      <c r="C920" s="453"/>
      <c r="D920" s="430"/>
      <c r="F920" s="430"/>
      <c r="G920" s="426"/>
      <c r="H920" s="426"/>
      <c r="K920" s="46"/>
      <c r="L920" s="46"/>
    </row>
    <row r="921" spans="1:12" ht="15.75" customHeight="1">
      <c r="A921" s="335"/>
      <c r="B921" s="426"/>
      <c r="C921" s="453"/>
      <c r="D921" s="430"/>
      <c r="F921" s="430"/>
      <c r="G921" s="426"/>
      <c r="H921" s="426"/>
      <c r="K921" s="46"/>
      <c r="L921" s="46"/>
    </row>
    <row r="922" spans="1:12" ht="15.75" customHeight="1">
      <c r="A922" s="335"/>
      <c r="B922" s="426"/>
      <c r="C922" s="453"/>
      <c r="D922" s="430"/>
      <c r="F922" s="430"/>
      <c r="G922" s="426"/>
      <c r="H922" s="426"/>
      <c r="K922" s="46"/>
      <c r="L922" s="46"/>
    </row>
    <row r="923" spans="1:12" ht="15.75" customHeight="1">
      <c r="A923" s="335"/>
      <c r="B923" s="426"/>
      <c r="C923" s="453"/>
      <c r="D923" s="430"/>
      <c r="F923" s="430"/>
      <c r="G923" s="426"/>
      <c r="H923" s="426"/>
      <c r="K923" s="46"/>
      <c r="L923" s="46"/>
    </row>
    <row r="924" spans="1:12" ht="15.75" customHeight="1">
      <c r="A924" s="335"/>
      <c r="B924" s="426"/>
      <c r="C924" s="453"/>
      <c r="D924" s="430"/>
      <c r="F924" s="430"/>
      <c r="G924" s="426"/>
      <c r="H924" s="426"/>
      <c r="K924" s="46"/>
      <c r="L924" s="46"/>
    </row>
    <row r="925" spans="1:12" ht="15.75" customHeight="1">
      <c r="A925" s="335"/>
      <c r="B925" s="426"/>
      <c r="C925" s="453"/>
      <c r="D925" s="430"/>
      <c r="F925" s="430"/>
      <c r="G925" s="426"/>
      <c r="H925" s="426"/>
      <c r="K925" s="46"/>
      <c r="L925" s="46"/>
    </row>
    <row r="926" spans="1:12" ht="15.75" customHeight="1">
      <c r="A926" s="335"/>
      <c r="B926" s="426"/>
      <c r="C926" s="453"/>
      <c r="D926" s="430"/>
      <c r="F926" s="430"/>
      <c r="G926" s="426"/>
      <c r="H926" s="426"/>
      <c r="K926" s="46"/>
      <c r="L926" s="46"/>
    </row>
    <row r="927" spans="1:12" ht="15.75" customHeight="1">
      <c r="A927" s="335"/>
      <c r="B927" s="426"/>
      <c r="C927" s="453"/>
      <c r="D927" s="430"/>
      <c r="F927" s="430"/>
      <c r="G927" s="426"/>
      <c r="H927" s="426"/>
      <c r="K927" s="46"/>
      <c r="L927" s="46"/>
    </row>
    <row r="928" spans="1:12" ht="15.75" customHeight="1">
      <c r="A928" s="335"/>
      <c r="B928" s="426"/>
      <c r="C928" s="453"/>
      <c r="D928" s="430"/>
      <c r="F928" s="430"/>
      <c r="G928" s="426"/>
      <c r="H928" s="426"/>
      <c r="K928" s="46"/>
      <c r="L928" s="46"/>
    </row>
    <row r="929" spans="1:12" ht="15.75" customHeight="1">
      <c r="A929" s="335"/>
      <c r="B929" s="426"/>
      <c r="C929" s="453"/>
      <c r="D929" s="430"/>
      <c r="F929" s="430"/>
      <c r="G929" s="426"/>
      <c r="H929" s="426"/>
      <c r="K929" s="46"/>
      <c r="L929" s="46"/>
    </row>
    <row r="930" spans="1:12" ht="15.75" customHeight="1">
      <c r="A930" s="335"/>
      <c r="B930" s="426"/>
      <c r="C930" s="453"/>
      <c r="D930" s="430"/>
      <c r="F930" s="430"/>
      <c r="G930" s="426"/>
      <c r="H930" s="426"/>
      <c r="K930" s="46"/>
      <c r="L930" s="46"/>
    </row>
    <row r="931" spans="1:12" ht="15.75" customHeight="1">
      <c r="A931" s="335"/>
      <c r="B931" s="426"/>
      <c r="C931" s="453"/>
      <c r="D931" s="430"/>
      <c r="F931" s="430"/>
      <c r="G931" s="426"/>
      <c r="H931" s="426"/>
      <c r="K931" s="46"/>
      <c r="L931" s="46"/>
    </row>
    <row r="932" spans="1:12" ht="15.75" customHeight="1">
      <c r="A932" s="335"/>
      <c r="B932" s="426"/>
      <c r="C932" s="453"/>
      <c r="D932" s="430"/>
      <c r="F932" s="430"/>
      <c r="G932" s="426"/>
      <c r="H932" s="426"/>
      <c r="K932" s="46"/>
      <c r="L932" s="46"/>
    </row>
    <row r="933" spans="1:12" ht="15.75" customHeight="1">
      <c r="A933" s="335"/>
      <c r="B933" s="426"/>
      <c r="C933" s="453"/>
      <c r="D933" s="430"/>
      <c r="F933" s="430"/>
      <c r="G933" s="426"/>
      <c r="H933" s="426"/>
      <c r="K933" s="46"/>
      <c r="L933" s="46"/>
    </row>
    <row r="934" spans="1:12" ht="15.75" customHeight="1">
      <c r="A934" s="335"/>
      <c r="B934" s="426"/>
      <c r="C934" s="453"/>
      <c r="D934" s="430"/>
      <c r="F934" s="430"/>
      <c r="G934" s="426"/>
      <c r="H934" s="426"/>
      <c r="K934" s="46"/>
      <c r="L934" s="46"/>
    </row>
    <row r="935" spans="1:12" ht="15.75" customHeight="1">
      <c r="A935" s="335"/>
      <c r="B935" s="426"/>
      <c r="C935" s="453"/>
      <c r="D935" s="430"/>
      <c r="F935" s="430"/>
      <c r="G935" s="426"/>
      <c r="H935" s="426"/>
      <c r="K935" s="46"/>
      <c r="L935" s="46"/>
    </row>
    <row r="936" spans="1:12" ht="15.75" customHeight="1">
      <c r="A936" s="335"/>
      <c r="B936" s="426"/>
      <c r="C936" s="453"/>
      <c r="D936" s="430"/>
      <c r="F936" s="430"/>
      <c r="G936" s="426"/>
      <c r="H936" s="426"/>
      <c r="K936" s="46"/>
      <c r="L936" s="46"/>
    </row>
    <row r="937" spans="1:12" ht="15.75" customHeight="1">
      <c r="A937" s="335"/>
      <c r="B937" s="426"/>
      <c r="C937" s="453"/>
      <c r="D937" s="430"/>
      <c r="F937" s="430"/>
      <c r="G937" s="426"/>
      <c r="H937" s="426"/>
      <c r="K937" s="46"/>
      <c r="L937" s="46"/>
    </row>
    <row r="938" spans="1:12" ht="15.75" customHeight="1">
      <c r="A938" s="335"/>
      <c r="B938" s="426"/>
      <c r="C938" s="453"/>
      <c r="D938" s="430"/>
      <c r="F938" s="430"/>
      <c r="G938" s="426"/>
      <c r="H938" s="426"/>
      <c r="K938" s="46"/>
      <c r="L938" s="46"/>
    </row>
    <row r="939" spans="1:12" ht="15.75" customHeight="1">
      <c r="A939" s="335"/>
      <c r="B939" s="426"/>
      <c r="C939" s="453"/>
      <c r="D939" s="430"/>
      <c r="F939" s="430"/>
      <c r="G939" s="426"/>
      <c r="H939" s="426"/>
      <c r="K939" s="46"/>
      <c r="L939" s="46"/>
    </row>
    <row r="940" spans="1:12" ht="15.75" customHeight="1">
      <c r="A940" s="335"/>
      <c r="B940" s="426"/>
      <c r="C940" s="453"/>
      <c r="D940" s="430"/>
      <c r="F940" s="430"/>
      <c r="G940" s="426"/>
      <c r="H940" s="426"/>
      <c r="K940" s="46"/>
      <c r="L940" s="46"/>
    </row>
    <row r="941" spans="1:12" ht="15.75" customHeight="1">
      <c r="A941" s="335"/>
      <c r="B941" s="426"/>
      <c r="C941" s="453"/>
      <c r="D941" s="430"/>
      <c r="F941" s="430"/>
      <c r="G941" s="426"/>
      <c r="H941" s="426"/>
      <c r="K941" s="46"/>
      <c r="L941" s="46"/>
    </row>
    <row r="942" spans="1:12" ht="15.75" customHeight="1">
      <c r="A942" s="335"/>
      <c r="B942" s="426"/>
      <c r="C942" s="453"/>
      <c r="D942" s="430"/>
      <c r="F942" s="430"/>
      <c r="G942" s="426"/>
      <c r="H942" s="426"/>
      <c r="K942" s="46"/>
      <c r="L942" s="46"/>
    </row>
    <row r="943" spans="1:12" ht="15.75" customHeight="1">
      <c r="A943" s="335"/>
      <c r="B943" s="426"/>
      <c r="C943" s="453"/>
      <c r="D943" s="430"/>
      <c r="F943" s="430"/>
      <c r="G943" s="426"/>
      <c r="H943" s="426"/>
      <c r="K943" s="46"/>
      <c r="L943" s="46"/>
    </row>
    <row r="944" spans="1:12" ht="15.75" customHeight="1">
      <c r="A944" s="335"/>
      <c r="B944" s="426"/>
      <c r="C944" s="453"/>
      <c r="D944" s="430"/>
      <c r="F944" s="430"/>
      <c r="G944" s="426"/>
      <c r="H944" s="426"/>
      <c r="K944" s="46"/>
      <c r="L944" s="46"/>
    </row>
    <row r="945" spans="1:12" ht="15.75" customHeight="1">
      <c r="A945" s="335"/>
      <c r="B945" s="426"/>
      <c r="C945" s="453"/>
      <c r="D945" s="430"/>
      <c r="F945" s="430"/>
      <c r="G945" s="426"/>
      <c r="H945" s="426"/>
      <c r="K945" s="46"/>
      <c r="L945" s="46"/>
    </row>
    <row r="946" spans="1:12" ht="15.75" customHeight="1">
      <c r="A946" s="335"/>
      <c r="B946" s="426"/>
      <c r="C946" s="453"/>
      <c r="D946" s="430"/>
      <c r="F946" s="430"/>
      <c r="G946" s="426"/>
      <c r="H946" s="426"/>
      <c r="K946" s="46"/>
      <c r="L946" s="46"/>
    </row>
    <row r="947" spans="1:12" ht="15.75" customHeight="1">
      <c r="A947" s="335"/>
      <c r="B947" s="426"/>
      <c r="C947" s="453"/>
      <c r="D947" s="430"/>
      <c r="F947" s="430"/>
      <c r="G947" s="426"/>
      <c r="H947" s="426"/>
      <c r="K947" s="46"/>
      <c r="L947" s="46"/>
    </row>
    <row r="948" spans="1:12" ht="15.75" customHeight="1">
      <c r="A948" s="335"/>
      <c r="B948" s="426"/>
      <c r="C948" s="453"/>
      <c r="D948" s="430"/>
      <c r="F948" s="430"/>
      <c r="G948" s="426"/>
      <c r="H948" s="426"/>
      <c r="K948" s="46"/>
      <c r="L948" s="46"/>
    </row>
    <row r="949" spans="1:12" ht="15.75" customHeight="1">
      <c r="A949" s="335"/>
      <c r="B949" s="426"/>
      <c r="C949" s="453"/>
      <c r="D949" s="430"/>
      <c r="F949" s="430"/>
      <c r="G949" s="426"/>
      <c r="H949" s="426"/>
      <c r="K949" s="46"/>
      <c r="L949" s="46"/>
    </row>
    <row r="950" spans="1:12" ht="15.75" customHeight="1">
      <c r="A950" s="335"/>
      <c r="B950" s="426"/>
      <c r="C950" s="453"/>
      <c r="D950" s="430"/>
      <c r="F950" s="430"/>
      <c r="G950" s="426"/>
      <c r="H950" s="426"/>
      <c r="K950" s="46"/>
      <c r="L950" s="46"/>
    </row>
    <row r="951" spans="1:12" ht="15.75" customHeight="1">
      <c r="A951" s="335"/>
      <c r="B951" s="426"/>
      <c r="C951" s="453"/>
      <c r="D951" s="430"/>
      <c r="F951" s="430"/>
      <c r="G951" s="426"/>
      <c r="H951" s="426"/>
      <c r="K951" s="46"/>
      <c r="L951" s="46"/>
    </row>
    <row r="952" spans="1:12" ht="15.75" customHeight="1">
      <c r="A952" s="335"/>
      <c r="B952" s="426"/>
      <c r="C952" s="453"/>
      <c r="D952" s="430"/>
      <c r="F952" s="430"/>
      <c r="G952" s="426"/>
      <c r="H952" s="426"/>
      <c r="K952" s="46"/>
      <c r="L952" s="46"/>
    </row>
    <row r="953" spans="1:12" ht="15.75" customHeight="1">
      <c r="A953" s="335"/>
      <c r="B953" s="426"/>
      <c r="C953" s="453"/>
      <c r="D953" s="430"/>
      <c r="F953" s="430"/>
      <c r="G953" s="426"/>
      <c r="H953" s="426"/>
      <c r="K953" s="46"/>
      <c r="L953" s="46"/>
    </row>
    <row r="954" spans="1:12" ht="15.75" customHeight="1">
      <c r="A954" s="335"/>
      <c r="B954" s="426"/>
      <c r="C954" s="453"/>
      <c r="D954" s="430"/>
      <c r="F954" s="430"/>
      <c r="G954" s="426"/>
      <c r="H954" s="426"/>
      <c r="K954" s="46"/>
      <c r="L954" s="46"/>
    </row>
    <row r="955" spans="1:12" ht="15.75" customHeight="1">
      <c r="A955" s="335"/>
      <c r="B955" s="426"/>
      <c r="C955" s="453"/>
      <c r="D955" s="430"/>
      <c r="F955" s="430"/>
      <c r="G955" s="426"/>
      <c r="H955" s="426"/>
      <c r="K955" s="46"/>
      <c r="L955" s="46"/>
    </row>
    <row r="956" spans="1:12" ht="15.75" customHeight="1">
      <c r="A956" s="335"/>
      <c r="B956" s="426"/>
      <c r="C956" s="453"/>
      <c r="D956" s="430"/>
      <c r="F956" s="430"/>
      <c r="G956" s="426"/>
      <c r="H956" s="426"/>
      <c r="K956" s="46"/>
      <c r="L956" s="46"/>
    </row>
    <row r="957" spans="1:12" ht="15.75" customHeight="1">
      <c r="A957" s="335"/>
      <c r="B957" s="426"/>
      <c r="C957" s="453"/>
      <c r="D957" s="430"/>
      <c r="F957" s="430"/>
      <c r="G957" s="426"/>
      <c r="H957" s="426"/>
      <c r="K957" s="46"/>
      <c r="L957" s="46"/>
    </row>
    <row r="958" spans="1:12" ht="15.75" customHeight="1">
      <c r="A958" s="335"/>
      <c r="B958" s="426"/>
      <c r="C958" s="453"/>
      <c r="D958" s="430"/>
      <c r="F958" s="430"/>
      <c r="G958" s="426"/>
      <c r="H958" s="426"/>
      <c r="K958" s="46"/>
      <c r="L958" s="46"/>
    </row>
    <row r="959" spans="1:12" ht="15.75" customHeight="1">
      <c r="A959" s="335"/>
      <c r="B959" s="426"/>
      <c r="C959" s="453"/>
      <c r="D959" s="430"/>
      <c r="F959" s="430"/>
      <c r="G959" s="426"/>
      <c r="H959" s="426"/>
      <c r="K959" s="46"/>
      <c r="L959" s="46"/>
    </row>
    <row r="960" spans="1:12" ht="15.75" customHeight="1">
      <c r="A960" s="335"/>
      <c r="B960" s="426"/>
      <c r="C960" s="453"/>
      <c r="D960" s="430"/>
      <c r="F960" s="430"/>
      <c r="G960" s="426"/>
      <c r="H960" s="426"/>
      <c r="K960" s="46"/>
      <c r="L960" s="46"/>
    </row>
    <row r="961" spans="1:12" ht="15.75" customHeight="1">
      <c r="A961" s="335"/>
      <c r="B961" s="426"/>
      <c r="C961" s="453"/>
      <c r="D961" s="430"/>
      <c r="F961" s="430"/>
      <c r="G961" s="426"/>
      <c r="H961" s="426"/>
      <c r="K961" s="46"/>
      <c r="L961" s="46"/>
    </row>
    <row r="962" spans="1:12" ht="15.75" customHeight="1">
      <c r="A962" s="335"/>
      <c r="B962" s="426"/>
      <c r="C962" s="453"/>
      <c r="D962" s="430"/>
      <c r="F962" s="430"/>
      <c r="G962" s="426"/>
      <c r="H962" s="426"/>
      <c r="K962" s="46"/>
      <c r="L962" s="46"/>
    </row>
    <row r="963" spans="1:12" ht="15.75" customHeight="1">
      <c r="A963" s="335"/>
      <c r="B963" s="426"/>
      <c r="C963" s="453"/>
      <c r="D963" s="430"/>
      <c r="F963" s="430"/>
      <c r="G963" s="426"/>
      <c r="H963" s="426"/>
      <c r="K963" s="46"/>
      <c r="L963" s="46"/>
    </row>
    <row r="964" spans="1:12" ht="15.75" customHeight="1">
      <c r="A964" s="335"/>
      <c r="B964" s="426"/>
      <c r="C964" s="453"/>
      <c r="D964" s="430"/>
      <c r="F964" s="430"/>
      <c r="G964" s="426"/>
      <c r="H964" s="426"/>
      <c r="K964" s="46"/>
      <c r="L964" s="46"/>
    </row>
    <row r="965" spans="1:12" ht="15.75" customHeight="1">
      <c r="A965" s="335"/>
      <c r="B965" s="426"/>
      <c r="C965" s="453"/>
      <c r="D965" s="430"/>
      <c r="F965" s="430"/>
      <c r="G965" s="426"/>
      <c r="H965" s="426"/>
      <c r="K965" s="46"/>
      <c r="L965" s="46"/>
    </row>
    <row r="966" spans="1:12" ht="15.75" customHeight="1">
      <c r="A966" s="335"/>
      <c r="B966" s="426"/>
      <c r="C966" s="453"/>
      <c r="D966" s="430"/>
      <c r="F966" s="430"/>
      <c r="G966" s="426"/>
      <c r="H966" s="426"/>
      <c r="K966" s="46"/>
      <c r="L966" s="46"/>
    </row>
    <row r="967" spans="1:12" ht="15.75" customHeight="1">
      <c r="A967" s="335"/>
      <c r="B967" s="426"/>
      <c r="C967" s="453"/>
      <c r="D967" s="430"/>
      <c r="F967" s="430"/>
      <c r="G967" s="426"/>
      <c r="H967" s="426"/>
      <c r="K967" s="46"/>
      <c r="L967" s="46"/>
    </row>
    <row r="968" spans="1:12" ht="15.75" customHeight="1">
      <c r="A968" s="335"/>
      <c r="B968" s="426"/>
      <c r="C968" s="453"/>
      <c r="D968" s="430"/>
      <c r="F968" s="430"/>
      <c r="G968" s="426"/>
      <c r="H968" s="426"/>
      <c r="K968" s="46"/>
      <c r="L968" s="46"/>
    </row>
    <row r="969" spans="1:12" ht="15.75" customHeight="1">
      <c r="A969" s="335"/>
      <c r="B969" s="426"/>
      <c r="C969" s="453"/>
      <c r="D969" s="430"/>
      <c r="F969" s="430"/>
      <c r="G969" s="426"/>
      <c r="H969" s="426"/>
      <c r="K969" s="46"/>
      <c r="L969" s="46"/>
    </row>
    <row r="970" spans="1:12" ht="15.75" customHeight="1">
      <c r="A970" s="335"/>
      <c r="B970" s="426"/>
      <c r="C970" s="453"/>
      <c r="D970" s="430"/>
      <c r="F970" s="430"/>
      <c r="G970" s="426"/>
      <c r="H970" s="426"/>
      <c r="K970" s="46"/>
      <c r="L970" s="46"/>
    </row>
    <row r="971" spans="1:12" ht="15.75" customHeight="1">
      <c r="A971" s="335"/>
      <c r="B971" s="426"/>
      <c r="C971" s="453"/>
      <c r="D971" s="430"/>
      <c r="F971" s="430"/>
      <c r="G971" s="426"/>
      <c r="H971" s="426"/>
      <c r="K971" s="46"/>
      <c r="L971" s="46"/>
    </row>
    <row r="972" spans="1:12" ht="15.75" customHeight="1">
      <c r="A972" s="335"/>
      <c r="B972" s="426"/>
      <c r="C972" s="453"/>
      <c r="D972" s="430"/>
      <c r="F972" s="430"/>
      <c r="G972" s="426"/>
      <c r="H972" s="426"/>
      <c r="K972" s="46"/>
      <c r="L972" s="46"/>
    </row>
    <row r="973" spans="1:12" ht="15.75" customHeight="1">
      <c r="A973" s="335"/>
      <c r="B973" s="426"/>
      <c r="C973" s="453"/>
      <c r="D973" s="430"/>
      <c r="F973" s="430"/>
      <c r="G973" s="426"/>
      <c r="H973" s="426"/>
      <c r="K973" s="46"/>
      <c r="L973" s="46"/>
    </row>
    <row r="974" spans="1:12" ht="15.75" customHeight="1">
      <c r="A974" s="335"/>
      <c r="B974" s="426"/>
      <c r="C974" s="453"/>
      <c r="D974" s="430"/>
      <c r="F974" s="430"/>
      <c r="G974" s="426"/>
      <c r="H974" s="426"/>
      <c r="K974" s="46"/>
      <c r="L974" s="46"/>
    </row>
    <row r="975" spans="1:12" ht="15.75" customHeight="1">
      <c r="A975" s="335"/>
      <c r="B975" s="426"/>
      <c r="C975" s="453"/>
      <c r="D975" s="430"/>
      <c r="F975" s="430"/>
      <c r="G975" s="426"/>
      <c r="H975" s="426"/>
      <c r="K975" s="46"/>
      <c r="L975" s="46"/>
    </row>
    <row r="976" spans="1:12" ht="15.75" customHeight="1">
      <c r="A976" s="335"/>
      <c r="B976" s="426"/>
      <c r="C976" s="453"/>
      <c r="D976" s="430"/>
      <c r="F976" s="430"/>
      <c r="G976" s="426"/>
      <c r="H976" s="426"/>
      <c r="K976" s="46"/>
      <c r="L976" s="46"/>
    </row>
    <row r="977" spans="1:12" ht="15.75" customHeight="1">
      <c r="A977" s="335"/>
      <c r="B977" s="426"/>
      <c r="C977" s="453"/>
      <c r="D977" s="430"/>
      <c r="F977" s="430"/>
      <c r="G977" s="426"/>
      <c r="H977" s="426"/>
      <c r="K977" s="46"/>
      <c r="L977" s="46"/>
    </row>
    <row r="978" spans="1:12" ht="15.75" customHeight="1">
      <c r="A978" s="335"/>
      <c r="B978" s="426"/>
      <c r="C978" s="453"/>
      <c r="D978" s="430"/>
      <c r="F978" s="430"/>
      <c r="G978" s="426"/>
      <c r="H978" s="426"/>
      <c r="K978" s="46"/>
      <c r="L978" s="46"/>
    </row>
    <row r="979" spans="1:12" ht="15.75" customHeight="1">
      <c r="A979" s="335"/>
      <c r="B979" s="426"/>
      <c r="C979" s="453"/>
      <c r="D979" s="430"/>
      <c r="F979" s="430"/>
      <c r="G979" s="426"/>
      <c r="H979" s="426"/>
      <c r="K979" s="46"/>
      <c r="L979" s="46"/>
    </row>
    <row r="980" spans="1:12" ht="15.75" customHeight="1">
      <c r="A980" s="335"/>
      <c r="B980" s="426"/>
      <c r="C980" s="453"/>
      <c r="D980" s="430"/>
      <c r="F980" s="430"/>
      <c r="G980" s="426"/>
      <c r="H980" s="426"/>
      <c r="K980" s="46"/>
      <c r="L980" s="46"/>
    </row>
    <row r="981" spans="1:12" ht="15.75" customHeight="1">
      <c r="A981" s="335"/>
      <c r="B981" s="426"/>
      <c r="C981" s="453"/>
      <c r="D981" s="430"/>
      <c r="F981" s="430"/>
      <c r="G981" s="426"/>
      <c r="H981" s="426"/>
      <c r="K981" s="46"/>
      <c r="L981" s="46"/>
    </row>
    <row r="982" spans="1:12" ht="15.75" customHeight="1">
      <c r="A982" s="335"/>
      <c r="B982" s="426"/>
      <c r="C982" s="453"/>
      <c r="D982" s="430"/>
      <c r="F982" s="430"/>
      <c r="G982" s="426"/>
      <c r="H982" s="426"/>
      <c r="K982" s="46"/>
      <c r="L982" s="46"/>
    </row>
    <row r="983" spans="1:12" ht="15.75" customHeight="1">
      <c r="A983" s="335"/>
      <c r="B983" s="426"/>
      <c r="C983" s="453"/>
      <c r="D983" s="430"/>
      <c r="F983" s="430"/>
      <c r="G983" s="426"/>
      <c r="H983" s="426"/>
      <c r="K983" s="46"/>
      <c r="L983" s="46"/>
    </row>
    <row r="984" spans="1:12" ht="15.75" customHeight="1">
      <c r="A984" s="335"/>
      <c r="B984" s="426"/>
      <c r="C984" s="453"/>
      <c r="D984" s="430"/>
      <c r="F984" s="430"/>
      <c r="G984" s="426"/>
      <c r="H984" s="426"/>
      <c r="K984" s="46"/>
      <c r="L984" s="46"/>
    </row>
    <row r="985" spans="1:12" ht="15.75" customHeight="1">
      <c r="A985" s="335"/>
      <c r="B985" s="426"/>
      <c r="C985" s="453"/>
      <c r="D985" s="430"/>
      <c r="F985" s="430"/>
      <c r="G985" s="426"/>
      <c r="H985" s="426"/>
      <c r="K985" s="46"/>
      <c r="L985" s="46"/>
    </row>
    <row r="986" spans="1:12" ht="15.75" customHeight="1">
      <c r="A986" s="335"/>
      <c r="B986" s="426"/>
      <c r="C986" s="453"/>
      <c r="D986" s="430"/>
      <c r="F986" s="430"/>
      <c r="G986" s="426"/>
      <c r="H986" s="426"/>
      <c r="K986" s="46"/>
      <c r="L986" s="46"/>
    </row>
    <row r="987" spans="1:12" ht="15.75" customHeight="1">
      <c r="A987" s="335"/>
      <c r="B987" s="426"/>
      <c r="C987" s="453"/>
      <c r="D987" s="430"/>
      <c r="F987" s="430"/>
      <c r="G987" s="426"/>
      <c r="H987" s="426"/>
      <c r="K987" s="46"/>
      <c r="L987" s="46"/>
    </row>
    <row r="988" spans="1:12" ht="15.75" customHeight="1">
      <c r="A988" s="335"/>
      <c r="B988" s="426"/>
      <c r="C988" s="453"/>
      <c r="D988" s="430"/>
      <c r="F988" s="430"/>
      <c r="G988" s="426"/>
      <c r="H988" s="426"/>
      <c r="K988" s="46"/>
      <c r="L988" s="46"/>
    </row>
    <row r="989" spans="1:12" ht="15.75" customHeight="1">
      <c r="A989" s="335"/>
      <c r="B989" s="426"/>
      <c r="C989" s="453"/>
      <c r="D989" s="430"/>
      <c r="F989" s="430"/>
      <c r="G989" s="426"/>
      <c r="H989" s="426"/>
      <c r="K989" s="46"/>
      <c r="L989" s="46"/>
    </row>
    <row r="990" spans="1:12" ht="15.75" customHeight="1">
      <c r="A990" s="335"/>
      <c r="B990" s="426"/>
      <c r="C990" s="453"/>
      <c r="D990" s="430"/>
      <c r="F990" s="430"/>
      <c r="G990" s="426"/>
      <c r="H990" s="426"/>
      <c r="K990" s="46"/>
      <c r="L990" s="46"/>
    </row>
    <row r="991" spans="1:12" ht="15.75" customHeight="1">
      <c r="A991" s="335"/>
      <c r="B991" s="426"/>
      <c r="C991" s="453"/>
      <c r="D991" s="430"/>
      <c r="F991" s="430"/>
      <c r="G991" s="426"/>
      <c r="H991" s="426"/>
      <c r="K991" s="46"/>
      <c r="L991" s="46"/>
    </row>
    <row r="992" spans="1:12" ht="15.75" customHeight="1">
      <c r="A992" s="335"/>
      <c r="B992" s="426"/>
      <c r="C992" s="453"/>
      <c r="D992" s="430"/>
      <c r="F992" s="430"/>
      <c r="G992" s="426"/>
      <c r="H992" s="426"/>
      <c r="K992" s="46"/>
      <c r="L992" s="46"/>
    </row>
    <row r="993" spans="1:12" ht="15.75" customHeight="1">
      <c r="A993" s="335"/>
      <c r="B993" s="426"/>
      <c r="C993" s="453"/>
      <c r="D993" s="430"/>
      <c r="F993" s="430"/>
      <c r="G993" s="426"/>
      <c r="H993" s="426"/>
      <c r="K993" s="46"/>
      <c r="L993" s="46"/>
    </row>
    <row r="994" spans="1:12" ht="15.75" customHeight="1">
      <c r="A994" s="335"/>
      <c r="B994" s="426"/>
      <c r="C994" s="453"/>
      <c r="D994" s="430"/>
      <c r="F994" s="430"/>
      <c r="G994" s="426"/>
      <c r="H994" s="426"/>
      <c r="K994" s="46"/>
      <c r="L994" s="46"/>
    </row>
    <row r="995" spans="1:12" ht="15.75" customHeight="1">
      <c r="A995" s="335"/>
      <c r="B995" s="426"/>
      <c r="C995" s="453"/>
      <c r="D995" s="430"/>
      <c r="F995" s="430"/>
      <c r="G995" s="426"/>
      <c r="H995" s="426"/>
      <c r="K995" s="46"/>
      <c r="L995" s="46"/>
    </row>
    <row r="996" spans="1:12" ht="15.75" customHeight="1">
      <c r="A996" s="335"/>
      <c r="B996" s="426"/>
      <c r="C996" s="453"/>
      <c r="D996" s="430"/>
      <c r="F996" s="430"/>
      <c r="G996" s="426"/>
      <c r="H996" s="426"/>
      <c r="K996" s="46"/>
      <c r="L996" s="46"/>
    </row>
  </sheetData>
  <mergeCells count="11">
    <mergeCell ref="H2:J2"/>
    <mergeCell ref="B4:J4"/>
    <mergeCell ref="B5:J5"/>
    <mergeCell ref="B6:J6"/>
    <mergeCell ref="B7:J7"/>
    <mergeCell ref="B78:C78"/>
    <mergeCell ref="B9:D9"/>
    <mergeCell ref="E9:J9"/>
    <mergeCell ref="B73:C73"/>
    <mergeCell ref="B75:D75"/>
    <mergeCell ref="E75:J75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CBA520587F23C44BF504B3E5E1A050A" ma:contentTypeVersion="10" ma:contentTypeDescription="Создание документа." ma:contentTypeScope="" ma:versionID="85599d88a6dba0fe1110a3cdf02fd28c">
  <xsd:schema xmlns:xsd="http://www.w3.org/2001/XMLSchema" xmlns:xs="http://www.w3.org/2001/XMLSchema" xmlns:p="http://schemas.microsoft.com/office/2006/metadata/properties" xmlns:ns2="31b19f80-c1fc-427a-b08d-8451f7a33511" targetNamespace="http://schemas.microsoft.com/office/2006/metadata/properties" ma:root="true" ma:fieldsID="7638fb3cb23690707259625efc220108" ns2:_="">
    <xsd:import namespace="31b19f80-c1fc-427a-b08d-8451f7a335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b19f80-c1fc-427a-b08d-8451f7a335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1588AF-091B-441D-AA0F-171B2A2FC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b19f80-c1fc-427a-b08d-8451f7a335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60FB37-7B0A-41CD-8E8A-E690AE37E6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62347D-EEC0-4DB3-A970-2054939EC888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31b19f80-c1fc-427a-b08d-8451f7a33511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Event Department</cp:lastModifiedBy>
  <dcterms:created xsi:type="dcterms:W3CDTF">2020-08-07T11:31:20Z</dcterms:created>
  <dcterms:modified xsi:type="dcterms:W3CDTF">2020-11-23T10:36:18Z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0x0101003CBA520587F23C44BF504B3E5E1A050A</vt:lpwstr>
  </property>
</Properties>
</file>